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  <sheet name="91305" sheetId="2" r:id="rId2"/>
  </sheets>
  <definedNames/>
  <calcPr fullCalcOnLoad="1"/>
</workbook>
</file>

<file path=xl/sharedStrings.xml><?xml version="1.0" encoding="utf-8"?>
<sst xmlns="http://schemas.openxmlformats.org/spreadsheetml/2006/main" count="273" uniqueCount="121">
  <si>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</si>
  <si>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</si>
  <si>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</si>
  <si>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</si>
  <si>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</si>
  <si>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</si>
  <si>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</si>
  <si>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</si>
  <si>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</si>
  <si>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</si>
  <si>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</si>
  <si>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</si>
  <si>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</si>
  <si>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</si>
  <si>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</si>
  <si>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</si>
  <si>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</si>
  <si>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</si>
  <si>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</si>
  <si>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</si>
  <si>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</si>
  <si>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</si>
  <si>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</si>
  <si>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</si>
  <si>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</si>
  <si>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</si>
  <si>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</si>
  <si>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</si>
  <si>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</si>
  <si>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</si>
  <si>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</si>
  <si>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</si>
  <si>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</si>
  <si>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</si>
  <si>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</si>
  <si>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</si>
  <si>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</si>
  <si>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</si>
  <si>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</si>
  <si>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</si>
  <si>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</si>
  <si>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</si>
  <si>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</si>
  <si>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</si>
  <si>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</si>
  <si>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</si>
  <si>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</si>
  <si>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</si>
  <si>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</si>
  <si>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</si>
  <si>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</si>
  <si>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</si>
  <si>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</si>
  <si>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</si>
  <si>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</si>
  <si>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</si>
  <si>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</si>
  <si>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</si>
  <si>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</si>
  <si>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</si>
  <si>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</si>
  <si>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</si>
  <si>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</si>
  <si>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</si>
  <si>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Odbor sociálních věcí</t>
  </si>
  <si>
    <t>tis.Kč</t>
  </si>
  <si>
    <t>uk.</t>
  </si>
  <si>
    <t>ORG.</t>
  </si>
  <si>
    <t>§</t>
  </si>
  <si>
    <t>SR 2016</t>
  </si>
  <si>
    <t>UR 2016</t>
  </si>
  <si>
    <t>SU</t>
  </si>
  <si>
    <t>x</t>
  </si>
  <si>
    <t>DU</t>
  </si>
  <si>
    <t xml:space="preserve">Jedličkův ústav Liberec </t>
  </si>
  <si>
    <t>Domov pro osoby se zdravotním postižením Mařenice</t>
  </si>
  <si>
    <t>Domov Sluneční dvůr Jestřebí</t>
  </si>
  <si>
    <t>Denní a pobytové sociální služby Česká Lípa</t>
  </si>
  <si>
    <t>Služby sociální péče TEREZA Benešov u Semil</t>
  </si>
  <si>
    <t>Domov důchodců Sloup v Čechách</t>
  </si>
  <si>
    <t>Domov důchodců Rokytnice nad Jizerou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</si>
  <si>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</si>
  <si>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</si>
  <si>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</si>
  <si>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</si>
  <si>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</si>
  <si>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Dům seniorů Liberec - Františkov</t>
  </si>
  <si>
    <t>Domov Raspenava</t>
  </si>
  <si>
    <t>APOSS Liberec</t>
  </si>
  <si>
    <t>Domov a Centrum aktivity Hodkovice nad Mohelkou</t>
  </si>
  <si>
    <t>Domov a Centrum denních služeb Jablonec n.N.</t>
  </si>
  <si>
    <t>91305 - P Ř Í S P Ě V K O V É  O R G A N I Z A C E</t>
  </si>
  <si>
    <t>Provozní příspěvky PO v resortu celkem</t>
  </si>
  <si>
    <t>1501</t>
  </si>
  <si>
    <t>provozní příspěvek celkem</t>
  </si>
  <si>
    <t>v tom</t>
  </si>
  <si>
    <t>na odpisy majetku ve vlastnictví kraje</t>
  </si>
  <si>
    <t xml:space="preserve">na provoz                  </t>
  </si>
  <si>
    <t>1502</t>
  </si>
  <si>
    <t>Centrum intervenčních a psychosociálních služeb LK</t>
  </si>
  <si>
    <t>na provoz</t>
  </si>
  <si>
    <t>1504</t>
  </si>
  <si>
    <t>1507</t>
  </si>
  <si>
    <t>1508</t>
  </si>
  <si>
    <t>1509</t>
  </si>
  <si>
    <t>1510</t>
  </si>
  <si>
    <t>1512</t>
  </si>
  <si>
    <t>1513</t>
  </si>
  <si>
    <t>1514</t>
  </si>
  <si>
    <t>1515</t>
  </si>
  <si>
    <t>1516</t>
  </si>
  <si>
    <t>1517</t>
  </si>
  <si>
    <t>1519</t>
  </si>
  <si>
    <t xml:space="preserve">na odpisy majetku ve vlastnictví kraje    </t>
  </si>
  <si>
    <t>1520</t>
  </si>
  <si>
    <t>1521</t>
  </si>
  <si>
    <t>1522</t>
  </si>
  <si>
    <t>ZMĚNA ROZPOČTU LIBERECKÉHO KRAJE 2016 Č. 116/16</t>
  </si>
  <si>
    <t>ZR-RO č. 116/16</t>
  </si>
  <si>
    <t>Dětské centrum Liberec</t>
  </si>
  <si>
    <t>Kapitola 913 05   Příspěvkové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</si>
</sst>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\ _K_č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b/>
      <sz val="10"/>
      <color indexed="18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0">
      <alignment/>
      <protection/>
    </xf>
    <xf numFmtId="4" fontId="0" fillId="0" borderId="0" xfId="50" applyNumberFormat="1">
      <alignment/>
      <protection/>
    </xf>
    <xf numFmtId="0" fontId="8" fillId="0" borderId="0" xfId="49">
      <alignment/>
      <protection/>
    </xf>
    <xf numFmtId="0" fontId="0" fillId="0" borderId="0" xfId="47">
      <alignment/>
      <protection/>
    </xf>
    <xf numFmtId="0" fontId="12" fillId="0" borderId="0" xfId="47" applyFont="1" applyAlignment="1">
      <alignment horizontal="center"/>
      <protection/>
    </xf>
    <xf numFmtId="0" fontId="12" fillId="0" borderId="20" xfId="48" applyFont="1" applyBorder="1" applyAlignment="1">
      <alignment horizontal="center" vertical="center"/>
      <protection/>
    </xf>
    <xf numFmtId="0" fontId="12" fillId="0" borderId="23" xfId="48" applyFont="1" applyBorder="1" applyAlignment="1">
      <alignment horizontal="center" vertical="center"/>
      <protection/>
    </xf>
    <xf numFmtId="0" fontId="9" fillId="0" borderId="14" xfId="49" applyFont="1" applyBorder="1" applyAlignment="1">
      <alignment vertical="center"/>
      <protection/>
    </xf>
    <xf numFmtId="0" fontId="11" fillId="0" borderId="0" xfId="47" applyFont="1" applyAlignment="1">
      <alignment horizontal="center"/>
      <protection/>
    </xf>
    <xf numFmtId="0" fontId="12" fillId="0" borderId="24" xfId="50" applyFont="1" applyBorder="1" applyAlignment="1">
      <alignment horizontal="center" vertical="center"/>
      <protection/>
    </xf>
    <xf numFmtId="0" fontId="12" fillId="0" borderId="25" xfId="50" applyFont="1" applyFill="1" applyBorder="1" applyAlignment="1">
      <alignment horizontal="center" vertical="center"/>
      <protection/>
    </xf>
    <xf numFmtId="0" fontId="12" fillId="0" borderId="26" xfId="50" applyFont="1" applyBorder="1" applyAlignment="1">
      <alignment horizontal="center" vertical="center"/>
      <protection/>
    </xf>
    <xf numFmtId="0" fontId="12" fillId="0" borderId="26" xfId="50" applyFont="1" applyBorder="1" applyAlignment="1">
      <alignment horizontal="center" vertical="center"/>
      <protection/>
    </xf>
    <xf numFmtId="0" fontId="12" fillId="0" borderId="27" xfId="50" applyFont="1" applyBorder="1" applyAlignment="1">
      <alignment horizontal="left" vertical="center"/>
      <protection/>
    </xf>
    <xf numFmtId="165" fontId="12" fillId="0" borderId="25" xfId="50" applyNumberFormat="1" applyFont="1" applyFill="1" applyBorder="1" applyAlignment="1">
      <alignment vertical="center"/>
      <protection/>
    </xf>
    <xf numFmtId="165" fontId="12" fillId="0" borderId="28" xfId="50" applyNumberFormat="1" applyFont="1" applyFill="1" applyBorder="1" applyAlignment="1">
      <alignment vertical="center"/>
      <protection/>
    </xf>
    <xf numFmtId="0" fontId="15" fillId="0" borderId="29" xfId="50" applyFont="1" applyBorder="1" applyAlignment="1">
      <alignment horizontal="center" vertical="center"/>
      <protection/>
    </xf>
    <xf numFmtId="0" fontId="15" fillId="0" borderId="30" xfId="50" applyFont="1" applyBorder="1" applyAlignment="1">
      <alignment horizontal="center" vertical="center"/>
      <protection/>
    </xf>
    <xf numFmtId="0" fontId="15" fillId="0" borderId="31" xfId="50" applyFont="1" applyBorder="1" applyAlignment="1">
      <alignment horizontal="center" vertical="center"/>
      <protection/>
    </xf>
    <xf numFmtId="0" fontId="16" fillId="0" borderId="31" xfId="52" applyFont="1" applyBorder="1" applyAlignment="1">
      <alignment horizontal="left" vertical="center"/>
      <protection/>
    </xf>
    <xf numFmtId="165" fontId="15" fillId="0" borderId="30" xfId="50" applyNumberFormat="1" applyFont="1" applyFill="1" applyBorder="1" applyAlignment="1">
      <alignment vertical="center"/>
      <protection/>
    </xf>
    <xf numFmtId="0" fontId="17" fillId="0" borderId="0" xfId="50" applyFont="1">
      <alignment/>
      <protection/>
    </xf>
    <xf numFmtId="0" fontId="18" fillId="0" borderId="13" xfId="50" applyFont="1" applyBorder="1" applyAlignment="1">
      <alignment horizontal="center" vertical="center"/>
      <protection/>
    </xf>
    <xf numFmtId="0" fontId="14" fillId="0" borderId="14" xfId="50" applyFont="1" applyBorder="1" applyAlignment="1">
      <alignment horizontal="center" vertical="center"/>
      <protection/>
    </xf>
    <xf numFmtId="0" fontId="14" fillId="0" borderId="32" xfId="50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left" vertical="center"/>
      <protection/>
    </xf>
    <xf numFmtId="165" fontId="19" fillId="0" borderId="14" xfId="50" applyNumberFormat="1" applyFont="1" applyFill="1" applyBorder="1" applyAlignment="1">
      <alignment vertical="center"/>
      <protection/>
    </xf>
    <xf numFmtId="0" fontId="20" fillId="0" borderId="13" xfId="50" applyFont="1" applyBorder="1" applyAlignment="1">
      <alignment horizontal="center" vertical="center"/>
      <protection/>
    </xf>
    <xf numFmtId="0" fontId="20" fillId="0" borderId="14" xfId="50" applyFont="1" applyBorder="1" applyAlignment="1">
      <alignment horizontal="center" vertical="center"/>
      <protection/>
    </xf>
    <xf numFmtId="0" fontId="20" fillId="0" borderId="32" xfId="50" applyFont="1" applyBorder="1" applyAlignment="1">
      <alignment horizontal="center" vertical="center"/>
      <protection/>
    </xf>
    <xf numFmtId="0" fontId="21" fillId="0" borderId="32" xfId="52" applyFont="1" applyBorder="1" applyAlignment="1">
      <alignment horizontal="left" vertical="center"/>
      <protection/>
    </xf>
    <xf numFmtId="165" fontId="22" fillId="0" borderId="14" xfId="50" applyNumberFormat="1" applyFont="1" applyFill="1" applyBorder="1" applyAlignment="1">
      <alignment vertical="center"/>
      <protection/>
    </xf>
    <xf numFmtId="165" fontId="20" fillId="0" borderId="15" xfId="50" applyNumberFormat="1" applyFont="1" applyBorder="1" applyAlignment="1">
      <alignment vertical="center"/>
      <protection/>
    </xf>
    <xf numFmtId="0" fontId="20" fillId="0" borderId="33" xfId="50" applyFont="1" applyBorder="1" applyAlignment="1">
      <alignment horizontal="center" vertical="center"/>
      <protection/>
    </xf>
    <xf numFmtId="0" fontId="20" fillId="0" borderId="34" xfId="50" applyFont="1" applyBorder="1" applyAlignment="1">
      <alignment horizontal="center" vertical="center"/>
      <protection/>
    </xf>
    <xf numFmtId="0" fontId="20" fillId="0" borderId="35" xfId="50" applyFont="1" applyBorder="1" applyAlignment="1">
      <alignment horizontal="center" vertical="center"/>
      <protection/>
    </xf>
    <xf numFmtId="0" fontId="21" fillId="0" borderId="35" xfId="52" applyFont="1" applyBorder="1" applyAlignment="1">
      <alignment horizontal="left" vertical="center"/>
      <protection/>
    </xf>
    <xf numFmtId="165" fontId="22" fillId="0" borderId="34" xfId="50" applyNumberFormat="1" applyFont="1" applyFill="1" applyBorder="1" applyAlignment="1">
      <alignment vertical="center"/>
      <protection/>
    </xf>
    <xf numFmtId="165" fontId="20" fillId="0" borderId="34" xfId="50" applyNumberFormat="1" applyFont="1" applyBorder="1" applyAlignment="1">
      <alignment vertical="center"/>
      <protection/>
    </xf>
    <xf numFmtId="165" fontId="20" fillId="0" borderId="36" xfId="50" applyNumberFormat="1" applyFont="1" applyBorder="1" applyAlignment="1">
      <alignment vertical="center"/>
      <protection/>
    </xf>
    <xf numFmtId="165" fontId="20" fillId="0" borderId="14" xfId="50" applyNumberFormat="1" applyFont="1" applyBorder="1" applyAlignment="1">
      <alignment vertical="center"/>
      <protection/>
    </xf>
    <xf numFmtId="0" fontId="15" fillId="0" borderId="37" xfId="50" applyFont="1" applyBorder="1" applyAlignment="1">
      <alignment horizontal="center" vertical="center"/>
      <protection/>
    </xf>
    <xf numFmtId="0" fontId="15" fillId="0" borderId="10" xfId="50" applyFont="1" applyBorder="1" applyAlignment="1">
      <alignment horizontal="center" vertical="center"/>
      <protection/>
    </xf>
    <xf numFmtId="0" fontId="15" fillId="0" borderId="11" xfId="50" applyFont="1" applyBorder="1" applyAlignment="1">
      <alignment horizontal="center" vertical="center"/>
      <protection/>
    </xf>
    <xf numFmtId="0" fontId="15" fillId="0" borderId="38" xfId="50" applyFont="1" applyBorder="1" applyAlignment="1">
      <alignment horizontal="center" vertical="center"/>
      <protection/>
    </xf>
    <xf numFmtId="0" fontId="16" fillId="0" borderId="38" xfId="52" applyFont="1" applyBorder="1" applyAlignment="1">
      <alignment horizontal="left" vertical="center"/>
      <protection/>
    </xf>
    <xf numFmtId="165" fontId="15" fillId="0" borderId="11" xfId="50" applyNumberFormat="1" applyFont="1" applyFill="1" applyBorder="1" applyAlignment="1">
      <alignment vertical="center"/>
      <protection/>
    </xf>
    <xf numFmtId="0" fontId="14" fillId="0" borderId="13" xfId="50" applyFont="1" applyBorder="1" applyAlignment="1">
      <alignment horizontal="center" vertical="center"/>
      <protection/>
    </xf>
    <xf numFmtId="0" fontId="20" fillId="0" borderId="16" xfId="50" applyFont="1" applyBorder="1" applyAlignment="1">
      <alignment horizontal="center" vertical="center"/>
      <protection/>
    </xf>
    <xf numFmtId="0" fontId="20" fillId="0" borderId="17" xfId="50" applyFont="1" applyBorder="1" applyAlignment="1">
      <alignment horizontal="center" vertical="center"/>
      <protection/>
    </xf>
    <xf numFmtId="0" fontId="20" fillId="0" borderId="39" xfId="50" applyFont="1" applyBorder="1" applyAlignment="1">
      <alignment horizontal="center" vertical="center"/>
      <protection/>
    </xf>
    <xf numFmtId="0" fontId="21" fillId="0" borderId="39" xfId="52" applyFont="1" applyBorder="1" applyAlignment="1">
      <alignment horizontal="left" vertical="center"/>
      <protection/>
    </xf>
    <xf numFmtId="165" fontId="22" fillId="0" borderId="17" xfId="50" applyNumberFormat="1" applyFont="1" applyFill="1" applyBorder="1" applyAlignment="1">
      <alignment vertical="center"/>
      <protection/>
    </xf>
    <xf numFmtId="165" fontId="20" fillId="0" borderId="17" xfId="50" applyNumberFormat="1" applyFont="1" applyBorder="1" applyAlignment="1">
      <alignment vertical="center"/>
      <protection/>
    </xf>
    <xf numFmtId="0" fontId="16" fillId="0" borderId="38" xfId="52" applyFont="1" applyFill="1" applyBorder="1" applyAlignment="1">
      <alignment horizontal="left" vertical="center"/>
      <protection/>
    </xf>
    <xf numFmtId="0" fontId="12" fillId="0" borderId="20" xfId="48" applyFont="1" applyBorder="1" applyAlignment="1">
      <alignment horizontal="center" vertical="center" wrapText="1"/>
      <protection/>
    </xf>
    <xf numFmtId="165" fontId="15" fillId="0" borderId="40" xfId="50" applyNumberFormat="1" applyFont="1" applyFill="1" applyBorder="1" applyAlignment="1">
      <alignment vertical="center"/>
      <protection/>
    </xf>
    <xf numFmtId="165" fontId="19" fillId="0" borderId="15" xfId="50" applyNumberFormat="1" applyFont="1" applyFill="1" applyBorder="1" applyAlignment="1">
      <alignment vertical="center"/>
      <protection/>
    </xf>
    <xf numFmtId="165" fontId="15" fillId="0" borderId="12" xfId="50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49" fontId="15" fillId="0" borderId="31" xfId="50" applyNumberFormat="1" applyFont="1" applyBorder="1" applyAlignment="1">
      <alignment horizontal="center" vertical="center"/>
      <protection/>
    </xf>
    <xf numFmtId="49" fontId="15" fillId="0" borderId="41" xfId="50" applyNumberFormat="1" applyFont="1" applyBorder="1" applyAlignment="1">
      <alignment horizontal="center" vertical="center"/>
      <protection/>
    </xf>
    <xf numFmtId="49" fontId="23" fillId="0" borderId="32" xfId="50" applyNumberFormat="1" applyFont="1" applyBorder="1" applyAlignment="1">
      <alignment horizontal="center" vertical="center"/>
      <protection/>
    </xf>
    <xf numFmtId="49" fontId="23" fillId="0" borderId="42" xfId="50" applyNumberFormat="1" applyFont="1" applyBorder="1" applyAlignment="1">
      <alignment horizontal="center" vertical="center"/>
      <protection/>
    </xf>
    <xf numFmtId="49" fontId="23" fillId="0" borderId="35" xfId="50" applyNumberFormat="1" applyFont="1" applyBorder="1" applyAlignment="1">
      <alignment horizontal="center" vertical="center"/>
      <protection/>
    </xf>
    <xf numFmtId="49" fontId="23" fillId="0" borderId="43" xfId="50" applyNumberFormat="1" applyFont="1" applyBorder="1" applyAlignment="1">
      <alignment horizontal="center" vertical="center"/>
      <protection/>
    </xf>
    <xf numFmtId="0" fontId="11" fillId="0" borderId="0" xfId="48" applyFont="1" applyAlignment="1">
      <alignment horizontal="center"/>
      <protection/>
    </xf>
    <xf numFmtId="49" fontId="15" fillId="0" borderId="38" xfId="50" applyNumberFormat="1" applyFont="1" applyBorder="1" applyAlignment="1">
      <alignment horizontal="center" vertical="center"/>
      <protection/>
    </xf>
    <xf numFmtId="49" fontId="15" fillId="0" borderId="44" xfId="50" applyNumberFormat="1" applyFont="1" applyBorder="1" applyAlignment="1">
      <alignment horizontal="center" vertical="center"/>
      <protection/>
    </xf>
    <xf numFmtId="49" fontId="15" fillId="0" borderId="35" xfId="50" applyNumberFormat="1" applyFont="1" applyBorder="1" applyAlignment="1">
      <alignment horizontal="center" vertical="center"/>
      <protection/>
    </xf>
    <xf numFmtId="49" fontId="15" fillId="0" borderId="43" xfId="50" applyNumberFormat="1" applyFont="1" applyBorder="1" applyAlignment="1">
      <alignment horizontal="center" vertical="center"/>
      <protection/>
    </xf>
    <xf numFmtId="49" fontId="15" fillId="0" borderId="32" xfId="50" applyNumberFormat="1" applyFont="1" applyBorder="1" applyAlignment="1">
      <alignment horizontal="center" vertical="center"/>
      <protection/>
    </xf>
    <xf numFmtId="49" fontId="15" fillId="0" borderId="42" xfId="50" applyNumberFormat="1" applyFont="1" applyBorder="1" applyAlignment="1">
      <alignment horizontal="center" vertical="center"/>
      <protection/>
    </xf>
    <xf numFmtId="0" fontId="13" fillId="0" borderId="27" xfId="49" applyFont="1" applyBorder="1" applyAlignment="1">
      <alignment horizontal="center" vertical="center"/>
      <protection/>
    </xf>
    <xf numFmtId="0" fontId="13" fillId="0" borderId="45" xfId="49" applyFont="1" applyBorder="1" applyAlignment="1">
      <alignment horizontal="center" vertical="center"/>
      <protection/>
    </xf>
    <xf numFmtId="0" fontId="12" fillId="0" borderId="27" xfId="50" applyFont="1" applyBorder="1" applyAlignment="1">
      <alignment horizontal="center" vertical="center"/>
      <protection/>
    </xf>
    <xf numFmtId="0" fontId="12" fillId="0" borderId="46" xfId="50" applyFont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_2. Rozpočet 2007 - tabulky" xfId="49"/>
    <cellStyle name="normální_Rozpis výdajů 03 bez PO 2 2" xfId="50"/>
    <cellStyle name="normální_Rozpočet 2004 (ZK)" xfId="51"/>
    <cellStyle name="normální_Rozpočet 2005 (ZK)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workbookViewId="0" topLeftCell="A19">
      <selection activeCell="G61" sqref="G6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96" t="s">
        <v>48</v>
      </c>
      <c r="B1" s="96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118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2548432.24</v>
      </c>
      <c r="D3" s="26">
        <f>D4+D5+D6</f>
        <v>0</v>
      </c>
      <c r="E3" s="27">
        <f aca="true" t="shared" si="0" ref="E3:E25">C3+D3</f>
        <v>2548432.24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87208.22</v>
      </c>
      <c r="D5" s="4">
        <v>0</v>
      </c>
      <c r="E5" s="10">
        <f t="shared" si="0"/>
        <v>87208.22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4136198.6500000004</v>
      </c>
      <c r="D7" s="13">
        <f>D8+D14</f>
        <v>0</v>
      </c>
      <c r="E7" s="14">
        <f t="shared" si="0"/>
        <v>4136198.6500000004</v>
      </c>
    </row>
    <row r="8" spans="1:5" ht="15" customHeight="1">
      <c r="A8" s="6" t="s">
        <v>43</v>
      </c>
      <c r="B8" s="7" t="s">
        <v>11</v>
      </c>
      <c r="C8" s="8">
        <f>C9+C10+C12+C13</f>
        <v>4134722.45</v>
      </c>
      <c r="D8" s="8">
        <f>D9+D10+D12+D13</f>
        <v>0</v>
      </c>
      <c r="E8" s="11">
        <f t="shared" si="0"/>
        <v>4134722.45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4046833.75</v>
      </c>
      <c r="D10" s="8">
        <v>0</v>
      </c>
      <c r="E10" s="11">
        <f t="shared" si="0"/>
        <v>4046833.75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1476.2</v>
      </c>
      <c r="D14" s="8">
        <f>D15+D17+D18</f>
        <v>0</v>
      </c>
      <c r="E14" s="11">
        <f t="shared" si="0"/>
        <v>1476.2</v>
      </c>
    </row>
    <row r="15" spans="1:5" ht="15" customHeight="1">
      <c r="A15" s="6" t="s">
        <v>55</v>
      </c>
      <c r="B15" s="7" t="s">
        <v>13</v>
      </c>
      <c r="C15" s="8">
        <v>1476.2</v>
      </c>
      <c r="D15" s="8">
        <v>0</v>
      </c>
      <c r="E15" s="11">
        <f t="shared" si="0"/>
        <v>1476.2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12" t="s">
        <v>14</v>
      </c>
      <c r="B19" s="15" t="s">
        <v>38</v>
      </c>
      <c r="C19" s="13">
        <f>C3+C7</f>
        <v>6684630.890000001</v>
      </c>
      <c r="D19" s="13">
        <f>D3+D7</f>
        <v>0</v>
      </c>
      <c r="E19" s="14">
        <f t="shared" si="0"/>
        <v>6684630.890000001</v>
      </c>
    </row>
    <row r="20" spans="1:5" ht="15" customHeight="1">
      <c r="A20" s="12" t="s">
        <v>15</v>
      </c>
      <c r="B20" s="15" t="s">
        <v>16</v>
      </c>
      <c r="C20" s="13">
        <f>SUM(C21:C24)</f>
        <v>840215.1100000001</v>
      </c>
      <c r="D20" s="13">
        <f>SUM(D21:D24)</f>
        <v>0</v>
      </c>
      <c r="E20" s="14">
        <f t="shared" si="0"/>
        <v>840215.1100000001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859165.81</v>
      </c>
      <c r="D22" s="8">
        <v>0</v>
      </c>
      <c r="E22" s="11">
        <f>SUM(C22:D22)</f>
        <v>859165.81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7524846.000000001</v>
      </c>
      <c r="D25" s="22">
        <f>D19+D20</f>
        <v>0</v>
      </c>
      <c r="E25" s="23">
        <f t="shared" si="0"/>
        <v>7524846.000000001</v>
      </c>
    </row>
    <row r="26" spans="1:5" ht="13.5" thickBot="1">
      <c r="A26" s="96" t="s">
        <v>49</v>
      </c>
      <c r="B26" s="96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118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82195.2</v>
      </c>
      <c r="D30" s="4">
        <v>0</v>
      </c>
      <c r="E30" s="5">
        <f>SUM(C30:D30)</f>
        <v>82195.2</v>
      </c>
    </row>
    <row r="31" spans="1:5" ht="15" customHeight="1">
      <c r="A31" s="25" t="s">
        <v>28</v>
      </c>
      <c r="B31" s="7" t="s">
        <v>20</v>
      </c>
      <c r="C31" s="8">
        <v>921230</v>
      </c>
      <c r="D31" s="4">
        <v>6000</v>
      </c>
      <c r="E31" s="5">
        <f t="shared" si="1"/>
        <v>927230</v>
      </c>
    </row>
    <row r="32" spans="1:5" ht="15" customHeight="1">
      <c r="A32" s="25" t="s">
        <v>22</v>
      </c>
      <c r="B32" s="7" t="s">
        <v>20</v>
      </c>
      <c r="C32" s="8">
        <v>659946.91</v>
      </c>
      <c r="D32" s="4">
        <v>0</v>
      </c>
      <c r="E32" s="5">
        <f t="shared" si="1"/>
        <v>659946.91</v>
      </c>
    </row>
    <row r="33" spans="1:5" ht="15" customHeight="1">
      <c r="A33" s="25" t="s">
        <v>39</v>
      </c>
      <c r="B33" s="7" t="s">
        <v>20</v>
      </c>
      <c r="C33" s="8">
        <v>3696616.2</v>
      </c>
      <c r="D33" s="4">
        <v>0</v>
      </c>
      <c r="E33" s="5">
        <f>C33+D33</f>
        <v>3696616.2</v>
      </c>
    </row>
    <row r="34" spans="1:5" ht="15" customHeight="1">
      <c r="A34" s="25" t="s">
        <v>46</v>
      </c>
      <c r="B34" s="7" t="s">
        <v>24</v>
      </c>
      <c r="C34" s="8">
        <v>471080.23</v>
      </c>
      <c r="D34" s="4">
        <v>0</v>
      </c>
      <c r="E34" s="5">
        <f t="shared" si="1"/>
        <v>471080.23</v>
      </c>
    </row>
    <row r="35" spans="1:5" ht="15" customHeight="1">
      <c r="A35" s="25" t="s">
        <v>47</v>
      </c>
      <c r="B35" s="7" t="s">
        <v>20</v>
      </c>
      <c r="C35" s="8">
        <v>36600</v>
      </c>
      <c r="D35" s="4">
        <v>-6000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464462.78</v>
      </c>
      <c r="D36" s="4">
        <v>0</v>
      </c>
      <c r="E36" s="5">
        <f t="shared" si="1"/>
        <v>464462.78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634788.71</v>
      </c>
      <c r="D38" s="4">
        <v>0</v>
      </c>
      <c r="E38" s="5">
        <f t="shared" si="1"/>
        <v>634788.71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140272.66999999998</v>
      </c>
      <c r="D41" s="4">
        <v>0</v>
      </c>
      <c r="E41" s="5">
        <f>C41+D41</f>
        <v>140272.66999999998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7524846</v>
      </c>
      <c r="D45" s="22">
        <f>SUM(D28:D44)</f>
        <v>0</v>
      </c>
      <c r="E45" s="23">
        <f>SUM(E28:E44)</f>
        <v>7524846.000000001</v>
      </c>
    </row>
    <row r="46" spans="3:5" ht="12.75">
      <c r="C46" s="1"/>
      <c r="E46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&amp;R026_P01_Tabulky_ZR_RO_116_16.XLS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view="pageLayout" workbookViewId="0" topLeftCell="A1">
      <selection activeCell="G3" sqref="G3"/>
    </sheetView>
  </sheetViews>
  <sheetFormatPr defaultColWidth="3.140625" defaultRowHeight="12.75"/>
  <cols>
    <col min="1" max="1" width="3.140625" style="37" customWidth="1"/>
    <col min="2" max="2" width="4.28125" style="37" customWidth="1"/>
    <col min="3" max="3" width="1.421875" style="37" customWidth="1"/>
    <col min="4" max="4" width="4.7109375" style="37" customWidth="1"/>
    <col min="5" max="5" width="6.57421875" style="37" customWidth="1"/>
    <col min="6" max="6" width="40.8515625" style="37" customWidth="1"/>
    <col min="7" max="7" width="9.28125" style="38" customWidth="1"/>
    <col min="8" max="8" width="8.421875" style="37" customWidth="1"/>
    <col min="9" max="9" width="9.7109375" style="37" customWidth="1"/>
    <col min="10" max="254" width="9.140625" style="37" customWidth="1"/>
    <col min="255" max="16384" width="3.140625" style="37" customWidth="1"/>
  </cols>
  <sheetData>
    <row r="1" spans="8:9" ht="12.75">
      <c r="H1" s="114"/>
      <c r="I1" s="114"/>
    </row>
    <row r="2" spans="1:9" ht="18">
      <c r="A2" s="115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12.75" customHeight="1">
      <c r="A3" s="39"/>
      <c r="B3" s="39"/>
      <c r="C3" s="39"/>
      <c r="D3" s="39"/>
      <c r="E3" s="39"/>
      <c r="F3" s="39"/>
      <c r="G3" s="39"/>
      <c r="H3" s="40"/>
      <c r="I3" s="40"/>
    </row>
    <row r="4" spans="1:9" ht="18" customHeight="1">
      <c r="A4" s="116" t="s">
        <v>64</v>
      </c>
      <c r="B4" s="116"/>
      <c r="C4" s="116"/>
      <c r="D4" s="116"/>
      <c r="E4" s="116"/>
      <c r="F4" s="116"/>
      <c r="G4" s="116"/>
      <c r="H4" s="116"/>
      <c r="I4" s="116"/>
    </row>
    <row r="5" spans="1:9" ht="18.75" customHeight="1">
      <c r="A5" s="103" t="s">
        <v>120</v>
      </c>
      <c r="B5" s="103"/>
      <c r="C5" s="103"/>
      <c r="D5" s="103"/>
      <c r="E5" s="103"/>
      <c r="F5" s="103"/>
      <c r="G5" s="103"/>
      <c r="H5" s="103"/>
      <c r="I5" s="103"/>
    </row>
    <row r="6" spans="1:9" ht="9.75" customHeight="1">
      <c r="A6" s="103"/>
      <c r="B6" s="103"/>
      <c r="C6" s="103"/>
      <c r="D6" s="103"/>
      <c r="E6" s="103"/>
      <c r="F6" s="103"/>
      <c r="G6" s="103"/>
      <c r="H6" s="103"/>
      <c r="I6" s="103"/>
    </row>
    <row r="7" spans="1:9" ht="3.75" customHeight="1" thickBot="1">
      <c r="A7" s="45"/>
      <c r="B7" s="45"/>
      <c r="C7" s="45"/>
      <c r="D7" s="45"/>
      <c r="E7" s="45"/>
      <c r="F7" s="45"/>
      <c r="G7" s="45"/>
      <c r="H7" s="45"/>
      <c r="I7" s="41" t="s">
        <v>65</v>
      </c>
    </row>
    <row r="8" spans="1:9" ht="24.75" customHeight="1" thickBot="1">
      <c r="A8" s="46" t="s">
        <v>66</v>
      </c>
      <c r="B8" s="110" t="s">
        <v>67</v>
      </c>
      <c r="C8" s="111"/>
      <c r="D8" s="47" t="s">
        <v>68</v>
      </c>
      <c r="E8" s="48" t="s">
        <v>19</v>
      </c>
      <c r="F8" s="49" t="s">
        <v>91</v>
      </c>
      <c r="G8" s="42" t="s">
        <v>69</v>
      </c>
      <c r="H8" s="92" t="s">
        <v>118</v>
      </c>
      <c r="I8" s="43" t="s">
        <v>70</v>
      </c>
    </row>
    <row r="9" spans="1:9" ht="13.5" customHeight="1" thickBot="1">
      <c r="A9" s="46" t="s">
        <v>71</v>
      </c>
      <c r="B9" s="112" t="s">
        <v>72</v>
      </c>
      <c r="C9" s="113"/>
      <c r="D9" s="47" t="s">
        <v>72</v>
      </c>
      <c r="E9" s="48" t="s">
        <v>72</v>
      </c>
      <c r="F9" s="50" t="s">
        <v>92</v>
      </c>
      <c r="G9" s="51">
        <f>G10+G14+G18+G22+G26+G30+G34+G38+G42+G46+G50+G54+G58+G62+G66+G70+G74+G78+G82</f>
        <v>100000</v>
      </c>
      <c r="H9" s="51">
        <f>H10+H14+H18+H22+H26+H30+H34+H38+H42+H46+H50+H54+H58+H62+H66+H70+H74+H78+H82</f>
        <v>6000</v>
      </c>
      <c r="I9" s="52">
        <f>I10+I14+I18+I22+I26+I30+I34+I38+I42+I46+I50+I54+I58+I62+I66+I70+I74+I78+I82</f>
        <v>106000</v>
      </c>
    </row>
    <row r="10" spans="1:9" s="58" customFormat="1" ht="12.75" customHeight="1">
      <c r="A10" s="53" t="s">
        <v>73</v>
      </c>
      <c r="B10" s="97" t="s">
        <v>93</v>
      </c>
      <c r="C10" s="98"/>
      <c r="D10" s="54" t="s">
        <v>72</v>
      </c>
      <c r="E10" s="55" t="s">
        <v>72</v>
      </c>
      <c r="F10" s="56" t="s">
        <v>74</v>
      </c>
      <c r="G10" s="57">
        <f>G11</f>
        <v>12400</v>
      </c>
      <c r="H10" s="57">
        <f>H11</f>
        <v>0</v>
      </c>
      <c r="I10" s="93">
        <f>I11</f>
        <v>12400</v>
      </c>
    </row>
    <row r="11" spans="1:9" ht="12.75" customHeight="1">
      <c r="A11" s="59"/>
      <c r="B11" s="108"/>
      <c r="C11" s="109"/>
      <c r="D11" s="60">
        <v>4357</v>
      </c>
      <c r="E11" s="61">
        <v>5331</v>
      </c>
      <c r="F11" s="62" t="s">
        <v>94</v>
      </c>
      <c r="G11" s="63">
        <f>G12+G13</f>
        <v>12400</v>
      </c>
      <c r="H11" s="63">
        <f>H12+H13</f>
        <v>0</v>
      </c>
      <c r="I11" s="94">
        <f>I12+I13</f>
        <v>12400</v>
      </c>
    </row>
    <row r="12" spans="1:9" ht="12.75" customHeight="1">
      <c r="A12" s="64"/>
      <c r="B12" s="108"/>
      <c r="C12" s="109"/>
      <c r="D12" s="65"/>
      <c r="E12" s="66" t="s">
        <v>95</v>
      </c>
      <c r="F12" s="67" t="s">
        <v>96</v>
      </c>
      <c r="G12" s="68">
        <v>1731.646</v>
      </c>
      <c r="H12" s="44"/>
      <c r="I12" s="69">
        <f>SUM(G12:H12)</f>
        <v>1731.646</v>
      </c>
    </row>
    <row r="13" spans="1:9" ht="12.75" customHeight="1" thickBot="1">
      <c r="A13" s="70"/>
      <c r="B13" s="106"/>
      <c r="C13" s="107"/>
      <c r="D13" s="71"/>
      <c r="E13" s="72"/>
      <c r="F13" s="73" t="s">
        <v>97</v>
      </c>
      <c r="G13" s="74">
        <v>10668.354</v>
      </c>
      <c r="H13" s="75"/>
      <c r="I13" s="69">
        <f>SUM(G13:H13)</f>
        <v>10668.354</v>
      </c>
    </row>
    <row r="14" spans="1:9" s="58" customFormat="1" ht="12.75" customHeight="1">
      <c r="A14" s="53" t="s">
        <v>73</v>
      </c>
      <c r="B14" s="97" t="s">
        <v>98</v>
      </c>
      <c r="C14" s="98"/>
      <c r="D14" s="54" t="s">
        <v>72</v>
      </c>
      <c r="E14" s="55" t="s">
        <v>72</v>
      </c>
      <c r="F14" s="56" t="s">
        <v>99</v>
      </c>
      <c r="G14" s="57">
        <f>G15</f>
        <v>4800</v>
      </c>
      <c r="H14" s="57">
        <f>H15</f>
        <v>0</v>
      </c>
      <c r="I14" s="93">
        <f>I15</f>
        <v>4800</v>
      </c>
    </row>
    <row r="15" spans="1:9" ht="12.75" customHeight="1">
      <c r="A15" s="59"/>
      <c r="B15" s="108"/>
      <c r="C15" s="109"/>
      <c r="D15" s="60">
        <v>4311</v>
      </c>
      <c r="E15" s="61">
        <v>5331</v>
      </c>
      <c r="F15" s="62" t="s">
        <v>94</v>
      </c>
      <c r="G15" s="63">
        <f>G16+G17</f>
        <v>4800</v>
      </c>
      <c r="H15" s="63">
        <f>H16+H17</f>
        <v>0</v>
      </c>
      <c r="I15" s="94">
        <f>I16+I17</f>
        <v>4800</v>
      </c>
    </row>
    <row r="16" spans="1:9" ht="12.75" customHeight="1">
      <c r="A16" s="64"/>
      <c r="B16" s="108"/>
      <c r="C16" s="109"/>
      <c r="D16" s="65"/>
      <c r="E16" s="66" t="s">
        <v>95</v>
      </c>
      <c r="F16" s="67" t="s">
        <v>96</v>
      </c>
      <c r="G16" s="68">
        <v>130.095</v>
      </c>
      <c r="H16" s="77"/>
      <c r="I16" s="69">
        <f>SUM(G16:H16)</f>
        <v>130.095</v>
      </c>
    </row>
    <row r="17" spans="1:9" ht="12.75" customHeight="1" thickBot="1">
      <c r="A17" s="70"/>
      <c r="B17" s="106"/>
      <c r="C17" s="107"/>
      <c r="D17" s="71"/>
      <c r="E17" s="72"/>
      <c r="F17" s="73" t="s">
        <v>100</v>
      </c>
      <c r="G17" s="74">
        <v>4669.905</v>
      </c>
      <c r="H17" s="75"/>
      <c r="I17" s="69">
        <f>SUM(G17:H17)</f>
        <v>4669.905</v>
      </c>
    </row>
    <row r="18" spans="1:9" s="58" customFormat="1" ht="12.75" customHeight="1">
      <c r="A18" s="78" t="s">
        <v>73</v>
      </c>
      <c r="B18" s="97" t="s">
        <v>101</v>
      </c>
      <c r="C18" s="98"/>
      <c r="D18" s="54" t="s">
        <v>72</v>
      </c>
      <c r="E18" s="55" t="s">
        <v>72</v>
      </c>
      <c r="F18" s="56" t="s">
        <v>75</v>
      </c>
      <c r="G18" s="57">
        <f>G19</f>
        <v>4600</v>
      </c>
      <c r="H18" s="57">
        <f>H19</f>
        <v>0</v>
      </c>
      <c r="I18" s="93">
        <f>I19</f>
        <v>4600</v>
      </c>
    </row>
    <row r="19" spans="1:9" ht="12.75" customHeight="1">
      <c r="A19" s="59"/>
      <c r="B19" s="108"/>
      <c r="C19" s="109"/>
      <c r="D19" s="60">
        <v>4357</v>
      </c>
      <c r="E19" s="61">
        <v>5331</v>
      </c>
      <c r="F19" s="62" t="s">
        <v>94</v>
      </c>
      <c r="G19" s="63">
        <f>G20+G21</f>
        <v>4600</v>
      </c>
      <c r="H19" s="63">
        <f>H20+H21</f>
        <v>0</v>
      </c>
      <c r="I19" s="94">
        <f>I20+I21</f>
        <v>4600</v>
      </c>
    </row>
    <row r="20" spans="1:9" ht="12.75" customHeight="1">
      <c r="A20" s="64"/>
      <c r="B20" s="108"/>
      <c r="C20" s="109"/>
      <c r="D20" s="65"/>
      <c r="E20" s="66" t="s">
        <v>95</v>
      </c>
      <c r="F20" s="67" t="s">
        <v>96</v>
      </c>
      <c r="G20" s="63">
        <v>225.741</v>
      </c>
      <c r="H20" s="77"/>
      <c r="I20" s="69">
        <f>SUM(G20:H20)</f>
        <v>225.741</v>
      </c>
    </row>
    <row r="21" spans="1:9" ht="12.75" customHeight="1" thickBot="1">
      <c r="A21" s="70"/>
      <c r="B21" s="106"/>
      <c r="C21" s="107"/>
      <c r="D21" s="71"/>
      <c r="E21" s="72"/>
      <c r="F21" s="73" t="s">
        <v>100</v>
      </c>
      <c r="G21" s="74">
        <v>4374.259</v>
      </c>
      <c r="H21" s="75"/>
      <c r="I21" s="69">
        <f>SUM(G21:H21)</f>
        <v>4374.259</v>
      </c>
    </row>
    <row r="22" spans="1:9" s="58" customFormat="1" ht="12.75" customHeight="1">
      <c r="A22" s="53" t="s">
        <v>73</v>
      </c>
      <c r="B22" s="97">
        <v>1505</v>
      </c>
      <c r="C22" s="98"/>
      <c r="D22" s="54" t="s">
        <v>72</v>
      </c>
      <c r="E22" s="55" t="s">
        <v>72</v>
      </c>
      <c r="F22" s="56" t="s">
        <v>76</v>
      </c>
      <c r="G22" s="57">
        <f>G23</f>
        <v>6200</v>
      </c>
      <c r="H22" s="57">
        <f>H23</f>
        <v>0</v>
      </c>
      <c r="I22" s="93">
        <f>I23</f>
        <v>6200</v>
      </c>
    </row>
    <row r="23" spans="1:9" ht="12.75" customHeight="1">
      <c r="A23" s="59"/>
      <c r="B23" s="108"/>
      <c r="C23" s="109"/>
      <c r="D23" s="60">
        <v>4357</v>
      </c>
      <c r="E23" s="61">
        <v>5331</v>
      </c>
      <c r="F23" s="62" t="s">
        <v>94</v>
      </c>
      <c r="G23" s="63">
        <f>G24+G25</f>
        <v>6200</v>
      </c>
      <c r="H23" s="63">
        <f>H24+H25</f>
        <v>0</v>
      </c>
      <c r="I23" s="94">
        <f>I24+I25</f>
        <v>6200</v>
      </c>
    </row>
    <row r="24" spans="1:9" ht="12.75" customHeight="1">
      <c r="A24" s="64"/>
      <c r="B24" s="108"/>
      <c r="C24" s="109"/>
      <c r="D24" s="65"/>
      <c r="E24" s="66" t="s">
        <v>95</v>
      </c>
      <c r="F24" s="67" t="s">
        <v>96</v>
      </c>
      <c r="G24" s="68">
        <v>360.526</v>
      </c>
      <c r="H24" s="77"/>
      <c r="I24" s="69">
        <f>SUM(G24:H24)</f>
        <v>360.526</v>
      </c>
    </row>
    <row r="25" spans="1:9" ht="12.75" customHeight="1" thickBot="1">
      <c r="A25" s="70"/>
      <c r="B25" s="106"/>
      <c r="C25" s="107"/>
      <c r="D25" s="71"/>
      <c r="E25" s="72"/>
      <c r="F25" s="73" t="s">
        <v>100</v>
      </c>
      <c r="G25" s="74">
        <v>5839.474</v>
      </c>
      <c r="H25" s="75"/>
      <c r="I25" s="69">
        <f>SUM(G25:H25)</f>
        <v>5839.474</v>
      </c>
    </row>
    <row r="26" spans="1:9" s="58" customFormat="1" ht="12.75" customHeight="1">
      <c r="A26" s="53" t="s">
        <v>73</v>
      </c>
      <c r="B26" s="97" t="s">
        <v>102</v>
      </c>
      <c r="C26" s="98"/>
      <c r="D26" s="54" t="s">
        <v>72</v>
      </c>
      <c r="E26" s="55" t="s">
        <v>72</v>
      </c>
      <c r="F26" s="56" t="s">
        <v>77</v>
      </c>
      <c r="G26" s="57">
        <f>G27</f>
        <v>2000</v>
      </c>
      <c r="H26" s="57">
        <f>H27</f>
        <v>0</v>
      </c>
      <c r="I26" s="93">
        <f>I27</f>
        <v>2000</v>
      </c>
    </row>
    <row r="27" spans="1:9" ht="12.75" customHeight="1">
      <c r="A27" s="59"/>
      <c r="B27" s="108"/>
      <c r="C27" s="109"/>
      <c r="D27" s="60">
        <v>4356</v>
      </c>
      <c r="E27" s="61">
        <v>5331</v>
      </c>
      <c r="F27" s="62" t="s">
        <v>94</v>
      </c>
      <c r="G27" s="63">
        <f>G28+G29</f>
        <v>2000</v>
      </c>
      <c r="H27" s="63">
        <f>H28+H29</f>
        <v>0</v>
      </c>
      <c r="I27" s="94">
        <f>I28+I29</f>
        <v>2000</v>
      </c>
    </row>
    <row r="28" spans="1:9" ht="12.75" customHeight="1">
      <c r="A28" s="64"/>
      <c r="B28" s="108"/>
      <c r="C28" s="109"/>
      <c r="D28" s="65"/>
      <c r="E28" s="66" t="s">
        <v>95</v>
      </c>
      <c r="F28" s="67" t="s">
        <v>96</v>
      </c>
      <c r="G28" s="68">
        <v>105.732</v>
      </c>
      <c r="H28" s="77"/>
      <c r="I28" s="69">
        <f>SUM(G28:H28)</f>
        <v>105.732</v>
      </c>
    </row>
    <row r="29" spans="1:9" ht="12.75" customHeight="1" thickBot="1">
      <c r="A29" s="70"/>
      <c r="B29" s="106"/>
      <c r="C29" s="107"/>
      <c r="D29" s="71"/>
      <c r="E29" s="72"/>
      <c r="F29" s="73" t="s">
        <v>100</v>
      </c>
      <c r="G29" s="74">
        <v>1894.268</v>
      </c>
      <c r="H29" s="75"/>
      <c r="I29" s="69">
        <f>SUM(G29:H29)</f>
        <v>1894.268</v>
      </c>
    </row>
    <row r="30" spans="1:9" s="58" customFormat="1" ht="12.75" customHeight="1">
      <c r="A30" s="78" t="s">
        <v>73</v>
      </c>
      <c r="B30" s="97" t="s">
        <v>103</v>
      </c>
      <c r="C30" s="98"/>
      <c r="D30" s="54" t="s">
        <v>72</v>
      </c>
      <c r="E30" s="55" t="s">
        <v>72</v>
      </c>
      <c r="F30" s="56" t="s">
        <v>78</v>
      </c>
      <c r="G30" s="57">
        <f>G31</f>
        <v>3500</v>
      </c>
      <c r="H30" s="57">
        <f>H31</f>
        <v>0</v>
      </c>
      <c r="I30" s="93">
        <f>I31</f>
        <v>3500</v>
      </c>
    </row>
    <row r="31" spans="1:9" s="58" customFormat="1" ht="12.75" customHeight="1">
      <c r="A31" s="59"/>
      <c r="B31" s="99"/>
      <c r="C31" s="100"/>
      <c r="D31" s="60">
        <v>4357</v>
      </c>
      <c r="E31" s="61">
        <v>5331</v>
      </c>
      <c r="F31" s="62" t="s">
        <v>94</v>
      </c>
      <c r="G31" s="63">
        <f>G32+G33</f>
        <v>3500</v>
      </c>
      <c r="H31" s="63">
        <f>H32+H33</f>
        <v>0</v>
      </c>
      <c r="I31" s="94">
        <f>I32+I33</f>
        <v>3500</v>
      </c>
    </row>
    <row r="32" spans="1:9" ht="12.75" customHeight="1">
      <c r="A32" s="64"/>
      <c r="B32" s="99"/>
      <c r="C32" s="100"/>
      <c r="D32" s="65"/>
      <c r="E32" s="66" t="s">
        <v>95</v>
      </c>
      <c r="F32" s="67" t="s">
        <v>96</v>
      </c>
      <c r="G32" s="68">
        <v>360.829</v>
      </c>
      <c r="H32" s="77"/>
      <c r="I32" s="69">
        <f>SUM(G32:H32)</f>
        <v>360.829</v>
      </c>
    </row>
    <row r="33" spans="1:9" ht="12.75" customHeight="1" thickBot="1">
      <c r="A33" s="70"/>
      <c r="B33" s="101"/>
      <c r="C33" s="102"/>
      <c r="D33" s="71"/>
      <c r="E33" s="72"/>
      <c r="F33" s="73" t="s">
        <v>100</v>
      </c>
      <c r="G33" s="74">
        <v>3139.171</v>
      </c>
      <c r="H33" s="75"/>
      <c r="I33" s="69">
        <f>SUM(G33:H33)</f>
        <v>3139.171</v>
      </c>
    </row>
    <row r="34" spans="1:9" ht="12.75" customHeight="1">
      <c r="A34" s="79" t="s">
        <v>73</v>
      </c>
      <c r="B34" s="104" t="s">
        <v>104</v>
      </c>
      <c r="C34" s="105"/>
      <c r="D34" s="80" t="s">
        <v>72</v>
      </c>
      <c r="E34" s="81" t="s">
        <v>72</v>
      </c>
      <c r="F34" s="82" t="s">
        <v>79</v>
      </c>
      <c r="G34" s="83">
        <f>G35</f>
        <v>5200</v>
      </c>
      <c r="H34" s="83">
        <f>H35</f>
        <v>0</v>
      </c>
      <c r="I34" s="95">
        <f>I35</f>
        <v>5200</v>
      </c>
    </row>
    <row r="35" spans="1:9" ht="12.75" customHeight="1">
      <c r="A35" s="59"/>
      <c r="B35" s="99"/>
      <c r="C35" s="100"/>
      <c r="D35" s="60">
        <v>4357</v>
      </c>
      <c r="E35" s="61">
        <v>5331</v>
      </c>
      <c r="F35" s="62" t="s">
        <v>94</v>
      </c>
      <c r="G35" s="63">
        <f>G36+G37</f>
        <v>5200</v>
      </c>
      <c r="H35" s="63">
        <f>H36+H37</f>
        <v>0</v>
      </c>
      <c r="I35" s="94">
        <f>I36+I37</f>
        <v>5200</v>
      </c>
    </row>
    <row r="36" spans="1:9" ht="12.75" customHeight="1">
      <c r="A36" s="64"/>
      <c r="B36" s="99"/>
      <c r="C36" s="100"/>
      <c r="D36" s="65"/>
      <c r="E36" s="66" t="s">
        <v>95</v>
      </c>
      <c r="F36" s="67" t="s">
        <v>96</v>
      </c>
      <c r="G36" s="68">
        <v>345.567</v>
      </c>
      <c r="H36" s="77"/>
      <c r="I36" s="69">
        <f>SUM(G36:H36)</f>
        <v>345.567</v>
      </c>
    </row>
    <row r="37" spans="1:9" ht="12.75" customHeight="1" thickBot="1">
      <c r="A37" s="70"/>
      <c r="B37" s="101"/>
      <c r="C37" s="102"/>
      <c r="D37" s="71"/>
      <c r="E37" s="72"/>
      <c r="F37" s="73" t="s">
        <v>100</v>
      </c>
      <c r="G37" s="74">
        <v>4854.433</v>
      </c>
      <c r="H37" s="75"/>
      <c r="I37" s="69">
        <f>SUM(G37:H37)</f>
        <v>4854.433</v>
      </c>
    </row>
    <row r="38" spans="1:9" ht="12.75" customHeight="1">
      <c r="A38" s="79" t="s">
        <v>73</v>
      </c>
      <c r="B38" s="97" t="s">
        <v>105</v>
      </c>
      <c r="C38" s="98"/>
      <c r="D38" s="80" t="s">
        <v>72</v>
      </c>
      <c r="E38" s="81" t="s">
        <v>72</v>
      </c>
      <c r="F38" s="82" t="s">
        <v>80</v>
      </c>
      <c r="G38" s="83">
        <f>G39</f>
        <v>6000</v>
      </c>
      <c r="H38" s="83">
        <f>H39</f>
        <v>0</v>
      </c>
      <c r="I38" s="95">
        <f>I39</f>
        <v>6000</v>
      </c>
    </row>
    <row r="39" spans="1:9" ht="12.75" customHeight="1">
      <c r="A39" s="84"/>
      <c r="B39" s="99"/>
      <c r="C39" s="100"/>
      <c r="D39" s="60">
        <v>4357</v>
      </c>
      <c r="E39" s="61">
        <v>5331</v>
      </c>
      <c r="F39" s="62" t="s">
        <v>94</v>
      </c>
      <c r="G39" s="63">
        <f>G40+G41</f>
        <v>6000</v>
      </c>
      <c r="H39" s="63">
        <f>H40+H41</f>
        <v>0</v>
      </c>
      <c r="I39" s="94">
        <f>I40+I41</f>
        <v>6000</v>
      </c>
    </row>
    <row r="40" spans="1:9" ht="12.75" customHeight="1">
      <c r="A40" s="64"/>
      <c r="B40" s="99"/>
      <c r="C40" s="100"/>
      <c r="D40" s="65"/>
      <c r="E40" s="66" t="s">
        <v>95</v>
      </c>
      <c r="F40" s="67" t="s">
        <v>96</v>
      </c>
      <c r="G40" s="68">
        <v>1231.24</v>
      </c>
      <c r="H40" s="77"/>
      <c r="I40" s="69">
        <f>SUM(G40:H40)</f>
        <v>1231.24</v>
      </c>
    </row>
    <row r="41" spans="1:9" ht="12.75" customHeight="1" thickBot="1">
      <c r="A41" s="85"/>
      <c r="B41" s="101"/>
      <c r="C41" s="102"/>
      <c r="D41" s="86"/>
      <c r="E41" s="87"/>
      <c r="F41" s="88" t="s">
        <v>100</v>
      </c>
      <c r="G41" s="89">
        <v>4768.76</v>
      </c>
      <c r="H41" s="90"/>
      <c r="I41" s="69">
        <f>SUM(G41:H41)</f>
        <v>4768.76</v>
      </c>
    </row>
    <row r="42" spans="1:9" s="58" customFormat="1" ht="12.75" customHeight="1">
      <c r="A42" s="53" t="s">
        <v>73</v>
      </c>
      <c r="B42" s="97" t="s">
        <v>106</v>
      </c>
      <c r="C42" s="98"/>
      <c r="D42" s="54" t="s">
        <v>72</v>
      </c>
      <c r="E42" s="55" t="s">
        <v>72</v>
      </c>
      <c r="F42" s="56" t="s">
        <v>81</v>
      </c>
      <c r="G42" s="57">
        <f>G43</f>
        <v>5000</v>
      </c>
      <c r="H42" s="57">
        <f>H43</f>
        <v>0</v>
      </c>
      <c r="I42" s="93">
        <f>I43</f>
        <v>5000</v>
      </c>
    </row>
    <row r="43" spans="1:9" ht="12.75" customHeight="1">
      <c r="A43" s="59"/>
      <c r="B43" s="99"/>
      <c r="C43" s="100"/>
      <c r="D43" s="60">
        <v>4357</v>
      </c>
      <c r="E43" s="61">
        <v>5331</v>
      </c>
      <c r="F43" s="62" t="s">
        <v>94</v>
      </c>
      <c r="G43" s="63">
        <f>G44+G45</f>
        <v>5000</v>
      </c>
      <c r="H43" s="63">
        <f>H44+H45</f>
        <v>0</v>
      </c>
      <c r="I43" s="94">
        <f>I44+I45</f>
        <v>5000</v>
      </c>
    </row>
    <row r="44" spans="1:9" ht="12.75" customHeight="1">
      <c r="A44" s="64"/>
      <c r="B44" s="99"/>
      <c r="C44" s="100"/>
      <c r="D44" s="65"/>
      <c r="E44" s="66" t="s">
        <v>95</v>
      </c>
      <c r="F44" s="67" t="s">
        <v>96</v>
      </c>
      <c r="G44" s="68">
        <v>837.07</v>
      </c>
      <c r="H44" s="77"/>
      <c r="I44" s="69">
        <f>SUM(G44:H44)</f>
        <v>837.07</v>
      </c>
    </row>
    <row r="45" spans="1:9" ht="12.75" customHeight="1" thickBot="1">
      <c r="A45" s="70"/>
      <c r="B45" s="101"/>
      <c r="C45" s="102"/>
      <c r="D45" s="71"/>
      <c r="E45" s="72"/>
      <c r="F45" s="73" t="s">
        <v>100</v>
      </c>
      <c r="G45" s="74">
        <v>4162.93</v>
      </c>
      <c r="H45" s="75"/>
      <c r="I45" s="69">
        <f>SUM(G45:H45)</f>
        <v>4162.93</v>
      </c>
    </row>
    <row r="46" spans="1:9" s="58" customFormat="1" ht="12.75" customHeight="1">
      <c r="A46" s="79" t="s">
        <v>73</v>
      </c>
      <c r="B46" s="97" t="s">
        <v>107</v>
      </c>
      <c r="C46" s="98"/>
      <c r="D46" s="80" t="s">
        <v>72</v>
      </c>
      <c r="E46" s="81" t="s">
        <v>72</v>
      </c>
      <c r="F46" s="82" t="s">
        <v>82</v>
      </c>
      <c r="G46" s="83">
        <f>G47</f>
        <v>5000</v>
      </c>
      <c r="H46" s="83">
        <f>H47</f>
        <v>0</v>
      </c>
      <c r="I46" s="95">
        <f>I47</f>
        <v>5000</v>
      </c>
    </row>
    <row r="47" spans="1:9" ht="12.75" customHeight="1">
      <c r="A47" s="59"/>
      <c r="B47" s="99"/>
      <c r="C47" s="100"/>
      <c r="D47" s="60">
        <v>4357</v>
      </c>
      <c r="E47" s="61">
        <v>5331</v>
      </c>
      <c r="F47" s="62" t="s">
        <v>94</v>
      </c>
      <c r="G47" s="63">
        <f>G48+G49</f>
        <v>5000</v>
      </c>
      <c r="H47" s="63">
        <f>H48+H49</f>
        <v>0</v>
      </c>
      <c r="I47" s="94">
        <f>I48+I49</f>
        <v>5000</v>
      </c>
    </row>
    <row r="48" spans="1:9" ht="12.75" customHeight="1">
      <c r="A48" s="64"/>
      <c r="B48" s="99"/>
      <c r="C48" s="100"/>
      <c r="D48" s="65"/>
      <c r="E48" s="66" t="s">
        <v>95</v>
      </c>
      <c r="F48" s="67" t="s">
        <v>96</v>
      </c>
      <c r="G48" s="68">
        <v>1834.61</v>
      </c>
      <c r="H48" s="77"/>
      <c r="I48" s="69">
        <f>SUM(G48:H48)</f>
        <v>1834.61</v>
      </c>
    </row>
    <row r="49" spans="1:9" ht="12.75" customHeight="1" thickBot="1">
      <c r="A49" s="85"/>
      <c r="B49" s="101"/>
      <c r="C49" s="102"/>
      <c r="D49" s="86"/>
      <c r="E49" s="87"/>
      <c r="F49" s="88" t="s">
        <v>100</v>
      </c>
      <c r="G49" s="89">
        <v>3165.39</v>
      </c>
      <c r="H49" s="90"/>
      <c r="I49" s="69">
        <f>SUM(G49:H49)</f>
        <v>3165.39</v>
      </c>
    </row>
    <row r="50" spans="1:9" s="58" customFormat="1" ht="12.75" customHeight="1">
      <c r="A50" s="53" t="s">
        <v>73</v>
      </c>
      <c r="B50" s="97" t="s">
        <v>108</v>
      </c>
      <c r="C50" s="98"/>
      <c r="D50" s="54" t="s">
        <v>72</v>
      </c>
      <c r="E50" s="55" t="s">
        <v>72</v>
      </c>
      <c r="F50" s="56" t="s">
        <v>83</v>
      </c>
      <c r="G50" s="57">
        <f>G51</f>
        <v>7500</v>
      </c>
      <c r="H50" s="57">
        <f>H51</f>
        <v>0</v>
      </c>
      <c r="I50" s="93">
        <f>I51</f>
        <v>7500</v>
      </c>
    </row>
    <row r="51" spans="1:9" ht="12.75" customHeight="1">
      <c r="A51" s="59"/>
      <c r="B51" s="99"/>
      <c r="C51" s="100"/>
      <c r="D51" s="60">
        <v>4357</v>
      </c>
      <c r="E51" s="61">
        <v>5331</v>
      </c>
      <c r="F51" s="62" t="s">
        <v>94</v>
      </c>
      <c r="G51" s="63">
        <f>G52+G53</f>
        <v>7500</v>
      </c>
      <c r="H51" s="63">
        <f>H52+H53</f>
        <v>0</v>
      </c>
      <c r="I51" s="94">
        <f>I52+I53</f>
        <v>7500</v>
      </c>
    </row>
    <row r="52" spans="1:9" ht="12.75" customHeight="1">
      <c r="A52" s="64"/>
      <c r="B52" s="99"/>
      <c r="C52" s="100"/>
      <c r="D52" s="65"/>
      <c r="E52" s="66" t="s">
        <v>95</v>
      </c>
      <c r="F52" s="67" t="s">
        <v>96</v>
      </c>
      <c r="G52" s="68">
        <v>643.539</v>
      </c>
      <c r="H52" s="77"/>
      <c r="I52" s="69">
        <f>SUM(G52:H52)</f>
        <v>643.539</v>
      </c>
    </row>
    <row r="53" spans="1:9" ht="12.75" customHeight="1" thickBot="1">
      <c r="A53" s="70"/>
      <c r="B53" s="101"/>
      <c r="C53" s="102"/>
      <c r="D53" s="71"/>
      <c r="E53" s="72"/>
      <c r="F53" s="73" t="s">
        <v>100</v>
      </c>
      <c r="G53" s="74">
        <v>6856.461</v>
      </c>
      <c r="H53" s="75"/>
      <c r="I53" s="69">
        <f>SUM(G53:H53)</f>
        <v>6856.461</v>
      </c>
    </row>
    <row r="54" spans="1:9" s="58" customFormat="1" ht="12.75" customHeight="1">
      <c r="A54" s="53" t="s">
        <v>73</v>
      </c>
      <c r="B54" s="97" t="s">
        <v>109</v>
      </c>
      <c r="C54" s="98"/>
      <c r="D54" s="54" t="s">
        <v>72</v>
      </c>
      <c r="E54" s="55" t="s">
        <v>72</v>
      </c>
      <c r="F54" s="56" t="s">
        <v>84</v>
      </c>
      <c r="G54" s="57">
        <f>G55</f>
        <v>7200</v>
      </c>
      <c r="H54" s="57">
        <f>H55</f>
        <v>0</v>
      </c>
      <c r="I54" s="93">
        <f>I55</f>
        <v>7200</v>
      </c>
    </row>
    <row r="55" spans="1:9" ht="12.75" customHeight="1">
      <c r="A55" s="84"/>
      <c r="B55" s="99"/>
      <c r="C55" s="100"/>
      <c r="D55" s="60">
        <v>4357</v>
      </c>
      <c r="E55" s="61">
        <v>5331</v>
      </c>
      <c r="F55" s="62" t="s">
        <v>94</v>
      </c>
      <c r="G55" s="63">
        <f>G56+G57</f>
        <v>7200</v>
      </c>
      <c r="H55" s="63">
        <f>H56+H57</f>
        <v>0</v>
      </c>
      <c r="I55" s="94">
        <f>I56+I57</f>
        <v>7200</v>
      </c>
    </row>
    <row r="56" spans="1:9" ht="12.75" customHeight="1">
      <c r="A56" s="64"/>
      <c r="B56" s="99"/>
      <c r="C56" s="100"/>
      <c r="D56" s="65"/>
      <c r="E56" s="66" t="s">
        <v>95</v>
      </c>
      <c r="F56" s="67" t="s">
        <v>96</v>
      </c>
      <c r="G56" s="68">
        <v>333</v>
      </c>
      <c r="H56" s="77"/>
      <c r="I56" s="69">
        <f>SUM(G56:H56)</f>
        <v>333</v>
      </c>
    </row>
    <row r="57" spans="1:9" ht="12.75" customHeight="1" thickBot="1">
      <c r="A57" s="70"/>
      <c r="B57" s="101"/>
      <c r="C57" s="102"/>
      <c r="D57" s="71"/>
      <c r="E57" s="72"/>
      <c r="F57" s="73" t="s">
        <v>100</v>
      </c>
      <c r="G57" s="74">
        <v>6867</v>
      </c>
      <c r="H57" s="75"/>
      <c r="I57" s="76">
        <f>SUM(G57:H57)</f>
        <v>6867</v>
      </c>
    </row>
    <row r="58" spans="1:9" s="58" customFormat="1" ht="12.75" customHeight="1">
      <c r="A58" s="54" t="s">
        <v>73</v>
      </c>
      <c r="B58" s="97" t="s">
        <v>110</v>
      </c>
      <c r="C58" s="98"/>
      <c r="D58" s="54" t="s">
        <v>72</v>
      </c>
      <c r="E58" s="55" t="s">
        <v>72</v>
      </c>
      <c r="F58" s="56" t="s">
        <v>85</v>
      </c>
      <c r="G58" s="57">
        <f>G59</f>
        <v>5200</v>
      </c>
      <c r="H58" s="57">
        <f>H59</f>
        <v>0</v>
      </c>
      <c r="I58" s="93">
        <f>I59</f>
        <v>5200</v>
      </c>
    </row>
    <row r="59" spans="1:9" ht="12.75" customHeight="1">
      <c r="A59" s="84"/>
      <c r="B59" s="99"/>
      <c r="C59" s="100"/>
      <c r="D59" s="60">
        <v>4357</v>
      </c>
      <c r="E59" s="61">
        <v>5331</v>
      </c>
      <c r="F59" s="62" t="s">
        <v>94</v>
      </c>
      <c r="G59" s="63">
        <f>G60+G61</f>
        <v>5200</v>
      </c>
      <c r="H59" s="63">
        <f>H60+H61</f>
        <v>0</v>
      </c>
      <c r="I59" s="94">
        <f>I60+I61</f>
        <v>5200</v>
      </c>
    </row>
    <row r="60" spans="1:9" ht="12.75" customHeight="1">
      <c r="A60" s="64"/>
      <c r="B60" s="99"/>
      <c r="C60" s="100"/>
      <c r="D60" s="65"/>
      <c r="E60" s="66" t="s">
        <v>95</v>
      </c>
      <c r="F60" s="67" t="s">
        <v>96</v>
      </c>
      <c r="G60" s="63">
        <v>1325.418</v>
      </c>
      <c r="H60" s="77"/>
      <c r="I60" s="69">
        <f>SUM(G60:H60)</f>
        <v>1325.418</v>
      </c>
    </row>
    <row r="61" spans="1:9" ht="12.75" customHeight="1" thickBot="1">
      <c r="A61" s="85"/>
      <c r="B61" s="101"/>
      <c r="C61" s="102"/>
      <c r="D61" s="86"/>
      <c r="E61" s="87"/>
      <c r="F61" s="88" t="s">
        <v>100</v>
      </c>
      <c r="G61" s="89">
        <v>3874.582</v>
      </c>
      <c r="H61" s="90"/>
      <c r="I61" s="69">
        <f>SUM(G61:H61)</f>
        <v>3874.582</v>
      </c>
    </row>
    <row r="62" spans="1:9" s="58" customFormat="1" ht="12.75" customHeight="1">
      <c r="A62" s="53" t="s">
        <v>73</v>
      </c>
      <c r="B62" s="97" t="s">
        <v>111</v>
      </c>
      <c r="C62" s="98"/>
      <c r="D62" s="54" t="s">
        <v>72</v>
      </c>
      <c r="E62" s="55" t="s">
        <v>72</v>
      </c>
      <c r="F62" s="56" t="s">
        <v>86</v>
      </c>
      <c r="G62" s="57">
        <f>G63</f>
        <v>7800</v>
      </c>
      <c r="H62" s="57">
        <f>H63</f>
        <v>0</v>
      </c>
      <c r="I62" s="93">
        <f>I63</f>
        <v>7800</v>
      </c>
    </row>
    <row r="63" spans="1:9" ht="12.75" customHeight="1">
      <c r="A63" s="59"/>
      <c r="B63" s="99"/>
      <c r="C63" s="100"/>
      <c r="D63" s="60">
        <v>4357</v>
      </c>
      <c r="E63" s="61">
        <v>5331</v>
      </c>
      <c r="F63" s="62" t="s">
        <v>94</v>
      </c>
      <c r="G63" s="63">
        <f>G64+G65</f>
        <v>7800</v>
      </c>
      <c r="H63" s="63">
        <f>H64+H65</f>
        <v>0</v>
      </c>
      <c r="I63" s="94">
        <f>I64+I65</f>
        <v>7800</v>
      </c>
    </row>
    <row r="64" spans="1:9" ht="12.75" customHeight="1">
      <c r="A64" s="64"/>
      <c r="B64" s="99"/>
      <c r="C64" s="100"/>
      <c r="D64" s="65"/>
      <c r="E64" s="66" t="s">
        <v>95</v>
      </c>
      <c r="F64" s="67" t="s">
        <v>96</v>
      </c>
      <c r="G64" s="68">
        <v>3500</v>
      </c>
      <c r="H64" s="77"/>
      <c r="I64" s="69">
        <f>SUM(G64:H64)</f>
        <v>3500</v>
      </c>
    </row>
    <row r="65" spans="1:9" ht="12.75" customHeight="1" thickBot="1">
      <c r="A65" s="70"/>
      <c r="B65" s="101"/>
      <c r="C65" s="102"/>
      <c r="D65" s="71"/>
      <c r="E65" s="72"/>
      <c r="F65" s="73" t="s">
        <v>100</v>
      </c>
      <c r="G65" s="74">
        <v>4300</v>
      </c>
      <c r="H65" s="75"/>
      <c r="I65" s="69">
        <f>SUM(G65:H65)</f>
        <v>4300</v>
      </c>
    </row>
    <row r="66" spans="1:9" s="58" customFormat="1" ht="12.75" customHeight="1">
      <c r="A66" s="79" t="s">
        <v>73</v>
      </c>
      <c r="B66" s="97" t="s">
        <v>112</v>
      </c>
      <c r="C66" s="98"/>
      <c r="D66" s="80" t="s">
        <v>72</v>
      </c>
      <c r="E66" s="81" t="s">
        <v>72</v>
      </c>
      <c r="F66" s="91" t="s">
        <v>87</v>
      </c>
      <c r="G66" s="57">
        <f>G67</f>
        <v>5200</v>
      </c>
      <c r="H66" s="57">
        <f>H67</f>
        <v>0</v>
      </c>
      <c r="I66" s="93">
        <f>I67</f>
        <v>5200</v>
      </c>
    </row>
    <row r="67" spans="1:9" ht="12.75" customHeight="1">
      <c r="A67" s="59"/>
      <c r="B67" s="99"/>
      <c r="C67" s="100"/>
      <c r="D67" s="60">
        <v>4357</v>
      </c>
      <c r="E67" s="61">
        <v>5331</v>
      </c>
      <c r="F67" s="62" t="s">
        <v>94</v>
      </c>
      <c r="G67" s="63">
        <f>G68+G69</f>
        <v>5200</v>
      </c>
      <c r="H67" s="63">
        <f>H68+H69</f>
        <v>0</v>
      </c>
      <c r="I67" s="94">
        <f>I68+I69</f>
        <v>5200</v>
      </c>
    </row>
    <row r="68" spans="1:9" ht="12.75" customHeight="1">
      <c r="A68" s="64"/>
      <c r="B68" s="99"/>
      <c r="C68" s="100"/>
      <c r="D68" s="65"/>
      <c r="E68" s="66" t="s">
        <v>95</v>
      </c>
      <c r="F68" s="67" t="s">
        <v>113</v>
      </c>
      <c r="G68" s="68">
        <v>160.956</v>
      </c>
      <c r="H68" s="77"/>
      <c r="I68" s="69">
        <f>SUM(G68:H68)</f>
        <v>160.956</v>
      </c>
    </row>
    <row r="69" spans="1:9" ht="12.75" customHeight="1" thickBot="1">
      <c r="A69" s="85"/>
      <c r="B69" s="101"/>
      <c r="C69" s="102"/>
      <c r="D69" s="86"/>
      <c r="E69" s="87"/>
      <c r="F69" s="88" t="s">
        <v>100</v>
      </c>
      <c r="G69" s="89">
        <v>5039.044</v>
      </c>
      <c r="H69" s="90"/>
      <c r="I69" s="69">
        <f>SUM(G69:H69)</f>
        <v>5039.044</v>
      </c>
    </row>
    <row r="70" spans="1:9" s="58" customFormat="1" ht="12.75" customHeight="1">
      <c r="A70" s="53" t="s">
        <v>73</v>
      </c>
      <c r="B70" s="97" t="s">
        <v>114</v>
      </c>
      <c r="C70" s="98"/>
      <c r="D70" s="54" t="s">
        <v>72</v>
      </c>
      <c r="E70" s="55" t="s">
        <v>72</v>
      </c>
      <c r="F70" s="56" t="s">
        <v>88</v>
      </c>
      <c r="G70" s="57">
        <f>G71</f>
        <v>3500</v>
      </c>
      <c r="H70" s="57">
        <f>H71</f>
        <v>0</v>
      </c>
      <c r="I70" s="93">
        <f>I71</f>
        <v>3500</v>
      </c>
    </row>
    <row r="71" spans="1:9" ht="12.75" customHeight="1">
      <c r="A71" s="59"/>
      <c r="B71" s="99"/>
      <c r="C71" s="100"/>
      <c r="D71" s="60">
        <v>4356</v>
      </c>
      <c r="E71" s="61">
        <v>5331</v>
      </c>
      <c r="F71" s="62" t="s">
        <v>94</v>
      </c>
      <c r="G71" s="63">
        <f>G72+G73</f>
        <v>3500</v>
      </c>
      <c r="H71" s="63">
        <f>H72+H73</f>
        <v>0</v>
      </c>
      <c r="I71" s="94">
        <f>I72+I73</f>
        <v>3500</v>
      </c>
    </row>
    <row r="72" spans="1:9" ht="12.75" customHeight="1">
      <c r="A72" s="64"/>
      <c r="B72" s="99"/>
      <c r="C72" s="100"/>
      <c r="D72" s="65"/>
      <c r="E72" s="66" t="s">
        <v>95</v>
      </c>
      <c r="F72" s="67" t="s">
        <v>96</v>
      </c>
      <c r="G72" s="68">
        <v>273.264</v>
      </c>
      <c r="H72" s="77"/>
      <c r="I72" s="69">
        <f>SUM(G72:H72)</f>
        <v>273.264</v>
      </c>
    </row>
    <row r="73" spans="1:9" ht="12.75" customHeight="1" thickBot="1">
      <c r="A73" s="70"/>
      <c r="B73" s="101"/>
      <c r="C73" s="102"/>
      <c r="D73" s="71"/>
      <c r="E73" s="72"/>
      <c r="F73" s="73" t="s">
        <v>100</v>
      </c>
      <c r="G73" s="74">
        <v>3226.736</v>
      </c>
      <c r="H73" s="75"/>
      <c r="I73" s="69">
        <f>SUM(G73:H73)</f>
        <v>3226.736</v>
      </c>
    </row>
    <row r="74" spans="1:9" s="58" customFormat="1" ht="12.75" customHeight="1">
      <c r="A74" s="79" t="s">
        <v>73</v>
      </c>
      <c r="B74" s="104" t="s">
        <v>115</v>
      </c>
      <c r="C74" s="105"/>
      <c r="D74" s="80" t="s">
        <v>72</v>
      </c>
      <c r="E74" s="81" t="s">
        <v>72</v>
      </c>
      <c r="F74" s="82" t="s">
        <v>89</v>
      </c>
      <c r="G74" s="57">
        <f>G75</f>
        <v>3400</v>
      </c>
      <c r="H74" s="57">
        <f>H75</f>
        <v>0</v>
      </c>
      <c r="I74" s="93">
        <f>I75</f>
        <v>3400</v>
      </c>
    </row>
    <row r="75" spans="1:9" ht="12.75" customHeight="1">
      <c r="A75" s="59"/>
      <c r="B75" s="99"/>
      <c r="C75" s="100"/>
      <c r="D75" s="60">
        <v>4357</v>
      </c>
      <c r="E75" s="61">
        <v>5331</v>
      </c>
      <c r="F75" s="62" t="s">
        <v>94</v>
      </c>
      <c r="G75" s="63">
        <f>G76+G77</f>
        <v>3400</v>
      </c>
      <c r="H75" s="63">
        <f>H76+H77</f>
        <v>0</v>
      </c>
      <c r="I75" s="94">
        <f>I76+I77</f>
        <v>3400</v>
      </c>
    </row>
    <row r="76" spans="1:9" ht="12.75" customHeight="1">
      <c r="A76" s="64"/>
      <c r="B76" s="99"/>
      <c r="C76" s="100"/>
      <c r="D76" s="65"/>
      <c r="E76" s="66" t="s">
        <v>95</v>
      </c>
      <c r="F76" s="67" t="s">
        <v>96</v>
      </c>
      <c r="G76" s="68">
        <v>155.292</v>
      </c>
      <c r="H76" s="77"/>
      <c r="I76" s="69">
        <f>SUM(G76:H76)</f>
        <v>155.292</v>
      </c>
    </row>
    <row r="77" spans="1:9" ht="12.75" customHeight="1" thickBot="1">
      <c r="A77" s="70"/>
      <c r="B77" s="101"/>
      <c r="C77" s="102"/>
      <c r="D77" s="71"/>
      <c r="E77" s="72"/>
      <c r="F77" s="73" t="s">
        <v>100</v>
      </c>
      <c r="G77" s="74">
        <v>3244.708</v>
      </c>
      <c r="H77" s="75"/>
      <c r="I77" s="69">
        <f>SUM(G77:H77)</f>
        <v>3244.708</v>
      </c>
    </row>
    <row r="78" spans="1:9" s="58" customFormat="1" ht="12.75" customHeight="1">
      <c r="A78" s="53" t="s">
        <v>73</v>
      </c>
      <c r="B78" s="97" t="s">
        <v>116</v>
      </c>
      <c r="C78" s="98"/>
      <c r="D78" s="54" t="s">
        <v>72</v>
      </c>
      <c r="E78" s="55" t="s">
        <v>72</v>
      </c>
      <c r="F78" s="56" t="s">
        <v>90</v>
      </c>
      <c r="G78" s="57">
        <f>G79</f>
        <v>5500</v>
      </c>
      <c r="H78" s="57">
        <f>H79</f>
        <v>0</v>
      </c>
      <c r="I78" s="93">
        <f>I79</f>
        <v>5500</v>
      </c>
    </row>
    <row r="79" spans="1:9" ht="12.75" customHeight="1">
      <c r="A79" s="84"/>
      <c r="B79" s="99"/>
      <c r="C79" s="100"/>
      <c r="D79" s="60">
        <v>4357</v>
      </c>
      <c r="E79" s="61">
        <v>5331</v>
      </c>
      <c r="F79" s="62" t="s">
        <v>94</v>
      </c>
      <c r="G79" s="63">
        <f>G80+G81</f>
        <v>5500</v>
      </c>
      <c r="H79" s="63">
        <f>H80+H81</f>
        <v>0</v>
      </c>
      <c r="I79" s="94">
        <f>I80+I81</f>
        <v>5500</v>
      </c>
    </row>
    <row r="80" spans="1:9" ht="12.75" customHeight="1">
      <c r="A80" s="64"/>
      <c r="B80" s="99"/>
      <c r="C80" s="100"/>
      <c r="D80" s="65"/>
      <c r="E80" s="66" t="s">
        <v>95</v>
      </c>
      <c r="F80" s="67" t="s">
        <v>96</v>
      </c>
      <c r="G80" s="68">
        <v>404.816</v>
      </c>
      <c r="H80" s="77"/>
      <c r="I80" s="69">
        <f>SUM(G80:H80)</f>
        <v>404.816</v>
      </c>
    </row>
    <row r="81" spans="1:9" ht="12.75" customHeight="1" thickBot="1">
      <c r="A81" s="70"/>
      <c r="B81" s="101"/>
      <c r="C81" s="102"/>
      <c r="D81" s="71"/>
      <c r="E81" s="72"/>
      <c r="F81" s="73" t="s">
        <v>100</v>
      </c>
      <c r="G81" s="74">
        <v>5095.184</v>
      </c>
      <c r="H81" s="75"/>
      <c r="I81" s="69">
        <f>SUM(G81:H81)</f>
        <v>5095.184</v>
      </c>
    </row>
    <row r="82" spans="1:9" ht="12.75" customHeight="1">
      <c r="A82" s="53" t="s">
        <v>73</v>
      </c>
      <c r="B82" s="97"/>
      <c r="C82" s="98"/>
      <c r="D82" s="54" t="s">
        <v>72</v>
      </c>
      <c r="E82" s="55" t="s">
        <v>72</v>
      </c>
      <c r="F82" s="56" t="s">
        <v>119</v>
      </c>
      <c r="G82" s="57">
        <f>G83</f>
        <v>0</v>
      </c>
      <c r="H82" s="57">
        <f>H83</f>
        <v>6000</v>
      </c>
      <c r="I82" s="93">
        <f>I83</f>
        <v>6000</v>
      </c>
    </row>
    <row r="83" spans="1:9" ht="12.75">
      <c r="A83" s="84"/>
      <c r="B83" s="99"/>
      <c r="C83" s="100"/>
      <c r="D83" s="60">
        <v>3529</v>
      </c>
      <c r="E83" s="61">
        <v>5331</v>
      </c>
      <c r="F83" s="62" t="s">
        <v>94</v>
      </c>
      <c r="G83" s="63">
        <v>0</v>
      </c>
      <c r="H83" s="63">
        <f>H84+H85</f>
        <v>6000</v>
      </c>
      <c r="I83" s="94">
        <f>SUM(G83:H83)</f>
        <v>6000</v>
      </c>
    </row>
    <row r="84" spans="1:9" ht="12.75" customHeight="1">
      <c r="A84" s="64"/>
      <c r="B84" s="99"/>
      <c r="C84" s="100"/>
      <c r="D84" s="65"/>
      <c r="E84" s="66" t="s">
        <v>95</v>
      </c>
      <c r="F84" s="67" t="s">
        <v>96</v>
      </c>
      <c r="G84" s="68">
        <v>0</v>
      </c>
      <c r="H84" s="77"/>
      <c r="I84" s="69">
        <f>SUM(G84:H84)</f>
        <v>0</v>
      </c>
    </row>
    <row r="85" spans="1:9" ht="12.75" customHeight="1" thickBot="1">
      <c r="A85" s="70"/>
      <c r="B85" s="101"/>
      <c r="C85" s="102"/>
      <c r="D85" s="71"/>
      <c r="E85" s="72"/>
      <c r="F85" s="73" t="s">
        <v>100</v>
      </c>
      <c r="G85" s="74">
        <v>0</v>
      </c>
      <c r="H85" s="75">
        <v>6000</v>
      </c>
      <c r="I85" s="76">
        <f>SUM(G85:H85)</f>
        <v>6000</v>
      </c>
    </row>
    <row r="86" ht="13.5" customHeight="1"/>
    <row r="87" ht="13.5" customHeight="1"/>
  </sheetData>
  <sheetProtection/>
  <mergeCells count="83">
    <mergeCell ref="A6:I6"/>
    <mergeCell ref="B8:C8"/>
    <mergeCell ref="B9:C9"/>
    <mergeCell ref="B10:C10"/>
    <mergeCell ref="H1:I1"/>
    <mergeCell ref="A2:I2"/>
    <mergeCell ref="A4:I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2:C82"/>
    <mergeCell ref="B83:C83"/>
    <mergeCell ref="B84:C84"/>
    <mergeCell ref="B85:C85"/>
    <mergeCell ref="A5:I5"/>
    <mergeCell ref="B77:C77"/>
    <mergeCell ref="B78:C78"/>
    <mergeCell ref="B79:C79"/>
    <mergeCell ref="B80:C80"/>
    <mergeCell ref="B81:C8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&amp;R026_P01_Tabulky_ZR_RO_116_16.XLS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2016-03-30T10:45:13Z</cp:lastPrinted>
  <dcterms:created xsi:type="dcterms:W3CDTF">2007-12-18T12:40:54Z</dcterms:created>
  <dcterms:modified xsi:type="dcterms:W3CDTF">2016-04-11T13:30:17Z</dcterms:modified>
  <cp:category/>
  <cp:version/>
  <cp:contentType/>
  <cp:contentStatus/>
</cp:coreProperties>
</file>