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204" sheetId="2" r:id="rId1"/>
    <sheet name="Bilance PaV" sheetId="1" r:id="rId2"/>
  </sheets>
  <definedNames>
    <definedName name="_xlnm.Print_Area" localSheetId="0">'91204'!$A$1:$L$82</definedName>
    <definedName name="_xlnm.Print_Area" localSheetId="1">'Bilance PaV'!$A$1:$E$46</definedName>
  </definedNames>
  <calcPr calcId="145621"/>
</workbook>
</file>

<file path=xl/calcChain.xml><?xml version="1.0" encoding="utf-8"?>
<calcChain xmlns="http://schemas.openxmlformats.org/spreadsheetml/2006/main">
  <c r="I79" i="2" l="1"/>
  <c r="K79" i="2" s="1"/>
  <c r="I78" i="2"/>
  <c r="K78" i="2" s="1"/>
  <c r="H78" i="2"/>
  <c r="G78" i="2"/>
  <c r="I77" i="2"/>
  <c r="K77" i="2" s="1"/>
  <c r="H76" i="2"/>
  <c r="G76" i="2"/>
  <c r="I76" i="2" s="1"/>
  <c r="K76" i="2" s="1"/>
  <c r="I75" i="2"/>
  <c r="K75" i="2" s="1"/>
  <c r="I74" i="2"/>
  <c r="K74" i="2" s="1"/>
  <c r="H74" i="2"/>
  <c r="G74" i="2"/>
  <c r="I73" i="2"/>
  <c r="K73" i="2" s="1"/>
  <c r="H72" i="2"/>
  <c r="G72" i="2"/>
  <c r="I72" i="2" s="1"/>
  <c r="K72" i="2" s="1"/>
  <c r="I71" i="2"/>
  <c r="K71" i="2" s="1"/>
  <c r="I70" i="2"/>
  <c r="K70" i="2" s="1"/>
  <c r="H70" i="2"/>
  <c r="G70" i="2"/>
  <c r="I69" i="2"/>
  <c r="K69" i="2" s="1"/>
  <c r="H68" i="2"/>
  <c r="G68" i="2"/>
  <c r="I68" i="2" s="1"/>
  <c r="K68" i="2" s="1"/>
  <c r="I67" i="2"/>
  <c r="K67" i="2" s="1"/>
  <c r="I66" i="2"/>
  <c r="K66" i="2" s="1"/>
  <c r="H66" i="2"/>
  <c r="K65" i="2"/>
  <c r="I65" i="2"/>
  <c r="H64" i="2"/>
  <c r="I64" i="2" s="1"/>
  <c r="K64" i="2" s="1"/>
  <c r="I63" i="2"/>
  <c r="K63" i="2" s="1"/>
  <c r="I62" i="2"/>
  <c r="K62" i="2" s="1"/>
  <c r="H62" i="2"/>
  <c r="K61" i="2"/>
  <c r="I61" i="2"/>
  <c r="H60" i="2"/>
  <c r="I60" i="2" s="1"/>
  <c r="K60" i="2" s="1"/>
  <c r="I59" i="2"/>
  <c r="K59" i="2" s="1"/>
  <c r="I58" i="2"/>
  <c r="K58" i="2" s="1"/>
  <c r="H58" i="2"/>
  <c r="K57" i="2"/>
  <c r="I57" i="2"/>
  <c r="H56" i="2"/>
  <c r="I56" i="2" s="1"/>
  <c r="K56" i="2" s="1"/>
  <c r="I55" i="2"/>
  <c r="K55" i="2" s="1"/>
  <c r="I54" i="2"/>
  <c r="K54" i="2" s="1"/>
  <c r="H54" i="2"/>
  <c r="K53" i="2"/>
  <c r="I53" i="2"/>
  <c r="H52" i="2"/>
  <c r="I52" i="2" s="1"/>
  <c r="K52" i="2" s="1"/>
  <c r="I51" i="2"/>
  <c r="K51" i="2" s="1"/>
  <c r="I50" i="2"/>
  <c r="K50" i="2" s="1"/>
  <c r="H50" i="2"/>
  <c r="K49" i="2"/>
  <c r="I49" i="2"/>
  <c r="H48" i="2"/>
  <c r="I48" i="2" s="1"/>
  <c r="K48" i="2" s="1"/>
  <c r="I47" i="2"/>
  <c r="K47" i="2" s="1"/>
  <c r="I46" i="2"/>
  <c r="K46" i="2" s="1"/>
  <c r="H46" i="2"/>
  <c r="K45" i="2"/>
  <c r="I45" i="2"/>
  <c r="H44" i="2"/>
  <c r="I44" i="2" s="1"/>
  <c r="K44" i="2" s="1"/>
  <c r="I43" i="2"/>
  <c r="K43" i="2" s="1"/>
  <c r="I42" i="2"/>
  <c r="K42" i="2" s="1"/>
  <c r="H42" i="2"/>
  <c r="K41" i="2"/>
  <c r="I41" i="2"/>
  <c r="H40" i="2"/>
  <c r="I40" i="2" s="1"/>
  <c r="K40" i="2" s="1"/>
  <c r="I39" i="2"/>
  <c r="K39" i="2" s="1"/>
  <c r="I38" i="2"/>
  <c r="K38" i="2" s="1"/>
  <c r="H38" i="2"/>
  <c r="K37" i="2"/>
  <c r="I37" i="2"/>
  <c r="H36" i="2"/>
  <c r="I36" i="2" s="1"/>
  <c r="K36" i="2" s="1"/>
  <c r="G36" i="2"/>
  <c r="K35" i="2"/>
  <c r="I35" i="2"/>
  <c r="G34" i="2"/>
  <c r="I34" i="2" s="1"/>
  <c r="K34" i="2" s="1"/>
  <c r="I33" i="2"/>
  <c r="K33" i="2" s="1"/>
  <c r="I32" i="2"/>
  <c r="K32" i="2" s="1"/>
  <c r="G32" i="2"/>
  <c r="K31" i="2"/>
  <c r="I31" i="2"/>
  <c r="G30" i="2"/>
  <c r="I30" i="2" s="1"/>
  <c r="K30" i="2" s="1"/>
  <c r="I29" i="2"/>
  <c r="K29" i="2" s="1"/>
  <c r="I28" i="2"/>
  <c r="K28" i="2" s="1"/>
  <c r="H28" i="2"/>
  <c r="K27" i="2"/>
  <c r="I27" i="2"/>
  <c r="H26" i="2"/>
  <c r="I26" i="2" s="1"/>
  <c r="K26" i="2" s="1"/>
  <c r="I25" i="2"/>
  <c r="K25" i="2" s="1"/>
  <c r="I24" i="2"/>
  <c r="K24" i="2" s="1"/>
  <c r="H24" i="2"/>
  <c r="K23" i="2"/>
  <c r="I23" i="2"/>
  <c r="H22" i="2"/>
  <c r="I22" i="2" s="1"/>
  <c r="K22" i="2" s="1"/>
  <c r="I21" i="2"/>
  <c r="K21" i="2" s="1"/>
  <c r="I20" i="2"/>
  <c r="K20" i="2" s="1"/>
  <c r="H20" i="2"/>
  <c r="K19" i="2"/>
  <c r="I19" i="2"/>
  <c r="H18" i="2"/>
  <c r="I18" i="2" s="1"/>
  <c r="K18" i="2" s="1"/>
  <c r="I17" i="2"/>
  <c r="K17" i="2" s="1"/>
  <c r="I16" i="2"/>
  <c r="K16" i="2" s="1"/>
  <c r="H16" i="2"/>
  <c r="K15" i="2"/>
  <c r="I15" i="2"/>
  <c r="H14" i="2"/>
  <c r="I14" i="2" s="1"/>
  <c r="K14" i="2" s="1"/>
  <c r="I13" i="2"/>
  <c r="K13" i="2" s="1"/>
  <c r="I12" i="2"/>
  <c r="K12" i="2" s="1"/>
  <c r="H12" i="2"/>
  <c r="K11" i="2"/>
  <c r="I11" i="2"/>
  <c r="J10" i="2"/>
  <c r="H10" i="2"/>
  <c r="G10" i="2"/>
  <c r="G9" i="2" s="1"/>
  <c r="I9" i="2" s="1"/>
  <c r="K9" i="2" s="1"/>
  <c r="J9" i="2"/>
  <c r="H9" i="2"/>
  <c r="I10" i="2" l="1"/>
  <c r="K10" i="2" s="1"/>
  <c r="E33" i="1"/>
  <c r="E37" i="1"/>
  <c r="E31" i="1"/>
  <c r="E34" i="1"/>
  <c r="E7" i="1"/>
  <c r="E11" i="1"/>
  <c r="E23" i="1"/>
  <c r="E30" i="1"/>
  <c r="E32" i="1"/>
  <c r="E35" i="1"/>
  <c r="E22" i="1"/>
  <c r="E6" i="1"/>
  <c r="E25" i="1"/>
  <c r="E41" i="1"/>
  <c r="E36" i="1"/>
  <c r="E44" i="1"/>
  <c r="E42" i="1"/>
  <c r="E19" i="1"/>
  <c r="E18" i="1"/>
  <c r="E17" i="1"/>
  <c r="C15" i="1"/>
  <c r="E15" i="1"/>
  <c r="E14" i="1"/>
  <c r="E13" i="1"/>
  <c r="E12" i="1"/>
  <c r="E10" i="1"/>
  <c r="E40" i="1"/>
  <c r="E45" i="1"/>
  <c r="E43" i="1"/>
  <c r="E39" i="1"/>
  <c r="E38" i="1"/>
  <c r="E5" i="1"/>
  <c r="E24" i="1"/>
  <c r="D21" i="1"/>
  <c r="D9" i="1"/>
  <c r="D15" i="1"/>
  <c r="D46" i="1"/>
  <c r="D4" i="1"/>
  <c r="D8" i="1"/>
  <c r="D20" i="1"/>
  <c r="D26" i="1"/>
  <c r="E26" i="1" s="1"/>
  <c r="E29" i="1"/>
  <c r="E46" i="1"/>
  <c r="C9" i="1"/>
  <c r="E9" i="1"/>
  <c r="C4" i="1"/>
  <c r="C20" i="1"/>
  <c r="E20" i="1"/>
  <c r="E4" i="1"/>
  <c r="C46" i="1"/>
  <c r="C8" i="1"/>
  <c r="E8" i="1"/>
  <c r="C26" i="1"/>
  <c r="E16" i="1"/>
  <c r="C21" i="1"/>
  <c r="E21" i="1"/>
</calcChain>
</file>

<file path=xl/sharedStrings.xml><?xml version="1.0" encoding="utf-8"?>
<sst xmlns="http://schemas.openxmlformats.org/spreadsheetml/2006/main" count="355" uniqueCount="171">
  <si>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</si>
  <si>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</si>
  <si>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</si>
  <si>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</si>
  <si>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</si>
  <si>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</si>
  <si>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</si>
  <si>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</si>
  <si>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</si>
  <si>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</si>
  <si>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</si>
  <si>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</si>
  <si>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</si>
  <si>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</si>
  <si>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</si>
  <si>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</si>
  <si>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</si>
  <si>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</si>
  <si>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</si>
  <si>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</si>
  <si>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</si>
  <si>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</si>
  <si>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</si>
  <si>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</si>
  <si>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</si>
  <si>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</si>
  <si>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</si>
  <si>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</si>
  <si>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</si>
  <si>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</si>
  <si>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</si>
  <si>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</si>
  <si>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</si>
  <si>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</si>
  <si>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</si>
  <si>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</si>
  <si>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</si>
  <si>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</si>
  <si>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</si>
  <si>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</si>
  <si>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</si>
  <si>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</si>
  <si>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</si>
  <si>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</si>
  <si>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</si>
  <si>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</si>
  <si>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</si>
  <si>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</si>
  <si>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</si>
  <si>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</si>
  <si>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</si>
  <si>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</si>
  <si>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</si>
  <si>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</si>
  <si>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</si>
  <si>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</si>
  <si>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</si>
  <si>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</si>
  <si>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</si>
  <si>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</si>
  <si>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</si>
  <si>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</si>
  <si>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</si>
  <si>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</si>
  <si>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č.1 - tab.část ke ZR-RO č.111/16</t>
  </si>
  <si>
    <t>ZR-RO č.111/16</t>
  </si>
  <si>
    <t>Změna rozpočtu - rozpočtové opatření č. 111/16</t>
  </si>
  <si>
    <t>912 04 - ÚČELOVÉ PŘÍSPĚVKY PO</t>
  </si>
  <si>
    <t>Odbor školství, mládeže, tělovýchovy a sportu</t>
  </si>
  <si>
    <t>uk.</t>
  </si>
  <si>
    <t>č.a.</t>
  </si>
  <si>
    <t>§</t>
  </si>
  <si>
    <t>91204 - Ú Č E L O V É  P Ř Í S P Ě V K Y  P O</t>
  </si>
  <si>
    <t>SR 2016</t>
  </si>
  <si>
    <t>ZR-RO č. 26,42,43,55,68/16</t>
  </si>
  <si>
    <t>UR 2016</t>
  </si>
  <si>
    <t>ZR - RO č. 111/16</t>
  </si>
  <si>
    <t>SU</t>
  </si>
  <si>
    <t>x</t>
  </si>
  <si>
    <t>Jmenovité inv. a neinv. akce resortu</t>
  </si>
  <si>
    <t>ZR-RO č. 111/16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</si>
  <si>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</si>
  <si>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</si>
  <si>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</si>
  <si>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</si>
  <si>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</si>
  <si>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0450011</t>
  </si>
  <si>
    <t>1437</t>
  </si>
  <si>
    <t>SOŠ a SOU, Česká Lípa, 28. října 2707, p.o. - Stipendijní program pro žáky středních škol</t>
  </si>
  <si>
    <t>0450012</t>
  </si>
  <si>
    <t>1433</t>
  </si>
  <si>
    <t>SŠSSaD, Liberec II, Truhlářská 360/3, p.o. - Stipendijní program pro žáky středních škol</t>
  </si>
  <si>
    <t>0450013</t>
  </si>
  <si>
    <t>1448</t>
  </si>
  <si>
    <t>SŠHaL, Frýdlant, Bělíkova 1387, p.o. - Stipendijní program pro žáky středních škol</t>
  </si>
  <si>
    <t>0450014</t>
  </si>
  <si>
    <t>1424</t>
  </si>
  <si>
    <t>VOŠ sklářská a SŠ, Nový Bor, Wolkerova 316 , p.o. - Stipendijní program pro žáky středních škol</t>
  </si>
  <si>
    <t>0450015</t>
  </si>
  <si>
    <t>1434</t>
  </si>
  <si>
    <t>ISŠ, Semily, 28. října 607, p.o. - Stipendijní program pro žáky středních škol</t>
  </si>
  <si>
    <t>0450016</t>
  </si>
  <si>
    <t>1452</t>
  </si>
  <si>
    <t>OA , HŠ a SOŠ, Turnov, Zborovská 519, p.o. - Stipendijní program pro žáky středních škol</t>
  </si>
  <si>
    <t>0450017</t>
  </si>
  <si>
    <t>1438</t>
  </si>
  <si>
    <t>SPŠ technická, Jablonec n/N, Belgická 4852, p.o. - Stipendijní program pro žáky středních škol</t>
  </si>
  <si>
    <t>0450018</t>
  </si>
  <si>
    <t>1432</t>
  </si>
  <si>
    <t>SŠ a MŠ, Liberec, Na Bojišti 15, p.o. - Stipendijní program pro žáky středních škol</t>
  </si>
  <si>
    <t>0450019</t>
  </si>
  <si>
    <t>1440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</si>
  <si>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</si>
  <si>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</si>
  <si>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</si>
  <si>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</si>
  <si>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</si>
  <si>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</si>
  <si>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</si>
  <si>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</si>
  <si>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</si>
  <si>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</si>
  <si>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1485</t>
  </si>
  <si>
    <t>DDM Větrník, Liberec 1, Riegrova 16, p.o. - Okresní a krajská kola soutěží MŠMT pro žáky SŠ v r. 2016</t>
  </si>
  <si>
    <t>0450021</t>
  </si>
  <si>
    <t>1412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</si>
  <si>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</si>
  <si>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</si>
  <si>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</si>
  <si>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</si>
  <si>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</si>
  <si>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</si>
  <si>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</si>
  <si>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</si>
  <si>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</si>
  <si>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</si>
  <si>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</si>
  <si>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</si>
  <si>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</si>
  <si>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</si>
  <si>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</si>
  <si>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</si>
  <si>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</si>
  <si>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</si>
  <si>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</si>
  <si>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</si>
  <si>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</si>
  <si>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</si>
  <si>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</si>
  <si>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</si>
  <si>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</si>
  <si>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</si>
  <si>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</si>
  <si>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</si>
  <si>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</si>
  <si>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1427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</si>
  <si>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</si>
  <si>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</si>
  <si>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</si>
  <si>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</si>
  <si>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</si>
  <si>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</si>
  <si>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</si>
  <si>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1411</t>
  </si>
  <si>
    <t>Gymnázium a SOŠ pedagogická, Liberec, Jeronýmova 27 - Výměna umělého trávníku víceúčelového hřiště a pořízení mantinelového systému</t>
  </si>
  <si>
    <t>0450009</t>
  </si>
  <si>
    <t>1420</t>
  </si>
  <si>
    <t>SPŠ stavební, Liberec, Sokolovské nám. 14 - úprava prostor šaten včetně pořízení vybavení</t>
  </si>
  <si>
    <t>0450010</t>
  </si>
  <si>
    <t>1418</t>
  </si>
  <si>
    <t>SPŠ, Česká Lípa, Havlíčkova 426 - Částečná oprava fasády hlavního objektu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</si>
</sst>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7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4" fontId="2" fillId="3" borderId="5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0" fontId="0" fillId="3" borderId="0" xfId="0" applyFill="1"/>
    <xf numFmtId="4" fontId="2" fillId="3" borderId="8" xfId="0" applyNumberFormat="1" applyFont="1" applyFill="1" applyBorder="1" applyAlignment="1">
      <alignment horizontal="right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2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/>
    <xf numFmtId="164" fontId="5" fillId="3" borderId="13" xfId="0" applyNumberFormat="1" applyFont="1" applyFill="1" applyBorder="1" applyAlignment="1">
      <alignment horizontal="right"/>
    </xf>
    <xf numFmtId="0" fontId="3" fillId="3" borderId="1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6" fillId="3" borderId="0" xfId="1" applyFill="1"/>
    <xf numFmtId="0" fontId="10" fillId="3" borderId="0" xfId="2" applyFont="1" applyFill="1" applyAlignment="1">
      <alignment horizontal="center"/>
    </xf>
    <xf numFmtId="0" fontId="9" fillId="3" borderId="0" xfId="2" applyFill="1"/>
    <xf numFmtId="0" fontId="6" fillId="3" borderId="0" xfId="3" applyFill="1"/>
    <xf numFmtId="0" fontId="12" fillId="3" borderId="14" xfId="4" applyFont="1" applyFill="1" applyBorder="1" applyAlignment="1">
      <alignment horizontal="center"/>
    </xf>
    <xf numFmtId="0" fontId="12" fillId="3" borderId="15" xfId="4" applyFont="1" applyFill="1" applyBorder="1" applyAlignment="1">
      <alignment horizontal="center"/>
    </xf>
    <xf numFmtId="0" fontId="12" fillId="3" borderId="17" xfId="4" applyFont="1" applyFill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2" fillId="3" borderId="18" xfId="5" applyFont="1" applyFill="1" applyBorder="1" applyAlignment="1">
      <alignment horizontal="center" wrapText="1"/>
    </xf>
    <xf numFmtId="0" fontId="6" fillId="3" borderId="0" xfId="5" applyFill="1" applyAlignment="1"/>
    <xf numFmtId="0" fontId="6" fillId="3" borderId="0" xfId="5" applyFill="1"/>
    <xf numFmtId="0" fontId="12" fillId="3" borderId="19" xfId="6" applyFont="1" applyFill="1" applyBorder="1" applyAlignment="1">
      <alignment horizontal="center"/>
    </xf>
    <xf numFmtId="0" fontId="12" fillId="3" borderId="11" xfId="6" applyFont="1" applyFill="1" applyBorder="1" applyAlignment="1">
      <alignment horizontal="center"/>
    </xf>
    <xf numFmtId="0" fontId="12" fillId="3" borderId="17" xfId="6" applyFont="1" applyFill="1" applyBorder="1" applyAlignment="1">
      <alignment horizontal="center"/>
    </xf>
    <xf numFmtId="0" fontId="12" fillId="3" borderId="17" xfId="6" applyFont="1" applyFill="1" applyBorder="1" applyAlignment="1">
      <alignment horizontal="left"/>
    </xf>
    <xf numFmtId="4" fontId="12" fillId="3" borderId="21" xfId="6" applyNumberFormat="1" applyFont="1" applyFill="1" applyBorder="1" applyAlignment="1"/>
    <xf numFmtId="165" fontId="12" fillId="3" borderId="21" xfId="6" applyNumberFormat="1" applyFont="1" applyFill="1" applyBorder="1" applyAlignment="1"/>
    <xf numFmtId="0" fontId="12" fillId="3" borderId="4" xfId="6" applyFont="1" applyFill="1" applyBorder="1" applyAlignment="1">
      <alignment horizontal="center"/>
    </xf>
    <xf numFmtId="49" fontId="12" fillId="3" borderId="27" xfId="6" applyNumberFormat="1" applyFont="1" applyFill="1" applyBorder="1" applyAlignment="1">
      <alignment horizontal="center"/>
    </xf>
    <xf numFmtId="49" fontId="12" fillId="3" borderId="28" xfId="6" applyNumberFormat="1" applyFont="1" applyFill="1" applyBorder="1" applyAlignment="1">
      <alignment horizontal="center"/>
    </xf>
    <xf numFmtId="0" fontId="12" fillId="3" borderId="5" xfId="6" applyFont="1" applyFill="1" applyBorder="1" applyAlignment="1">
      <alignment horizontal="center"/>
    </xf>
    <xf numFmtId="0" fontId="12" fillId="3" borderId="27" xfId="6" applyFont="1" applyFill="1" applyBorder="1" applyAlignment="1">
      <alignment horizontal="center"/>
    </xf>
    <xf numFmtId="0" fontId="12" fillId="3" borderId="27" xfId="6" applyFont="1" applyFill="1" applyBorder="1" applyAlignment="1">
      <alignment wrapText="1"/>
    </xf>
    <xf numFmtId="4" fontId="12" fillId="3" borderId="29" xfId="6" applyNumberFormat="1" applyFont="1" applyFill="1" applyBorder="1" applyAlignment="1"/>
    <xf numFmtId="165" fontId="12" fillId="3" borderId="29" xfId="6" applyNumberFormat="1" applyFont="1" applyFill="1" applyBorder="1" applyAlignment="1"/>
    <xf numFmtId="165" fontId="12" fillId="3" borderId="29" xfId="5" applyNumberFormat="1" applyFont="1" applyFill="1" applyBorder="1" applyAlignment="1"/>
    <xf numFmtId="0" fontId="7" fillId="3" borderId="4" xfId="6" applyFont="1" applyFill="1" applyBorder="1" applyAlignment="1">
      <alignment horizontal="center"/>
    </xf>
    <xf numFmtId="49" fontId="7" fillId="3" borderId="27" xfId="6" applyNumberFormat="1" applyFont="1" applyFill="1" applyBorder="1" applyAlignment="1">
      <alignment horizontal="center"/>
    </xf>
    <xf numFmtId="49" fontId="7" fillId="3" borderId="28" xfId="6" applyNumberFormat="1" applyFont="1" applyFill="1" applyBorder="1" applyAlignment="1">
      <alignment horizontal="center"/>
    </xf>
    <xf numFmtId="0" fontId="7" fillId="3" borderId="5" xfId="6" applyFont="1" applyFill="1" applyBorder="1" applyAlignment="1">
      <alignment horizontal="center"/>
    </xf>
    <xf numFmtId="0" fontId="7" fillId="3" borderId="27" xfId="6" applyFont="1" applyFill="1" applyBorder="1" applyAlignment="1">
      <alignment horizontal="center"/>
    </xf>
    <xf numFmtId="0" fontId="7" fillId="3" borderId="27" xfId="6" applyFont="1" applyFill="1" applyBorder="1" applyAlignment="1">
      <alignment wrapText="1"/>
    </xf>
    <xf numFmtId="4" fontId="7" fillId="3" borderId="29" xfId="6" applyNumberFormat="1" applyFont="1" applyFill="1" applyBorder="1" applyAlignment="1"/>
    <xf numFmtId="165" fontId="7" fillId="3" borderId="29" xfId="6" applyNumberFormat="1" applyFont="1" applyFill="1" applyBorder="1" applyAlignment="1"/>
    <xf numFmtId="165" fontId="7" fillId="3" borderId="29" xfId="5" applyNumberFormat="1" applyFont="1" applyFill="1" applyBorder="1" applyAlignment="1"/>
    <xf numFmtId="0" fontId="7" fillId="3" borderId="27" xfId="6" applyFont="1" applyFill="1" applyBorder="1" applyAlignment="1"/>
    <xf numFmtId="0" fontId="12" fillId="3" borderId="27" xfId="6" applyFont="1" applyFill="1" applyBorder="1" applyAlignment="1"/>
    <xf numFmtId="49" fontId="12" fillId="3" borderId="30" xfId="6" applyNumberFormat="1" applyFont="1" applyFill="1" applyBorder="1" applyAlignment="1">
      <alignment horizontal="center"/>
    </xf>
    <xf numFmtId="0" fontId="13" fillId="3" borderId="4" xfId="6" applyFont="1" applyFill="1" applyBorder="1" applyAlignment="1">
      <alignment horizontal="center"/>
    </xf>
    <xf numFmtId="0" fontId="13" fillId="3" borderId="27" xfId="6" applyFont="1" applyFill="1" applyBorder="1" applyAlignment="1">
      <alignment horizontal="center"/>
    </xf>
    <xf numFmtId="0" fontId="12" fillId="3" borderId="28" xfId="7" applyFont="1" applyFill="1" applyBorder="1" applyAlignment="1">
      <alignment horizontal="center"/>
    </xf>
    <xf numFmtId="0" fontId="12" fillId="3" borderId="27" xfId="0" applyFont="1" applyFill="1" applyBorder="1" applyAlignment="1">
      <alignment wrapText="1"/>
    </xf>
    <xf numFmtId="4" fontId="12" fillId="3" borderId="29" xfId="6" applyNumberFormat="1" applyFont="1" applyFill="1" applyBorder="1" applyAlignment="1">
      <alignment horizontal="right"/>
    </xf>
    <xf numFmtId="0" fontId="12" fillId="3" borderId="28" xfId="1" applyFont="1" applyFill="1" applyBorder="1" applyAlignment="1"/>
    <xf numFmtId="4" fontId="7" fillId="3" borderId="29" xfId="6" applyNumberFormat="1" applyFont="1" applyFill="1" applyBorder="1" applyAlignment="1">
      <alignment horizontal="right"/>
    </xf>
    <xf numFmtId="0" fontId="6" fillId="3" borderId="0" xfId="1" applyFill="1" applyAlignment="1"/>
    <xf numFmtId="0" fontId="12" fillId="3" borderId="27" xfId="0" applyFont="1" applyFill="1" applyBorder="1" applyAlignment="1">
      <alignment horizontal="left" wrapText="1"/>
    </xf>
    <xf numFmtId="4" fontId="7" fillId="3" borderId="29" xfId="1" applyNumberFormat="1" applyFont="1" applyFill="1" applyBorder="1" applyAlignment="1"/>
    <xf numFmtId="0" fontId="12" fillId="3" borderId="6" xfId="6" applyFont="1" applyFill="1" applyBorder="1" applyAlignment="1">
      <alignment wrapText="1"/>
    </xf>
    <xf numFmtId="0" fontId="12" fillId="3" borderId="4" xfId="6" applyFont="1" applyFill="1" applyBorder="1" applyAlignment="1">
      <alignment horizontal="center" wrapText="1"/>
    </xf>
    <xf numFmtId="49" fontId="12" fillId="3" borderId="27" xfId="6" applyNumberFormat="1" applyFont="1" applyFill="1" applyBorder="1" applyAlignment="1">
      <alignment horizontal="center" wrapText="1"/>
    </xf>
    <xf numFmtId="49" fontId="12" fillId="3" borderId="28" xfId="6" applyNumberFormat="1" applyFont="1" applyFill="1" applyBorder="1" applyAlignment="1">
      <alignment horizontal="center" wrapText="1"/>
    </xf>
    <xf numFmtId="0" fontId="12" fillId="3" borderId="5" xfId="6" applyFont="1" applyFill="1" applyBorder="1" applyAlignment="1">
      <alignment horizontal="center" wrapText="1"/>
    </xf>
    <xf numFmtId="0" fontId="12" fillId="3" borderId="27" xfId="6" applyFont="1" applyFill="1" applyBorder="1" applyAlignment="1">
      <alignment horizontal="center" wrapText="1"/>
    </xf>
    <xf numFmtId="4" fontId="12" fillId="3" borderId="29" xfId="6" applyNumberFormat="1" applyFont="1" applyFill="1" applyBorder="1" applyAlignment="1">
      <alignment wrapText="1"/>
    </xf>
    <xf numFmtId="165" fontId="12" fillId="3" borderId="29" xfId="6" applyNumberFormat="1" applyFont="1" applyFill="1" applyBorder="1" applyAlignment="1">
      <alignment wrapText="1"/>
    </xf>
    <xf numFmtId="0" fontId="7" fillId="3" borderId="4" xfId="6" applyFont="1" applyFill="1" applyBorder="1" applyAlignment="1">
      <alignment horizontal="center" wrapText="1"/>
    </xf>
    <xf numFmtId="49" fontId="7" fillId="3" borderId="27" xfId="6" applyNumberFormat="1" applyFont="1" applyFill="1" applyBorder="1" applyAlignment="1">
      <alignment horizontal="center" wrapText="1"/>
    </xf>
    <xf numFmtId="49" fontId="7" fillId="3" borderId="28" xfId="6" applyNumberFormat="1" applyFont="1" applyFill="1" applyBorder="1" applyAlignment="1">
      <alignment horizontal="center" wrapText="1"/>
    </xf>
    <xf numFmtId="0" fontId="7" fillId="3" borderId="5" xfId="6" applyFont="1" applyFill="1" applyBorder="1" applyAlignment="1">
      <alignment horizontal="center" wrapText="1"/>
    </xf>
    <xf numFmtId="0" fontId="7" fillId="3" borderId="27" xfId="6" applyFont="1" applyFill="1" applyBorder="1" applyAlignment="1">
      <alignment horizontal="center" wrapText="1"/>
    </xf>
    <xf numFmtId="4" fontId="7" fillId="3" borderId="29" xfId="6" applyNumberFormat="1" applyFont="1" applyFill="1" applyBorder="1" applyAlignment="1">
      <alignment wrapText="1"/>
    </xf>
    <xf numFmtId="165" fontId="7" fillId="3" borderId="29" xfId="6" applyNumberFormat="1" applyFont="1" applyFill="1" applyBorder="1" applyAlignment="1">
      <alignment wrapText="1"/>
    </xf>
    <xf numFmtId="0" fontId="14" fillId="3" borderId="30" xfId="1" applyFont="1" applyFill="1" applyBorder="1" applyAlignment="1">
      <alignment wrapText="1"/>
    </xf>
    <xf numFmtId="0" fontId="7" fillId="3" borderId="30" xfId="6" applyFont="1" applyFill="1" applyBorder="1" applyAlignment="1"/>
    <xf numFmtId="0" fontId="7" fillId="3" borderId="30" xfId="6" applyFont="1" applyFill="1" applyBorder="1" applyAlignment="1">
      <alignment wrapText="1"/>
    </xf>
    <xf numFmtId="0" fontId="7" fillId="3" borderId="31" xfId="6" applyFont="1" applyFill="1" applyBorder="1" applyAlignment="1">
      <alignment horizontal="center"/>
    </xf>
    <xf numFmtId="49" fontId="7" fillId="3" borderId="32" xfId="6" applyNumberFormat="1" applyFont="1" applyFill="1" applyBorder="1" applyAlignment="1">
      <alignment horizontal="center"/>
    </xf>
    <xf numFmtId="49" fontId="7" fillId="3" borderId="33" xfId="6" applyNumberFormat="1" applyFont="1" applyFill="1" applyBorder="1" applyAlignment="1">
      <alignment horizontal="center"/>
    </xf>
    <xf numFmtId="0" fontId="7" fillId="3" borderId="34" xfId="6" applyFont="1" applyFill="1" applyBorder="1" applyAlignment="1">
      <alignment horizontal="center"/>
    </xf>
    <xf numFmtId="0" fontId="7" fillId="3" borderId="35" xfId="6" applyFont="1" applyFill="1" applyBorder="1" applyAlignment="1">
      <alignment wrapText="1"/>
    </xf>
    <xf numFmtId="4" fontId="7" fillId="3" borderId="36" xfId="6" applyNumberFormat="1" applyFont="1" applyFill="1" applyBorder="1" applyAlignment="1"/>
    <xf numFmtId="165" fontId="7" fillId="3" borderId="36" xfId="6" applyNumberFormat="1" applyFont="1" applyFill="1" applyBorder="1" applyAlignment="1"/>
    <xf numFmtId="165" fontId="7" fillId="3" borderId="36" xfId="5" applyNumberFormat="1" applyFont="1" applyFill="1" applyBorder="1" applyAlignment="1"/>
    <xf numFmtId="0" fontId="6" fillId="3" borderId="0" xfId="1" applyFont="1" applyFill="1" applyAlignment="1"/>
    <xf numFmtId="4" fontId="6" fillId="3" borderId="0" xfId="1" applyNumberFormat="1" applyFont="1" applyFill="1" applyAlignment="1"/>
    <xf numFmtId="0" fontId="6" fillId="3" borderId="0" xfId="1" applyFont="1" applyFill="1"/>
    <xf numFmtId="14" fontId="7" fillId="3" borderId="0" xfId="1" applyNumberFormat="1" applyFont="1" applyFill="1" applyAlignment="1">
      <alignment horizontal="left"/>
    </xf>
    <xf numFmtId="4" fontId="6" fillId="3" borderId="0" xfId="1" applyNumberFormat="1" applyFont="1" applyFill="1"/>
    <xf numFmtId="4" fontId="6" fillId="3" borderId="0" xfId="1" applyNumberFormat="1" applyFill="1"/>
    <xf numFmtId="165" fontId="12" fillId="3" borderId="18" xfId="5" applyNumberFormat="1" applyFont="1" applyFill="1" applyBorder="1" applyAlignment="1"/>
    <xf numFmtId="0" fontId="7" fillId="3" borderId="0" xfId="5" applyFont="1" applyFill="1" applyAlignment="1"/>
    <xf numFmtId="0" fontId="12" fillId="3" borderId="22" xfId="6" applyFont="1" applyFill="1" applyBorder="1" applyAlignment="1">
      <alignment horizontal="center"/>
    </xf>
    <xf numFmtId="49" fontId="12" fillId="3" borderId="23" xfId="6" applyNumberFormat="1" applyFont="1" applyFill="1" applyBorder="1" applyAlignment="1">
      <alignment horizontal="center"/>
    </xf>
    <xf numFmtId="49" fontId="12" fillId="3" borderId="24" xfId="6" applyNumberFormat="1" applyFont="1" applyFill="1" applyBorder="1" applyAlignment="1">
      <alignment horizontal="center"/>
    </xf>
    <xf numFmtId="0" fontId="12" fillId="3" borderId="25" xfId="6" applyFont="1" applyFill="1" applyBorder="1" applyAlignment="1">
      <alignment horizontal="center"/>
    </xf>
    <xf numFmtId="0" fontId="12" fillId="3" borderId="23" xfId="6" applyFont="1" applyFill="1" applyBorder="1" applyAlignment="1">
      <alignment horizontal="center"/>
    </xf>
    <xf numFmtId="0" fontId="12" fillId="3" borderId="23" xfId="6" applyFont="1" applyFill="1" applyBorder="1" applyAlignment="1"/>
    <xf numFmtId="4" fontId="12" fillId="3" borderId="26" xfId="6" applyNumberFormat="1" applyFont="1" applyFill="1" applyBorder="1" applyAlignment="1"/>
    <xf numFmtId="165" fontId="12" fillId="3" borderId="26" xfId="6" applyNumberFormat="1" applyFont="1" applyFill="1" applyBorder="1" applyAlignment="1"/>
    <xf numFmtId="165" fontId="12" fillId="3" borderId="26" xfId="5" applyNumberFormat="1" applyFont="1" applyFill="1" applyBorder="1" applyAlignment="1"/>
    <xf numFmtId="0" fontId="12" fillId="3" borderId="17" xfId="6" applyFont="1" applyFill="1" applyBorder="1" applyAlignment="1">
      <alignment horizontal="center"/>
    </xf>
    <xf numFmtId="0" fontId="12" fillId="3" borderId="20" xfId="6" applyFont="1" applyFill="1" applyBorder="1" applyAlignment="1">
      <alignment horizont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10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2" fillId="3" borderId="15" xfId="4" applyFont="1" applyFill="1" applyBorder="1" applyAlignment="1">
      <alignment horizontal="center"/>
    </xf>
    <xf numFmtId="0" fontId="12" fillId="3" borderId="16" xfId="4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" fontId="7" fillId="0" borderId="0" xfId="1" applyNumberFormat="1" applyFont="1" applyAlignment="1"/>
    <xf numFmtId="0" fontId="8" fillId="0" borderId="0" xfId="0" applyFont="1" applyAlignment="1"/>
  </cellXfs>
  <cellStyles count="8">
    <cellStyle name="Normální" xfId="0" builtinId="0"/>
    <cellStyle name="normální 2" xfId="3"/>
    <cellStyle name="Normální 3" xfId="5"/>
    <cellStyle name="normální_03 Podrobny_rozpis_rozpoctu_2010_Klíma" xfId="7"/>
    <cellStyle name="normální_04 - OSMTVS" xfId="4"/>
    <cellStyle name="normální_2. Rozpočet 2007 - tabulky" xfId="2"/>
    <cellStyle name="normální_Rozpis výdajů 03 bez PO 2 2" xfId="1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zoomScaleNormal="100" workbookViewId="0">
      <selection activeCell="I9" sqref="I9"/>
    </sheetView>
  </sheetViews>
  <sheetFormatPr defaultColWidth="3.140625" defaultRowHeight="12.75" x14ac:dyDescent="0.2"/>
  <cols>
    <col min="1" max="1" width="3.140625" style="45" customWidth="1"/>
    <col min="2" max="2" width="9.28515625" style="45" customWidth="1"/>
    <col min="3" max="4" width="4.7109375" style="45" customWidth="1"/>
    <col min="5" max="5" width="7.85546875" style="45" customWidth="1"/>
    <col min="6" max="6" width="40.85546875" style="45" customWidth="1"/>
    <col min="7" max="7" width="8.7109375" style="124" customWidth="1"/>
    <col min="8" max="8" width="8.7109375" style="45" hidden="1" customWidth="1"/>
    <col min="9" max="9" width="8.7109375" style="45" customWidth="1"/>
    <col min="10" max="10" width="10.140625" style="45" customWidth="1"/>
    <col min="11" max="11" width="9.140625" style="45" customWidth="1"/>
    <col min="12" max="12" width="15.42578125" style="45" customWidth="1"/>
    <col min="13" max="254" width="9.140625" style="45" customWidth="1"/>
    <col min="255" max="16384" width="3.140625" style="45"/>
  </cols>
  <sheetData>
    <row r="1" spans="1:12" ht="16.899999999999999" customHeight="1" x14ac:dyDescent="0.2">
      <c r="G1" s="138"/>
      <c r="H1" s="139"/>
      <c r="I1" s="139"/>
      <c r="J1" s="138" t="s">
        <v>64</v>
      </c>
      <c r="K1" s="139"/>
      <c r="L1" s="139"/>
    </row>
    <row r="2" spans="1:12" ht="18" x14ac:dyDescent="0.25">
      <c r="A2" s="140" t="s">
        <v>66</v>
      </c>
      <c r="B2" s="140"/>
      <c r="C2" s="140"/>
      <c r="D2" s="140"/>
      <c r="E2" s="140"/>
      <c r="F2" s="140"/>
      <c r="G2" s="140"/>
      <c r="H2" s="140"/>
      <c r="I2" s="140"/>
    </row>
    <row r="3" spans="1:12" ht="18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12" ht="18" x14ac:dyDescent="0.25">
      <c r="A4" s="140" t="s">
        <v>67</v>
      </c>
      <c r="B4" s="140"/>
      <c r="C4" s="140"/>
      <c r="D4" s="140"/>
      <c r="E4" s="140"/>
      <c r="F4" s="140"/>
      <c r="G4" s="140"/>
      <c r="H4" s="140"/>
      <c r="I4" s="140"/>
    </row>
    <row r="5" spans="1:12" ht="12" customHeight="1" x14ac:dyDescent="0.2">
      <c r="A5" s="47"/>
      <c r="B5" s="47"/>
      <c r="C5" s="47"/>
      <c r="D5" s="47"/>
      <c r="E5" s="47"/>
      <c r="F5" s="47"/>
      <c r="G5" s="47"/>
      <c r="H5" s="48"/>
      <c r="I5" s="48"/>
    </row>
    <row r="6" spans="1:12" ht="15.75" x14ac:dyDescent="0.25">
      <c r="A6" s="141" t="s">
        <v>68</v>
      </c>
      <c r="B6" s="141"/>
      <c r="C6" s="141"/>
      <c r="D6" s="141"/>
      <c r="E6" s="141"/>
      <c r="F6" s="141"/>
      <c r="G6" s="141"/>
      <c r="H6" s="141"/>
      <c r="I6" s="141"/>
    </row>
    <row r="7" spans="1:12" ht="12" customHeight="1" thickBot="1" x14ac:dyDescent="0.25">
      <c r="A7" s="47"/>
      <c r="B7" s="47"/>
      <c r="C7" s="47"/>
      <c r="D7" s="47"/>
      <c r="E7" s="47"/>
      <c r="F7" s="47"/>
      <c r="G7" s="47"/>
      <c r="H7" s="48"/>
      <c r="I7" s="48"/>
    </row>
    <row r="8" spans="1:12" s="55" customFormat="1" ht="31.9" customHeight="1" thickBot="1" x14ac:dyDescent="0.25">
      <c r="A8" s="49" t="s">
        <v>69</v>
      </c>
      <c r="B8" s="142" t="s">
        <v>70</v>
      </c>
      <c r="C8" s="143"/>
      <c r="D8" s="50" t="s">
        <v>71</v>
      </c>
      <c r="E8" s="50" t="s">
        <v>19</v>
      </c>
      <c r="F8" s="51" t="s">
        <v>72</v>
      </c>
      <c r="G8" s="52" t="s">
        <v>73</v>
      </c>
      <c r="H8" s="53" t="s">
        <v>74</v>
      </c>
      <c r="I8" s="52" t="s">
        <v>75</v>
      </c>
      <c r="J8" s="53" t="s">
        <v>76</v>
      </c>
      <c r="K8" s="52" t="s">
        <v>75</v>
      </c>
      <c r="L8" s="54"/>
    </row>
    <row r="9" spans="1:12" s="55" customFormat="1" ht="13.5" thickBot="1" x14ac:dyDescent="0.25">
      <c r="A9" s="56" t="s">
        <v>77</v>
      </c>
      <c r="B9" s="136" t="s">
        <v>78</v>
      </c>
      <c r="C9" s="137"/>
      <c r="D9" s="57" t="s">
        <v>78</v>
      </c>
      <c r="E9" s="58" t="s">
        <v>78</v>
      </c>
      <c r="F9" s="59" t="s">
        <v>79</v>
      </c>
      <c r="G9" s="60">
        <f>+G10+G30+G32+G34+G36</f>
        <v>3310</v>
      </c>
      <c r="H9" s="60">
        <f>+H10+H12+H14+H16+H18+H20+H22+H24+H26+H28+H30+H32+H34+H36+H38+H40+H42+H44+H46+H48+H50+H52+H54+H56+H58+H60+H62+H64+H66+H68+H72+H74+H76+H78+H70</f>
        <v>34155</v>
      </c>
      <c r="I9" s="61">
        <f>+G9+H9</f>
        <v>37465</v>
      </c>
      <c r="J9" s="125">
        <f>+J10</f>
        <v>258.39999999999998</v>
      </c>
      <c r="K9" s="125">
        <f>+I9+J9</f>
        <v>37723.4</v>
      </c>
      <c r="L9" s="126" t="s">
        <v>80</v>
      </c>
    </row>
    <row r="10" spans="1:12" s="55" customFormat="1" x14ac:dyDescent="0.2">
      <c r="A10" s="127" t="s">
        <v>81</v>
      </c>
      <c r="B10" s="128" t="s">
        <v>82</v>
      </c>
      <c r="C10" s="129" t="s">
        <v>83</v>
      </c>
      <c r="D10" s="130" t="s">
        <v>78</v>
      </c>
      <c r="E10" s="131" t="s">
        <v>78</v>
      </c>
      <c r="F10" s="132" t="s">
        <v>84</v>
      </c>
      <c r="G10" s="133">
        <f>+G11</f>
        <v>2500</v>
      </c>
      <c r="H10" s="133">
        <f>+H11</f>
        <v>-2500</v>
      </c>
      <c r="I10" s="134">
        <f t="shared" ref="I10:I79" si="0">+G10+H10</f>
        <v>0</v>
      </c>
      <c r="J10" s="135">
        <f>+J11</f>
        <v>258.39999999999998</v>
      </c>
      <c r="K10" s="135">
        <f t="shared" ref="K10:K73" si="1">+I10+J10</f>
        <v>258.39999999999998</v>
      </c>
      <c r="L10" s="126" t="s">
        <v>80</v>
      </c>
    </row>
    <row r="11" spans="1:12" s="55" customFormat="1" x14ac:dyDescent="0.2">
      <c r="A11" s="71"/>
      <c r="B11" s="72"/>
      <c r="C11" s="73"/>
      <c r="D11" s="74">
        <v>3299</v>
      </c>
      <c r="E11" s="75">
        <v>5331</v>
      </c>
      <c r="F11" s="80" t="s">
        <v>85</v>
      </c>
      <c r="G11" s="77">
        <v>2500</v>
      </c>
      <c r="H11" s="77">
        <v>-2500</v>
      </c>
      <c r="I11" s="78">
        <f t="shared" si="0"/>
        <v>0</v>
      </c>
      <c r="J11" s="79">
        <v>258.39999999999998</v>
      </c>
      <c r="K11" s="79">
        <f t="shared" si="1"/>
        <v>258.39999999999998</v>
      </c>
      <c r="L11" s="54"/>
    </row>
    <row r="12" spans="1:12" s="55" customFormat="1" ht="22.5" x14ac:dyDescent="0.2">
      <c r="A12" s="62" t="s">
        <v>81</v>
      </c>
      <c r="B12" s="63" t="s">
        <v>86</v>
      </c>
      <c r="C12" s="64" t="s">
        <v>87</v>
      </c>
      <c r="D12" s="65" t="s">
        <v>78</v>
      </c>
      <c r="E12" s="66" t="s">
        <v>78</v>
      </c>
      <c r="F12" s="67" t="s">
        <v>88</v>
      </c>
      <c r="G12" s="68">
        <v>0</v>
      </c>
      <c r="H12" s="69">
        <f>+H13</f>
        <v>550</v>
      </c>
      <c r="I12" s="69">
        <f>+G12+H12</f>
        <v>550</v>
      </c>
      <c r="J12" s="70">
        <v>0</v>
      </c>
      <c r="K12" s="70">
        <f t="shared" si="1"/>
        <v>550</v>
      </c>
      <c r="L12" s="54"/>
    </row>
    <row r="13" spans="1:12" s="55" customFormat="1" ht="22.5" x14ac:dyDescent="0.2">
      <c r="A13" s="71"/>
      <c r="B13" s="72"/>
      <c r="C13" s="73"/>
      <c r="D13" s="74">
        <v>3123</v>
      </c>
      <c r="E13" s="75">
        <v>5331</v>
      </c>
      <c r="F13" s="76" t="s">
        <v>85</v>
      </c>
      <c r="G13" s="77">
        <v>0</v>
      </c>
      <c r="H13" s="78">
        <v>550</v>
      </c>
      <c r="I13" s="78">
        <f>+G13+H13</f>
        <v>550</v>
      </c>
      <c r="J13" s="79">
        <v>0</v>
      </c>
      <c r="K13" s="79">
        <f t="shared" si="1"/>
        <v>550</v>
      </c>
      <c r="L13" s="54"/>
    </row>
    <row r="14" spans="1:12" s="55" customFormat="1" ht="22.5" x14ac:dyDescent="0.2">
      <c r="A14" s="62" t="s">
        <v>81</v>
      </c>
      <c r="B14" s="63" t="s">
        <v>89</v>
      </c>
      <c r="C14" s="64" t="s">
        <v>90</v>
      </c>
      <c r="D14" s="65" t="s">
        <v>78</v>
      </c>
      <c r="E14" s="66" t="s">
        <v>78</v>
      </c>
      <c r="F14" s="67" t="s">
        <v>91</v>
      </c>
      <c r="G14" s="68">
        <v>0</v>
      </c>
      <c r="H14" s="69">
        <f>+H15</f>
        <v>500</v>
      </c>
      <c r="I14" s="69">
        <f t="shared" ref="I14:I29" si="2">+G14+H14</f>
        <v>500</v>
      </c>
      <c r="J14" s="70">
        <v>0</v>
      </c>
      <c r="K14" s="70">
        <f t="shared" si="1"/>
        <v>500</v>
      </c>
      <c r="L14" s="54"/>
    </row>
    <row r="15" spans="1:12" s="55" customFormat="1" ht="22.5" x14ac:dyDescent="0.2">
      <c r="A15" s="71"/>
      <c r="B15" s="72"/>
      <c r="C15" s="73"/>
      <c r="D15" s="74">
        <v>3123</v>
      </c>
      <c r="E15" s="75">
        <v>5331</v>
      </c>
      <c r="F15" s="76" t="s">
        <v>85</v>
      </c>
      <c r="G15" s="77">
        <v>0</v>
      </c>
      <c r="H15" s="78">
        <v>500</v>
      </c>
      <c r="I15" s="78">
        <f t="shared" si="2"/>
        <v>500</v>
      </c>
      <c r="J15" s="79">
        <v>0</v>
      </c>
      <c r="K15" s="79">
        <f t="shared" si="1"/>
        <v>500</v>
      </c>
      <c r="L15" s="54"/>
    </row>
    <row r="16" spans="1:12" s="55" customFormat="1" ht="22.5" x14ac:dyDescent="0.2">
      <c r="A16" s="62" t="s">
        <v>81</v>
      </c>
      <c r="B16" s="63" t="s">
        <v>92</v>
      </c>
      <c r="C16" s="64" t="s">
        <v>93</v>
      </c>
      <c r="D16" s="65" t="s">
        <v>78</v>
      </c>
      <c r="E16" s="66" t="s">
        <v>78</v>
      </c>
      <c r="F16" s="67" t="s">
        <v>94</v>
      </c>
      <c r="G16" s="68">
        <v>0</v>
      </c>
      <c r="H16" s="69">
        <f t="shared" ref="H16" si="3">+H17</f>
        <v>122.2</v>
      </c>
      <c r="I16" s="69">
        <f t="shared" si="2"/>
        <v>122.2</v>
      </c>
      <c r="J16" s="70">
        <v>0</v>
      </c>
      <c r="K16" s="70">
        <f t="shared" si="1"/>
        <v>122.2</v>
      </c>
      <c r="L16" s="54"/>
    </row>
    <row r="17" spans="1:12" s="55" customFormat="1" ht="22.5" x14ac:dyDescent="0.2">
      <c r="A17" s="71"/>
      <c r="B17" s="72"/>
      <c r="C17" s="73"/>
      <c r="D17" s="74">
        <v>3123</v>
      </c>
      <c r="E17" s="75">
        <v>5331</v>
      </c>
      <c r="F17" s="76" t="s">
        <v>85</v>
      </c>
      <c r="G17" s="77">
        <v>0</v>
      </c>
      <c r="H17" s="78">
        <v>122.2</v>
      </c>
      <c r="I17" s="78">
        <f t="shared" si="2"/>
        <v>122.2</v>
      </c>
      <c r="J17" s="79">
        <v>0</v>
      </c>
      <c r="K17" s="79">
        <f t="shared" si="1"/>
        <v>122.2</v>
      </c>
      <c r="L17" s="54"/>
    </row>
    <row r="18" spans="1:12" s="55" customFormat="1" ht="22.5" x14ac:dyDescent="0.2">
      <c r="A18" s="62" t="s">
        <v>81</v>
      </c>
      <c r="B18" s="63" t="s">
        <v>95</v>
      </c>
      <c r="C18" s="64" t="s">
        <v>96</v>
      </c>
      <c r="D18" s="65" t="s">
        <v>78</v>
      </c>
      <c r="E18" s="66" t="s">
        <v>78</v>
      </c>
      <c r="F18" s="67" t="s">
        <v>97</v>
      </c>
      <c r="G18" s="68">
        <v>0</v>
      </c>
      <c r="H18" s="69">
        <f t="shared" ref="H18" si="4">+H19</f>
        <v>150</v>
      </c>
      <c r="I18" s="69">
        <f t="shared" si="2"/>
        <v>150</v>
      </c>
      <c r="J18" s="70">
        <v>0</v>
      </c>
      <c r="K18" s="70">
        <f t="shared" si="1"/>
        <v>150</v>
      </c>
      <c r="L18" s="54"/>
    </row>
    <row r="19" spans="1:12" s="55" customFormat="1" ht="22.5" x14ac:dyDescent="0.2">
      <c r="A19" s="71"/>
      <c r="B19" s="72"/>
      <c r="C19" s="73"/>
      <c r="D19" s="74">
        <v>3122</v>
      </c>
      <c r="E19" s="75">
        <v>5331</v>
      </c>
      <c r="F19" s="76" t="s">
        <v>85</v>
      </c>
      <c r="G19" s="77">
        <v>0</v>
      </c>
      <c r="H19" s="78">
        <v>150</v>
      </c>
      <c r="I19" s="78">
        <f t="shared" si="2"/>
        <v>150</v>
      </c>
      <c r="J19" s="79">
        <v>0</v>
      </c>
      <c r="K19" s="79">
        <f t="shared" si="1"/>
        <v>150</v>
      </c>
      <c r="L19" s="54"/>
    </row>
    <row r="20" spans="1:12" s="55" customFormat="1" ht="22.5" x14ac:dyDescent="0.2">
      <c r="A20" s="62" t="s">
        <v>81</v>
      </c>
      <c r="B20" s="63" t="s">
        <v>98</v>
      </c>
      <c r="C20" s="64" t="s">
        <v>99</v>
      </c>
      <c r="D20" s="65" t="s">
        <v>78</v>
      </c>
      <c r="E20" s="66" t="s">
        <v>78</v>
      </c>
      <c r="F20" s="67" t="s">
        <v>100</v>
      </c>
      <c r="G20" s="68">
        <v>0</v>
      </c>
      <c r="H20" s="69">
        <f t="shared" ref="H20" si="5">+H21</f>
        <v>300</v>
      </c>
      <c r="I20" s="69">
        <f t="shared" si="2"/>
        <v>300</v>
      </c>
      <c r="J20" s="70">
        <v>0</v>
      </c>
      <c r="K20" s="70">
        <f t="shared" si="1"/>
        <v>300</v>
      </c>
      <c r="L20" s="54"/>
    </row>
    <row r="21" spans="1:12" s="55" customFormat="1" ht="22.5" x14ac:dyDescent="0.2">
      <c r="A21" s="71"/>
      <c r="B21" s="72"/>
      <c r="C21" s="73"/>
      <c r="D21" s="74">
        <v>3123</v>
      </c>
      <c r="E21" s="75">
        <v>5331</v>
      </c>
      <c r="F21" s="76" t="s">
        <v>85</v>
      </c>
      <c r="G21" s="77">
        <v>0</v>
      </c>
      <c r="H21" s="78">
        <v>300</v>
      </c>
      <c r="I21" s="78">
        <f t="shared" si="2"/>
        <v>300</v>
      </c>
      <c r="J21" s="79">
        <v>0</v>
      </c>
      <c r="K21" s="79">
        <f t="shared" si="1"/>
        <v>300</v>
      </c>
      <c r="L21" s="54"/>
    </row>
    <row r="22" spans="1:12" s="55" customFormat="1" ht="22.5" x14ac:dyDescent="0.2">
      <c r="A22" s="62" t="s">
        <v>81</v>
      </c>
      <c r="B22" s="63" t="s">
        <v>101</v>
      </c>
      <c r="C22" s="64" t="s">
        <v>102</v>
      </c>
      <c r="D22" s="65" t="s">
        <v>78</v>
      </c>
      <c r="E22" s="66" t="s">
        <v>78</v>
      </c>
      <c r="F22" s="67" t="s">
        <v>103</v>
      </c>
      <c r="G22" s="68">
        <v>0</v>
      </c>
      <c r="H22" s="69">
        <f t="shared" ref="H22" si="6">+H23</f>
        <v>380</v>
      </c>
      <c r="I22" s="69">
        <f t="shared" si="2"/>
        <v>380</v>
      </c>
      <c r="J22" s="70">
        <v>0</v>
      </c>
      <c r="K22" s="70">
        <f t="shared" si="1"/>
        <v>380</v>
      </c>
      <c r="L22" s="54"/>
    </row>
    <row r="23" spans="1:12" s="55" customFormat="1" ht="22.5" x14ac:dyDescent="0.2">
      <c r="A23" s="71"/>
      <c r="B23" s="72"/>
      <c r="C23" s="73"/>
      <c r="D23" s="74">
        <v>3122</v>
      </c>
      <c r="E23" s="75">
        <v>5331</v>
      </c>
      <c r="F23" s="76" t="s">
        <v>85</v>
      </c>
      <c r="G23" s="77">
        <v>0</v>
      </c>
      <c r="H23" s="78">
        <v>380</v>
      </c>
      <c r="I23" s="78">
        <f t="shared" si="2"/>
        <v>380</v>
      </c>
      <c r="J23" s="79">
        <v>0</v>
      </c>
      <c r="K23" s="79">
        <f t="shared" si="1"/>
        <v>380</v>
      </c>
      <c r="L23" s="54"/>
    </row>
    <row r="24" spans="1:12" s="55" customFormat="1" ht="22.5" x14ac:dyDescent="0.2">
      <c r="A24" s="62" t="s">
        <v>81</v>
      </c>
      <c r="B24" s="63" t="s">
        <v>104</v>
      </c>
      <c r="C24" s="64" t="s">
        <v>105</v>
      </c>
      <c r="D24" s="65" t="s">
        <v>78</v>
      </c>
      <c r="E24" s="66" t="s">
        <v>78</v>
      </c>
      <c r="F24" s="67" t="s">
        <v>106</v>
      </c>
      <c r="G24" s="68">
        <v>0</v>
      </c>
      <c r="H24" s="69">
        <f t="shared" ref="H24" si="7">+H25</f>
        <v>250</v>
      </c>
      <c r="I24" s="69">
        <f t="shared" si="2"/>
        <v>250</v>
      </c>
      <c r="J24" s="70">
        <v>0</v>
      </c>
      <c r="K24" s="70">
        <f t="shared" si="1"/>
        <v>250</v>
      </c>
      <c r="L24" s="54"/>
    </row>
    <row r="25" spans="1:12" s="55" customFormat="1" ht="22.5" x14ac:dyDescent="0.2">
      <c r="A25" s="71"/>
      <c r="B25" s="72"/>
      <c r="C25" s="73"/>
      <c r="D25" s="74">
        <v>3123</v>
      </c>
      <c r="E25" s="75">
        <v>5331</v>
      </c>
      <c r="F25" s="76" t="s">
        <v>85</v>
      </c>
      <c r="G25" s="77">
        <v>0</v>
      </c>
      <c r="H25" s="78">
        <v>250</v>
      </c>
      <c r="I25" s="78">
        <f t="shared" si="2"/>
        <v>250</v>
      </c>
      <c r="J25" s="79">
        <v>0</v>
      </c>
      <c r="K25" s="79">
        <f t="shared" si="1"/>
        <v>250</v>
      </c>
      <c r="L25" s="54"/>
    </row>
    <row r="26" spans="1:12" s="55" customFormat="1" ht="22.5" x14ac:dyDescent="0.2">
      <c r="A26" s="62" t="s">
        <v>81</v>
      </c>
      <c r="B26" s="63" t="s">
        <v>107</v>
      </c>
      <c r="C26" s="64" t="s">
        <v>108</v>
      </c>
      <c r="D26" s="65" t="s">
        <v>78</v>
      </c>
      <c r="E26" s="66" t="s">
        <v>78</v>
      </c>
      <c r="F26" s="67" t="s">
        <v>109</v>
      </c>
      <c r="G26" s="68">
        <v>0</v>
      </c>
      <c r="H26" s="69">
        <f t="shared" ref="H26" si="8">+H27</f>
        <v>212.8</v>
      </c>
      <c r="I26" s="69">
        <f t="shared" si="2"/>
        <v>212.8</v>
      </c>
      <c r="J26" s="70">
        <v>0</v>
      </c>
      <c r="K26" s="70">
        <f t="shared" si="1"/>
        <v>212.8</v>
      </c>
      <c r="L26" s="54"/>
    </row>
    <row r="27" spans="1:12" s="55" customFormat="1" ht="22.5" x14ac:dyDescent="0.2">
      <c r="A27" s="71"/>
      <c r="B27" s="72"/>
      <c r="C27" s="73"/>
      <c r="D27" s="74">
        <v>3123</v>
      </c>
      <c r="E27" s="75">
        <v>5331</v>
      </c>
      <c r="F27" s="76" t="s">
        <v>85</v>
      </c>
      <c r="G27" s="77">
        <v>0</v>
      </c>
      <c r="H27" s="78">
        <v>212.8</v>
      </c>
      <c r="I27" s="78">
        <f t="shared" si="2"/>
        <v>212.8</v>
      </c>
      <c r="J27" s="79">
        <v>0</v>
      </c>
      <c r="K27" s="79">
        <f t="shared" si="1"/>
        <v>212.8</v>
      </c>
      <c r="L27" s="54"/>
    </row>
    <row r="28" spans="1:12" s="55" customFormat="1" ht="33.75" x14ac:dyDescent="0.2">
      <c r="A28" s="62" t="s">
        <v>81</v>
      </c>
      <c r="B28" s="63" t="s">
        <v>110</v>
      </c>
      <c r="C28" s="64" t="s">
        <v>111</v>
      </c>
      <c r="D28" s="65" t="s">
        <v>78</v>
      </c>
      <c r="E28" s="66" t="s">
        <v>78</v>
      </c>
      <c r="F28" s="67" t="s">
        <v>112</v>
      </c>
      <c r="G28" s="68">
        <v>0</v>
      </c>
      <c r="H28" s="69">
        <f t="shared" ref="H28" si="9">+H29</f>
        <v>35</v>
      </c>
      <c r="I28" s="69">
        <f t="shared" si="2"/>
        <v>35</v>
      </c>
      <c r="J28" s="70">
        <v>0</v>
      </c>
      <c r="K28" s="70">
        <f t="shared" si="1"/>
        <v>35</v>
      </c>
      <c r="L28" s="54"/>
    </row>
    <row r="29" spans="1:12" s="55" customFormat="1" ht="22.5" x14ac:dyDescent="0.2">
      <c r="A29" s="71"/>
      <c r="B29" s="72"/>
      <c r="C29" s="73"/>
      <c r="D29" s="74">
        <v>3123</v>
      </c>
      <c r="E29" s="75">
        <v>5331</v>
      </c>
      <c r="F29" s="76" t="s">
        <v>85</v>
      </c>
      <c r="G29" s="77">
        <v>0</v>
      </c>
      <c r="H29" s="78">
        <v>35</v>
      </c>
      <c r="I29" s="78">
        <f t="shared" si="2"/>
        <v>35</v>
      </c>
      <c r="J29" s="79">
        <v>0</v>
      </c>
      <c r="K29" s="79">
        <f t="shared" si="1"/>
        <v>35</v>
      </c>
      <c r="L29" s="54"/>
    </row>
    <row r="30" spans="1:12" s="55" customFormat="1" ht="24.75" customHeight="1" x14ac:dyDescent="0.2">
      <c r="A30" s="62" t="s">
        <v>81</v>
      </c>
      <c r="B30" s="63" t="s">
        <v>113</v>
      </c>
      <c r="C30" s="64" t="s">
        <v>83</v>
      </c>
      <c r="D30" s="65" t="s">
        <v>78</v>
      </c>
      <c r="E30" s="66" t="s">
        <v>78</v>
      </c>
      <c r="F30" s="67" t="s">
        <v>114</v>
      </c>
      <c r="G30" s="68">
        <f>+G31</f>
        <v>270</v>
      </c>
      <c r="H30" s="68">
        <v>0</v>
      </c>
      <c r="I30" s="69">
        <f t="shared" si="0"/>
        <v>270</v>
      </c>
      <c r="J30" s="70">
        <v>0</v>
      </c>
      <c r="K30" s="70">
        <f t="shared" si="1"/>
        <v>270</v>
      </c>
      <c r="L30" s="54"/>
    </row>
    <row r="31" spans="1:12" s="55" customFormat="1" x14ac:dyDescent="0.2">
      <c r="A31" s="71"/>
      <c r="B31" s="72"/>
      <c r="C31" s="73"/>
      <c r="D31" s="74">
        <v>3299</v>
      </c>
      <c r="E31" s="75">
        <v>5331</v>
      </c>
      <c r="F31" s="80" t="s">
        <v>85</v>
      </c>
      <c r="G31" s="77">
        <v>270</v>
      </c>
      <c r="H31" s="77">
        <v>0</v>
      </c>
      <c r="I31" s="78">
        <f t="shared" si="0"/>
        <v>270</v>
      </c>
      <c r="J31" s="79">
        <v>0</v>
      </c>
      <c r="K31" s="79">
        <f t="shared" si="1"/>
        <v>270</v>
      </c>
      <c r="L31" s="54"/>
    </row>
    <row r="32" spans="1:12" s="55" customFormat="1" ht="24.75" customHeight="1" x14ac:dyDescent="0.2">
      <c r="A32" s="62" t="s">
        <v>81</v>
      </c>
      <c r="B32" s="63" t="s">
        <v>115</v>
      </c>
      <c r="C32" s="64" t="s">
        <v>87</v>
      </c>
      <c r="D32" s="65" t="s">
        <v>78</v>
      </c>
      <c r="E32" s="66" t="s">
        <v>78</v>
      </c>
      <c r="F32" s="67" t="s">
        <v>116</v>
      </c>
      <c r="G32" s="68">
        <f>+G33</f>
        <v>20</v>
      </c>
      <c r="H32" s="68">
        <v>0</v>
      </c>
      <c r="I32" s="69">
        <f t="shared" si="0"/>
        <v>20</v>
      </c>
      <c r="J32" s="70">
        <v>0</v>
      </c>
      <c r="K32" s="70">
        <f t="shared" si="1"/>
        <v>20</v>
      </c>
      <c r="L32" s="54"/>
    </row>
    <row r="33" spans="1:12" s="55" customFormat="1" x14ac:dyDescent="0.2">
      <c r="A33" s="71"/>
      <c r="B33" s="72"/>
      <c r="C33" s="73"/>
      <c r="D33" s="74">
        <v>3123</v>
      </c>
      <c r="E33" s="75">
        <v>5331</v>
      </c>
      <c r="F33" s="80" t="s">
        <v>85</v>
      </c>
      <c r="G33" s="77">
        <v>20</v>
      </c>
      <c r="H33" s="77">
        <v>0</v>
      </c>
      <c r="I33" s="78">
        <f t="shared" si="0"/>
        <v>20</v>
      </c>
      <c r="J33" s="79">
        <v>0</v>
      </c>
      <c r="K33" s="79">
        <f t="shared" si="1"/>
        <v>20</v>
      </c>
      <c r="L33" s="54"/>
    </row>
    <row r="34" spans="1:12" s="55" customFormat="1" ht="24.75" customHeight="1" x14ac:dyDescent="0.2">
      <c r="A34" s="62" t="s">
        <v>81</v>
      </c>
      <c r="B34" s="63" t="s">
        <v>117</v>
      </c>
      <c r="C34" s="64" t="s">
        <v>102</v>
      </c>
      <c r="D34" s="65" t="s">
        <v>78</v>
      </c>
      <c r="E34" s="66" t="s">
        <v>78</v>
      </c>
      <c r="F34" s="67" t="s">
        <v>118</v>
      </c>
      <c r="G34" s="68">
        <f>+G35</f>
        <v>20</v>
      </c>
      <c r="H34" s="68">
        <v>0</v>
      </c>
      <c r="I34" s="69">
        <f t="shared" si="0"/>
        <v>20</v>
      </c>
      <c r="J34" s="70">
        <v>0</v>
      </c>
      <c r="K34" s="70">
        <f t="shared" si="1"/>
        <v>20</v>
      </c>
      <c r="L34" s="54"/>
    </row>
    <row r="35" spans="1:12" s="55" customFormat="1" x14ac:dyDescent="0.2">
      <c r="A35" s="71"/>
      <c r="B35" s="72"/>
      <c r="C35" s="73"/>
      <c r="D35" s="74">
        <v>3122</v>
      </c>
      <c r="E35" s="75">
        <v>5331</v>
      </c>
      <c r="F35" s="80" t="s">
        <v>85</v>
      </c>
      <c r="G35" s="77">
        <v>20</v>
      </c>
      <c r="H35" s="77">
        <v>0</v>
      </c>
      <c r="I35" s="78">
        <f t="shared" si="0"/>
        <v>20</v>
      </c>
      <c r="J35" s="79">
        <v>0</v>
      </c>
      <c r="K35" s="79">
        <f t="shared" si="1"/>
        <v>20</v>
      </c>
      <c r="L35" s="54"/>
    </row>
    <row r="36" spans="1:12" s="55" customFormat="1" x14ac:dyDescent="0.2">
      <c r="A36" s="62" t="s">
        <v>81</v>
      </c>
      <c r="B36" s="63" t="s">
        <v>119</v>
      </c>
      <c r="C36" s="64" t="s">
        <v>83</v>
      </c>
      <c r="D36" s="65" t="s">
        <v>78</v>
      </c>
      <c r="E36" s="66" t="s">
        <v>78</v>
      </c>
      <c r="F36" s="81" t="s">
        <v>120</v>
      </c>
      <c r="G36" s="68">
        <f>+G37</f>
        <v>500</v>
      </c>
      <c r="H36" s="68">
        <f>+H37</f>
        <v>-54</v>
      </c>
      <c r="I36" s="69">
        <f t="shared" si="0"/>
        <v>446</v>
      </c>
      <c r="J36" s="70">
        <v>0</v>
      </c>
      <c r="K36" s="70">
        <f t="shared" si="1"/>
        <v>446</v>
      </c>
      <c r="L36" s="54"/>
    </row>
    <row r="37" spans="1:12" s="55" customFormat="1" x14ac:dyDescent="0.2">
      <c r="A37" s="71"/>
      <c r="B37" s="72"/>
      <c r="C37" s="73"/>
      <c r="D37" s="74">
        <v>3299</v>
      </c>
      <c r="E37" s="75">
        <v>5331</v>
      </c>
      <c r="F37" s="80" t="s">
        <v>85</v>
      </c>
      <c r="G37" s="77">
        <v>500</v>
      </c>
      <c r="H37" s="77">
        <v>-54</v>
      </c>
      <c r="I37" s="78">
        <f t="shared" si="0"/>
        <v>446</v>
      </c>
      <c r="J37" s="79">
        <v>0</v>
      </c>
      <c r="K37" s="79">
        <f t="shared" si="1"/>
        <v>446</v>
      </c>
      <c r="L37" s="54"/>
    </row>
    <row r="38" spans="1:12" s="55" customFormat="1" ht="33.75" x14ac:dyDescent="0.2">
      <c r="A38" s="62" t="s">
        <v>81</v>
      </c>
      <c r="B38" s="63" t="s">
        <v>121</v>
      </c>
      <c r="C38" s="64" t="s">
        <v>122</v>
      </c>
      <c r="D38" s="65" t="s">
        <v>78</v>
      </c>
      <c r="E38" s="66" t="s">
        <v>78</v>
      </c>
      <c r="F38" s="67" t="s">
        <v>123</v>
      </c>
      <c r="G38" s="68">
        <v>0</v>
      </c>
      <c r="H38" s="69">
        <f t="shared" ref="H38" si="10">+H39</f>
        <v>40</v>
      </c>
      <c r="I38" s="69">
        <f t="shared" si="0"/>
        <v>40</v>
      </c>
      <c r="J38" s="70">
        <v>0</v>
      </c>
      <c r="K38" s="70">
        <f t="shared" si="1"/>
        <v>40</v>
      </c>
      <c r="L38" s="54"/>
    </row>
    <row r="39" spans="1:12" s="55" customFormat="1" ht="22.5" x14ac:dyDescent="0.2">
      <c r="A39" s="71"/>
      <c r="B39" s="72"/>
      <c r="C39" s="73"/>
      <c r="D39" s="74">
        <v>3233</v>
      </c>
      <c r="E39" s="75">
        <v>5331</v>
      </c>
      <c r="F39" s="76" t="s">
        <v>85</v>
      </c>
      <c r="G39" s="77">
        <v>0</v>
      </c>
      <c r="H39" s="78">
        <v>40</v>
      </c>
      <c r="I39" s="78">
        <f t="shared" si="0"/>
        <v>40</v>
      </c>
      <c r="J39" s="79">
        <v>0</v>
      </c>
      <c r="K39" s="79">
        <f t="shared" si="1"/>
        <v>40</v>
      </c>
      <c r="L39" s="54"/>
    </row>
    <row r="40" spans="1:12" s="55" customFormat="1" ht="33.75" x14ac:dyDescent="0.2">
      <c r="A40" s="62" t="s">
        <v>81</v>
      </c>
      <c r="B40" s="63" t="s">
        <v>124</v>
      </c>
      <c r="C40" s="64" t="s">
        <v>125</v>
      </c>
      <c r="D40" s="65" t="s">
        <v>78</v>
      </c>
      <c r="E40" s="66" t="s">
        <v>78</v>
      </c>
      <c r="F40" s="67" t="s">
        <v>126</v>
      </c>
      <c r="G40" s="68">
        <v>0</v>
      </c>
      <c r="H40" s="69">
        <f t="shared" ref="H40" si="11">+H41</f>
        <v>14</v>
      </c>
      <c r="I40" s="69">
        <f t="shared" si="0"/>
        <v>14</v>
      </c>
      <c r="J40" s="70">
        <v>0</v>
      </c>
      <c r="K40" s="70">
        <f t="shared" si="1"/>
        <v>14</v>
      </c>
      <c r="L40" s="54"/>
    </row>
    <row r="41" spans="1:12" s="55" customFormat="1" ht="22.5" x14ac:dyDescent="0.2">
      <c r="A41" s="71"/>
      <c r="B41" s="72"/>
      <c r="C41" s="73"/>
      <c r="D41" s="74">
        <v>3122</v>
      </c>
      <c r="E41" s="75">
        <v>5331</v>
      </c>
      <c r="F41" s="76" t="s">
        <v>85</v>
      </c>
      <c r="G41" s="77">
        <v>0</v>
      </c>
      <c r="H41" s="78">
        <v>14</v>
      </c>
      <c r="I41" s="78">
        <f t="shared" si="0"/>
        <v>14</v>
      </c>
      <c r="J41" s="79">
        <v>0</v>
      </c>
      <c r="K41" s="79">
        <f t="shared" si="1"/>
        <v>14</v>
      </c>
      <c r="L41" s="54"/>
    </row>
    <row r="42" spans="1:12" s="55" customFormat="1" ht="22.5" x14ac:dyDescent="0.2">
      <c r="A42" s="62" t="s">
        <v>81</v>
      </c>
      <c r="B42" s="82" t="s">
        <v>127</v>
      </c>
      <c r="C42" s="64" t="s">
        <v>102</v>
      </c>
      <c r="D42" s="65" t="s">
        <v>78</v>
      </c>
      <c r="E42" s="66" t="s">
        <v>78</v>
      </c>
      <c r="F42" s="67" t="s">
        <v>128</v>
      </c>
      <c r="G42" s="68">
        <v>0</v>
      </c>
      <c r="H42" s="68">
        <f>+H43</f>
        <v>20</v>
      </c>
      <c r="I42" s="69">
        <f t="shared" si="0"/>
        <v>20</v>
      </c>
      <c r="J42" s="70">
        <v>0</v>
      </c>
      <c r="K42" s="70">
        <f t="shared" si="1"/>
        <v>20</v>
      </c>
      <c r="L42" s="54"/>
    </row>
    <row r="43" spans="1:12" s="55" customFormat="1" x14ac:dyDescent="0.2">
      <c r="A43" s="83"/>
      <c r="B43" s="82" t="s">
        <v>129</v>
      </c>
      <c r="C43" s="64"/>
      <c r="D43" s="84">
        <v>3122</v>
      </c>
      <c r="E43" s="84">
        <v>5331</v>
      </c>
      <c r="F43" s="80" t="s">
        <v>85</v>
      </c>
      <c r="G43" s="77">
        <v>0</v>
      </c>
      <c r="H43" s="77">
        <v>20</v>
      </c>
      <c r="I43" s="78">
        <f t="shared" si="0"/>
        <v>20</v>
      </c>
      <c r="J43" s="79">
        <v>0</v>
      </c>
      <c r="K43" s="79">
        <f t="shared" si="1"/>
        <v>20</v>
      </c>
      <c r="L43" s="54"/>
    </row>
    <row r="44" spans="1:12" s="55" customFormat="1" ht="24" customHeight="1" x14ac:dyDescent="0.2">
      <c r="A44" s="62" t="s">
        <v>81</v>
      </c>
      <c r="B44" s="82" t="s">
        <v>130</v>
      </c>
      <c r="C44" s="85">
        <v>1420</v>
      </c>
      <c r="D44" s="65" t="s">
        <v>78</v>
      </c>
      <c r="E44" s="66" t="s">
        <v>78</v>
      </c>
      <c r="F44" s="86" t="s">
        <v>131</v>
      </c>
      <c r="G44" s="68">
        <v>0</v>
      </c>
      <c r="H44" s="87">
        <f>H45</f>
        <v>105</v>
      </c>
      <c r="I44" s="69">
        <f t="shared" si="0"/>
        <v>105</v>
      </c>
      <c r="J44" s="70">
        <v>0</v>
      </c>
      <c r="K44" s="70">
        <f t="shared" si="1"/>
        <v>105</v>
      </c>
      <c r="L44" s="54"/>
    </row>
    <row r="45" spans="1:12" ht="22.5" x14ac:dyDescent="0.2">
      <c r="A45" s="71"/>
      <c r="B45" s="82" t="s">
        <v>129</v>
      </c>
      <c r="C45" s="88"/>
      <c r="D45" s="74">
        <v>3122</v>
      </c>
      <c r="E45" s="75">
        <v>5331</v>
      </c>
      <c r="F45" s="76" t="s">
        <v>85</v>
      </c>
      <c r="G45" s="77">
        <v>0</v>
      </c>
      <c r="H45" s="89">
        <v>105</v>
      </c>
      <c r="I45" s="78">
        <f t="shared" si="0"/>
        <v>105</v>
      </c>
      <c r="J45" s="79">
        <v>0</v>
      </c>
      <c r="K45" s="79">
        <f t="shared" si="1"/>
        <v>105</v>
      </c>
      <c r="L45" s="90"/>
    </row>
    <row r="46" spans="1:12" ht="22.5" x14ac:dyDescent="0.2">
      <c r="A46" s="62" t="s">
        <v>81</v>
      </c>
      <c r="B46" s="82" t="s">
        <v>132</v>
      </c>
      <c r="C46" s="88">
        <v>1420</v>
      </c>
      <c r="D46" s="65" t="s">
        <v>78</v>
      </c>
      <c r="E46" s="66" t="s">
        <v>78</v>
      </c>
      <c r="F46" s="91" t="s">
        <v>133</v>
      </c>
      <c r="G46" s="68">
        <v>0</v>
      </c>
      <c r="H46" s="87">
        <f>H47</f>
        <v>105</v>
      </c>
      <c r="I46" s="69">
        <f t="shared" si="0"/>
        <v>105</v>
      </c>
      <c r="J46" s="70">
        <v>0</v>
      </c>
      <c r="K46" s="70">
        <f t="shared" si="1"/>
        <v>105</v>
      </c>
      <c r="L46" s="90"/>
    </row>
    <row r="47" spans="1:12" ht="22.5" x14ac:dyDescent="0.2">
      <c r="A47" s="71"/>
      <c r="B47" s="82" t="s">
        <v>129</v>
      </c>
      <c r="C47" s="88"/>
      <c r="D47" s="74">
        <v>3122</v>
      </c>
      <c r="E47" s="75">
        <v>5331</v>
      </c>
      <c r="F47" s="76" t="s">
        <v>85</v>
      </c>
      <c r="G47" s="77">
        <v>0</v>
      </c>
      <c r="H47" s="89">
        <v>105</v>
      </c>
      <c r="I47" s="78">
        <f t="shared" si="0"/>
        <v>105</v>
      </c>
      <c r="J47" s="79">
        <v>0</v>
      </c>
      <c r="K47" s="79">
        <f t="shared" si="1"/>
        <v>105</v>
      </c>
      <c r="L47" s="90"/>
    </row>
    <row r="48" spans="1:12" ht="33.75" x14ac:dyDescent="0.2">
      <c r="A48" s="62" t="s">
        <v>81</v>
      </c>
      <c r="B48" s="82" t="s">
        <v>134</v>
      </c>
      <c r="C48" s="88">
        <v>1429</v>
      </c>
      <c r="D48" s="65" t="s">
        <v>78</v>
      </c>
      <c r="E48" s="66" t="s">
        <v>78</v>
      </c>
      <c r="F48" s="67" t="s">
        <v>135</v>
      </c>
      <c r="G48" s="68">
        <v>0</v>
      </c>
      <c r="H48" s="87">
        <f>H49</f>
        <v>100</v>
      </c>
      <c r="I48" s="69">
        <f t="shared" si="0"/>
        <v>100</v>
      </c>
      <c r="J48" s="70">
        <v>0</v>
      </c>
      <c r="K48" s="70">
        <f t="shared" si="1"/>
        <v>100</v>
      </c>
      <c r="L48" s="90"/>
    </row>
    <row r="49" spans="1:12" ht="22.5" x14ac:dyDescent="0.2">
      <c r="A49" s="71"/>
      <c r="B49" s="82" t="s">
        <v>129</v>
      </c>
      <c r="C49" s="88"/>
      <c r="D49" s="74">
        <v>3122</v>
      </c>
      <c r="E49" s="75">
        <v>5331</v>
      </c>
      <c r="F49" s="76" t="s">
        <v>85</v>
      </c>
      <c r="G49" s="77">
        <v>0</v>
      </c>
      <c r="H49" s="89">
        <v>100</v>
      </c>
      <c r="I49" s="78">
        <f t="shared" si="0"/>
        <v>100</v>
      </c>
      <c r="J49" s="79">
        <v>0</v>
      </c>
      <c r="K49" s="79">
        <f t="shared" si="1"/>
        <v>100</v>
      </c>
      <c r="L49" s="90"/>
    </row>
    <row r="50" spans="1:12" ht="22.5" x14ac:dyDescent="0.2">
      <c r="A50" s="62" t="s">
        <v>81</v>
      </c>
      <c r="B50" s="82" t="s">
        <v>136</v>
      </c>
      <c r="C50" s="88">
        <v>1429</v>
      </c>
      <c r="D50" s="65" t="s">
        <v>78</v>
      </c>
      <c r="E50" s="66" t="s">
        <v>78</v>
      </c>
      <c r="F50" s="91" t="s">
        <v>137</v>
      </c>
      <c r="G50" s="68">
        <v>0</v>
      </c>
      <c r="H50" s="87">
        <f>H51</f>
        <v>150</v>
      </c>
      <c r="I50" s="69">
        <f t="shared" si="0"/>
        <v>150</v>
      </c>
      <c r="J50" s="70">
        <v>0</v>
      </c>
      <c r="K50" s="70">
        <f t="shared" si="1"/>
        <v>150</v>
      </c>
      <c r="L50" s="90"/>
    </row>
    <row r="51" spans="1:12" ht="22.5" x14ac:dyDescent="0.2">
      <c r="A51" s="71"/>
      <c r="B51" s="82" t="s">
        <v>129</v>
      </c>
      <c r="C51" s="88"/>
      <c r="D51" s="74">
        <v>3122</v>
      </c>
      <c r="E51" s="75">
        <v>5331</v>
      </c>
      <c r="F51" s="76" t="s">
        <v>85</v>
      </c>
      <c r="G51" s="77">
        <v>0</v>
      </c>
      <c r="H51" s="89">
        <v>150</v>
      </c>
      <c r="I51" s="78">
        <f t="shared" si="0"/>
        <v>150</v>
      </c>
      <c r="J51" s="79">
        <v>0</v>
      </c>
      <c r="K51" s="79">
        <f t="shared" si="1"/>
        <v>150</v>
      </c>
      <c r="L51" s="90"/>
    </row>
    <row r="52" spans="1:12" ht="33.75" x14ac:dyDescent="0.2">
      <c r="A52" s="62" t="s">
        <v>81</v>
      </c>
      <c r="B52" s="82" t="s">
        <v>138</v>
      </c>
      <c r="C52" s="88">
        <v>1429</v>
      </c>
      <c r="D52" s="65" t="s">
        <v>78</v>
      </c>
      <c r="E52" s="66" t="s">
        <v>78</v>
      </c>
      <c r="F52" s="86" t="s">
        <v>139</v>
      </c>
      <c r="G52" s="68">
        <v>0</v>
      </c>
      <c r="H52" s="87">
        <f>H53</f>
        <v>200</v>
      </c>
      <c r="I52" s="69">
        <f t="shared" si="0"/>
        <v>200</v>
      </c>
      <c r="J52" s="70">
        <v>0</v>
      </c>
      <c r="K52" s="70">
        <f t="shared" si="1"/>
        <v>200</v>
      </c>
      <c r="L52" s="90"/>
    </row>
    <row r="53" spans="1:12" ht="22.5" x14ac:dyDescent="0.2">
      <c r="A53" s="71"/>
      <c r="B53" s="82" t="s">
        <v>129</v>
      </c>
      <c r="C53" s="88"/>
      <c r="D53" s="74">
        <v>3122</v>
      </c>
      <c r="E53" s="75">
        <v>5331</v>
      </c>
      <c r="F53" s="76" t="s">
        <v>85</v>
      </c>
      <c r="G53" s="77">
        <v>0</v>
      </c>
      <c r="H53" s="89">
        <v>200</v>
      </c>
      <c r="I53" s="78">
        <f t="shared" si="0"/>
        <v>200</v>
      </c>
      <c r="J53" s="79">
        <v>0</v>
      </c>
      <c r="K53" s="79">
        <f t="shared" si="1"/>
        <v>200</v>
      </c>
      <c r="L53" s="90"/>
    </row>
    <row r="54" spans="1:12" ht="33.75" x14ac:dyDescent="0.2">
      <c r="A54" s="62" t="s">
        <v>81</v>
      </c>
      <c r="B54" s="82" t="s">
        <v>140</v>
      </c>
      <c r="C54" s="88">
        <v>1437</v>
      </c>
      <c r="D54" s="65" t="s">
        <v>78</v>
      </c>
      <c r="E54" s="66" t="s">
        <v>78</v>
      </c>
      <c r="F54" s="86" t="s">
        <v>141</v>
      </c>
      <c r="G54" s="68">
        <v>0</v>
      </c>
      <c r="H54" s="87">
        <f>H55</f>
        <v>100</v>
      </c>
      <c r="I54" s="69">
        <f t="shared" si="0"/>
        <v>100</v>
      </c>
      <c r="J54" s="70">
        <v>0</v>
      </c>
      <c r="K54" s="70">
        <f t="shared" si="1"/>
        <v>100</v>
      </c>
      <c r="L54" s="90"/>
    </row>
    <row r="55" spans="1:12" ht="22.5" x14ac:dyDescent="0.2">
      <c r="A55" s="71"/>
      <c r="B55" s="82" t="s">
        <v>129</v>
      </c>
      <c r="C55" s="88"/>
      <c r="D55" s="74">
        <v>3123</v>
      </c>
      <c r="E55" s="75">
        <v>5331</v>
      </c>
      <c r="F55" s="76" t="s">
        <v>85</v>
      </c>
      <c r="G55" s="77">
        <v>0</v>
      </c>
      <c r="H55" s="89">
        <v>100</v>
      </c>
      <c r="I55" s="78">
        <f t="shared" si="0"/>
        <v>100</v>
      </c>
      <c r="J55" s="79">
        <v>0</v>
      </c>
      <c r="K55" s="79">
        <f t="shared" si="1"/>
        <v>100</v>
      </c>
      <c r="L55" s="90"/>
    </row>
    <row r="56" spans="1:12" ht="22.5" x14ac:dyDescent="0.2">
      <c r="A56" s="62" t="s">
        <v>81</v>
      </c>
      <c r="B56" s="82" t="s">
        <v>142</v>
      </c>
      <c r="C56" s="88">
        <v>1438</v>
      </c>
      <c r="D56" s="65" t="s">
        <v>78</v>
      </c>
      <c r="E56" s="66" t="s">
        <v>78</v>
      </c>
      <c r="F56" s="86" t="s">
        <v>143</v>
      </c>
      <c r="G56" s="68">
        <v>0</v>
      </c>
      <c r="H56" s="87">
        <f>H57</f>
        <v>200</v>
      </c>
      <c r="I56" s="69">
        <f t="shared" si="0"/>
        <v>200</v>
      </c>
      <c r="J56" s="70">
        <v>0</v>
      </c>
      <c r="K56" s="70">
        <f t="shared" si="1"/>
        <v>200</v>
      </c>
      <c r="L56" s="90"/>
    </row>
    <row r="57" spans="1:12" ht="22.5" x14ac:dyDescent="0.2">
      <c r="A57" s="71"/>
      <c r="B57" s="82" t="s">
        <v>129</v>
      </c>
      <c r="C57" s="88"/>
      <c r="D57" s="74">
        <v>3123</v>
      </c>
      <c r="E57" s="75">
        <v>5331</v>
      </c>
      <c r="F57" s="76" t="s">
        <v>85</v>
      </c>
      <c r="G57" s="77">
        <v>0</v>
      </c>
      <c r="H57" s="89">
        <v>200</v>
      </c>
      <c r="I57" s="78">
        <f t="shared" si="0"/>
        <v>200</v>
      </c>
      <c r="J57" s="79">
        <v>0</v>
      </c>
      <c r="K57" s="79">
        <f t="shared" si="1"/>
        <v>200</v>
      </c>
      <c r="L57" s="90"/>
    </row>
    <row r="58" spans="1:12" ht="33.75" x14ac:dyDescent="0.2">
      <c r="A58" s="62" t="s">
        <v>81</v>
      </c>
      <c r="B58" s="82" t="s">
        <v>144</v>
      </c>
      <c r="C58" s="88">
        <v>1442</v>
      </c>
      <c r="D58" s="65" t="s">
        <v>78</v>
      </c>
      <c r="E58" s="66" t="s">
        <v>78</v>
      </c>
      <c r="F58" s="86" t="s">
        <v>145</v>
      </c>
      <c r="G58" s="68">
        <v>0</v>
      </c>
      <c r="H58" s="87">
        <f>H59</f>
        <v>230</v>
      </c>
      <c r="I58" s="69">
        <f t="shared" si="0"/>
        <v>230</v>
      </c>
      <c r="J58" s="70">
        <v>0</v>
      </c>
      <c r="K58" s="70">
        <f t="shared" si="1"/>
        <v>230</v>
      </c>
      <c r="L58" s="90"/>
    </row>
    <row r="59" spans="1:12" ht="22.5" x14ac:dyDescent="0.2">
      <c r="A59" s="71"/>
      <c r="B59" s="82" t="s">
        <v>129</v>
      </c>
      <c r="C59" s="88"/>
      <c r="D59" s="74">
        <v>3123</v>
      </c>
      <c r="E59" s="75">
        <v>5331</v>
      </c>
      <c r="F59" s="76" t="s">
        <v>85</v>
      </c>
      <c r="G59" s="77">
        <v>0</v>
      </c>
      <c r="H59" s="89">
        <v>230</v>
      </c>
      <c r="I59" s="78">
        <f t="shared" si="0"/>
        <v>230</v>
      </c>
      <c r="J59" s="79">
        <v>0</v>
      </c>
      <c r="K59" s="79">
        <f t="shared" si="1"/>
        <v>230</v>
      </c>
      <c r="L59" s="90"/>
    </row>
    <row r="60" spans="1:12" ht="33.75" x14ac:dyDescent="0.2">
      <c r="A60" s="62" t="s">
        <v>81</v>
      </c>
      <c r="B60" s="82" t="s">
        <v>146</v>
      </c>
      <c r="C60" s="88">
        <v>1455</v>
      </c>
      <c r="D60" s="65" t="s">
        <v>78</v>
      </c>
      <c r="E60" s="66" t="s">
        <v>78</v>
      </c>
      <c r="F60" s="86" t="s">
        <v>147</v>
      </c>
      <c r="G60" s="68">
        <v>0</v>
      </c>
      <c r="H60" s="87">
        <f>H61</f>
        <v>300</v>
      </c>
      <c r="I60" s="69">
        <f t="shared" si="0"/>
        <v>300</v>
      </c>
      <c r="J60" s="70">
        <v>0</v>
      </c>
      <c r="K60" s="70">
        <f t="shared" si="1"/>
        <v>300</v>
      </c>
      <c r="L60" s="90"/>
    </row>
    <row r="61" spans="1:12" ht="22.5" x14ac:dyDescent="0.2">
      <c r="A61" s="71"/>
      <c r="B61" s="82" t="s">
        <v>129</v>
      </c>
      <c r="C61" s="88"/>
      <c r="D61" s="74">
        <v>3113</v>
      </c>
      <c r="E61" s="75">
        <v>5331</v>
      </c>
      <c r="F61" s="76" t="s">
        <v>85</v>
      </c>
      <c r="G61" s="77">
        <v>0</v>
      </c>
      <c r="H61" s="89">
        <v>300</v>
      </c>
      <c r="I61" s="78">
        <f t="shared" si="0"/>
        <v>300</v>
      </c>
      <c r="J61" s="79">
        <v>0</v>
      </c>
      <c r="K61" s="79">
        <f t="shared" si="1"/>
        <v>300</v>
      </c>
      <c r="L61" s="90"/>
    </row>
    <row r="62" spans="1:12" ht="33.75" x14ac:dyDescent="0.2">
      <c r="A62" s="62" t="s">
        <v>81</v>
      </c>
      <c r="B62" s="82" t="s">
        <v>148</v>
      </c>
      <c r="C62" s="88">
        <v>1457</v>
      </c>
      <c r="D62" s="65" t="s">
        <v>78</v>
      </c>
      <c r="E62" s="66" t="s">
        <v>78</v>
      </c>
      <c r="F62" s="86" t="s">
        <v>149</v>
      </c>
      <c r="G62" s="68">
        <v>0</v>
      </c>
      <c r="H62" s="87">
        <f>H63</f>
        <v>370</v>
      </c>
      <c r="I62" s="69">
        <f t="shared" si="0"/>
        <v>370</v>
      </c>
      <c r="J62" s="70">
        <v>0</v>
      </c>
      <c r="K62" s="70">
        <f t="shared" si="1"/>
        <v>370</v>
      </c>
      <c r="L62" s="90"/>
    </row>
    <row r="63" spans="1:12" ht="22.5" x14ac:dyDescent="0.2">
      <c r="A63" s="71"/>
      <c r="B63" s="82" t="s">
        <v>129</v>
      </c>
      <c r="C63" s="88"/>
      <c r="D63" s="74">
        <v>3113</v>
      </c>
      <c r="E63" s="75">
        <v>5331</v>
      </c>
      <c r="F63" s="76" t="s">
        <v>85</v>
      </c>
      <c r="G63" s="77">
        <v>0</v>
      </c>
      <c r="H63" s="89">
        <v>370</v>
      </c>
      <c r="I63" s="78">
        <f t="shared" si="0"/>
        <v>370</v>
      </c>
      <c r="J63" s="79">
        <v>0</v>
      </c>
      <c r="K63" s="79">
        <f t="shared" si="1"/>
        <v>370</v>
      </c>
      <c r="L63" s="90"/>
    </row>
    <row r="64" spans="1:12" ht="22.5" x14ac:dyDescent="0.2">
      <c r="A64" s="62" t="s">
        <v>81</v>
      </c>
      <c r="B64" s="82" t="s">
        <v>150</v>
      </c>
      <c r="C64" s="88">
        <v>1462</v>
      </c>
      <c r="D64" s="65" t="s">
        <v>78</v>
      </c>
      <c r="E64" s="66" t="s">
        <v>78</v>
      </c>
      <c r="F64" s="86" t="s">
        <v>151</v>
      </c>
      <c r="G64" s="68">
        <v>0</v>
      </c>
      <c r="H64" s="87">
        <f>H65</f>
        <v>200</v>
      </c>
      <c r="I64" s="69">
        <f t="shared" si="0"/>
        <v>200</v>
      </c>
      <c r="J64" s="70">
        <v>0</v>
      </c>
      <c r="K64" s="70">
        <f t="shared" si="1"/>
        <v>200</v>
      </c>
      <c r="L64" s="90"/>
    </row>
    <row r="65" spans="1:12" ht="22.5" x14ac:dyDescent="0.2">
      <c r="A65" s="71"/>
      <c r="B65" s="82" t="s">
        <v>129</v>
      </c>
      <c r="C65" s="88"/>
      <c r="D65" s="74">
        <v>3113</v>
      </c>
      <c r="E65" s="75">
        <v>5331</v>
      </c>
      <c r="F65" s="76" t="s">
        <v>85</v>
      </c>
      <c r="G65" s="77">
        <v>0</v>
      </c>
      <c r="H65" s="89">
        <v>200</v>
      </c>
      <c r="I65" s="78">
        <f t="shared" si="0"/>
        <v>200</v>
      </c>
      <c r="J65" s="79">
        <v>0</v>
      </c>
      <c r="K65" s="79">
        <f t="shared" si="1"/>
        <v>200</v>
      </c>
      <c r="L65" s="90"/>
    </row>
    <row r="66" spans="1:12" ht="33.75" x14ac:dyDescent="0.2">
      <c r="A66" s="62" t="s">
        <v>81</v>
      </c>
      <c r="B66" s="82" t="s">
        <v>152</v>
      </c>
      <c r="C66" s="88">
        <v>1474</v>
      </c>
      <c r="D66" s="65" t="s">
        <v>78</v>
      </c>
      <c r="E66" s="66" t="s">
        <v>78</v>
      </c>
      <c r="F66" s="86" t="s">
        <v>153</v>
      </c>
      <c r="G66" s="68">
        <v>0</v>
      </c>
      <c r="H66" s="87">
        <f>H67</f>
        <v>150</v>
      </c>
      <c r="I66" s="69">
        <f t="shared" si="0"/>
        <v>150</v>
      </c>
      <c r="J66" s="70">
        <v>0</v>
      </c>
      <c r="K66" s="70">
        <f t="shared" si="1"/>
        <v>150</v>
      </c>
      <c r="L66" s="90"/>
    </row>
    <row r="67" spans="1:12" ht="22.5" x14ac:dyDescent="0.2">
      <c r="A67" s="71"/>
      <c r="B67" s="82" t="s">
        <v>129</v>
      </c>
      <c r="C67" s="88"/>
      <c r="D67" s="74">
        <v>3133</v>
      </c>
      <c r="E67" s="75">
        <v>5331</v>
      </c>
      <c r="F67" s="76" t="s">
        <v>85</v>
      </c>
      <c r="G67" s="92">
        <v>0</v>
      </c>
      <c r="H67" s="89">
        <v>150</v>
      </c>
      <c r="I67" s="78">
        <f t="shared" si="0"/>
        <v>150</v>
      </c>
      <c r="J67" s="79">
        <v>0</v>
      </c>
      <c r="K67" s="79">
        <f t="shared" si="1"/>
        <v>150</v>
      </c>
      <c r="L67" s="90"/>
    </row>
    <row r="68" spans="1:12" ht="22.5" x14ac:dyDescent="0.2">
      <c r="A68" s="62" t="s">
        <v>81</v>
      </c>
      <c r="B68" s="63" t="s">
        <v>154</v>
      </c>
      <c r="C68" s="64" t="s">
        <v>155</v>
      </c>
      <c r="D68" s="65" t="s">
        <v>78</v>
      </c>
      <c r="E68" s="66" t="s">
        <v>78</v>
      </c>
      <c r="F68" s="93" t="s">
        <v>156</v>
      </c>
      <c r="G68" s="68">
        <f>+G69</f>
        <v>0</v>
      </c>
      <c r="H68" s="68">
        <f>+H69</f>
        <v>9000</v>
      </c>
      <c r="I68" s="69">
        <f t="shared" si="0"/>
        <v>9000</v>
      </c>
      <c r="J68" s="70">
        <v>0</v>
      </c>
      <c r="K68" s="70">
        <f t="shared" si="1"/>
        <v>9000</v>
      </c>
      <c r="L68" s="90"/>
    </row>
    <row r="69" spans="1:12" x14ac:dyDescent="0.2">
      <c r="A69" s="71"/>
      <c r="B69" s="72"/>
      <c r="C69" s="73"/>
      <c r="D69" s="74">
        <v>3122</v>
      </c>
      <c r="E69" s="75">
        <v>5331</v>
      </c>
      <c r="F69" s="80" t="s">
        <v>85</v>
      </c>
      <c r="G69" s="77">
        <v>0</v>
      </c>
      <c r="H69" s="77">
        <v>9000</v>
      </c>
      <c r="I69" s="78">
        <f t="shared" si="0"/>
        <v>9000</v>
      </c>
      <c r="J69" s="79">
        <v>0</v>
      </c>
      <c r="K69" s="79">
        <f t="shared" si="1"/>
        <v>9000</v>
      </c>
      <c r="L69" s="90"/>
    </row>
    <row r="70" spans="1:12" ht="22.5" x14ac:dyDescent="0.2">
      <c r="A70" s="94" t="s">
        <v>81</v>
      </c>
      <c r="B70" s="95" t="s">
        <v>157</v>
      </c>
      <c r="C70" s="96" t="s">
        <v>122</v>
      </c>
      <c r="D70" s="97" t="s">
        <v>78</v>
      </c>
      <c r="E70" s="98" t="s">
        <v>78</v>
      </c>
      <c r="F70" s="67" t="s">
        <v>158</v>
      </c>
      <c r="G70" s="99">
        <f>+G71</f>
        <v>0</v>
      </c>
      <c r="H70" s="99">
        <f>+H71</f>
        <v>25</v>
      </c>
      <c r="I70" s="100">
        <f t="shared" si="0"/>
        <v>25</v>
      </c>
      <c r="J70" s="70">
        <v>0</v>
      </c>
      <c r="K70" s="70">
        <f t="shared" si="1"/>
        <v>25</v>
      </c>
      <c r="L70" s="90"/>
    </row>
    <row r="71" spans="1:12" ht="22.5" x14ac:dyDescent="0.2">
      <c r="A71" s="101"/>
      <c r="B71" s="102"/>
      <c r="C71" s="103"/>
      <c r="D71" s="104">
        <v>3233</v>
      </c>
      <c r="E71" s="105">
        <v>5331</v>
      </c>
      <c r="F71" s="76" t="s">
        <v>85</v>
      </c>
      <c r="G71" s="106">
        <v>0</v>
      </c>
      <c r="H71" s="106">
        <v>25</v>
      </c>
      <c r="I71" s="107">
        <f t="shared" si="0"/>
        <v>25</v>
      </c>
      <c r="J71" s="79">
        <v>0</v>
      </c>
      <c r="K71" s="79">
        <f t="shared" si="1"/>
        <v>25</v>
      </c>
      <c r="L71" s="90"/>
    </row>
    <row r="72" spans="1:12" ht="33.75" x14ac:dyDescent="0.2">
      <c r="A72" s="62" t="s">
        <v>81</v>
      </c>
      <c r="B72" s="63" t="s">
        <v>159</v>
      </c>
      <c r="C72" s="64" t="s">
        <v>160</v>
      </c>
      <c r="D72" s="65" t="s">
        <v>78</v>
      </c>
      <c r="E72" s="65" t="s">
        <v>78</v>
      </c>
      <c r="F72" s="108" t="s">
        <v>161</v>
      </c>
      <c r="G72" s="68">
        <f t="shared" ref="G72" si="12">+G73</f>
        <v>0</v>
      </c>
      <c r="H72" s="68">
        <f>+H73</f>
        <v>14000</v>
      </c>
      <c r="I72" s="69">
        <f t="shared" si="0"/>
        <v>14000</v>
      </c>
      <c r="J72" s="70">
        <v>0</v>
      </c>
      <c r="K72" s="70">
        <f t="shared" si="1"/>
        <v>14000</v>
      </c>
      <c r="L72" s="90"/>
    </row>
    <row r="73" spans="1:12" x14ac:dyDescent="0.2">
      <c r="A73" s="71"/>
      <c r="B73" s="72"/>
      <c r="C73" s="73"/>
      <c r="D73" s="74">
        <v>3122</v>
      </c>
      <c r="E73" s="74">
        <v>5331</v>
      </c>
      <c r="F73" s="109" t="s">
        <v>85</v>
      </c>
      <c r="G73" s="77">
        <v>0</v>
      </c>
      <c r="H73" s="77">
        <v>14000</v>
      </c>
      <c r="I73" s="78">
        <f t="shared" si="0"/>
        <v>14000</v>
      </c>
      <c r="J73" s="79">
        <v>0</v>
      </c>
      <c r="K73" s="79">
        <f t="shared" si="1"/>
        <v>14000</v>
      </c>
      <c r="L73" s="90"/>
    </row>
    <row r="74" spans="1:12" ht="45" x14ac:dyDescent="0.2">
      <c r="A74" s="62" t="s">
        <v>81</v>
      </c>
      <c r="B74" s="63" t="s">
        <v>162</v>
      </c>
      <c r="C74" s="64" t="s">
        <v>163</v>
      </c>
      <c r="D74" s="65" t="s">
        <v>78</v>
      </c>
      <c r="E74" s="65" t="s">
        <v>78</v>
      </c>
      <c r="F74" s="108" t="s">
        <v>164</v>
      </c>
      <c r="G74" s="68">
        <f t="shared" ref="G74" si="13">+G75</f>
        <v>0</v>
      </c>
      <c r="H74" s="68">
        <f>+H75</f>
        <v>1900</v>
      </c>
      <c r="I74" s="69">
        <f t="shared" si="0"/>
        <v>1900</v>
      </c>
      <c r="J74" s="70">
        <v>0</v>
      </c>
      <c r="K74" s="70">
        <f t="shared" ref="K74:K79" si="14">+I74+J74</f>
        <v>1900</v>
      </c>
      <c r="L74" s="90"/>
    </row>
    <row r="75" spans="1:12" ht="22.5" x14ac:dyDescent="0.2">
      <c r="A75" s="71"/>
      <c r="B75" s="72"/>
      <c r="C75" s="73"/>
      <c r="D75" s="74">
        <v>3121</v>
      </c>
      <c r="E75" s="74">
        <v>5331</v>
      </c>
      <c r="F75" s="110" t="s">
        <v>85</v>
      </c>
      <c r="G75" s="77">
        <v>0</v>
      </c>
      <c r="H75" s="77">
        <v>1900</v>
      </c>
      <c r="I75" s="78">
        <f t="shared" si="0"/>
        <v>1900</v>
      </c>
      <c r="J75" s="79">
        <v>0</v>
      </c>
      <c r="K75" s="79">
        <f t="shared" si="14"/>
        <v>1900</v>
      </c>
      <c r="L75" s="90"/>
    </row>
    <row r="76" spans="1:12" ht="22.5" x14ac:dyDescent="0.2">
      <c r="A76" s="62" t="s">
        <v>81</v>
      </c>
      <c r="B76" s="63" t="s">
        <v>165</v>
      </c>
      <c r="C76" s="64" t="s">
        <v>166</v>
      </c>
      <c r="D76" s="65" t="s">
        <v>78</v>
      </c>
      <c r="E76" s="65" t="s">
        <v>78</v>
      </c>
      <c r="F76" s="108" t="s">
        <v>167</v>
      </c>
      <c r="G76" s="68">
        <f t="shared" ref="G76:G78" si="15">+G77</f>
        <v>0</v>
      </c>
      <c r="H76" s="68">
        <f>+H77</f>
        <v>1000</v>
      </c>
      <c r="I76" s="69">
        <f t="shared" si="0"/>
        <v>1000</v>
      </c>
      <c r="J76" s="70">
        <v>0</v>
      </c>
      <c r="K76" s="70">
        <f t="shared" si="14"/>
        <v>1000</v>
      </c>
      <c r="L76" s="90"/>
    </row>
    <row r="77" spans="1:12" ht="22.5" x14ac:dyDescent="0.2">
      <c r="A77" s="71"/>
      <c r="B77" s="72"/>
      <c r="C77" s="73"/>
      <c r="D77" s="74">
        <v>3122</v>
      </c>
      <c r="E77" s="74">
        <v>5331</v>
      </c>
      <c r="F77" s="110" t="s">
        <v>85</v>
      </c>
      <c r="G77" s="77">
        <v>0</v>
      </c>
      <c r="H77" s="77">
        <v>1000</v>
      </c>
      <c r="I77" s="78">
        <f t="shared" si="0"/>
        <v>1000</v>
      </c>
      <c r="J77" s="79">
        <v>0</v>
      </c>
      <c r="K77" s="79">
        <f t="shared" si="14"/>
        <v>1000</v>
      </c>
      <c r="L77" s="90"/>
    </row>
    <row r="78" spans="1:12" ht="22.5" x14ac:dyDescent="0.2">
      <c r="A78" s="62" t="s">
        <v>81</v>
      </c>
      <c r="B78" s="63" t="s">
        <v>168</v>
      </c>
      <c r="C78" s="64" t="s">
        <v>169</v>
      </c>
      <c r="D78" s="65" t="s">
        <v>78</v>
      </c>
      <c r="E78" s="65" t="s">
        <v>78</v>
      </c>
      <c r="F78" s="108" t="s">
        <v>170</v>
      </c>
      <c r="G78" s="68">
        <f t="shared" si="15"/>
        <v>0</v>
      </c>
      <c r="H78" s="68">
        <f>+H79</f>
        <v>6000</v>
      </c>
      <c r="I78" s="69">
        <f t="shared" si="0"/>
        <v>6000</v>
      </c>
      <c r="J78" s="70">
        <v>0</v>
      </c>
      <c r="K78" s="70">
        <f t="shared" si="14"/>
        <v>6000</v>
      </c>
      <c r="L78" s="90"/>
    </row>
    <row r="79" spans="1:12" ht="23.25" thickBot="1" x14ac:dyDescent="0.25">
      <c r="A79" s="111"/>
      <c r="B79" s="112"/>
      <c r="C79" s="113"/>
      <c r="D79" s="114">
        <v>3122</v>
      </c>
      <c r="E79" s="114">
        <v>5331</v>
      </c>
      <c r="F79" s="115" t="s">
        <v>85</v>
      </c>
      <c r="G79" s="116">
        <v>0</v>
      </c>
      <c r="H79" s="116">
        <v>6000</v>
      </c>
      <c r="I79" s="117">
        <f t="shared" si="0"/>
        <v>6000</v>
      </c>
      <c r="J79" s="118">
        <v>0</v>
      </c>
      <c r="K79" s="118">
        <f t="shared" si="14"/>
        <v>6000</v>
      </c>
      <c r="L79" s="90"/>
    </row>
    <row r="80" spans="1:12" x14ac:dyDescent="0.2">
      <c r="A80" s="119"/>
      <c r="B80" s="119"/>
      <c r="C80" s="119"/>
      <c r="D80" s="119"/>
      <c r="E80" s="119"/>
      <c r="F80" s="119"/>
      <c r="G80" s="120"/>
      <c r="H80" s="119"/>
      <c r="I80" s="119"/>
      <c r="J80" s="119"/>
      <c r="K80" s="119"/>
      <c r="L80" s="90"/>
    </row>
    <row r="81" spans="1:11" x14ac:dyDescent="0.2">
      <c r="A81" s="121"/>
      <c r="B81" s="121"/>
      <c r="C81" s="121"/>
      <c r="D81" s="121"/>
      <c r="E81" s="121"/>
      <c r="F81" s="122">
        <v>42452</v>
      </c>
      <c r="G81" s="123"/>
      <c r="H81" s="121"/>
      <c r="I81" s="121"/>
      <c r="J81" s="121"/>
      <c r="K81" s="121"/>
    </row>
    <row r="82" spans="1:11" x14ac:dyDescent="0.2">
      <c r="A82" s="121"/>
      <c r="B82" s="121"/>
      <c r="C82" s="121"/>
      <c r="D82" s="121"/>
      <c r="E82" s="121"/>
      <c r="F82" s="121"/>
      <c r="G82" s="123"/>
      <c r="H82" s="121"/>
      <c r="I82" s="121"/>
      <c r="J82" s="121"/>
      <c r="K82" s="121"/>
    </row>
    <row r="83" spans="1:11" x14ac:dyDescent="0.2">
      <c r="A83" s="121"/>
      <c r="B83" s="121"/>
      <c r="C83" s="121"/>
      <c r="D83" s="121"/>
      <c r="E83" s="121"/>
      <c r="F83" s="121"/>
      <c r="G83" s="123"/>
      <c r="H83" s="121"/>
      <c r="I83" s="121"/>
      <c r="J83" s="121"/>
      <c r="K83" s="121"/>
    </row>
    <row r="84" spans="1:11" x14ac:dyDescent="0.2">
      <c r="A84" s="121"/>
      <c r="B84" s="121"/>
      <c r="C84" s="121"/>
      <c r="D84" s="121"/>
      <c r="E84" s="121"/>
      <c r="F84" s="121"/>
      <c r="G84" s="123"/>
      <c r="H84" s="121"/>
      <c r="I84" s="121"/>
      <c r="J84" s="121"/>
      <c r="K84" s="121"/>
    </row>
    <row r="85" spans="1:11" x14ac:dyDescent="0.2">
      <c r="A85" s="121"/>
      <c r="B85" s="121"/>
      <c r="C85" s="121"/>
      <c r="D85" s="121"/>
      <c r="E85" s="121"/>
      <c r="F85" s="121"/>
      <c r="G85" s="123"/>
      <c r="H85" s="121"/>
      <c r="I85" s="121"/>
      <c r="J85" s="121"/>
      <c r="K85" s="121"/>
    </row>
    <row r="86" spans="1:11" x14ac:dyDescent="0.2">
      <c r="A86" s="121"/>
      <c r="B86" s="121"/>
      <c r="C86" s="121"/>
      <c r="D86" s="121"/>
      <c r="E86" s="121"/>
      <c r="F86" s="121"/>
      <c r="G86" s="123"/>
      <c r="H86" s="121"/>
      <c r="I86" s="121"/>
      <c r="J86" s="121"/>
      <c r="K86" s="121"/>
    </row>
    <row r="87" spans="1:11" x14ac:dyDescent="0.2">
      <c r="A87" s="121"/>
      <c r="B87" s="121"/>
      <c r="C87" s="121"/>
      <c r="D87" s="121"/>
      <c r="E87" s="121"/>
      <c r="F87" s="121"/>
      <c r="G87" s="123"/>
      <c r="H87" s="121"/>
      <c r="I87" s="121"/>
      <c r="J87" s="121"/>
      <c r="K87" s="121"/>
    </row>
    <row r="88" spans="1:11" x14ac:dyDescent="0.2">
      <c r="A88" s="121"/>
      <c r="B88" s="121"/>
      <c r="C88" s="121"/>
      <c r="D88" s="121"/>
      <c r="E88" s="121"/>
      <c r="F88" s="121"/>
      <c r="G88" s="123"/>
      <c r="H88" s="121"/>
      <c r="I88" s="121"/>
      <c r="J88" s="121"/>
      <c r="K88" s="121"/>
    </row>
    <row r="89" spans="1:11" x14ac:dyDescent="0.2">
      <c r="A89" s="121"/>
      <c r="B89" s="121"/>
      <c r="C89" s="121"/>
      <c r="D89" s="121"/>
      <c r="E89" s="121"/>
      <c r="F89" s="121"/>
      <c r="G89" s="123"/>
      <c r="H89" s="121"/>
      <c r="I89" s="121"/>
      <c r="J89" s="121"/>
      <c r="K89" s="121"/>
    </row>
    <row r="90" spans="1:11" x14ac:dyDescent="0.2">
      <c r="A90" s="121"/>
      <c r="B90" s="121"/>
      <c r="C90" s="121"/>
      <c r="D90" s="121"/>
      <c r="E90" s="121"/>
      <c r="F90" s="121"/>
      <c r="G90" s="123"/>
      <c r="H90" s="121"/>
      <c r="I90" s="121"/>
      <c r="J90" s="121"/>
      <c r="K90" s="121"/>
    </row>
    <row r="91" spans="1:11" x14ac:dyDescent="0.2">
      <c r="A91" s="121"/>
      <c r="B91" s="121"/>
      <c r="C91" s="121"/>
      <c r="D91" s="121"/>
      <c r="E91" s="121"/>
      <c r="F91" s="121"/>
      <c r="G91" s="123"/>
      <c r="H91" s="121"/>
      <c r="I91" s="121"/>
      <c r="J91" s="121"/>
      <c r="K91" s="121"/>
    </row>
    <row r="92" spans="1:11" x14ac:dyDescent="0.2">
      <c r="A92" s="121"/>
      <c r="B92" s="121"/>
      <c r="C92" s="121"/>
      <c r="D92" s="121"/>
      <c r="E92" s="121"/>
      <c r="F92" s="121"/>
      <c r="G92" s="123"/>
      <c r="H92" s="121"/>
      <c r="I92" s="121"/>
      <c r="J92" s="121"/>
      <c r="K92" s="121"/>
    </row>
    <row r="93" spans="1:11" x14ac:dyDescent="0.2">
      <c r="A93" s="121"/>
      <c r="B93" s="121"/>
      <c r="C93" s="121"/>
      <c r="D93" s="121"/>
      <c r="E93" s="121"/>
      <c r="F93" s="121"/>
      <c r="G93" s="123"/>
      <c r="H93" s="121"/>
      <c r="I93" s="121"/>
      <c r="J93" s="121"/>
      <c r="K93" s="121"/>
    </row>
    <row r="94" spans="1:11" x14ac:dyDescent="0.2">
      <c r="A94" s="121"/>
      <c r="B94" s="121"/>
      <c r="C94" s="121"/>
      <c r="D94" s="121"/>
      <c r="E94" s="121"/>
      <c r="F94" s="121"/>
      <c r="G94" s="123"/>
      <c r="H94" s="121"/>
      <c r="I94" s="121"/>
      <c r="J94" s="121"/>
      <c r="K94" s="121"/>
    </row>
    <row r="95" spans="1:11" x14ac:dyDescent="0.2">
      <c r="A95" s="121"/>
      <c r="B95" s="121"/>
      <c r="C95" s="121"/>
      <c r="D95" s="121"/>
      <c r="E95" s="121"/>
      <c r="F95" s="121"/>
      <c r="G95" s="123"/>
      <c r="H95" s="121"/>
      <c r="I95" s="121"/>
      <c r="J95" s="121"/>
      <c r="K95" s="121"/>
    </row>
    <row r="96" spans="1:11" x14ac:dyDescent="0.2">
      <c r="A96" s="121"/>
      <c r="B96" s="121"/>
      <c r="C96" s="121"/>
      <c r="D96" s="121"/>
      <c r="E96" s="121"/>
      <c r="F96" s="121"/>
      <c r="G96" s="123"/>
      <c r="H96" s="121"/>
      <c r="I96" s="121"/>
      <c r="J96" s="121"/>
      <c r="K96" s="121"/>
    </row>
    <row r="97" spans="1:11" x14ac:dyDescent="0.2">
      <c r="A97" s="121"/>
      <c r="B97" s="121"/>
      <c r="C97" s="121"/>
      <c r="D97" s="121"/>
      <c r="E97" s="121"/>
      <c r="F97" s="121"/>
      <c r="G97" s="123"/>
      <c r="H97" s="121"/>
      <c r="I97" s="121"/>
      <c r="J97" s="121"/>
      <c r="K97" s="121"/>
    </row>
    <row r="98" spans="1:11" x14ac:dyDescent="0.2">
      <c r="A98" s="121"/>
      <c r="B98" s="121"/>
      <c r="C98" s="121"/>
      <c r="D98" s="121"/>
      <c r="E98" s="121"/>
      <c r="F98" s="121"/>
      <c r="G98" s="123"/>
      <c r="H98" s="121"/>
      <c r="I98" s="121"/>
      <c r="J98" s="121"/>
      <c r="K98" s="121"/>
    </row>
    <row r="99" spans="1:11" x14ac:dyDescent="0.2">
      <c r="A99" s="121"/>
      <c r="B99" s="121"/>
      <c r="C99" s="121"/>
      <c r="D99" s="121"/>
      <c r="E99" s="121"/>
      <c r="F99" s="121"/>
      <c r="G99" s="123"/>
      <c r="H99" s="121"/>
      <c r="I99" s="121"/>
      <c r="J99" s="121"/>
      <c r="K99" s="121"/>
    </row>
    <row r="100" spans="1:11" x14ac:dyDescent="0.2">
      <c r="A100" s="121"/>
      <c r="B100" s="121"/>
      <c r="C100" s="121"/>
      <c r="D100" s="121"/>
      <c r="E100" s="121"/>
      <c r="F100" s="121"/>
      <c r="G100" s="123"/>
      <c r="H100" s="121"/>
      <c r="I100" s="121"/>
      <c r="J100" s="121"/>
      <c r="K100" s="121"/>
    </row>
    <row r="101" spans="1:11" x14ac:dyDescent="0.2">
      <c r="A101" s="121"/>
      <c r="B101" s="121"/>
      <c r="C101" s="121"/>
      <c r="D101" s="121"/>
      <c r="E101" s="121"/>
      <c r="F101" s="121"/>
      <c r="G101" s="123"/>
      <c r="H101" s="121"/>
      <c r="I101" s="121"/>
      <c r="J101" s="121"/>
      <c r="K101" s="121"/>
    </row>
    <row r="102" spans="1:11" x14ac:dyDescent="0.2">
      <c r="A102" s="121"/>
      <c r="B102" s="121"/>
      <c r="C102" s="121"/>
      <c r="D102" s="121"/>
      <c r="E102" s="121"/>
      <c r="F102" s="121"/>
      <c r="G102" s="123"/>
      <c r="H102" s="121"/>
      <c r="I102" s="121"/>
      <c r="J102" s="121"/>
      <c r="K102" s="121"/>
    </row>
    <row r="103" spans="1:11" x14ac:dyDescent="0.2">
      <c r="A103" s="121"/>
      <c r="B103" s="121"/>
      <c r="C103" s="121"/>
      <c r="D103" s="121"/>
      <c r="E103" s="121"/>
      <c r="F103" s="121"/>
      <c r="G103" s="123"/>
      <c r="H103" s="121"/>
      <c r="I103" s="121"/>
      <c r="J103" s="121"/>
      <c r="K103" s="121"/>
    </row>
    <row r="104" spans="1:11" x14ac:dyDescent="0.2">
      <c r="A104" s="121"/>
      <c r="B104" s="121"/>
      <c r="C104" s="121"/>
      <c r="D104" s="121"/>
      <c r="E104" s="121"/>
      <c r="F104" s="121"/>
      <c r="G104" s="123"/>
      <c r="H104" s="121"/>
      <c r="I104" s="121"/>
      <c r="J104" s="121"/>
      <c r="K104" s="121"/>
    </row>
    <row r="105" spans="1:11" x14ac:dyDescent="0.2">
      <c r="A105" s="121"/>
      <c r="B105" s="121"/>
      <c r="C105" s="121"/>
      <c r="D105" s="121"/>
      <c r="E105" s="121"/>
      <c r="F105" s="121"/>
      <c r="G105" s="123"/>
      <c r="H105" s="121"/>
      <c r="I105" s="121"/>
      <c r="J105" s="121"/>
      <c r="K105" s="121"/>
    </row>
    <row r="106" spans="1:11" x14ac:dyDescent="0.2">
      <c r="A106" s="121"/>
      <c r="B106" s="121"/>
      <c r="C106" s="121"/>
      <c r="D106" s="121"/>
      <c r="E106" s="121"/>
      <c r="F106" s="121"/>
      <c r="G106" s="123"/>
      <c r="H106" s="121"/>
      <c r="I106" s="121"/>
      <c r="J106" s="121"/>
      <c r="K106" s="121"/>
    </row>
    <row r="107" spans="1:11" x14ac:dyDescent="0.2">
      <c r="A107" s="121"/>
      <c r="B107" s="121"/>
      <c r="C107" s="121"/>
      <c r="D107" s="121"/>
      <c r="E107" s="121"/>
      <c r="F107" s="121"/>
      <c r="G107" s="123"/>
      <c r="H107" s="121"/>
      <c r="I107" s="121"/>
      <c r="J107" s="121"/>
      <c r="K107" s="121"/>
    </row>
    <row r="108" spans="1:11" x14ac:dyDescent="0.2">
      <c r="A108" s="121"/>
      <c r="B108" s="121"/>
      <c r="C108" s="121"/>
      <c r="D108" s="121"/>
      <c r="E108" s="121"/>
      <c r="F108" s="121"/>
      <c r="G108" s="123"/>
      <c r="H108" s="121"/>
      <c r="I108" s="121"/>
      <c r="J108" s="121"/>
      <c r="K108" s="121"/>
    </row>
    <row r="109" spans="1:11" x14ac:dyDescent="0.2">
      <c r="A109" s="121"/>
      <c r="B109" s="121"/>
      <c r="C109" s="121"/>
      <c r="D109" s="121"/>
      <c r="E109" s="121"/>
      <c r="F109" s="121"/>
      <c r="G109" s="123"/>
      <c r="H109" s="121"/>
      <c r="I109" s="121"/>
      <c r="J109" s="121"/>
      <c r="K109" s="121"/>
    </row>
    <row r="110" spans="1:11" x14ac:dyDescent="0.2">
      <c r="A110" s="121"/>
      <c r="B110" s="121"/>
      <c r="C110" s="121"/>
      <c r="D110" s="121"/>
      <c r="E110" s="121"/>
      <c r="F110" s="121"/>
      <c r="G110" s="123"/>
      <c r="H110" s="121"/>
      <c r="I110" s="121"/>
      <c r="J110" s="121"/>
      <c r="K110" s="121"/>
    </row>
    <row r="111" spans="1:11" x14ac:dyDescent="0.2">
      <c r="A111" s="121"/>
      <c r="B111" s="121"/>
      <c r="C111" s="121"/>
      <c r="D111" s="121"/>
      <c r="E111" s="121"/>
      <c r="F111" s="121"/>
      <c r="G111" s="123"/>
      <c r="H111" s="121"/>
      <c r="I111" s="121"/>
      <c r="J111" s="121"/>
      <c r="K111" s="121"/>
    </row>
    <row r="112" spans="1:11" x14ac:dyDescent="0.2">
      <c r="A112" s="121"/>
      <c r="B112" s="121"/>
      <c r="C112" s="121"/>
      <c r="D112" s="121"/>
      <c r="E112" s="121"/>
      <c r="F112" s="121"/>
      <c r="G112" s="123"/>
      <c r="H112" s="121"/>
      <c r="I112" s="121"/>
      <c r="J112" s="121"/>
      <c r="K112" s="121"/>
    </row>
    <row r="113" spans="1:11" x14ac:dyDescent="0.2">
      <c r="A113" s="121"/>
      <c r="B113" s="121"/>
      <c r="C113" s="121"/>
      <c r="D113" s="121"/>
      <c r="E113" s="121"/>
      <c r="F113" s="121"/>
      <c r="G113" s="123"/>
      <c r="H113" s="121"/>
      <c r="I113" s="121"/>
      <c r="J113" s="121"/>
      <c r="K113" s="121"/>
    </row>
    <row r="114" spans="1:11" x14ac:dyDescent="0.2">
      <c r="A114" s="121"/>
      <c r="B114" s="121"/>
      <c r="C114" s="121"/>
      <c r="D114" s="121"/>
      <c r="E114" s="121"/>
      <c r="F114" s="121"/>
      <c r="G114" s="123"/>
      <c r="H114" s="121"/>
      <c r="I114" s="121"/>
      <c r="J114" s="121"/>
      <c r="K114" s="121"/>
    </row>
    <row r="115" spans="1:11" x14ac:dyDescent="0.2">
      <c r="A115" s="121"/>
      <c r="B115" s="121"/>
      <c r="C115" s="121"/>
      <c r="D115" s="121"/>
      <c r="E115" s="121"/>
      <c r="F115" s="121"/>
      <c r="G115" s="123"/>
      <c r="H115" s="121"/>
      <c r="I115" s="121"/>
      <c r="J115" s="121"/>
      <c r="K115" s="121"/>
    </row>
    <row r="116" spans="1:11" x14ac:dyDescent="0.2">
      <c r="A116" s="121"/>
      <c r="B116" s="121"/>
      <c r="C116" s="121"/>
      <c r="D116" s="121"/>
      <c r="E116" s="121"/>
      <c r="F116" s="121"/>
      <c r="G116" s="123"/>
      <c r="H116" s="121"/>
      <c r="I116" s="121"/>
      <c r="J116" s="121"/>
      <c r="K116" s="121"/>
    </row>
    <row r="117" spans="1:11" x14ac:dyDescent="0.2">
      <c r="A117" s="121"/>
      <c r="B117" s="121"/>
      <c r="C117" s="121"/>
      <c r="D117" s="121"/>
      <c r="E117" s="121"/>
      <c r="F117" s="121"/>
      <c r="G117" s="123"/>
      <c r="H117" s="121"/>
      <c r="I117" s="121"/>
      <c r="J117" s="121"/>
      <c r="K117" s="121"/>
    </row>
    <row r="118" spans="1:11" x14ac:dyDescent="0.2">
      <c r="A118" s="121"/>
      <c r="B118" s="121"/>
      <c r="C118" s="121"/>
      <c r="D118" s="121"/>
      <c r="E118" s="121"/>
      <c r="F118" s="121"/>
      <c r="G118" s="123"/>
      <c r="H118" s="121"/>
      <c r="I118" s="121"/>
      <c r="J118" s="121"/>
      <c r="K118" s="121"/>
    </row>
    <row r="119" spans="1:11" x14ac:dyDescent="0.2">
      <c r="A119" s="121"/>
      <c r="B119" s="121"/>
      <c r="C119" s="121"/>
      <c r="D119" s="121"/>
      <c r="E119" s="121"/>
      <c r="F119" s="121"/>
      <c r="G119" s="123"/>
      <c r="H119" s="121"/>
      <c r="I119" s="121"/>
      <c r="J119" s="121"/>
      <c r="K119" s="121"/>
    </row>
    <row r="120" spans="1:11" x14ac:dyDescent="0.2">
      <c r="A120" s="121"/>
      <c r="B120" s="121"/>
      <c r="C120" s="121"/>
      <c r="D120" s="121"/>
      <c r="E120" s="121"/>
      <c r="F120" s="121"/>
      <c r="G120" s="123"/>
      <c r="H120" s="121"/>
      <c r="I120" s="121"/>
      <c r="J120" s="121"/>
      <c r="K120" s="121"/>
    </row>
    <row r="121" spans="1:11" x14ac:dyDescent="0.2">
      <c r="A121" s="121"/>
      <c r="B121" s="121"/>
      <c r="C121" s="121"/>
      <c r="D121" s="121"/>
      <c r="E121" s="121"/>
      <c r="F121" s="121"/>
      <c r="G121" s="123"/>
      <c r="H121" s="121"/>
      <c r="I121" s="121"/>
      <c r="J121" s="121"/>
      <c r="K121" s="121"/>
    </row>
    <row r="122" spans="1:11" x14ac:dyDescent="0.2">
      <c r="A122" s="121"/>
      <c r="B122" s="121"/>
      <c r="C122" s="121"/>
      <c r="D122" s="121"/>
      <c r="E122" s="121"/>
      <c r="F122" s="121"/>
      <c r="G122" s="123"/>
      <c r="H122" s="121"/>
      <c r="I122" s="121"/>
      <c r="J122" s="121"/>
      <c r="K122" s="121"/>
    </row>
    <row r="123" spans="1:11" x14ac:dyDescent="0.2">
      <c r="A123" s="121"/>
      <c r="B123" s="121"/>
      <c r="C123" s="121"/>
      <c r="D123" s="121"/>
      <c r="E123" s="121"/>
      <c r="F123" s="121"/>
      <c r="G123" s="123"/>
      <c r="H123" s="121"/>
      <c r="I123" s="121"/>
      <c r="J123" s="121"/>
      <c r="K123" s="121"/>
    </row>
    <row r="124" spans="1:11" x14ac:dyDescent="0.2">
      <c r="A124" s="121"/>
      <c r="B124" s="121"/>
      <c r="C124" s="121"/>
      <c r="D124" s="121"/>
      <c r="E124" s="121"/>
      <c r="F124" s="121"/>
      <c r="G124" s="123"/>
      <c r="H124" s="121"/>
      <c r="I124" s="121"/>
      <c r="J124" s="121"/>
      <c r="K124" s="121"/>
    </row>
    <row r="125" spans="1:11" x14ac:dyDescent="0.2">
      <c r="A125" s="121"/>
      <c r="B125" s="121"/>
      <c r="C125" s="121"/>
      <c r="D125" s="121"/>
      <c r="E125" s="121"/>
      <c r="F125" s="121"/>
      <c r="G125" s="123"/>
      <c r="H125" s="121"/>
      <c r="I125" s="121"/>
      <c r="J125" s="121"/>
      <c r="K125" s="121"/>
    </row>
    <row r="126" spans="1:11" x14ac:dyDescent="0.2">
      <c r="A126" s="121"/>
      <c r="B126" s="121"/>
      <c r="C126" s="121"/>
      <c r="D126" s="121"/>
      <c r="E126" s="121"/>
      <c r="F126" s="121"/>
      <c r="G126" s="123"/>
      <c r="H126" s="121"/>
      <c r="I126" s="121"/>
      <c r="J126" s="121"/>
      <c r="K126" s="121"/>
    </row>
    <row r="127" spans="1:11" x14ac:dyDescent="0.2">
      <c r="A127" s="121"/>
      <c r="B127" s="121"/>
      <c r="C127" s="121"/>
      <c r="D127" s="121"/>
      <c r="E127" s="121"/>
      <c r="F127" s="121"/>
      <c r="G127" s="123"/>
      <c r="H127" s="121"/>
      <c r="I127" s="121"/>
      <c r="J127" s="121"/>
      <c r="K127" s="121"/>
    </row>
    <row r="128" spans="1:11" x14ac:dyDescent="0.2">
      <c r="A128" s="121"/>
      <c r="B128" s="121"/>
      <c r="C128" s="121"/>
      <c r="D128" s="121"/>
      <c r="E128" s="121"/>
      <c r="F128" s="121"/>
      <c r="G128" s="123"/>
      <c r="H128" s="121"/>
      <c r="I128" s="121"/>
      <c r="J128" s="121"/>
      <c r="K128" s="121"/>
    </row>
    <row r="129" spans="1:11" x14ac:dyDescent="0.2">
      <c r="A129" s="121"/>
      <c r="B129" s="121"/>
      <c r="C129" s="121"/>
      <c r="D129" s="121"/>
      <c r="E129" s="121"/>
      <c r="F129" s="121"/>
      <c r="G129" s="123"/>
      <c r="H129" s="121"/>
      <c r="I129" s="121"/>
      <c r="J129" s="121"/>
      <c r="K129" s="121"/>
    </row>
    <row r="130" spans="1:11" x14ac:dyDescent="0.2">
      <c r="A130" s="121"/>
      <c r="B130" s="121"/>
      <c r="C130" s="121"/>
      <c r="D130" s="121"/>
      <c r="E130" s="121"/>
      <c r="F130" s="121"/>
      <c r="G130" s="123"/>
      <c r="H130" s="121"/>
      <c r="I130" s="121"/>
      <c r="J130" s="121"/>
      <c r="K130" s="121"/>
    </row>
    <row r="131" spans="1:11" x14ac:dyDescent="0.2">
      <c r="A131" s="121"/>
      <c r="B131" s="121"/>
      <c r="C131" s="121"/>
      <c r="D131" s="121"/>
      <c r="E131" s="121"/>
      <c r="F131" s="121"/>
      <c r="G131" s="123"/>
      <c r="H131" s="121"/>
      <c r="I131" s="121"/>
      <c r="J131" s="121"/>
      <c r="K131" s="121"/>
    </row>
    <row r="132" spans="1:11" x14ac:dyDescent="0.2">
      <c r="A132" s="121"/>
      <c r="B132" s="121"/>
      <c r="C132" s="121"/>
      <c r="D132" s="121"/>
      <c r="E132" s="121"/>
      <c r="F132" s="121"/>
      <c r="G132" s="123"/>
      <c r="H132" s="121"/>
      <c r="I132" s="121"/>
      <c r="J132" s="121"/>
      <c r="K132" s="121"/>
    </row>
    <row r="133" spans="1:11" x14ac:dyDescent="0.2">
      <c r="A133" s="121"/>
      <c r="B133" s="121"/>
      <c r="C133" s="121"/>
      <c r="D133" s="121"/>
      <c r="E133" s="121"/>
      <c r="F133" s="121"/>
      <c r="G133" s="123"/>
      <c r="H133" s="121"/>
      <c r="I133" s="121"/>
      <c r="J133" s="121"/>
      <c r="K133" s="121"/>
    </row>
    <row r="134" spans="1:11" x14ac:dyDescent="0.2">
      <c r="A134" s="121"/>
      <c r="B134" s="121"/>
      <c r="C134" s="121"/>
      <c r="D134" s="121"/>
      <c r="E134" s="121"/>
      <c r="F134" s="121"/>
      <c r="G134" s="123"/>
      <c r="H134" s="121"/>
      <c r="I134" s="121"/>
      <c r="J134" s="121"/>
      <c r="K134" s="121"/>
    </row>
    <row r="135" spans="1:11" x14ac:dyDescent="0.2">
      <c r="A135" s="121"/>
      <c r="B135" s="121"/>
      <c r="C135" s="121"/>
      <c r="D135" s="121"/>
      <c r="E135" s="121"/>
      <c r="F135" s="121"/>
      <c r="G135" s="123"/>
      <c r="H135" s="121"/>
      <c r="I135" s="121"/>
      <c r="J135" s="121"/>
      <c r="K135" s="121"/>
    </row>
    <row r="136" spans="1:11" x14ac:dyDescent="0.2">
      <c r="A136" s="121"/>
      <c r="B136" s="121"/>
      <c r="C136" s="121"/>
      <c r="D136" s="121"/>
      <c r="E136" s="121"/>
      <c r="F136" s="121"/>
      <c r="G136" s="123"/>
      <c r="H136" s="121"/>
      <c r="I136" s="121"/>
      <c r="J136" s="121"/>
      <c r="K136" s="121"/>
    </row>
    <row r="137" spans="1:11" x14ac:dyDescent="0.2">
      <c r="A137" s="121"/>
      <c r="B137" s="121"/>
      <c r="C137" s="121"/>
      <c r="D137" s="121"/>
      <c r="E137" s="121"/>
      <c r="F137" s="121"/>
      <c r="G137" s="123"/>
      <c r="H137" s="121"/>
      <c r="I137" s="121"/>
      <c r="J137" s="121"/>
      <c r="K137" s="121"/>
    </row>
    <row r="138" spans="1:11" x14ac:dyDescent="0.2">
      <c r="A138" s="121"/>
      <c r="B138" s="121"/>
      <c r="C138" s="121"/>
      <c r="D138" s="121"/>
      <c r="E138" s="121"/>
      <c r="F138" s="121"/>
      <c r="G138" s="123"/>
      <c r="H138" s="121"/>
      <c r="I138" s="121"/>
      <c r="J138" s="121"/>
      <c r="K138" s="121"/>
    </row>
    <row r="139" spans="1:11" x14ac:dyDescent="0.2">
      <c r="A139" s="121"/>
      <c r="B139" s="121"/>
      <c r="C139" s="121"/>
      <c r="D139" s="121"/>
      <c r="E139" s="121"/>
      <c r="F139" s="121"/>
      <c r="G139" s="123"/>
      <c r="H139" s="121"/>
      <c r="I139" s="121"/>
      <c r="J139" s="121"/>
      <c r="K139" s="121"/>
    </row>
    <row r="140" spans="1:11" x14ac:dyDescent="0.2">
      <c r="A140" s="121"/>
      <c r="B140" s="121"/>
      <c r="C140" s="121"/>
      <c r="D140" s="121"/>
      <c r="E140" s="121"/>
      <c r="F140" s="121"/>
      <c r="G140" s="123"/>
      <c r="H140" s="121"/>
      <c r="I140" s="121"/>
      <c r="J140" s="121"/>
      <c r="K140" s="121"/>
    </row>
    <row r="141" spans="1:11" x14ac:dyDescent="0.2">
      <c r="A141" s="121"/>
      <c r="B141" s="121"/>
      <c r="C141" s="121"/>
      <c r="D141" s="121"/>
      <c r="E141" s="121"/>
      <c r="F141" s="121"/>
      <c r="G141" s="123"/>
      <c r="H141" s="121"/>
      <c r="I141" s="121"/>
      <c r="J141" s="121"/>
      <c r="K141" s="121"/>
    </row>
    <row r="142" spans="1:11" x14ac:dyDescent="0.2">
      <c r="A142" s="121"/>
      <c r="B142" s="121"/>
      <c r="C142" s="121"/>
      <c r="D142" s="121"/>
      <c r="E142" s="121"/>
      <c r="F142" s="121"/>
      <c r="G142" s="123"/>
      <c r="H142" s="121"/>
      <c r="I142" s="121"/>
      <c r="J142" s="121"/>
      <c r="K142" s="121"/>
    </row>
    <row r="143" spans="1:11" x14ac:dyDescent="0.2">
      <c r="A143" s="121"/>
      <c r="B143" s="121"/>
      <c r="C143" s="121"/>
      <c r="D143" s="121"/>
      <c r="E143" s="121"/>
      <c r="F143" s="121"/>
      <c r="G143" s="123"/>
      <c r="H143" s="121"/>
      <c r="I143" s="121"/>
      <c r="J143" s="121"/>
      <c r="K143" s="121"/>
    </row>
    <row r="144" spans="1:11" x14ac:dyDescent="0.2">
      <c r="A144" s="121"/>
      <c r="B144" s="121"/>
      <c r="C144" s="121"/>
      <c r="D144" s="121"/>
      <c r="E144" s="121"/>
      <c r="F144" s="121"/>
      <c r="G144" s="123"/>
      <c r="H144" s="121"/>
      <c r="I144" s="121"/>
      <c r="J144" s="121"/>
      <c r="K144" s="121"/>
    </row>
    <row r="145" spans="1:11" x14ac:dyDescent="0.2">
      <c r="A145" s="121"/>
      <c r="B145" s="121"/>
      <c r="C145" s="121"/>
      <c r="D145" s="121"/>
      <c r="E145" s="121"/>
      <c r="F145" s="121"/>
      <c r="G145" s="123"/>
      <c r="H145" s="121"/>
      <c r="I145" s="121"/>
      <c r="J145" s="121"/>
      <c r="K145" s="121"/>
    </row>
    <row r="146" spans="1:11" x14ac:dyDescent="0.2">
      <c r="A146" s="121"/>
      <c r="B146" s="121"/>
      <c r="C146" s="121"/>
      <c r="D146" s="121"/>
      <c r="E146" s="121"/>
      <c r="F146" s="121"/>
      <c r="G146" s="123"/>
      <c r="H146" s="121"/>
      <c r="I146" s="121"/>
      <c r="J146" s="121"/>
      <c r="K146" s="121"/>
    </row>
    <row r="147" spans="1:11" x14ac:dyDescent="0.2">
      <c r="A147" s="121"/>
      <c r="B147" s="121"/>
      <c r="C147" s="121"/>
      <c r="D147" s="121"/>
      <c r="E147" s="121"/>
      <c r="F147" s="121"/>
      <c r="G147" s="123"/>
      <c r="H147" s="121"/>
      <c r="I147" s="121"/>
      <c r="J147" s="121"/>
      <c r="K147" s="121"/>
    </row>
    <row r="148" spans="1:11" x14ac:dyDescent="0.2">
      <c r="A148" s="121"/>
      <c r="B148" s="121"/>
      <c r="C148" s="121"/>
      <c r="D148" s="121"/>
      <c r="E148" s="121"/>
      <c r="F148" s="121"/>
      <c r="G148" s="123"/>
      <c r="H148" s="121"/>
      <c r="I148" s="121"/>
      <c r="J148" s="121"/>
      <c r="K148" s="121"/>
    </row>
    <row r="149" spans="1:11" x14ac:dyDescent="0.2">
      <c r="A149" s="121"/>
      <c r="B149" s="121"/>
      <c r="C149" s="121"/>
      <c r="D149" s="121"/>
      <c r="E149" s="121"/>
      <c r="F149" s="121"/>
      <c r="G149" s="123"/>
      <c r="H149" s="121"/>
      <c r="I149" s="121"/>
      <c r="J149" s="121"/>
      <c r="K149" s="121"/>
    </row>
    <row r="150" spans="1:11" x14ac:dyDescent="0.2">
      <c r="A150" s="121"/>
      <c r="B150" s="121"/>
      <c r="C150" s="121"/>
      <c r="D150" s="121"/>
      <c r="E150" s="121"/>
      <c r="F150" s="121"/>
      <c r="G150" s="123"/>
      <c r="H150" s="121"/>
      <c r="I150" s="121"/>
      <c r="J150" s="121"/>
      <c r="K150" s="121"/>
    </row>
    <row r="151" spans="1:11" x14ac:dyDescent="0.2">
      <c r="A151" s="121"/>
      <c r="B151" s="121"/>
      <c r="C151" s="121"/>
      <c r="D151" s="121"/>
      <c r="E151" s="121"/>
      <c r="F151" s="121"/>
      <c r="G151" s="123"/>
      <c r="H151" s="121"/>
      <c r="I151" s="121"/>
      <c r="J151" s="121"/>
      <c r="K151" s="121"/>
    </row>
    <row r="152" spans="1:11" x14ac:dyDescent="0.2">
      <c r="A152" s="121"/>
      <c r="B152" s="121"/>
      <c r="C152" s="121"/>
      <c r="D152" s="121"/>
      <c r="E152" s="121"/>
      <c r="F152" s="121"/>
      <c r="G152" s="123"/>
      <c r="H152" s="121"/>
      <c r="I152" s="121"/>
      <c r="J152" s="121"/>
      <c r="K152" s="121"/>
    </row>
    <row r="153" spans="1:11" x14ac:dyDescent="0.2">
      <c r="A153" s="121"/>
      <c r="B153" s="121"/>
      <c r="C153" s="121"/>
      <c r="D153" s="121"/>
      <c r="E153" s="121"/>
      <c r="F153" s="121"/>
      <c r="G153" s="123"/>
      <c r="H153" s="121"/>
      <c r="I153" s="121"/>
      <c r="J153" s="121"/>
      <c r="K153" s="121"/>
    </row>
    <row r="154" spans="1:11" x14ac:dyDescent="0.2">
      <c r="A154" s="121"/>
      <c r="B154" s="121"/>
      <c r="C154" s="121"/>
      <c r="D154" s="121"/>
      <c r="E154" s="121"/>
      <c r="F154" s="121"/>
      <c r="G154" s="123"/>
      <c r="H154" s="121"/>
      <c r="I154" s="121"/>
      <c r="J154" s="121"/>
      <c r="K154" s="121"/>
    </row>
    <row r="155" spans="1:11" x14ac:dyDescent="0.2">
      <c r="A155" s="121"/>
      <c r="B155" s="121"/>
      <c r="C155" s="121"/>
      <c r="D155" s="121"/>
      <c r="E155" s="121"/>
      <c r="F155" s="121"/>
      <c r="G155" s="123"/>
      <c r="H155" s="121"/>
      <c r="I155" s="121"/>
      <c r="J155" s="121"/>
      <c r="K155" s="121"/>
    </row>
    <row r="156" spans="1:11" x14ac:dyDescent="0.2">
      <c r="A156" s="121"/>
      <c r="B156" s="121"/>
      <c r="C156" s="121"/>
      <c r="D156" s="121"/>
      <c r="E156" s="121"/>
      <c r="F156" s="121"/>
      <c r="G156" s="123"/>
      <c r="H156" s="121"/>
      <c r="I156" s="121"/>
      <c r="J156" s="121"/>
      <c r="K156" s="121"/>
    </row>
  </sheetData>
  <sheetProtection password="C632" sheet="1" objects="1" scenarios="1"/>
  <mergeCells count="7">
    <mergeCell ref="B9:C9"/>
    <mergeCell ref="G1:I1"/>
    <mergeCell ref="J1:L1"/>
    <mergeCell ref="A2:I2"/>
    <mergeCell ref="A4:I4"/>
    <mergeCell ref="A6:I6"/>
    <mergeCell ref="B8:C8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1" zoomScaleNormal="100" workbookViewId="0">
      <selection activeCell="I30" sqref="I3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145" t="s">
        <v>64</v>
      </c>
      <c r="D1" s="146"/>
      <c r="E1" s="146"/>
    </row>
    <row r="2" spans="1:10" ht="13.5" thickBot="1" x14ac:dyDescent="0.25">
      <c r="A2" s="144" t="s">
        <v>48</v>
      </c>
      <c r="B2" s="144"/>
      <c r="C2" s="31"/>
      <c r="D2" s="31"/>
      <c r="E2" s="32" t="s">
        <v>0</v>
      </c>
    </row>
    <row r="3" spans="1:10" ht="24.75" thickBot="1" x14ac:dyDescent="0.25">
      <c r="A3" s="28" t="s">
        <v>1</v>
      </c>
      <c r="B3" s="29" t="s">
        <v>2</v>
      </c>
      <c r="C3" s="30" t="s">
        <v>62</v>
      </c>
      <c r="D3" s="30" t="s">
        <v>65</v>
      </c>
      <c r="E3" s="30" t="s">
        <v>63</v>
      </c>
    </row>
    <row r="4" spans="1:10" ht="15" customHeight="1" x14ac:dyDescent="0.2">
      <c r="A4" s="2" t="s">
        <v>3</v>
      </c>
      <c r="B4" s="27" t="s">
        <v>37</v>
      </c>
      <c r="C4" s="24">
        <f>C5+C6+C7</f>
        <v>2548432.2400000002</v>
      </c>
      <c r="D4" s="24">
        <f>D5+D6+D7</f>
        <v>258.39999999999998</v>
      </c>
      <c r="E4" s="25">
        <f t="shared" ref="E4:E26" si="0">C4+D4</f>
        <v>2548690.64</v>
      </c>
    </row>
    <row r="5" spans="1:10" ht="15" customHeight="1" x14ac:dyDescent="0.2">
      <c r="A5" s="6" t="s">
        <v>4</v>
      </c>
      <c r="B5" s="7" t="s">
        <v>5</v>
      </c>
      <c r="C5" s="8">
        <v>2461007.77</v>
      </c>
      <c r="D5" s="9">
        <v>0</v>
      </c>
      <c r="E5" s="10">
        <f t="shared" si="0"/>
        <v>2461007.77</v>
      </c>
      <c r="J5" s="1"/>
    </row>
    <row r="6" spans="1:10" ht="15" customHeight="1" x14ac:dyDescent="0.2">
      <c r="A6" s="6" t="s">
        <v>6</v>
      </c>
      <c r="B6" s="7" t="s">
        <v>7</v>
      </c>
      <c r="C6" s="8">
        <v>87208.22</v>
      </c>
      <c r="D6" s="4">
        <v>258.39999999999998</v>
      </c>
      <c r="E6" s="10">
        <f t="shared" si="0"/>
        <v>87466.62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8">
        <v>0</v>
      </c>
      <c r="E7" s="10">
        <f t="shared" si="0"/>
        <v>216.25</v>
      </c>
    </row>
    <row r="8" spans="1:10" ht="15" customHeight="1" x14ac:dyDescent="0.2">
      <c r="A8" s="12" t="s">
        <v>40</v>
      </c>
      <c r="B8" s="7" t="s">
        <v>10</v>
      </c>
      <c r="C8" s="13">
        <f>C9+C15</f>
        <v>4136198.6500000004</v>
      </c>
      <c r="D8" s="13">
        <f>D9+D15</f>
        <v>0</v>
      </c>
      <c r="E8" s="14">
        <f t="shared" si="0"/>
        <v>4136198.6500000004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4134722.45</v>
      </c>
      <c r="D9" s="8">
        <f>D10+D11+D13+D14</f>
        <v>0</v>
      </c>
      <c r="E9" s="11">
        <f t="shared" si="0"/>
        <v>4134722.45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4046833.75</v>
      </c>
      <c r="D11" s="8">
        <v>0</v>
      </c>
      <c r="E11" s="11">
        <f t="shared" si="0"/>
        <v>4046833.75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1476.2</v>
      </c>
      <c r="D15" s="8">
        <f>D16+D18+D19</f>
        <v>0</v>
      </c>
      <c r="E15" s="11">
        <f t="shared" si="0"/>
        <v>1476.2</v>
      </c>
    </row>
    <row r="16" spans="1:10" ht="15" customHeight="1" x14ac:dyDescent="0.2">
      <c r="A16" s="6" t="s">
        <v>55</v>
      </c>
      <c r="B16" s="7" t="s">
        <v>13</v>
      </c>
      <c r="C16" s="8">
        <v>1476.2</v>
      </c>
      <c r="D16" s="8">
        <v>0</v>
      </c>
      <c r="E16" s="11">
        <f t="shared" si="0"/>
        <v>1476.2</v>
      </c>
    </row>
    <row r="17" spans="1:6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6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6" ht="15" customHeight="1" x14ac:dyDescent="0.2">
      <c r="A19" s="6" t="s">
        <v>57</v>
      </c>
      <c r="B19" s="7">
        <v>4221</v>
      </c>
      <c r="C19" s="8">
        <v>0</v>
      </c>
      <c r="D19" s="8">
        <v>0</v>
      </c>
      <c r="E19" s="11">
        <f>SUM(C19:D19)</f>
        <v>0</v>
      </c>
    </row>
    <row r="20" spans="1:6" ht="15" customHeight="1" x14ac:dyDescent="0.2">
      <c r="A20" s="12" t="s">
        <v>14</v>
      </c>
      <c r="B20" s="15" t="s">
        <v>38</v>
      </c>
      <c r="C20" s="13">
        <f>C4+C8</f>
        <v>6684630.8900000006</v>
      </c>
      <c r="D20" s="13">
        <f>D4+D8</f>
        <v>258.39999999999998</v>
      </c>
      <c r="E20" s="14">
        <f t="shared" si="0"/>
        <v>6684889.290000001</v>
      </c>
    </row>
    <row r="21" spans="1:6" ht="15" customHeight="1" x14ac:dyDescent="0.2">
      <c r="A21" s="12" t="s">
        <v>15</v>
      </c>
      <c r="B21" s="15" t="s">
        <v>16</v>
      </c>
      <c r="C21" s="13">
        <f>SUM(C22:C25)</f>
        <v>840215.1100000001</v>
      </c>
      <c r="D21" s="13">
        <f>SUM(D22:D25)</f>
        <v>0</v>
      </c>
      <c r="E21" s="14">
        <f t="shared" si="0"/>
        <v>840215.1100000001</v>
      </c>
    </row>
    <row r="22" spans="1:6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6" ht="15" customHeight="1" x14ac:dyDescent="0.2">
      <c r="A23" s="6" t="s">
        <v>52</v>
      </c>
      <c r="B23" s="7">
        <v>8115</v>
      </c>
      <c r="C23" s="33">
        <v>859165.81</v>
      </c>
      <c r="D23" s="33">
        <v>0</v>
      </c>
      <c r="E23" s="34">
        <f>SUM(C23:D23)</f>
        <v>859165.81</v>
      </c>
      <c r="F23" s="35"/>
    </row>
    <row r="24" spans="1:6" ht="15" customHeight="1" x14ac:dyDescent="0.2">
      <c r="A24" s="6" t="s">
        <v>60</v>
      </c>
      <c r="B24" s="7">
        <v>8123</v>
      </c>
      <c r="C24" s="33">
        <v>0</v>
      </c>
      <c r="D24" s="33">
        <v>0</v>
      </c>
      <c r="E24" s="34">
        <f>C24+D24</f>
        <v>0</v>
      </c>
      <c r="F24" s="35"/>
    </row>
    <row r="25" spans="1:6" ht="15" customHeight="1" thickBot="1" x14ac:dyDescent="0.25">
      <c r="A25" s="16" t="s">
        <v>61</v>
      </c>
      <c r="B25" s="17">
        <v>-8124</v>
      </c>
      <c r="C25" s="36">
        <v>-146875</v>
      </c>
      <c r="D25" s="36">
        <v>0</v>
      </c>
      <c r="E25" s="37">
        <f>C25+D25</f>
        <v>-146875</v>
      </c>
      <c r="F25" s="35"/>
    </row>
    <row r="26" spans="1:6" ht="15" customHeight="1" thickBot="1" x14ac:dyDescent="0.25">
      <c r="A26" s="18" t="s">
        <v>27</v>
      </c>
      <c r="B26" s="19"/>
      <c r="C26" s="38">
        <f>C4+C8+C21</f>
        <v>7524846.0000000009</v>
      </c>
      <c r="D26" s="38">
        <f>D20+D21</f>
        <v>258.39999999999998</v>
      </c>
      <c r="E26" s="39">
        <f t="shared" si="0"/>
        <v>7525104.4000000013</v>
      </c>
      <c r="F26" s="35"/>
    </row>
    <row r="27" spans="1:6" ht="13.5" thickBot="1" x14ac:dyDescent="0.25">
      <c r="A27" s="144" t="s">
        <v>49</v>
      </c>
      <c r="B27" s="144"/>
      <c r="C27" s="40"/>
      <c r="D27" s="40"/>
      <c r="E27" s="41" t="s">
        <v>0</v>
      </c>
      <c r="F27" s="35"/>
    </row>
    <row r="28" spans="1:6" ht="24.75" thickBot="1" x14ac:dyDescent="0.25">
      <c r="A28" s="28" t="s">
        <v>18</v>
      </c>
      <c r="B28" s="29" t="s">
        <v>19</v>
      </c>
      <c r="C28" s="42" t="s">
        <v>62</v>
      </c>
      <c r="D28" s="42" t="s">
        <v>65</v>
      </c>
      <c r="E28" s="42" t="s">
        <v>63</v>
      </c>
      <c r="F28" s="35"/>
    </row>
    <row r="29" spans="1:6" ht="15" customHeight="1" x14ac:dyDescent="0.2">
      <c r="A29" s="22" t="s">
        <v>26</v>
      </c>
      <c r="B29" s="3" t="s">
        <v>20</v>
      </c>
      <c r="C29" s="43">
        <v>28361.82</v>
      </c>
      <c r="D29" s="43">
        <v>0</v>
      </c>
      <c r="E29" s="44">
        <f>C29+D29</f>
        <v>28361.82</v>
      </c>
      <c r="F29" s="35"/>
    </row>
    <row r="30" spans="1:6" ht="15" customHeight="1" x14ac:dyDescent="0.2">
      <c r="A30" s="23" t="s">
        <v>21</v>
      </c>
      <c r="B30" s="7" t="s">
        <v>20</v>
      </c>
      <c r="C30" s="33">
        <v>255521.85</v>
      </c>
      <c r="D30" s="43">
        <v>0</v>
      </c>
      <c r="E30" s="44">
        <f t="shared" ref="E30:E45" si="1">C30+D30</f>
        <v>255521.85</v>
      </c>
      <c r="F30" s="35"/>
    </row>
    <row r="31" spans="1:6" ht="15" customHeight="1" x14ac:dyDescent="0.2">
      <c r="A31" s="23" t="s">
        <v>50</v>
      </c>
      <c r="B31" s="7" t="s">
        <v>24</v>
      </c>
      <c r="C31" s="33">
        <v>82195.199999999997</v>
      </c>
      <c r="D31" s="43">
        <v>258.39999999999998</v>
      </c>
      <c r="E31" s="44">
        <f>SUM(C31:D31)</f>
        <v>82453.599999999991</v>
      </c>
      <c r="F31" s="35"/>
    </row>
    <row r="32" spans="1:6" ht="15" customHeight="1" x14ac:dyDescent="0.2">
      <c r="A32" s="23" t="s">
        <v>28</v>
      </c>
      <c r="B32" s="7" t="s">
        <v>20</v>
      </c>
      <c r="C32" s="33">
        <v>921230</v>
      </c>
      <c r="D32" s="43">
        <v>0</v>
      </c>
      <c r="E32" s="44">
        <f t="shared" si="1"/>
        <v>921230</v>
      </c>
      <c r="F32" s="35"/>
    </row>
    <row r="33" spans="1:6" ht="15" customHeight="1" x14ac:dyDescent="0.2">
      <c r="A33" s="23" t="s">
        <v>22</v>
      </c>
      <c r="B33" s="7" t="s">
        <v>20</v>
      </c>
      <c r="C33" s="33">
        <v>659946.91</v>
      </c>
      <c r="D33" s="43">
        <v>0</v>
      </c>
      <c r="E33" s="44">
        <f t="shared" si="1"/>
        <v>659946.91</v>
      </c>
      <c r="F33" s="35"/>
    </row>
    <row r="34" spans="1:6" ht="15" customHeight="1" x14ac:dyDescent="0.2">
      <c r="A34" s="23" t="s">
        <v>39</v>
      </c>
      <c r="B34" s="7" t="s">
        <v>20</v>
      </c>
      <c r="C34" s="8">
        <v>3696616.2</v>
      </c>
      <c r="D34" s="4">
        <v>0</v>
      </c>
      <c r="E34" s="5">
        <f>C34+D34</f>
        <v>3696616.2</v>
      </c>
    </row>
    <row r="35" spans="1:6" ht="15" customHeight="1" x14ac:dyDescent="0.2">
      <c r="A35" s="23" t="s">
        <v>46</v>
      </c>
      <c r="B35" s="7" t="s">
        <v>24</v>
      </c>
      <c r="C35" s="8">
        <v>471080.23</v>
      </c>
      <c r="D35" s="4">
        <v>0</v>
      </c>
      <c r="E35" s="5">
        <f t="shared" si="1"/>
        <v>471080.23</v>
      </c>
    </row>
    <row r="36" spans="1:6" ht="15" customHeight="1" x14ac:dyDescent="0.2">
      <c r="A36" s="23" t="s">
        <v>47</v>
      </c>
      <c r="B36" s="7" t="s">
        <v>20</v>
      </c>
      <c r="C36" s="8">
        <v>36600</v>
      </c>
      <c r="D36" s="4">
        <v>0</v>
      </c>
      <c r="E36" s="5">
        <f t="shared" si="1"/>
        <v>36600</v>
      </c>
    </row>
    <row r="37" spans="1:6" ht="15" customHeight="1" x14ac:dyDescent="0.2">
      <c r="A37" s="23" t="s">
        <v>29</v>
      </c>
      <c r="B37" s="7" t="s">
        <v>24</v>
      </c>
      <c r="C37" s="8">
        <v>464462.78</v>
      </c>
      <c r="D37" s="4">
        <v>0</v>
      </c>
      <c r="E37" s="5">
        <f t="shared" si="1"/>
        <v>464462.78</v>
      </c>
    </row>
    <row r="38" spans="1:6" ht="15" customHeight="1" x14ac:dyDescent="0.2">
      <c r="A38" s="23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6" ht="15" customHeight="1" x14ac:dyDescent="0.2">
      <c r="A39" s="23" t="s">
        <v>31</v>
      </c>
      <c r="B39" s="7" t="s">
        <v>24</v>
      </c>
      <c r="C39" s="8">
        <v>634788.71</v>
      </c>
      <c r="D39" s="4">
        <v>0</v>
      </c>
      <c r="E39" s="5">
        <f t="shared" si="1"/>
        <v>634788.71</v>
      </c>
    </row>
    <row r="40" spans="1:6" ht="15" customHeight="1" x14ac:dyDescent="0.2">
      <c r="A40" s="23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6" ht="15" customHeight="1" x14ac:dyDescent="0.2">
      <c r="A41" s="23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6" ht="15" customHeight="1" x14ac:dyDescent="0.2">
      <c r="A42" s="23" t="s">
        <v>45</v>
      </c>
      <c r="B42" s="7" t="s">
        <v>24</v>
      </c>
      <c r="C42" s="8">
        <v>140272.66999999998</v>
      </c>
      <c r="D42" s="4">
        <v>0</v>
      </c>
      <c r="E42" s="5">
        <f>C42+D42</f>
        <v>140272.66999999998</v>
      </c>
    </row>
    <row r="43" spans="1:6" ht="15" customHeight="1" x14ac:dyDescent="0.2">
      <c r="A43" s="23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6" ht="15" customHeight="1" x14ac:dyDescent="0.2">
      <c r="A44" s="23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6" ht="15" customHeight="1" thickBot="1" x14ac:dyDescent="0.25">
      <c r="A45" s="23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6" ht="15" customHeight="1" thickBot="1" x14ac:dyDescent="0.25">
      <c r="A46" s="26" t="s">
        <v>25</v>
      </c>
      <c r="B46" s="19"/>
      <c r="C46" s="20">
        <f>C29+C30+C32+C33+C34+C35+C36+C37+C38+C39+C40+C41+C42+C43+C44+C45+C31</f>
        <v>7524846</v>
      </c>
      <c r="D46" s="20">
        <f>SUM(D29:D45)</f>
        <v>258.39999999999998</v>
      </c>
      <c r="E46" s="21">
        <f>SUM(E29:E45)</f>
        <v>7525104.4000000013</v>
      </c>
    </row>
    <row r="47" spans="1:6" x14ac:dyDescent="0.2">
      <c r="C47" s="1"/>
      <c r="E47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91204</vt:lpstr>
      <vt:lpstr>Bilance PaV</vt:lpstr>
      <vt:lpstr>'91204'!Oblast_tisku</vt:lpstr>
      <vt:lpstr>'Bilance PaV'!Oblast_tisku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2016-03-11T08:38:59Z</cp:lastPrinted>
  <dcterms:created xsi:type="dcterms:W3CDTF">2007-12-18T12:40:54Z</dcterms:created>
  <dcterms:modified xsi:type="dcterms:W3CDTF">2016-04-11T06:46:46Z</dcterms:modified>
</cp:coreProperties>
</file>