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příjmy 03" sheetId="2" r:id="rId2"/>
    <sheet name="914 03" sheetId="3" r:id="rId3"/>
  </sheets>
  <definedNames>
    <definedName name="_xlnm.Print_Area" localSheetId="2">'914 03'!$A$1:$I$35</definedName>
    <definedName name="_xlnm.Print_Area" localSheetId="1">'příjmy 03'!$A$1:$H$21</definedName>
  </definedNames>
  <calcPr fullCalcOnLoad="1"/>
</workbook>
</file>

<file path=xl/sharedStrings.xml><?xml version="1.0" encoding="utf-8"?>
<sst xmlns="http://schemas.openxmlformats.org/spreadsheetml/2006/main" count="199" uniqueCount="121">
  <si>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</si>
  <si>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</si>
  <si>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</si>
  <si>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</si>
  <si>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</si>
  <si>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</si>
  <si>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</si>
  <si>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</si>
  <si>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</si>
  <si>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</si>
  <si>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</si>
  <si>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</si>
  <si>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</si>
  <si>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</si>
  <si>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</si>
  <si>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</si>
  <si>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</si>
  <si>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</si>
  <si>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</si>
  <si>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</si>
  <si>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</si>
  <si>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</si>
  <si>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</si>
  <si>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</si>
  <si>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</si>
  <si>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</si>
  <si>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</si>
  <si>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</si>
  <si>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</si>
  <si>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</si>
  <si>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</si>
  <si>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</si>
  <si>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</si>
  <si>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</si>
  <si>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</si>
  <si>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</si>
  <si>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</si>
  <si>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</si>
  <si>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</si>
  <si>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</si>
  <si>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</si>
  <si>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</si>
  <si>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</si>
  <si>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</si>
  <si>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</si>
  <si>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</si>
  <si>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</si>
  <si>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</si>
  <si>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</si>
  <si>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</si>
  <si>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</si>
  <si>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</si>
  <si>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</si>
  <si>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</si>
  <si>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</si>
  <si>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</si>
  <si>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</si>
  <si>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</si>
  <si>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</si>
  <si>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</si>
  <si>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</si>
  <si>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</si>
  <si>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Příloha č. 1 - tab. ZR-RO č. 140/16</t>
  </si>
  <si>
    <t>Změna rozpočtu - rozpočtové opatření č. 140/16</t>
  </si>
  <si>
    <t>Příjmy a finanční zdroje 2016</t>
  </si>
  <si>
    <t xml:space="preserve">Daňové příjmy - podíl kraje na sdílených daních státu </t>
  </si>
  <si>
    <t>tis.Kč</t>
  </si>
  <si>
    <t>uk.</t>
  </si>
  <si>
    <t>§</t>
  </si>
  <si>
    <t>č.a./č.org.</t>
  </si>
  <si>
    <t>u k a z a t e l</t>
  </si>
  <si>
    <t>UR I                      2016</t>
  </si>
  <si>
    <t>ZR-RO č. 140/16</t>
  </si>
  <si>
    <t>UR II         2016</t>
  </si>
  <si>
    <t>SU</t>
  </si>
  <si>
    <t>x</t>
  </si>
  <si>
    <t>Podíl kraje na sdílených daních</t>
  </si>
  <si>
    <t>DU</t>
  </si>
  <si>
    <t>daň z příjmů fyzických osob ze závislé činnosti</t>
  </si>
  <si>
    <t xml:space="preserve">daň z příjmů fyzických osob z podnikání </t>
  </si>
  <si>
    <t>daň z příjmů fyzických osob srážková</t>
  </si>
  <si>
    <t>daň z příjmů právnických osob</t>
  </si>
  <si>
    <t>daň z příjmů právnických osob za kraje</t>
  </si>
  <si>
    <t>daň z přidané hodnoty</t>
  </si>
  <si>
    <t>914 03 - Působnosti</t>
  </si>
  <si>
    <t>Ekonomický odbor</t>
  </si>
  <si>
    <t>tis. Kč</t>
  </si>
  <si>
    <t>č.a.</t>
  </si>
  <si>
    <t>UR I                            2016</t>
  </si>
  <si>
    <t>UR II               2016</t>
  </si>
  <si>
    <t>Běžné (neinvestiční) výdaje resortu celkem</t>
  </si>
  <si>
    <t>Finanční operace a platby</t>
  </si>
  <si>
    <t>RU</t>
  </si>
  <si>
    <t>030100</t>
  </si>
  <si>
    <t>0000</t>
  </si>
  <si>
    <t xml:space="preserve">Kontrola a přezkum hospodaření kraje </t>
  </si>
  <si>
    <t>nákup materiálu</t>
  </si>
  <si>
    <t>konzultační, poradenské a právní služby</t>
  </si>
  <si>
    <t>nákup služeb</t>
  </si>
  <si>
    <t>pohoštění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</si>
  <si>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</si>
  <si>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</si>
  <si>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</si>
  <si>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</si>
  <si>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</si>
  <si>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</si>
  <si>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ostatní neinvestiční výdaje j.n.</t>
  </si>
  <si>
    <t>platby daní a poplatků</t>
  </si>
  <si>
    <t>030300</t>
  </si>
  <si>
    <t>Krajské porady, semináře a školení</t>
  </si>
  <si>
    <t>nájemné</t>
  </si>
  <si>
    <t>nákup ostatních služeb</t>
  </si>
  <si>
    <t>030600</t>
  </si>
  <si>
    <t>Činnost regionální správy</t>
  </si>
  <si>
    <t>služby peněžních ústavů</t>
  </si>
  <si>
    <t>platby daní a poplatků krajům, obcím a st.fondům</t>
  </si>
  <si>
    <t>ZR-RO           č. 140/16</t>
  </si>
  <si>
    <t>ZR-RO        č. 140/16</t>
  </si>
  <si>
    <t>UR II                     2016</t>
  </si>
  <si>
    <t>UR I                2016</t>
  </si>
  <si>
    <t>UR II                 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</si>
</sst>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50">
      <alignment/>
      <protection/>
    </xf>
    <xf numFmtId="49" fontId="8" fillId="0" borderId="0" xfId="50" applyNumberFormat="1" applyFont="1" applyAlignment="1">
      <alignment horizontal="right"/>
      <protection/>
    </xf>
    <xf numFmtId="49" fontId="10" fillId="0" borderId="0" xfId="50" applyNumberFormat="1" applyFont="1">
      <alignment/>
      <protection/>
    </xf>
    <xf numFmtId="165" fontId="8" fillId="0" borderId="0" xfId="50" applyNumberFormat="1">
      <alignment/>
      <protection/>
    </xf>
    <xf numFmtId="0" fontId="0" fillId="0" borderId="0" xfId="51">
      <alignment/>
      <protection/>
    </xf>
    <xf numFmtId="0" fontId="0" fillId="0" borderId="0" xfId="48">
      <alignment/>
      <protection/>
    </xf>
    <xf numFmtId="0" fontId="13" fillId="0" borderId="0" xfId="48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5" fillId="0" borderId="23" xfId="50" applyFont="1" applyBorder="1" applyAlignment="1">
      <alignment horizontal="center" vertical="center"/>
      <protection/>
    </xf>
    <xf numFmtId="0" fontId="14" fillId="0" borderId="24" xfId="51" applyFont="1" applyBorder="1" applyAlignment="1">
      <alignment horizontal="center" vertical="center"/>
      <protection/>
    </xf>
    <xf numFmtId="0" fontId="15" fillId="0" borderId="25" xfId="50" applyFont="1" applyBorder="1" applyAlignment="1">
      <alignment horizontal="left" vertical="center"/>
      <protection/>
    </xf>
    <xf numFmtId="0" fontId="14" fillId="0" borderId="26" xfId="0" applyFont="1" applyBorder="1" applyAlignment="1">
      <alignment horizontal="center" vertical="center" wrapText="1"/>
    </xf>
    <xf numFmtId="0" fontId="14" fillId="0" borderId="26" xfId="49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 wrapText="1"/>
    </xf>
    <xf numFmtId="0" fontId="14" fillId="0" borderId="28" xfId="50" applyFont="1" applyBorder="1" applyAlignment="1">
      <alignment horizontal="center" vertical="center"/>
      <protection/>
    </xf>
    <xf numFmtId="0" fontId="58" fillId="0" borderId="25" xfId="0" applyFont="1" applyBorder="1" applyAlignment="1">
      <alignment horizontal="center" vertical="center"/>
    </xf>
    <xf numFmtId="0" fontId="13" fillId="0" borderId="25" xfId="50" applyFont="1" applyBorder="1" applyAlignment="1">
      <alignment horizontal="center" vertical="center"/>
      <protection/>
    </xf>
    <xf numFmtId="0" fontId="14" fillId="0" borderId="24" xfId="50" applyFont="1" applyBorder="1" applyAlignment="1">
      <alignment horizontal="left" vertical="center"/>
      <protection/>
    </xf>
    <xf numFmtId="4" fontId="14" fillId="0" borderId="26" xfId="50" applyNumberFormat="1" applyFont="1" applyFill="1" applyBorder="1" applyAlignment="1">
      <alignment vertical="center"/>
      <protection/>
    </xf>
    <xf numFmtId="165" fontId="14" fillId="0" borderId="26" xfId="50" applyNumberFormat="1" applyFont="1" applyBorder="1" applyAlignment="1">
      <alignment vertical="center"/>
      <protection/>
    </xf>
    <xf numFmtId="4" fontId="59" fillId="0" borderId="29" xfId="0" applyNumberFormat="1" applyFont="1" applyBorder="1" applyAlignment="1">
      <alignment vertical="center"/>
    </xf>
    <xf numFmtId="0" fontId="16" fillId="0" borderId="30" xfId="50" applyFont="1" applyBorder="1" applyAlignment="1">
      <alignment horizontal="center" vertical="center"/>
      <protection/>
    </xf>
    <xf numFmtId="0" fontId="16" fillId="0" borderId="31" xfId="50" applyFont="1" applyBorder="1" applyAlignment="1">
      <alignment horizontal="center" vertical="center"/>
      <protection/>
    </xf>
    <xf numFmtId="0" fontId="16" fillId="0" borderId="32" xfId="50" applyFont="1" applyBorder="1" applyAlignment="1">
      <alignment horizontal="center" vertical="center"/>
      <protection/>
    </xf>
    <xf numFmtId="0" fontId="16" fillId="0" borderId="33" xfId="50" applyFont="1" applyBorder="1" applyAlignment="1">
      <alignment horizontal="center" vertical="center"/>
      <protection/>
    </xf>
    <xf numFmtId="0" fontId="13" fillId="0" borderId="33" xfId="50" applyFont="1" applyBorder="1" applyAlignment="1">
      <alignment horizontal="left" vertical="center"/>
      <protection/>
    </xf>
    <xf numFmtId="4" fontId="13" fillId="0" borderId="32" xfId="50" applyNumberFormat="1" applyFont="1" applyBorder="1" applyAlignment="1">
      <alignment vertical="center"/>
      <protection/>
    </xf>
    <xf numFmtId="4" fontId="58" fillId="0" borderId="34" xfId="0" applyNumberFormat="1" applyFont="1" applyBorder="1" applyAlignment="1">
      <alignment vertical="center"/>
    </xf>
    <xf numFmtId="0" fontId="16" fillId="0" borderId="13" xfId="50" applyFont="1" applyBorder="1" applyAlignment="1">
      <alignment horizontal="center" vertical="center"/>
      <protection/>
    </xf>
    <xf numFmtId="0" fontId="16" fillId="0" borderId="35" xfId="50" applyFont="1" applyBorder="1" applyAlignment="1">
      <alignment horizontal="center" vertical="center"/>
      <protection/>
    </xf>
    <xf numFmtId="0" fontId="16" fillId="0" borderId="11" xfId="50" applyFont="1" applyBorder="1" applyAlignment="1">
      <alignment horizontal="center" vertical="center"/>
      <protection/>
    </xf>
    <xf numFmtId="0" fontId="16" fillId="0" borderId="36" xfId="50" applyFont="1" applyBorder="1" applyAlignment="1">
      <alignment horizontal="center" vertical="center"/>
      <protection/>
    </xf>
    <xf numFmtId="0" fontId="13" fillId="0" borderId="36" xfId="50" applyFont="1" applyBorder="1" applyAlignment="1">
      <alignment horizontal="left" vertical="center"/>
      <protection/>
    </xf>
    <xf numFmtId="4" fontId="13" fillId="0" borderId="14" xfId="50" applyNumberFormat="1" applyFont="1" applyBorder="1" applyAlignment="1">
      <alignment vertical="center"/>
      <protection/>
    </xf>
    <xf numFmtId="4" fontId="58" fillId="0" borderId="15" xfId="0" applyNumberFormat="1" applyFont="1" applyBorder="1" applyAlignment="1">
      <alignment vertical="center"/>
    </xf>
    <xf numFmtId="0" fontId="16" fillId="0" borderId="16" xfId="50" applyFont="1" applyBorder="1" applyAlignment="1">
      <alignment horizontal="center" vertical="center"/>
      <protection/>
    </xf>
    <xf numFmtId="0" fontId="16" fillId="0" borderId="37" xfId="50" applyFont="1" applyBorder="1" applyAlignment="1">
      <alignment horizontal="center" vertical="center"/>
      <protection/>
    </xf>
    <xf numFmtId="0" fontId="16" fillId="0" borderId="14" xfId="50" applyFont="1" applyBorder="1" applyAlignment="1">
      <alignment horizontal="center" vertical="center"/>
      <protection/>
    </xf>
    <xf numFmtId="0" fontId="13" fillId="0" borderId="37" xfId="50" applyFont="1" applyFill="1" applyBorder="1" applyAlignment="1">
      <alignment horizontal="left" vertical="center"/>
      <protection/>
    </xf>
    <xf numFmtId="165" fontId="13" fillId="0" borderId="14" xfId="50" applyNumberFormat="1" applyFont="1" applyBorder="1" applyAlignment="1">
      <alignment vertical="center"/>
      <protection/>
    </xf>
    <xf numFmtId="0" fontId="16" fillId="0" borderId="38" xfId="50" applyFont="1" applyBorder="1" applyAlignment="1">
      <alignment horizontal="center" vertical="center"/>
      <protection/>
    </xf>
    <xf numFmtId="0" fontId="16" fillId="0" borderId="22" xfId="50" applyFont="1" applyBorder="1" applyAlignment="1">
      <alignment horizontal="center" vertical="center"/>
      <protection/>
    </xf>
    <xf numFmtId="0" fontId="16" fillId="0" borderId="39" xfId="50" applyFont="1" applyBorder="1" applyAlignment="1">
      <alignment horizontal="center" vertical="center"/>
      <protection/>
    </xf>
    <xf numFmtId="0" fontId="16" fillId="0" borderId="40" xfId="50" applyFont="1" applyBorder="1" applyAlignment="1">
      <alignment horizontal="center" vertical="center"/>
      <protection/>
    </xf>
    <xf numFmtId="0" fontId="13" fillId="0" borderId="40" xfId="50" applyFont="1" applyBorder="1" applyAlignment="1">
      <alignment horizontal="left" vertical="center"/>
      <protection/>
    </xf>
    <xf numFmtId="4" fontId="13" fillId="0" borderId="41" xfId="50" applyNumberFormat="1" applyFont="1" applyBorder="1" applyAlignment="1">
      <alignment vertical="center"/>
      <protection/>
    </xf>
    <xf numFmtId="4" fontId="58" fillId="0" borderId="42" xfId="0" applyNumberFormat="1" applyFont="1" applyBorder="1" applyAlignment="1">
      <alignment vertical="center"/>
    </xf>
    <xf numFmtId="0" fontId="17" fillId="0" borderId="0" xfId="47" applyFont="1" applyAlignment="1">
      <alignment/>
      <protection/>
    </xf>
    <xf numFmtId="0" fontId="11" fillId="0" borderId="0" xfId="47" applyFont="1" applyAlignment="1">
      <alignment/>
      <protection/>
    </xf>
    <xf numFmtId="0" fontId="14" fillId="0" borderId="0" xfId="48" applyFont="1" applyAlignment="1">
      <alignment horizontal="center"/>
      <protection/>
    </xf>
    <xf numFmtId="0" fontId="15" fillId="0" borderId="28" xfId="48" applyFont="1" applyBorder="1" applyAlignment="1">
      <alignment horizontal="center" vertical="center"/>
      <protection/>
    </xf>
    <xf numFmtId="0" fontId="15" fillId="0" borderId="24" xfId="48" applyFont="1" applyBorder="1" applyAlignment="1">
      <alignment horizontal="center" vertical="center"/>
      <protection/>
    </xf>
    <xf numFmtId="0" fontId="15" fillId="0" borderId="24" xfId="48" applyFont="1" applyBorder="1" applyAlignment="1">
      <alignment horizontal="center" vertical="center"/>
      <protection/>
    </xf>
    <xf numFmtId="0" fontId="14" fillId="0" borderId="20" xfId="48" applyFont="1" applyBorder="1" applyAlignment="1">
      <alignment horizontal="center" vertical="center"/>
      <protection/>
    </xf>
    <xf numFmtId="0" fontId="14" fillId="0" borderId="20" xfId="49" applyFont="1" applyBorder="1" applyAlignment="1">
      <alignment horizontal="center" vertical="center" wrapText="1"/>
      <protection/>
    </xf>
    <xf numFmtId="0" fontId="14" fillId="0" borderId="27" xfId="49" applyFont="1" applyBorder="1" applyAlignment="1">
      <alignment horizontal="center" vertical="center" wrapText="1"/>
      <protection/>
    </xf>
    <xf numFmtId="0" fontId="14" fillId="0" borderId="43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center" vertical="center"/>
      <protection/>
    </xf>
    <xf numFmtId="0" fontId="14" fillId="0" borderId="20" xfId="51" applyFont="1" applyFill="1" applyBorder="1" applyAlignment="1">
      <alignment horizontal="left" vertical="center"/>
      <protection/>
    </xf>
    <xf numFmtId="4" fontId="14" fillId="0" borderId="45" xfId="51" applyNumberFormat="1" applyFont="1" applyFill="1" applyBorder="1" applyAlignment="1">
      <alignment vertical="center"/>
      <protection/>
    </xf>
    <xf numFmtId="4" fontId="14" fillId="0" borderId="46" xfId="51" applyNumberFormat="1" applyFont="1" applyFill="1" applyBorder="1" applyAlignment="1">
      <alignment vertical="center"/>
      <protection/>
    </xf>
    <xf numFmtId="0" fontId="18" fillId="0" borderId="30" xfId="51" applyFont="1" applyFill="1" applyBorder="1" applyAlignment="1">
      <alignment horizontal="center" vertical="center"/>
      <protection/>
    </xf>
    <xf numFmtId="49" fontId="18" fillId="0" borderId="32" xfId="51" applyNumberFormat="1" applyFont="1" applyFill="1" applyBorder="1" applyAlignment="1">
      <alignment horizontal="center" vertical="center"/>
      <protection/>
    </xf>
    <xf numFmtId="0" fontId="18" fillId="0" borderId="31" xfId="51" applyFont="1" applyFill="1" applyBorder="1" applyAlignment="1">
      <alignment horizontal="center" vertical="center"/>
      <protection/>
    </xf>
    <xf numFmtId="0" fontId="18" fillId="0" borderId="32" xfId="51" applyFont="1" applyFill="1" applyBorder="1" applyAlignment="1">
      <alignment vertical="center"/>
      <protection/>
    </xf>
    <xf numFmtId="4" fontId="18" fillId="0" borderId="47" xfId="51" applyNumberFormat="1" applyFont="1" applyFill="1" applyBorder="1" applyAlignment="1">
      <alignment horizontal="right" vertical="center"/>
      <protection/>
    </xf>
    <xf numFmtId="4" fontId="18" fillId="0" borderId="32" xfId="51" applyNumberFormat="1" applyFont="1" applyFill="1" applyBorder="1" applyAlignment="1">
      <alignment vertical="center"/>
      <protection/>
    </xf>
    <xf numFmtId="4" fontId="18" fillId="0" borderId="34" xfId="51" applyNumberFormat="1" applyFont="1" applyFill="1" applyBorder="1" applyAlignment="1">
      <alignment vertical="center"/>
      <protection/>
    </xf>
    <xf numFmtId="0" fontId="14" fillId="0" borderId="10" xfId="51" applyFont="1" applyBorder="1" applyAlignment="1">
      <alignment horizontal="center" vertical="center"/>
      <protection/>
    </xf>
    <xf numFmtId="49" fontId="14" fillId="0" borderId="36" xfId="51" applyNumberFormat="1" applyFont="1" applyFill="1" applyBorder="1" applyAlignment="1">
      <alignment horizontal="center" vertical="center"/>
      <protection/>
    </xf>
    <xf numFmtId="49" fontId="14" fillId="0" borderId="48" xfId="48" applyNumberFormat="1" applyFont="1" applyFill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36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vertical="center"/>
      <protection/>
    </xf>
    <xf numFmtId="4" fontId="14" fillId="0" borderId="48" xfId="51" applyNumberFormat="1" applyFont="1" applyFill="1" applyBorder="1" applyAlignment="1">
      <alignment vertical="center"/>
      <protection/>
    </xf>
    <xf numFmtId="4" fontId="14" fillId="0" borderId="49" xfId="51" applyNumberFormat="1" applyFont="1" applyFill="1" applyBorder="1" applyAlignment="1">
      <alignment vertical="center"/>
      <protection/>
    </xf>
    <xf numFmtId="0" fontId="13" fillId="0" borderId="13" xfId="51" applyFont="1" applyBorder="1" applyAlignment="1">
      <alignment horizontal="center" vertical="center"/>
      <protection/>
    </xf>
    <xf numFmtId="49" fontId="13" fillId="0" borderId="37" xfId="51" applyNumberFormat="1" applyFont="1" applyFill="1" applyBorder="1" applyAlignment="1">
      <alignment horizontal="center" vertical="center"/>
      <protection/>
    </xf>
    <xf numFmtId="49" fontId="13" fillId="0" borderId="50" xfId="48" applyNumberFormat="1" applyFont="1" applyFill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3" fillId="0" borderId="36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/>
      <protection/>
    </xf>
    <xf numFmtId="4" fontId="13" fillId="0" borderId="50" xfId="51" applyNumberFormat="1" applyFont="1" applyFill="1" applyBorder="1" applyAlignment="1">
      <alignment vertical="center"/>
      <protection/>
    </xf>
    <xf numFmtId="4" fontId="13" fillId="0" borderId="51" xfId="51" applyNumberFormat="1" applyFont="1" applyFill="1" applyBorder="1" applyAlignment="1">
      <alignment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vertical="center"/>
      <protection/>
    </xf>
    <xf numFmtId="4" fontId="13" fillId="0" borderId="50" xfId="51" applyNumberFormat="1" applyFont="1" applyBorder="1" applyAlignment="1">
      <alignment vertical="center"/>
      <protection/>
    </xf>
    <xf numFmtId="0" fontId="13" fillId="0" borderId="37" xfId="51" applyFont="1" applyBorder="1" applyAlignment="1">
      <alignment horizontal="center" vertical="center"/>
      <protection/>
    </xf>
    <xf numFmtId="0" fontId="14" fillId="0" borderId="13" xfId="51" applyFont="1" applyBorder="1" applyAlignment="1">
      <alignment horizontal="center" vertical="center"/>
      <protection/>
    </xf>
    <xf numFmtId="49" fontId="14" fillId="0" borderId="50" xfId="48" applyNumberFormat="1" applyFont="1" applyFill="1" applyBorder="1" applyAlignment="1">
      <alignment horizontal="center" vertical="center"/>
      <protection/>
    </xf>
    <xf numFmtId="4" fontId="14" fillId="0" borderId="50" xfId="51" applyNumberFormat="1" applyFont="1" applyFill="1" applyBorder="1" applyAlignment="1">
      <alignment vertical="center"/>
      <protection/>
    </xf>
    <xf numFmtId="4" fontId="14" fillId="0" borderId="51" xfId="51" applyNumberFormat="1" applyFont="1" applyFill="1" applyBorder="1" applyAlignment="1">
      <alignment vertical="center"/>
      <protection/>
    </xf>
    <xf numFmtId="49" fontId="14" fillId="0" borderId="37" xfId="51" applyNumberFormat="1" applyFont="1" applyFill="1" applyBorder="1" applyAlignment="1">
      <alignment horizontal="center" vertical="center"/>
      <protection/>
    </xf>
    <xf numFmtId="0" fontId="14" fillId="0" borderId="37" xfId="51" applyFont="1" applyBorder="1" applyAlignment="1">
      <alignment horizontal="center" vertical="center"/>
      <protection/>
    </xf>
    <xf numFmtId="0" fontId="14" fillId="0" borderId="14" xfId="51" applyFont="1" applyBorder="1" applyAlignment="1">
      <alignment vertical="center"/>
      <protection/>
    </xf>
    <xf numFmtId="0" fontId="13" fillId="0" borderId="11" xfId="52" applyFont="1" applyBorder="1" applyAlignment="1">
      <alignment horizontal="center" vertical="center"/>
      <protection/>
    </xf>
    <xf numFmtId="0" fontId="13" fillId="0" borderId="36" xfId="52" applyFont="1" applyBorder="1" applyAlignment="1">
      <alignment vertical="center"/>
      <protection/>
    </xf>
    <xf numFmtId="4" fontId="13" fillId="0" borderId="14" xfId="51" applyNumberFormat="1" applyFont="1" applyFill="1" applyBorder="1" applyAlignment="1">
      <alignment vertical="center"/>
      <protection/>
    </xf>
    <xf numFmtId="0" fontId="13" fillId="0" borderId="37" xfId="52" applyFont="1" applyBorder="1" applyAlignment="1">
      <alignment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3" fillId="0" borderId="37" xfId="52" applyFont="1" applyFill="1" applyBorder="1" applyAlignment="1">
      <alignment vertical="center"/>
      <protection/>
    </xf>
    <xf numFmtId="0" fontId="14" fillId="0" borderId="13" xfId="51" applyFont="1" applyFill="1" applyBorder="1" applyAlignment="1">
      <alignment vertical="center"/>
      <protection/>
    </xf>
    <xf numFmtId="0" fontId="14" fillId="0" borderId="14" xfId="51" applyFont="1" applyBorder="1" applyAlignment="1">
      <alignment horizontal="center" vertical="center"/>
      <protection/>
    </xf>
    <xf numFmtId="0" fontId="13" fillId="0" borderId="52" xfId="51" applyFont="1" applyFill="1" applyBorder="1" applyAlignment="1">
      <alignment vertical="center"/>
      <protection/>
    </xf>
    <xf numFmtId="0" fontId="0" fillId="0" borderId="50" xfId="48" applyFill="1" applyBorder="1" applyAlignment="1">
      <alignment horizontal="center" vertical="center"/>
      <protection/>
    </xf>
    <xf numFmtId="0" fontId="13" fillId="0" borderId="53" xfId="51" applyFont="1" applyFill="1" applyBorder="1" applyAlignment="1">
      <alignment vertical="center"/>
      <protection/>
    </xf>
    <xf numFmtId="49" fontId="13" fillId="0" borderId="40" xfId="51" applyNumberFormat="1" applyFont="1" applyFill="1" applyBorder="1" applyAlignment="1">
      <alignment horizontal="center" vertical="center"/>
      <protection/>
    </xf>
    <xf numFmtId="0" fontId="0" fillId="0" borderId="54" xfId="48" applyFill="1" applyBorder="1" applyAlignment="1">
      <alignment horizontal="center" vertical="center"/>
      <protection/>
    </xf>
    <xf numFmtId="0" fontId="13" fillId="0" borderId="39" xfId="51" applyFont="1" applyBorder="1" applyAlignment="1">
      <alignment horizontal="center" vertical="center"/>
      <protection/>
    </xf>
    <xf numFmtId="0" fontId="13" fillId="0" borderId="40" xfId="51" applyFont="1" applyBorder="1" applyAlignment="1">
      <alignment horizontal="center" vertical="center"/>
      <protection/>
    </xf>
    <xf numFmtId="0" fontId="13" fillId="0" borderId="39" xfId="51" applyFont="1" applyBorder="1" applyAlignment="1">
      <alignment vertical="center"/>
      <protection/>
    </xf>
    <xf numFmtId="4" fontId="13" fillId="0" borderId="54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0" fillId="0" borderId="0" xfId="51" applyFont="1" applyFill="1" applyAlignment="1">
      <alignment vertical="center" wrapText="1"/>
      <protection/>
    </xf>
    <xf numFmtId="4" fontId="13" fillId="0" borderId="55" xfId="51" applyNumberFormat="1" applyFont="1" applyFill="1" applyBorder="1" applyAlignment="1">
      <alignment vertical="center"/>
      <protection/>
    </xf>
    <xf numFmtId="4" fontId="14" fillId="0" borderId="14" xfId="51" applyNumberFormat="1" applyFont="1" applyFill="1" applyBorder="1" applyAlignment="1">
      <alignment vertical="center"/>
      <protection/>
    </xf>
    <xf numFmtId="4" fontId="13" fillId="0" borderId="39" xfId="51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9" fillId="0" borderId="0" xfId="50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0" applyFont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5" fillId="0" borderId="24" xfId="48" applyFont="1" applyBorder="1" applyAlignment="1">
      <alignment horizontal="center" vertical="center"/>
      <protection/>
    </xf>
    <xf numFmtId="0" fontId="15" fillId="0" borderId="56" xfId="48" applyFont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49" fontId="18" fillId="0" borderId="33" xfId="51" applyNumberFormat="1" applyFont="1" applyFill="1" applyBorder="1" applyAlignment="1">
      <alignment horizontal="center" vertical="center"/>
      <protection/>
    </xf>
    <xf numFmtId="49" fontId="18" fillId="0" borderId="47" xfId="51" applyNumberFormat="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2" xfId="47"/>
    <cellStyle name="normální 2" xfId="48"/>
    <cellStyle name="Normální 3" xfId="49"/>
    <cellStyle name="normální_2. Rozpočet 2007 - tabulky" xfId="50"/>
    <cellStyle name="normální_Rozpis výdajů 03 bez PO 2 2" xfId="51"/>
    <cellStyle name="normální_Rozpis výdajů 03 bez PO 4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E1" s="37" t="s">
        <v>62</v>
      </c>
    </row>
    <row r="2" ht="12.75">
      <c r="E2" s="37"/>
    </row>
    <row r="3" spans="1:5" ht="13.5" thickBot="1">
      <c r="A3" s="159" t="s">
        <v>48</v>
      </c>
      <c r="B3" s="159"/>
      <c r="C3" s="33"/>
      <c r="D3" s="33"/>
      <c r="E3" s="158" t="s">
        <v>0</v>
      </c>
    </row>
    <row r="4" spans="1:5" ht="24.75" thickBot="1">
      <c r="A4" s="30" t="s">
        <v>1</v>
      </c>
      <c r="B4" s="31" t="s">
        <v>2</v>
      </c>
      <c r="C4" s="32" t="s">
        <v>119</v>
      </c>
      <c r="D4" s="32" t="s">
        <v>116</v>
      </c>
      <c r="E4" s="32" t="s">
        <v>118</v>
      </c>
    </row>
    <row r="5" spans="1:5" ht="15" customHeight="1">
      <c r="A5" s="2" t="s">
        <v>3</v>
      </c>
      <c r="B5" s="29" t="s">
        <v>37</v>
      </c>
      <c r="C5" s="26">
        <f>C6+C7+C8</f>
        <v>2550368.31</v>
      </c>
      <c r="D5" s="26">
        <f>D6+D7+D8</f>
        <v>5134.94</v>
      </c>
      <c r="E5" s="27">
        <f aca="true" t="shared" si="0" ref="E5:E27">C5+D5</f>
        <v>2555503.25</v>
      </c>
    </row>
    <row r="6" spans="1:10" ht="15" customHeight="1">
      <c r="A6" s="6" t="s">
        <v>4</v>
      </c>
      <c r="B6" s="7" t="s">
        <v>5</v>
      </c>
      <c r="C6" s="8">
        <v>2461007.77</v>
      </c>
      <c r="D6" s="9">
        <v>5134.94</v>
      </c>
      <c r="E6" s="10">
        <f t="shared" si="0"/>
        <v>2466142.71</v>
      </c>
      <c r="J6" s="1"/>
    </row>
    <row r="7" spans="1:5" ht="15" customHeight="1">
      <c r="A7" s="6" t="s">
        <v>6</v>
      </c>
      <c r="B7" s="7" t="s">
        <v>7</v>
      </c>
      <c r="C7" s="8">
        <v>89144.29000000001</v>
      </c>
      <c r="D7" s="4">
        <v>0</v>
      </c>
      <c r="E7" s="10">
        <f t="shared" si="0"/>
        <v>89144.29000000001</v>
      </c>
    </row>
    <row r="8" spans="1:5" ht="15" customHeight="1">
      <c r="A8" s="6" t="s">
        <v>8</v>
      </c>
      <c r="B8" s="7" t="s">
        <v>9</v>
      </c>
      <c r="C8" s="8">
        <v>216.25</v>
      </c>
      <c r="D8" s="8">
        <v>0</v>
      </c>
      <c r="E8" s="10">
        <f t="shared" si="0"/>
        <v>216.25</v>
      </c>
    </row>
    <row r="9" spans="1:5" ht="15" customHeight="1">
      <c r="A9" s="12" t="s">
        <v>40</v>
      </c>
      <c r="B9" s="7" t="s">
        <v>10</v>
      </c>
      <c r="C9" s="13">
        <f>C10+C16</f>
        <v>4396194</v>
      </c>
      <c r="D9" s="13">
        <f>D10+D16</f>
        <v>0</v>
      </c>
      <c r="E9" s="14">
        <f t="shared" si="0"/>
        <v>4396194</v>
      </c>
    </row>
    <row r="10" spans="1:5" ht="15" customHeight="1">
      <c r="A10" s="6" t="s">
        <v>43</v>
      </c>
      <c r="B10" s="7" t="s">
        <v>11</v>
      </c>
      <c r="C10" s="8">
        <f>C11+C12+C14+C15</f>
        <v>4267235.44</v>
      </c>
      <c r="D10" s="8">
        <f>D11+D12+D14+D15</f>
        <v>0</v>
      </c>
      <c r="E10" s="11">
        <f t="shared" si="0"/>
        <v>4267235.44</v>
      </c>
    </row>
    <row r="11" spans="1:5" ht="15" customHeight="1">
      <c r="A11" s="6" t="s">
        <v>41</v>
      </c>
      <c r="B11" s="7" t="s">
        <v>12</v>
      </c>
      <c r="C11" s="8">
        <v>63118.7</v>
      </c>
      <c r="D11" s="8">
        <v>0</v>
      </c>
      <c r="E11" s="11">
        <f t="shared" si="0"/>
        <v>63118.7</v>
      </c>
    </row>
    <row r="12" spans="1:5" ht="15" customHeight="1">
      <c r="A12" s="6" t="s">
        <v>55</v>
      </c>
      <c r="B12" s="7" t="s">
        <v>11</v>
      </c>
      <c r="C12" s="8">
        <v>4179346.74</v>
      </c>
      <c r="D12" s="8">
        <v>0</v>
      </c>
      <c r="E12" s="11">
        <f t="shared" si="0"/>
        <v>4179346.74</v>
      </c>
    </row>
    <row r="13" spans="1:5" ht="15" customHeight="1">
      <c r="A13" s="6" t="s">
        <v>53</v>
      </c>
      <c r="B13" s="7">
        <v>4123</v>
      </c>
      <c r="C13" s="8">
        <v>0</v>
      </c>
      <c r="D13" s="8">
        <v>0</v>
      </c>
      <c r="E13" s="11">
        <f>SUM(C13:D13)</f>
        <v>0</v>
      </c>
    </row>
    <row r="14" spans="1:5" ht="15" customHeight="1">
      <c r="A14" s="6" t="s">
        <v>56</v>
      </c>
      <c r="B14" s="7" t="s">
        <v>42</v>
      </c>
      <c r="C14" s="8">
        <v>0</v>
      </c>
      <c r="D14" s="8">
        <v>0</v>
      </c>
      <c r="E14" s="11">
        <f>SUM(C14:D14)</f>
        <v>0</v>
      </c>
    </row>
    <row r="15" spans="1:5" ht="15" customHeight="1">
      <c r="A15" s="6" t="s">
        <v>57</v>
      </c>
      <c r="B15" s="7">
        <v>4121</v>
      </c>
      <c r="C15" s="8">
        <v>24770</v>
      </c>
      <c r="D15" s="8">
        <v>0</v>
      </c>
      <c r="E15" s="11">
        <f>SUM(C15:D15)</f>
        <v>24770</v>
      </c>
    </row>
    <row r="16" spans="1:5" ht="15" customHeight="1">
      <c r="A16" s="6" t="s">
        <v>44</v>
      </c>
      <c r="B16" s="7" t="s">
        <v>58</v>
      </c>
      <c r="C16" s="8">
        <f>C17+C19+C20</f>
        <v>128958.56</v>
      </c>
      <c r="D16" s="8">
        <f>D17+D19+D20</f>
        <v>0</v>
      </c>
      <c r="E16" s="11">
        <f t="shared" si="0"/>
        <v>128958.56</v>
      </c>
    </row>
    <row r="17" spans="1:5" ht="15" customHeight="1">
      <c r="A17" s="6" t="s">
        <v>55</v>
      </c>
      <c r="B17" s="7" t="s">
        <v>13</v>
      </c>
      <c r="C17" s="8">
        <v>124429.2</v>
      </c>
      <c r="D17" s="8">
        <v>0</v>
      </c>
      <c r="E17" s="11">
        <f t="shared" si="0"/>
        <v>124429.2</v>
      </c>
    </row>
    <row r="18" spans="1:5" ht="15" customHeight="1">
      <c r="A18" s="6" t="s">
        <v>54</v>
      </c>
      <c r="B18" s="7">
        <v>4223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6" t="s">
        <v>56</v>
      </c>
      <c r="B19" s="7" t="s">
        <v>59</v>
      </c>
      <c r="C19" s="8">
        <v>0</v>
      </c>
      <c r="D19" s="8">
        <v>0</v>
      </c>
      <c r="E19" s="11">
        <f>SUM(C19:D19)</f>
        <v>0</v>
      </c>
    </row>
    <row r="20" spans="1:5" ht="15" customHeight="1">
      <c r="A20" s="6" t="s">
        <v>57</v>
      </c>
      <c r="B20" s="7">
        <v>4221</v>
      </c>
      <c r="C20" s="8">
        <v>4529.36</v>
      </c>
      <c r="D20" s="8">
        <v>0</v>
      </c>
      <c r="E20" s="11">
        <f>SUM(C20:D20)</f>
        <v>4529.36</v>
      </c>
    </row>
    <row r="21" spans="1:5" ht="15" customHeight="1">
      <c r="A21" s="12" t="s">
        <v>14</v>
      </c>
      <c r="B21" s="15" t="s">
        <v>38</v>
      </c>
      <c r="C21" s="13">
        <f>C5+C9</f>
        <v>6946562.3100000005</v>
      </c>
      <c r="D21" s="13">
        <f>D5+D9</f>
        <v>5134.94</v>
      </c>
      <c r="E21" s="14">
        <f t="shared" si="0"/>
        <v>6951697.250000001</v>
      </c>
    </row>
    <row r="22" spans="1:5" ht="15" customHeight="1">
      <c r="A22" s="12" t="s">
        <v>15</v>
      </c>
      <c r="B22" s="15" t="s">
        <v>16</v>
      </c>
      <c r="C22" s="13">
        <f>SUM(C23:C26)</f>
        <v>958065.5800000001</v>
      </c>
      <c r="D22" s="13">
        <f>SUM(D23:D26)</f>
        <v>0</v>
      </c>
      <c r="E22" s="14">
        <f t="shared" si="0"/>
        <v>958065.5800000001</v>
      </c>
    </row>
    <row r="23" spans="1:5" ht="15" customHeight="1">
      <c r="A23" s="6" t="s">
        <v>51</v>
      </c>
      <c r="B23" s="7" t="s">
        <v>17</v>
      </c>
      <c r="C23" s="8">
        <v>127924.29999999999</v>
      </c>
      <c r="D23" s="8">
        <v>0</v>
      </c>
      <c r="E23" s="11">
        <f t="shared" si="0"/>
        <v>127924.29999999999</v>
      </c>
    </row>
    <row r="24" spans="1:5" ht="15" customHeight="1">
      <c r="A24" s="6" t="s">
        <v>52</v>
      </c>
      <c r="B24" s="7">
        <v>8115</v>
      </c>
      <c r="C24" s="8">
        <v>977016.28</v>
      </c>
      <c r="D24" s="8">
        <v>0</v>
      </c>
      <c r="E24" s="11">
        <f>SUM(C24:D24)</f>
        <v>977016.28</v>
      </c>
    </row>
    <row r="25" spans="1:5" ht="15" customHeight="1">
      <c r="A25" s="6" t="s">
        <v>60</v>
      </c>
      <c r="B25" s="7">
        <v>8123</v>
      </c>
      <c r="C25" s="8">
        <v>0</v>
      </c>
      <c r="D25" s="8">
        <v>0</v>
      </c>
      <c r="E25" s="11">
        <f>C25+D25</f>
        <v>0</v>
      </c>
    </row>
    <row r="26" spans="1:5" ht="15" customHeight="1" thickBot="1">
      <c r="A26" s="16" t="s">
        <v>61</v>
      </c>
      <c r="B26" s="17">
        <v>-8124</v>
      </c>
      <c r="C26" s="18">
        <v>-146875</v>
      </c>
      <c r="D26" s="18">
        <v>0</v>
      </c>
      <c r="E26" s="19">
        <f>C26+D26</f>
        <v>-146875</v>
      </c>
    </row>
    <row r="27" spans="1:5" ht="15" customHeight="1" thickBot="1">
      <c r="A27" s="20" t="s">
        <v>27</v>
      </c>
      <c r="B27" s="21"/>
      <c r="C27" s="22">
        <f>C5+C9+C22</f>
        <v>7904627.890000001</v>
      </c>
      <c r="D27" s="22">
        <f>D21+D22</f>
        <v>5134.94</v>
      </c>
      <c r="E27" s="23">
        <f t="shared" si="0"/>
        <v>7909762.830000001</v>
      </c>
    </row>
    <row r="28" spans="1:5" ht="13.5" thickBot="1">
      <c r="A28" s="159" t="s">
        <v>49</v>
      </c>
      <c r="B28" s="159"/>
      <c r="C28" s="34"/>
      <c r="D28" s="34"/>
      <c r="E28" s="35" t="s">
        <v>0</v>
      </c>
    </row>
    <row r="29" spans="1:5" ht="24.75" thickBot="1">
      <c r="A29" s="30" t="s">
        <v>18</v>
      </c>
      <c r="B29" s="31" t="s">
        <v>19</v>
      </c>
      <c r="C29" s="32" t="s">
        <v>71</v>
      </c>
      <c r="D29" s="32" t="s">
        <v>117</v>
      </c>
      <c r="E29" s="32" t="s">
        <v>120</v>
      </c>
    </row>
    <row r="30" spans="1:5" ht="15" customHeight="1">
      <c r="A30" s="24" t="s">
        <v>26</v>
      </c>
      <c r="B30" s="3" t="s">
        <v>20</v>
      </c>
      <c r="C30" s="4">
        <v>28361.82</v>
      </c>
      <c r="D30" s="4">
        <v>0</v>
      </c>
      <c r="E30" s="5">
        <f>C30+D30</f>
        <v>28361.82</v>
      </c>
    </row>
    <row r="31" spans="1:5" ht="15" customHeight="1">
      <c r="A31" s="25" t="s">
        <v>21</v>
      </c>
      <c r="B31" s="7" t="s">
        <v>20</v>
      </c>
      <c r="C31" s="8">
        <v>255521.85</v>
      </c>
      <c r="D31" s="4">
        <v>0</v>
      </c>
      <c r="E31" s="5">
        <f aca="true" t="shared" si="1" ref="E31:E46">C31+D31</f>
        <v>255521.85</v>
      </c>
    </row>
    <row r="32" spans="1:5" ht="15" customHeight="1">
      <c r="A32" s="25" t="s">
        <v>50</v>
      </c>
      <c r="B32" s="7" t="s">
        <v>24</v>
      </c>
      <c r="C32" s="8">
        <v>133475.39</v>
      </c>
      <c r="D32" s="4">
        <v>0</v>
      </c>
      <c r="E32" s="5">
        <f>SUM(C32:D32)</f>
        <v>133475.39</v>
      </c>
    </row>
    <row r="33" spans="1:5" ht="15" customHeight="1">
      <c r="A33" s="25" t="s">
        <v>28</v>
      </c>
      <c r="B33" s="7" t="s">
        <v>20</v>
      </c>
      <c r="C33" s="8">
        <v>941330</v>
      </c>
      <c r="D33" s="4">
        <v>0</v>
      </c>
      <c r="E33" s="5">
        <f t="shared" si="1"/>
        <v>941330</v>
      </c>
    </row>
    <row r="34" spans="1:5" ht="15" customHeight="1">
      <c r="A34" s="25" t="s">
        <v>22</v>
      </c>
      <c r="B34" s="7" t="s">
        <v>20</v>
      </c>
      <c r="C34" s="8">
        <v>679292.92</v>
      </c>
      <c r="D34" s="4">
        <v>5134.94</v>
      </c>
      <c r="E34" s="5">
        <f t="shared" si="1"/>
        <v>684427.86</v>
      </c>
    </row>
    <row r="35" spans="1:5" ht="15" customHeight="1">
      <c r="A35" s="25" t="s">
        <v>39</v>
      </c>
      <c r="B35" s="7" t="s">
        <v>20</v>
      </c>
      <c r="C35" s="8">
        <v>3736895.7300000004</v>
      </c>
      <c r="D35" s="4">
        <v>0</v>
      </c>
      <c r="E35" s="5">
        <f>C35+D35</f>
        <v>3736895.7300000004</v>
      </c>
    </row>
    <row r="36" spans="1:5" ht="15" customHeight="1">
      <c r="A36" s="25" t="s">
        <v>46</v>
      </c>
      <c r="B36" s="7" t="s">
        <v>24</v>
      </c>
      <c r="C36" s="8">
        <v>504637.02</v>
      </c>
      <c r="D36" s="4">
        <v>0</v>
      </c>
      <c r="E36" s="5">
        <f t="shared" si="1"/>
        <v>504637.02</v>
      </c>
    </row>
    <row r="37" spans="1:5" ht="15" customHeight="1">
      <c r="A37" s="25" t="s">
        <v>47</v>
      </c>
      <c r="B37" s="7" t="s">
        <v>20</v>
      </c>
      <c r="C37" s="8">
        <v>30600</v>
      </c>
      <c r="D37" s="4">
        <v>0</v>
      </c>
      <c r="E37" s="5">
        <f t="shared" si="1"/>
        <v>30600</v>
      </c>
    </row>
    <row r="38" spans="1:5" ht="15" customHeight="1">
      <c r="A38" s="25" t="s">
        <v>29</v>
      </c>
      <c r="B38" s="7" t="s">
        <v>24</v>
      </c>
      <c r="C38" s="8">
        <v>603682.15</v>
      </c>
      <c r="D38" s="4">
        <v>0</v>
      </c>
      <c r="E38" s="5">
        <f t="shared" si="1"/>
        <v>603682.15</v>
      </c>
    </row>
    <row r="39" spans="1:5" ht="15" customHeight="1">
      <c r="A39" s="25" t="s">
        <v>30</v>
      </c>
      <c r="B39" s="7" t="s">
        <v>23</v>
      </c>
      <c r="C39" s="8">
        <v>0</v>
      </c>
      <c r="D39" s="4">
        <v>0</v>
      </c>
      <c r="E39" s="5">
        <f t="shared" si="1"/>
        <v>0</v>
      </c>
    </row>
    <row r="40" spans="1:5" ht="15" customHeight="1">
      <c r="A40" s="25" t="s">
        <v>31</v>
      </c>
      <c r="B40" s="7" t="s">
        <v>24</v>
      </c>
      <c r="C40" s="8">
        <v>717788.71</v>
      </c>
      <c r="D40" s="4">
        <v>0</v>
      </c>
      <c r="E40" s="5">
        <f t="shared" si="1"/>
        <v>717788.71</v>
      </c>
    </row>
    <row r="41" spans="1:5" ht="15" customHeight="1">
      <c r="A41" s="25" t="s">
        <v>33</v>
      </c>
      <c r="B41" s="7" t="s">
        <v>24</v>
      </c>
      <c r="C41" s="8">
        <v>20000</v>
      </c>
      <c r="D41" s="4">
        <v>0</v>
      </c>
      <c r="E41" s="5">
        <f t="shared" si="1"/>
        <v>20000</v>
      </c>
    </row>
    <row r="42" spans="1:5" ht="15" customHeight="1">
      <c r="A42" s="25" t="s">
        <v>32</v>
      </c>
      <c r="B42" s="7" t="s">
        <v>20</v>
      </c>
      <c r="C42" s="8">
        <v>7787.89</v>
      </c>
      <c r="D42" s="4">
        <v>0</v>
      </c>
      <c r="E42" s="5">
        <f t="shared" si="1"/>
        <v>7787.89</v>
      </c>
    </row>
    <row r="43" spans="1:5" ht="15" customHeight="1">
      <c r="A43" s="25" t="s">
        <v>45</v>
      </c>
      <c r="B43" s="7" t="s">
        <v>24</v>
      </c>
      <c r="C43" s="8">
        <v>139272.66999999998</v>
      </c>
      <c r="D43" s="4">
        <v>0</v>
      </c>
      <c r="E43" s="5">
        <f>C43+D43</f>
        <v>139272.66999999998</v>
      </c>
    </row>
    <row r="44" spans="1:5" ht="15" customHeight="1">
      <c r="A44" s="25" t="s">
        <v>34</v>
      </c>
      <c r="B44" s="7" t="s">
        <v>24</v>
      </c>
      <c r="C44" s="8">
        <v>13993.01</v>
      </c>
      <c r="D44" s="4">
        <v>0</v>
      </c>
      <c r="E44" s="5">
        <f t="shared" si="1"/>
        <v>13993.01</v>
      </c>
    </row>
    <row r="45" spans="1:5" ht="15" customHeight="1">
      <c r="A45" s="25" t="s">
        <v>35</v>
      </c>
      <c r="B45" s="7" t="s">
        <v>24</v>
      </c>
      <c r="C45" s="8">
        <v>84728.29</v>
      </c>
      <c r="D45" s="4">
        <v>0</v>
      </c>
      <c r="E45" s="5">
        <f t="shared" si="1"/>
        <v>84728.29</v>
      </c>
    </row>
    <row r="46" spans="1:5" ht="15" customHeight="1" thickBot="1">
      <c r="A46" s="25" t="s">
        <v>36</v>
      </c>
      <c r="B46" s="7" t="s">
        <v>24</v>
      </c>
      <c r="C46" s="8">
        <v>7260.4400000000005</v>
      </c>
      <c r="D46" s="4">
        <v>0</v>
      </c>
      <c r="E46" s="5">
        <f t="shared" si="1"/>
        <v>7260.4400000000005</v>
      </c>
    </row>
    <row r="47" spans="1:5" ht="15" customHeight="1" thickBot="1">
      <c r="A47" s="28" t="s">
        <v>25</v>
      </c>
      <c r="B47" s="21"/>
      <c r="C47" s="22">
        <f>C30+C31+C33+C34+C35+C36+C37+C38+C39+C40+C41+C42+C43+C44+C45+C46+C32</f>
        <v>7904627.89</v>
      </c>
      <c r="D47" s="22">
        <f>SUM(D30:D46)</f>
        <v>5134.94</v>
      </c>
      <c r="E47" s="23">
        <f>SUM(E30:E46)</f>
        <v>7909762.83</v>
      </c>
    </row>
    <row r="48" spans="3:5" ht="12.75">
      <c r="C48" s="1"/>
      <c r="E48" s="1"/>
    </row>
    <row r="50" ht="12.75">
      <c r="C50" s="1"/>
    </row>
  </sheetData>
  <sheetProtection/>
  <mergeCells count="2">
    <mergeCell ref="A3:B3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421875" style="0" bestFit="1" customWidth="1"/>
    <col min="2" max="2" width="5.57421875" style="0" customWidth="1"/>
    <col min="3" max="3" width="4.421875" style="0" bestFit="1" customWidth="1"/>
    <col min="4" max="4" width="8.421875" style="0" bestFit="1" customWidth="1"/>
    <col min="5" max="5" width="34.28125" style="0" customWidth="1"/>
    <col min="6" max="6" width="10.00390625" style="0" bestFit="1" customWidth="1"/>
    <col min="7" max="7" width="9.57421875" style="0" bestFit="1" customWidth="1"/>
    <col min="8" max="8" width="10.421875" style="0" customWidth="1"/>
    <col min="9" max="9" width="11.7109375" style="0" bestFit="1" customWidth="1"/>
  </cols>
  <sheetData>
    <row r="1" spans="1:8" ht="12.75">
      <c r="A1" s="36"/>
      <c r="B1" s="36"/>
      <c r="C1" s="36"/>
      <c r="D1" s="36"/>
      <c r="E1" s="36"/>
      <c r="F1" s="36"/>
      <c r="G1" s="36"/>
      <c r="H1" s="37" t="s">
        <v>62</v>
      </c>
    </row>
    <row r="2" ht="12.75">
      <c r="H2" s="38"/>
    </row>
    <row r="3" spans="1:8" ht="18">
      <c r="A3" s="160" t="s">
        <v>63</v>
      </c>
      <c r="B3" s="160"/>
      <c r="C3" s="160"/>
      <c r="D3" s="160"/>
      <c r="E3" s="160"/>
      <c r="F3" s="160"/>
      <c r="G3" s="160"/>
      <c r="H3" s="160"/>
    </row>
    <row r="4" spans="1:8" ht="12.75">
      <c r="A4" s="39"/>
      <c r="B4" s="40"/>
      <c r="C4" s="41"/>
      <c r="D4" s="39"/>
      <c r="E4" s="39"/>
      <c r="F4" s="39"/>
      <c r="G4" s="42"/>
      <c r="H4" s="42"/>
    </row>
    <row r="5" spans="1:8" ht="15.75">
      <c r="A5" s="161" t="s">
        <v>64</v>
      </c>
      <c r="B5" s="161"/>
      <c r="C5" s="161"/>
      <c r="D5" s="161"/>
      <c r="E5" s="161"/>
      <c r="F5" s="161"/>
      <c r="G5" s="161"/>
      <c r="H5" s="161"/>
    </row>
    <row r="6" spans="1:8" ht="12.75">
      <c r="A6" s="39"/>
      <c r="B6" s="40"/>
      <c r="C6" s="41"/>
      <c r="D6" s="39"/>
      <c r="E6" s="39"/>
      <c r="F6" s="39"/>
      <c r="G6" s="42"/>
      <c r="H6" s="42"/>
    </row>
    <row r="7" spans="1:8" ht="12.75">
      <c r="A7" s="162" t="s">
        <v>65</v>
      </c>
      <c r="B7" s="162"/>
      <c r="C7" s="162"/>
      <c r="D7" s="162"/>
      <c r="E7" s="162"/>
      <c r="F7" s="162"/>
      <c r="G7" s="162"/>
      <c r="H7" s="162"/>
    </row>
    <row r="8" spans="1:8" ht="12.75">
      <c r="A8" s="39"/>
      <c r="B8" s="39"/>
      <c r="C8" s="39"/>
      <c r="D8" s="39"/>
      <c r="E8" s="43"/>
      <c r="F8" s="44"/>
      <c r="G8" s="44"/>
      <c r="H8" s="45"/>
    </row>
    <row r="9" spans="1:8" ht="13.5" thickBot="1">
      <c r="A9" s="39"/>
      <c r="B9" s="39"/>
      <c r="C9" s="39"/>
      <c r="D9" s="39"/>
      <c r="E9" s="39"/>
      <c r="H9" s="46" t="s">
        <v>66</v>
      </c>
    </row>
    <row r="10" spans="1:8" ht="23.25" thickBot="1">
      <c r="A10" s="47" t="s">
        <v>67</v>
      </c>
      <c r="B10" s="48" t="s">
        <v>68</v>
      </c>
      <c r="C10" s="48" t="s">
        <v>19</v>
      </c>
      <c r="D10" s="48" t="s">
        <v>69</v>
      </c>
      <c r="E10" s="49" t="s">
        <v>70</v>
      </c>
      <c r="F10" s="50" t="s">
        <v>71</v>
      </c>
      <c r="G10" s="51" t="s">
        <v>72</v>
      </c>
      <c r="H10" s="52" t="s">
        <v>73</v>
      </c>
    </row>
    <row r="11" spans="1:8" ht="13.5" thickBot="1">
      <c r="A11" s="53" t="s">
        <v>74</v>
      </c>
      <c r="B11" s="54" t="s">
        <v>75</v>
      </c>
      <c r="C11" s="55" t="s">
        <v>75</v>
      </c>
      <c r="D11" s="55" t="s">
        <v>75</v>
      </c>
      <c r="E11" s="56" t="s">
        <v>76</v>
      </c>
      <c r="F11" s="57">
        <f>SUM(F12:F17)</f>
        <v>2460000</v>
      </c>
      <c r="G11" s="58">
        <f>SUM(G12:G17)</f>
        <v>5134.94</v>
      </c>
      <c r="H11" s="59">
        <f aca="true" t="shared" si="0" ref="H11:H17">F11+G11</f>
        <v>2465134.94</v>
      </c>
    </row>
    <row r="12" spans="1:8" ht="12.75">
      <c r="A12" s="60" t="s">
        <v>77</v>
      </c>
      <c r="B12" s="61" t="s">
        <v>75</v>
      </c>
      <c r="C12" s="62">
        <v>1111</v>
      </c>
      <c r="D12" s="63"/>
      <c r="E12" s="64" t="s">
        <v>78</v>
      </c>
      <c r="F12" s="65">
        <v>530000</v>
      </c>
      <c r="G12" s="65"/>
      <c r="H12" s="66">
        <f t="shared" si="0"/>
        <v>530000</v>
      </c>
    </row>
    <row r="13" spans="1:8" ht="12.75">
      <c r="A13" s="67" t="s">
        <v>77</v>
      </c>
      <c r="B13" s="68" t="s">
        <v>75</v>
      </c>
      <c r="C13" s="69">
        <v>1112</v>
      </c>
      <c r="D13" s="70"/>
      <c r="E13" s="71" t="s">
        <v>79</v>
      </c>
      <c r="F13" s="72">
        <v>3000</v>
      </c>
      <c r="G13" s="72"/>
      <c r="H13" s="73">
        <f t="shared" si="0"/>
        <v>3000</v>
      </c>
    </row>
    <row r="14" spans="1:8" ht="12.75">
      <c r="A14" s="67" t="s">
        <v>77</v>
      </c>
      <c r="B14" s="68" t="s">
        <v>75</v>
      </c>
      <c r="C14" s="69">
        <v>1113</v>
      </c>
      <c r="D14" s="70"/>
      <c r="E14" s="71" t="s">
        <v>80</v>
      </c>
      <c r="F14" s="72">
        <v>55000</v>
      </c>
      <c r="G14" s="72"/>
      <c r="H14" s="73">
        <f t="shared" si="0"/>
        <v>55000</v>
      </c>
    </row>
    <row r="15" spans="1:8" ht="12.75">
      <c r="A15" s="67" t="s">
        <v>77</v>
      </c>
      <c r="B15" s="68" t="s">
        <v>75</v>
      </c>
      <c r="C15" s="69">
        <v>1121</v>
      </c>
      <c r="D15" s="70"/>
      <c r="E15" s="71" t="s">
        <v>81</v>
      </c>
      <c r="F15" s="72">
        <v>580000</v>
      </c>
      <c r="G15" s="72"/>
      <c r="H15" s="73">
        <f t="shared" si="0"/>
        <v>580000</v>
      </c>
    </row>
    <row r="16" spans="1:8" ht="12.75">
      <c r="A16" s="74" t="s">
        <v>77</v>
      </c>
      <c r="B16" s="75" t="s">
        <v>75</v>
      </c>
      <c r="C16" s="76">
        <v>1123</v>
      </c>
      <c r="D16" s="76"/>
      <c r="E16" s="77" t="s">
        <v>82</v>
      </c>
      <c r="F16" s="72">
        <v>0</v>
      </c>
      <c r="G16" s="78">
        <v>5134.94</v>
      </c>
      <c r="H16" s="73">
        <f t="shared" si="0"/>
        <v>5134.94</v>
      </c>
    </row>
    <row r="17" spans="1:9" ht="13.5" thickBot="1">
      <c r="A17" s="79" t="s">
        <v>77</v>
      </c>
      <c r="B17" s="80" t="s">
        <v>75</v>
      </c>
      <c r="C17" s="81">
        <v>1211</v>
      </c>
      <c r="D17" s="82"/>
      <c r="E17" s="83" t="s">
        <v>83</v>
      </c>
      <c r="F17" s="84">
        <v>1292000</v>
      </c>
      <c r="G17" s="84"/>
      <c r="H17" s="85">
        <f t="shared" si="0"/>
        <v>1292000</v>
      </c>
      <c r="I17" s="1"/>
    </row>
    <row r="18" spans="1:8" ht="12.75">
      <c r="A18" s="39"/>
      <c r="B18" s="39"/>
      <c r="C18" s="39"/>
      <c r="D18" s="39"/>
      <c r="F18" s="39"/>
      <c r="G18" s="39"/>
      <c r="H18" s="39"/>
    </row>
  </sheetData>
  <sheetProtection/>
  <mergeCells count="3">
    <mergeCell ref="A3:H3"/>
    <mergeCell ref="A5:H5"/>
    <mergeCell ref="A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7">
      <selection activeCell="P22" sqref="P22"/>
    </sheetView>
  </sheetViews>
  <sheetFormatPr defaultColWidth="9.140625" defaultRowHeight="12.75"/>
  <cols>
    <col min="1" max="1" width="3.140625" style="0" customWidth="1"/>
    <col min="2" max="2" width="6.140625" style="0" bestFit="1" customWidth="1"/>
    <col min="3" max="4" width="4.421875" style="0" bestFit="1" customWidth="1"/>
    <col min="5" max="5" width="4.421875" style="0" customWidth="1"/>
    <col min="6" max="6" width="39.421875" style="0" customWidth="1"/>
    <col min="7" max="7" width="9.00390625" style="0" customWidth="1"/>
    <col min="8" max="9" width="8.8515625" style="0" customWidth="1"/>
  </cols>
  <sheetData>
    <row r="1" spans="1:9" ht="12.75">
      <c r="A1" s="86"/>
      <c r="B1" s="86"/>
      <c r="C1" s="86"/>
      <c r="D1" s="86"/>
      <c r="E1" s="86"/>
      <c r="F1" s="86"/>
      <c r="G1" s="86"/>
      <c r="H1" s="86"/>
      <c r="I1" s="37" t="s">
        <v>62</v>
      </c>
    </row>
    <row r="2" spans="1:9" ht="15.75">
      <c r="A2" s="87"/>
      <c r="B2" s="87"/>
      <c r="C2" s="87"/>
      <c r="D2" s="87"/>
      <c r="E2" s="87"/>
      <c r="F2" s="87"/>
      <c r="G2" s="87"/>
      <c r="H2" s="87"/>
      <c r="I2" s="38"/>
    </row>
    <row r="3" spans="1:9" ht="18">
      <c r="A3" s="160" t="s">
        <v>63</v>
      </c>
      <c r="B3" s="160"/>
      <c r="C3" s="160"/>
      <c r="D3" s="160"/>
      <c r="E3" s="160"/>
      <c r="F3" s="160"/>
      <c r="G3" s="160"/>
      <c r="H3" s="160"/>
      <c r="I3" s="160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163" t="s">
        <v>84</v>
      </c>
      <c r="B5" s="163"/>
      <c r="C5" s="163"/>
      <c r="D5" s="163"/>
      <c r="E5" s="163"/>
      <c r="F5" s="163"/>
      <c r="G5" s="163"/>
      <c r="H5" s="163"/>
      <c r="I5" s="163"/>
    </row>
    <row r="6" spans="1:9" ht="12.75">
      <c r="A6" s="39"/>
      <c r="B6" s="39"/>
      <c r="C6" s="39"/>
      <c r="D6" s="39"/>
      <c r="E6" s="39"/>
      <c r="F6" s="39"/>
      <c r="G6" s="39"/>
      <c r="H6" s="39"/>
      <c r="I6" s="39"/>
    </row>
    <row r="7" spans="1:9" ht="15.75">
      <c r="A7" s="161" t="s">
        <v>85</v>
      </c>
      <c r="B7" s="161"/>
      <c r="C7" s="161"/>
      <c r="D7" s="161"/>
      <c r="E7" s="161"/>
      <c r="F7" s="161"/>
      <c r="G7" s="161"/>
      <c r="H7" s="161"/>
      <c r="I7" s="161"/>
    </row>
    <row r="8" spans="1:9" ht="13.5" thickBot="1">
      <c r="A8" s="44"/>
      <c r="B8" s="44"/>
      <c r="C8" s="44"/>
      <c r="D8" s="44"/>
      <c r="E8" s="44"/>
      <c r="F8" s="44"/>
      <c r="G8" s="88"/>
      <c r="H8" s="44"/>
      <c r="I8" s="88" t="s">
        <v>86</v>
      </c>
    </row>
    <row r="9" spans="1:9" ht="23.25" thickBot="1">
      <c r="A9" s="89" t="s">
        <v>67</v>
      </c>
      <c r="B9" s="164" t="s">
        <v>87</v>
      </c>
      <c r="C9" s="165"/>
      <c r="D9" s="91" t="s">
        <v>68</v>
      </c>
      <c r="E9" s="90" t="s">
        <v>19</v>
      </c>
      <c r="F9" s="92" t="s">
        <v>84</v>
      </c>
      <c r="G9" s="93" t="s">
        <v>88</v>
      </c>
      <c r="H9" s="51" t="s">
        <v>72</v>
      </c>
      <c r="I9" s="94" t="s">
        <v>89</v>
      </c>
    </row>
    <row r="10" spans="1:9" ht="13.5" thickBot="1">
      <c r="A10" s="95" t="s">
        <v>74</v>
      </c>
      <c r="B10" s="166" t="s">
        <v>75</v>
      </c>
      <c r="C10" s="167"/>
      <c r="D10" s="97" t="s">
        <v>75</v>
      </c>
      <c r="E10" s="96" t="s">
        <v>75</v>
      </c>
      <c r="F10" s="98" t="s">
        <v>90</v>
      </c>
      <c r="G10" s="99">
        <f>G11</f>
        <v>11548.65</v>
      </c>
      <c r="H10" s="99">
        <f>H11</f>
        <v>5134.94</v>
      </c>
      <c r="I10" s="100">
        <f>G10+H10</f>
        <v>16683.59</v>
      </c>
    </row>
    <row r="11" spans="1:9" ht="12.75">
      <c r="A11" s="101" t="s">
        <v>77</v>
      </c>
      <c r="B11" s="168" t="s">
        <v>75</v>
      </c>
      <c r="C11" s="169"/>
      <c r="D11" s="102" t="s">
        <v>75</v>
      </c>
      <c r="E11" s="103" t="s">
        <v>75</v>
      </c>
      <c r="F11" s="104" t="s">
        <v>91</v>
      </c>
      <c r="G11" s="105">
        <f>G12+G17+G19+G21+G31+G26</f>
        <v>11548.65</v>
      </c>
      <c r="H11" s="106">
        <f>H21</f>
        <v>5134.94</v>
      </c>
      <c r="I11" s="107">
        <f>G11+H11</f>
        <v>16683.59</v>
      </c>
    </row>
    <row r="12" spans="1:9" ht="12.75">
      <c r="A12" s="108" t="s">
        <v>92</v>
      </c>
      <c r="B12" s="109" t="s">
        <v>93</v>
      </c>
      <c r="C12" s="110" t="s">
        <v>94</v>
      </c>
      <c r="D12" s="111" t="s">
        <v>75</v>
      </c>
      <c r="E12" s="112" t="s">
        <v>75</v>
      </c>
      <c r="F12" s="113" t="s">
        <v>95</v>
      </c>
      <c r="G12" s="114">
        <f>SUM(G13:G16)</f>
        <v>100</v>
      </c>
      <c r="H12" s="114">
        <v>0</v>
      </c>
      <c r="I12" s="115">
        <f>SUM(I13:I16)</f>
        <v>100</v>
      </c>
    </row>
    <row r="13" spans="1:9" ht="12.75">
      <c r="A13" s="116"/>
      <c r="B13" s="117"/>
      <c r="C13" s="118"/>
      <c r="D13" s="119">
        <v>6172</v>
      </c>
      <c r="E13" s="120">
        <v>5139</v>
      </c>
      <c r="F13" s="121" t="s">
        <v>96</v>
      </c>
      <c r="G13" s="122">
        <v>10</v>
      </c>
      <c r="H13" s="122"/>
      <c r="I13" s="123">
        <f>G13+H13</f>
        <v>10</v>
      </c>
    </row>
    <row r="14" spans="1:9" ht="12.75">
      <c r="A14" s="116"/>
      <c r="B14" s="117"/>
      <c r="C14" s="118"/>
      <c r="D14" s="124">
        <v>6172</v>
      </c>
      <c r="E14" s="120">
        <v>5166</v>
      </c>
      <c r="F14" s="125" t="s">
        <v>97</v>
      </c>
      <c r="G14" s="126">
        <v>35</v>
      </c>
      <c r="H14" s="122"/>
      <c r="I14" s="123">
        <f aca="true" t="shared" si="0" ref="I14:I20">G14+H14</f>
        <v>35</v>
      </c>
    </row>
    <row r="15" spans="1:9" ht="12.75">
      <c r="A15" s="116"/>
      <c r="B15" s="117"/>
      <c r="C15" s="118"/>
      <c r="D15" s="119">
        <v>6172</v>
      </c>
      <c r="E15" s="120">
        <v>5169</v>
      </c>
      <c r="F15" s="125" t="s">
        <v>98</v>
      </c>
      <c r="G15" s="122">
        <v>35</v>
      </c>
      <c r="H15" s="122"/>
      <c r="I15" s="123">
        <f t="shared" si="0"/>
        <v>35</v>
      </c>
    </row>
    <row r="16" spans="1:9" ht="12.75">
      <c r="A16" s="116"/>
      <c r="B16" s="117"/>
      <c r="C16" s="118"/>
      <c r="D16" s="119">
        <v>6172</v>
      </c>
      <c r="E16" s="127">
        <v>5175</v>
      </c>
      <c r="F16" s="125" t="s">
        <v>99</v>
      </c>
      <c r="G16" s="122">
        <v>20</v>
      </c>
      <c r="H16" s="122"/>
      <c r="I16" s="123">
        <f t="shared" si="0"/>
        <v>20</v>
      </c>
    </row>
    <row r="17" spans="1:9" ht="12.75">
      <c r="A17" s="128" t="s">
        <v>92</v>
      </c>
      <c r="B17" s="109" t="s">
        <v>100</v>
      </c>
      <c r="C17" s="129" t="s">
        <v>94</v>
      </c>
      <c r="D17" s="111" t="s">
        <v>75</v>
      </c>
      <c r="E17" s="112" t="s">
        <v>75</v>
      </c>
      <c r="F17" s="113" t="s">
        <v>101</v>
      </c>
      <c r="G17" s="114">
        <f>G18</f>
        <v>590</v>
      </c>
      <c r="H17" s="130">
        <v>0</v>
      </c>
      <c r="I17" s="131">
        <f>I18</f>
        <v>590</v>
      </c>
    </row>
    <row r="18" spans="1:9" ht="12.75">
      <c r="A18" s="116"/>
      <c r="B18" s="117"/>
      <c r="C18" s="118"/>
      <c r="D18" s="124">
        <v>6172</v>
      </c>
      <c r="E18" s="120">
        <v>5166</v>
      </c>
      <c r="F18" s="125" t="s">
        <v>97</v>
      </c>
      <c r="G18" s="126">
        <v>590</v>
      </c>
      <c r="H18" s="122"/>
      <c r="I18" s="123">
        <f t="shared" si="0"/>
        <v>590</v>
      </c>
    </row>
    <row r="19" spans="1:9" ht="12.75">
      <c r="A19" s="128" t="s">
        <v>92</v>
      </c>
      <c r="B19" s="109" t="s">
        <v>102</v>
      </c>
      <c r="C19" s="129" t="s">
        <v>94</v>
      </c>
      <c r="D19" s="111" t="s">
        <v>75</v>
      </c>
      <c r="E19" s="112" t="s">
        <v>75</v>
      </c>
      <c r="F19" s="113" t="s">
        <v>103</v>
      </c>
      <c r="G19" s="114">
        <f>G20</f>
        <v>300</v>
      </c>
      <c r="H19" s="130">
        <v>0</v>
      </c>
      <c r="I19" s="131">
        <f>I20</f>
        <v>300</v>
      </c>
    </row>
    <row r="20" spans="1:9" ht="12.75">
      <c r="A20" s="116"/>
      <c r="B20" s="117"/>
      <c r="C20" s="118"/>
      <c r="D20" s="124">
        <v>6172</v>
      </c>
      <c r="E20" s="120">
        <v>5166</v>
      </c>
      <c r="F20" s="125" t="s">
        <v>97</v>
      </c>
      <c r="G20" s="126">
        <v>300</v>
      </c>
      <c r="H20" s="122"/>
      <c r="I20" s="123">
        <f t="shared" si="0"/>
        <v>300</v>
      </c>
    </row>
    <row r="21" spans="1:11" ht="12.75">
      <c r="A21" s="128" t="s">
        <v>92</v>
      </c>
      <c r="B21" s="132" t="s">
        <v>104</v>
      </c>
      <c r="C21" s="129" t="s">
        <v>94</v>
      </c>
      <c r="D21" s="111" t="s">
        <v>75</v>
      </c>
      <c r="E21" s="112" t="s">
        <v>75</v>
      </c>
      <c r="F21" s="113" t="s">
        <v>105</v>
      </c>
      <c r="G21" s="130">
        <f>G22+G24+G23+G25</f>
        <v>10208.65</v>
      </c>
      <c r="H21" s="130">
        <f>H24</f>
        <v>5134.94</v>
      </c>
      <c r="I21" s="131">
        <f>G21+H21</f>
        <v>15343.59</v>
      </c>
      <c r="K21" s="1"/>
    </row>
    <row r="22" spans="1:9" ht="12.75">
      <c r="A22" s="116"/>
      <c r="B22" s="117"/>
      <c r="C22" s="118"/>
      <c r="D22" s="119">
        <v>6172</v>
      </c>
      <c r="E22" s="120">
        <v>5139</v>
      </c>
      <c r="F22" s="121" t="s">
        <v>96</v>
      </c>
      <c r="G22" s="122">
        <v>190</v>
      </c>
      <c r="H22" s="122">
        <v>0</v>
      </c>
      <c r="I22" s="123">
        <f>G22+H22</f>
        <v>190</v>
      </c>
    </row>
    <row r="23" spans="1:9" ht="12.75">
      <c r="A23" s="116"/>
      <c r="B23" s="117"/>
      <c r="C23" s="118"/>
      <c r="D23" s="119">
        <v>6172</v>
      </c>
      <c r="E23" s="120">
        <v>5909</v>
      </c>
      <c r="F23" s="121" t="s">
        <v>106</v>
      </c>
      <c r="G23" s="122">
        <v>10</v>
      </c>
      <c r="H23" s="122">
        <v>0</v>
      </c>
      <c r="I23" s="123">
        <f>G23+H23</f>
        <v>10</v>
      </c>
    </row>
    <row r="24" spans="1:9" ht="12.75">
      <c r="A24" s="116"/>
      <c r="B24" s="117"/>
      <c r="C24" s="118"/>
      <c r="D24" s="119">
        <v>6399</v>
      </c>
      <c r="E24" s="127">
        <v>5362</v>
      </c>
      <c r="F24" s="125" t="s">
        <v>107</v>
      </c>
      <c r="G24" s="122">
        <f>10000+8.65-G25</f>
        <v>4873.71</v>
      </c>
      <c r="H24" s="122">
        <v>5134.94</v>
      </c>
      <c r="I24" s="123">
        <f>G24+H24</f>
        <v>10008.65</v>
      </c>
    </row>
    <row r="25" spans="1:9" ht="12.75">
      <c r="A25" s="116"/>
      <c r="B25" s="117"/>
      <c r="C25" s="118"/>
      <c r="D25" s="119">
        <v>6399</v>
      </c>
      <c r="E25" s="127">
        <v>5365</v>
      </c>
      <c r="F25" s="125" t="s">
        <v>115</v>
      </c>
      <c r="G25" s="122">
        <v>5134.94</v>
      </c>
      <c r="H25" s="122">
        <v>0</v>
      </c>
      <c r="I25" s="123">
        <f>G25+H25</f>
        <v>5134.94</v>
      </c>
    </row>
    <row r="26" spans="1:9" ht="12.75">
      <c r="A26" s="128" t="s">
        <v>92</v>
      </c>
      <c r="B26" s="132" t="s">
        <v>108</v>
      </c>
      <c r="C26" s="129" t="s">
        <v>94</v>
      </c>
      <c r="D26" s="111" t="s">
        <v>75</v>
      </c>
      <c r="E26" s="133" t="s">
        <v>75</v>
      </c>
      <c r="F26" s="134" t="s">
        <v>109</v>
      </c>
      <c r="G26" s="130">
        <f>SUM(G27:G30)</f>
        <v>100</v>
      </c>
      <c r="H26" s="130">
        <v>0</v>
      </c>
      <c r="I26" s="131">
        <f>SUM(I27:I30)</f>
        <v>100</v>
      </c>
    </row>
    <row r="27" spans="1:9" ht="12.75">
      <c r="A27" s="116"/>
      <c r="B27" s="117"/>
      <c r="C27" s="118"/>
      <c r="D27" s="135">
        <v>6172</v>
      </c>
      <c r="E27" s="135">
        <v>5139</v>
      </c>
      <c r="F27" s="136" t="s">
        <v>96</v>
      </c>
      <c r="G27" s="137">
        <v>20</v>
      </c>
      <c r="H27" s="122"/>
      <c r="I27" s="123">
        <f>G27+H27</f>
        <v>20</v>
      </c>
    </row>
    <row r="28" spans="1:9" ht="12.75">
      <c r="A28" s="116"/>
      <c r="B28" s="117"/>
      <c r="C28" s="118"/>
      <c r="D28" s="135">
        <v>6172</v>
      </c>
      <c r="E28" s="135">
        <v>5164</v>
      </c>
      <c r="F28" s="136" t="s">
        <v>110</v>
      </c>
      <c r="G28" s="137">
        <v>10</v>
      </c>
      <c r="H28" s="122"/>
      <c r="I28" s="123">
        <f aca="true" t="shared" si="1" ref="I28:I33">G28+H28</f>
        <v>10</v>
      </c>
    </row>
    <row r="29" spans="1:9" ht="12.75">
      <c r="A29" s="116"/>
      <c r="B29" s="117"/>
      <c r="C29" s="118"/>
      <c r="D29" s="135">
        <v>6172</v>
      </c>
      <c r="E29" s="135">
        <v>5169</v>
      </c>
      <c r="F29" s="138" t="s">
        <v>111</v>
      </c>
      <c r="G29" s="137">
        <v>50</v>
      </c>
      <c r="H29" s="122"/>
      <c r="I29" s="123">
        <f t="shared" si="1"/>
        <v>50</v>
      </c>
    </row>
    <row r="30" spans="1:9" ht="12.75">
      <c r="A30" s="116"/>
      <c r="B30" s="117"/>
      <c r="C30" s="118"/>
      <c r="D30" s="139">
        <v>6172</v>
      </c>
      <c r="E30" s="140">
        <v>5175</v>
      </c>
      <c r="F30" s="141" t="s">
        <v>99</v>
      </c>
      <c r="G30" s="137">
        <v>20</v>
      </c>
      <c r="H30" s="122"/>
      <c r="I30" s="123">
        <f t="shared" si="1"/>
        <v>20</v>
      </c>
    </row>
    <row r="31" spans="1:9" ht="12.75">
      <c r="A31" s="142" t="s">
        <v>92</v>
      </c>
      <c r="B31" s="132" t="s">
        <v>112</v>
      </c>
      <c r="C31" s="129" t="s">
        <v>94</v>
      </c>
      <c r="D31" s="143" t="s">
        <v>75</v>
      </c>
      <c r="E31" s="133" t="s">
        <v>75</v>
      </c>
      <c r="F31" s="134" t="s">
        <v>113</v>
      </c>
      <c r="G31" s="130">
        <f>SUM(G32:G33)</f>
        <v>250</v>
      </c>
      <c r="H31" s="156">
        <v>0</v>
      </c>
      <c r="I31" s="131">
        <f>I32+I33</f>
        <v>250</v>
      </c>
    </row>
    <row r="32" spans="1:9" ht="12.75">
      <c r="A32" s="144"/>
      <c r="B32" s="117"/>
      <c r="C32" s="145"/>
      <c r="D32" s="124">
        <v>6310</v>
      </c>
      <c r="E32" s="127">
        <v>5163</v>
      </c>
      <c r="F32" s="125" t="s">
        <v>114</v>
      </c>
      <c r="G32" s="122">
        <v>248.5</v>
      </c>
      <c r="H32" s="137"/>
      <c r="I32" s="123">
        <f t="shared" si="1"/>
        <v>248.5</v>
      </c>
    </row>
    <row r="33" spans="1:9" ht="13.5" thickBot="1">
      <c r="A33" s="146"/>
      <c r="B33" s="147"/>
      <c r="C33" s="148"/>
      <c r="D33" s="149">
        <v>6310</v>
      </c>
      <c r="E33" s="150">
        <v>5169</v>
      </c>
      <c r="F33" s="151" t="s">
        <v>111</v>
      </c>
      <c r="G33" s="152">
        <v>1.5</v>
      </c>
      <c r="H33" s="157"/>
      <c r="I33" s="155">
        <f t="shared" si="1"/>
        <v>1.5</v>
      </c>
    </row>
    <row r="34" spans="1:9" ht="12.75">
      <c r="A34" s="153"/>
      <c r="B34" s="153"/>
      <c r="C34" s="153"/>
      <c r="D34" s="153"/>
      <c r="E34" s="153"/>
      <c r="F34" s="153"/>
      <c r="G34" s="153"/>
      <c r="H34" s="153"/>
      <c r="I34" s="153"/>
    </row>
    <row r="35" spans="1:9" ht="12.75">
      <c r="A35" s="153"/>
      <c r="B35" s="153"/>
      <c r="C35" s="153"/>
      <c r="D35" s="153"/>
      <c r="E35" s="153"/>
      <c r="F35" s="153"/>
      <c r="G35" s="153"/>
      <c r="H35" s="153"/>
      <c r="I35" s="153"/>
    </row>
    <row r="36" spans="1:9" ht="12.75">
      <c r="A36" s="153"/>
      <c r="B36" s="153"/>
      <c r="C36" s="153"/>
      <c r="D36" s="153"/>
      <c r="E36" s="153"/>
      <c r="F36" s="153"/>
      <c r="G36" s="153"/>
      <c r="H36" s="153"/>
      <c r="I36" s="153"/>
    </row>
    <row r="37" spans="1:9" ht="12.75">
      <c r="A37" s="153"/>
      <c r="B37" s="153"/>
      <c r="C37" s="153"/>
      <c r="D37" s="153"/>
      <c r="E37" s="153"/>
      <c r="F37" s="154"/>
      <c r="G37" s="153"/>
      <c r="H37" s="153"/>
      <c r="I37" s="153"/>
    </row>
    <row r="38" spans="1:9" ht="12.75">
      <c r="A38" s="153"/>
      <c r="B38" s="153"/>
      <c r="C38" s="153"/>
      <c r="D38" s="153"/>
      <c r="E38" s="153"/>
      <c r="F38" s="153"/>
      <c r="G38" s="153"/>
      <c r="H38" s="153"/>
      <c r="I38" s="153"/>
    </row>
    <row r="39" spans="1:9" ht="12.75">
      <c r="A39" s="153"/>
      <c r="B39" s="153"/>
      <c r="C39" s="153"/>
      <c r="D39" s="153"/>
      <c r="E39" s="153"/>
      <c r="F39" s="153"/>
      <c r="G39" s="153"/>
      <c r="H39" s="153"/>
      <c r="I39" s="153"/>
    </row>
    <row r="40" spans="1:9" ht="12.75">
      <c r="A40" s="153"/>
      <c r="B40" s="153"/>
      <c r="C40" s="153"/>
      <c r="D40" s="153"/>
      <c r="E40" s="153"/>
      <c r="F40" s="153"/>
      <c r="G40" s="153"/>
      <c r="H40" s="153"/>
      <c r="I40" s="153"/>
    </row>
    <row r="41" spans="1:9" ht="12.75">
      <c r="A41" s="153"/>
      <c r="B41" s="153"/>
      <c r="C41" s="153"/>
      <c r="D41" s="153"/>
      <c r="E41" s="153"/>
      <c r="F41" s="153"/>
      <c r="G41" s="153"/>
      <c r="H41" s="153"/>
      <c r="I41" s="153"/>
    </row>
    <row r="42" spans="1:9" ht="12.75">
      <c r="A42" s="153"/>
      <c r="B42" s="153"/>
      <c r="C42" s="153"/>
      <c r="D42" s="153"/>
      <c r="E42" s="153"/>
      <c r="F42" s="153"/>
      <c r="G42" s="153"/>
      <c r="H42" s="153"/>
      <c r="I42" s="153"/>
    </row>
    <row r="43" spans="1:9" ht="12.75">
      <c r="A43" s="153"/>
      <c r="B43" s="153"/>
      <c r="C43" s="153"/>
      <c r="D43" s="153"/>
      <c r="E43" s="153"/>
      <c r="F43" s="153"/>
      <c r="G43" s="153"/>
      <c r="H43" s="153"/>
      <c r="I43" s="153"/>
    </row>
    <row r="44" spans="1:9" ht="12.75">
      <c r="A44" s="153"/>
      <c r="B44" s="153"/>
      <c r="C44" s="153"/>
      <c r="D44" s="153"/>
      <c r="E44" s="153"/>
      <c r="F44" s="153"/>
      <c r="G44" s="153"/>
      <c r="H44" s="153"/>
      <c r="I44" s="153"/>
    </row>
    <row r="45" spans="1:9" ht="12.75">
      <c r="A45" s="153"/>
      <c r="B45" s="153"/>
      <c r="C45" s="153"/>
      <c r="D45" s="153"/>
      <c r="E45" s="153"/>
      <c r="F45" s="153"/>
      <c r="G45" s="153"/>
      <c r="H45" s="153"/>
      <c r="I45" s="153"/>
    </row>
    <row r="46" spans="1:9" ht="12.75">
      <c r="A46" s="153"/>
      <c r="B46" s="153"/>
      <c r="C46" s="153"/>
      <c r="D46" s="153"/>
      <c r="E46" s="153"/>
      <c r="F46" s="153"/>
      <c r="G46" s="153"/>
      <c r="H46" s="153"/>
      <c r="I46" s="153"/>
    </row>
    <row r="47" spans="1:9" ht="12.75">
      <c r="A47" s="153"/>
      <c r="B47" s="153"/>
      <c r="C47" s="153"/>
      <c r="D47" s="153"/>
      <c r="E47" s="153"/>
      <c r="F47" s="153"/>
      <c r="G47" s="153"/>
      <c r="H47" s="153"/>
      <c r="I47" s="153"/>
    </row>
    <row r="48" spans="1:9" ht="12.75">
      <c r="A48" s="153"/>
      <c r="B48" s="153"/>
      <c r="C48" s="153"/>
      <c r="D48" s="153"/>
      <c r="E48" s="153"/>
      <c r="F48" s="153"/>
      <c r="G48" s="153"/>
      <c r="H48" s="153"/>
      <c r="I48" s="153"/>
    </row>
    <row r="49" spans="1:9" ht="12.75">
      <c r="A49" s="153"/>
      <c r="B49" s="153"/>
      <c r="C49" s="153"/>
      <c r="D49" s="153"/>
      <c r="E49" s="153"/>
      <c r="F49" s="153"/>
      <c r="G49" s="153"/>
      <c r="H49" s="153"/>
      <c r="I49" s="153"/>
    </row>
    <row r="50" spans="1:9" ht="12.75">
      <c r="A50" s="153"/>
      <c r="B50" s="153"/>
      <c r="C50" s="153"/>
      <c r="D50" s="153"/>
      <c r="E50" s="153"/>
      <c r="F50" s="153"/>
      <c r="G50" s="153"/>
      <c r="H50" s="153"/>
      <c r="I50" s="153"/>
    </row>
    <row r="51" spans="1:9" ht="12.75">
      <c r="A51" s="153"/>
      <c r="B51" s="153"/>
      <c r="C51" s="153"/>
      <c r="D51" s="153"/>
      <c r="E51" s="153"/>
      <c r="F51" s="153"/>
      <c r="G51" s="153"/>
      <c r="H51" s="153"/>
      <c r="I51" s="153"/>
    </row>
    <row r="52" spans="1:9" ht="12.75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ht="12.75">
      <c r="A53" s="153"/>
      <c r="B53" s="153"/>
      <c r="C53" s="153"/>
      <c r="D53" s="153"/>
      <c r="E53" s="153"/>
      <c r="F53" s="153"/>
      <c r="G53" s="153"/>
      <c r="H53" s="153"/>
      <c r="I53" s="153"/>
    </row>
    <row r="54" spans="1:9" ht="12.75">
      <c r="A54" s="153"/>
      <c r="B54" s="153"/>
      <c r="C54" s="153"/>
      <c r="D54" s="153"/>
      <c r="E54" s="153"/>
      <c r="F54" s="153"/>
      <c r="G54" s="153"/>
      <c r="H54" s="153"/>
      <c r="I54" s="153"/>
    </row>
  </sheetData>
  <sheetProtection/>
  <mergeCells count="6">
    <mergeCell ref="A3:I3"/>
    <mergeCell ref="A5:I5"/>
    <mergeCell ref="A7:I7"/>
    <mergeCell ref="B9:C9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I12:I20 I26:I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Fantova Lucie</cp:lastModifiedBy>
  <cp:lastPrinted>2016-04-22T10:46:19Z</cp:lastPrinted>
  <dcterms:created xsi:type="dcterms:W3CDTF">2007-12-18T12:40:54Z</dcterms:created>
  <dcterms:modified xsi:type="dcterms:W3CDTF">2016-05-17T10:20:54Z</dcterms:modified>
  <cp:category/>
  <cp:version/>
  <cp:contentType/>
  <cp:contentStatus/>
</cp:coreProperties>
</file>