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40" windowHeight="7695" activeTab="1"/>
  </bookViews>
  <sheets>
    <sheet name="Bilance PaV" sheetId="4" r:id="rId1"/>
    <sheet name="92607" sheetId="1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C3" i="4" l="1"/>
  <c r="D3" i="4"/>
  <c r="E3" i="4"/>
  <c r="E4" i="4"/>
  <c r="E5" i="4"/>
  <c r="E6" i="4"/>
  <c r="C7" i="4"/>
  <c r="C8" i="4"/>
  <c r="D8" i="4"/>
  <c r="D7" i="4" s="1"/>
  <c r="E9" i="4"/>
  <c r="E10" i="4"/>
  <c r="E11" i="4"/>
  <c r="E12" i="4"/>
  <c r="E13" i="4"/>
  <c r="C14" i="4"/>
  <c r="D14" i="4"/>
  <c r="E14" i="4" s="1"/>
  <c r="E15" i="4"/>
  <c r="E16" i="4"/>
  <c r="E17" i="4"/>
  <c r="E18" i="4"/>
  <c r="C19" i="4"/>
  <c r="C20" i="4"/>
  <c r="D20" i="4"/>
  <c r="E20" i="4" s="1"/>
  <c r="E21" i="4"/>
  <c r="E22" i="4"/>
  <c r="E23" i="4"/>
  <c r="E24" i="4"/>
  <c r="C25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C45" i="4"/>
  <c r="D45" i="4"/>
  <c r="E45" i="4"/>
  <c r="I210" i="1"/>
  <c r="J220" i="1"/>
  <c r="J219" i="1"/>
  <c r="D19" i="4" l="1"/>
  <c r="E7" i="4"/>
  <c r="E8" i="4"/>
  <c r="D25" i="4" l="1"/>
  <c r="E25" i="4" s="1"/>
  <c r="E19" i="4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I13" i="1" l="1"/>
  <c r="I80" i="1" l="1"/>
  <c r="I187" i="1"/>
  <c r="J186" i="1" l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G210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83" i="1" l="1"/>
  <c r="J84" i="1"/>
  <c r="J85" i="1"/>
  <c r="J86" i="1"/>
  <c r="J87" i="1"/>
  <c r="J88" i="1"/>
  <c r="J90" i="1"/>
  <c r="J82" i="1"/>
  <c r="J81" i="1"/>
  <c r="H13" i="1"/>
  <c r="J13" i="1" l="1"/>
  <c r="J189" i="1"/>
  <c r="J188" i="1"/>
  <c r="H187" i="1"/>
  <c r="J187" i="1" s="1"/>
  <c r="J214" i="1"/>
  <c r="J216" i="1"/>
  <c r="J218" i="1"/>
  <c r="J212" i="1"/>
  <c r="J223" i="1"/>
  <c r="H222" i="1"/>
  <c r="J222" i="1" s="1"/>
  <c r="I221" i="1"/>
  <c r="I11" i="1" s="1"/>
  <c r="H217" i="1"/>
  <c r="J217" i="1" s="1"/>
  <c r="H215" i="1"/>
  <c r="J215" i="1" s="1"/>
  <c r="H213" i="1"/>
  <c r="J213" i="1" s="1"/>
  <c r="H211" i="1"/>
  <c r="H89" i="1"/>
  <c r="G222" i="1"/>
  <c r="G221" i="1" s="1"/>
  <c r="H221" i="1" l="1"/>
  <c r="J221" i="1" s="1"/>
  <c r="H210" i="1"/>
  <c r="J210" i="1" s="1"/>
  <c r="J211" i="1"/>
  <c r="H80" i="1"/>
  <c r="J89" i="1"/>
  <c r="G188" i="1"/>
  <c r="G81" i="1"/>
  <c r="G80" i="1" s="1"/>
  <c r="G13" i="1"/>
  <c r="G187" i="1" l="1"/>
  <c r="J80" i="1"/>
  <c r="H11" i="1"/>
  <c r="J11" i="1" s="1"/>
  <c r="G11" i="1" l="1"/>
</calcChain>
</file>

<file path=xl/sharedStrings.xml><?xml version="1.0" encoding="utf-8"?>
<sst xmlns="http://schemas.openxmlformats.org/spreadsheetml/2006/main" count="856" uniqueCount="334">
  <si>
    <t>odbor kultury, památkové péče a cestovního ruchu</t>
  </si>
  <si>
    <t>926 07 - Dotační fond LK</t>
  </si>
  <si>
    <t>tis.Kč</t>
  </si>
  <si>
    <t>uk</t>
  </si>
  <si>
    <t>č.a.</t>
  </si>
  <si>
    <t>§</t>
  </si>
  <si>
    <t>pol.</t>
  </si>
  <si>
    <t>D O T A Č N Í  F O N D   L K</t>
  </si>
  <si>
    <t>SR 2016</t>
  </si>
  <si>
    <t>SU</t>
  </si>
  <si>
    <t>x</t>
  </si>
  <si>
    <t>Běžné a kapitálové výdaje resortu celkem</t>
  </si>
  <si>
    <t>z toho</t>
  </si>
  <si>
    <t>7010000</t>
  </si>
  <si>
    <t>0000</t>
  </si>
  <si>
    <t>nespecifikované rezervy fondu</t>
  </si>
  <si>
    <t xml:space="preserve">  </t>
  </si>
  <si>
    <t>nespecifikované rezervy</t>
  </si>
  <si>
    <t>7020000</t>
  </si>
  <si>
    <t>5901</t>
  </si>
  <si>
    <t>7020097</t>
  </si>
  <si>
    <t xml:space="preserve"> </t>
  </si>
  <si>
    <t>Petra Přenosilová-objekt sýpky v Blíževedlech</t>
  </si>
  <si>
    <t>účelové neinv. transfery fyzickým osobám</t>
  </si>
  <si>
    <t>7020098</t>
  </si>
  <si>
    <t>Náb.obec Církve čs.h.Frýdlant v Č.- fara-4.etapa</t>
  </si>
  <si>
    <t>neinvest.transfery cílrkvím a náboženským společnostem</t>
  </si>
  <si>
    <t>7020104</t>
  </si>
  <si>
    <t>ŘKF Brenná-kostel sv. Jana Křtitele Brenná-II.etapa</t>
  </si>
  <si>
    <t>7020111</t>
  </si>
  <si>
    <t>ŘKF Děkanství Jablonné, střecha kostel Petrovice</t>
  </si>
  <si>
    <t>7030000</t>
  </si>
  <si>
    <t>7040000</t>
  </si>
  <si>
    <t>7040001</t>
  </si>
  <si>
    <t>1705</t>
  </si>
  <si>
    <t>neinvestiční příspěvky zřízeným PO</t>
  </si>
  <si>
    <t>0704007</t>
  </si>
  <si>
    <t>NPÚ - Archeologický průzkum býv. konírny Zákupy</t>
  </si>
  <si>
    <t>neinvestiční transfery cizím PO</t>
  </si>
  <si>
    <t>7040008</t>
  </si>
  <si>
    <t>1702</t>
  </si>
  <si>
    <t>SML - Restaurování a konzervace textilií ze hřbitova</t>
  </si>
  <si>
    <t>Muzeum ČR Turnov - Záchr. arch. výzk. Hrubá Skála</t>
  </si>
  <si>
    <t>7050000</t>
  </si>
  <si>
    <t>Program 7.5 - Cestujeme s LK a poznáváme kulturu v regionu</t>
  </si>
  <si>
    <t>ŘKF Vítkov u Chrastavy-SHP kostel Horní Vítkov</t>
  </si>
  <si>
    <t>neinv.transfery církvím a náboženským společnostem</t>
  </si>
  <si>
    <t>ŔKF Kamenický Šenov - SHP kostel sv.Jana Křtitele</t>
  </si>
  <si>
    <t>ŘKF Brniště - SHP kostel sv. Mikuláše v Brništi</t>
  </si>
  <si>
    <t>ŘKF Česká Lípa - SHP kostel Máří Magdaléńy Č.L.</t>
  </si>
  <si>
    <t>Kamil Ryšánek - SHP dům č. p. 5  Nový Bor</t>
  </si>
  <si>
    <t>2027</t>
  </si>
  <si>
    <t>neinvestiční transfery obcím</t>
  </si>
  <si>
    <t>ŘKF Jablonné v Podještědí - SHP kostel Petrovice</t>
  </si>
  <si>
    <t>Jindřichovice p. S. - SHP kostel Jindřichovice</t>
  </si>
  <si>
    <t>Č.kongr.sester dominikánek-SHP dům Podještědí</t>
  </si>
  <si>
    <t>Jablonec nad Nisou - SHP kaple sv. AnnyMšeno</t>
  </si>
  <si>
    <t>3001</t>
  </si>
  <si>
    <t>Lomnice n.P. - SHP kaple sv. Jana Křtitele</t>
  </si>
  <si>
    <t>5005</t>
  </si>
  <si>
    <t>7030017</t>
  </si>
  <si>
    <t>7030018</t>
  </si>
  <si>
    <t>7030019</t>
  </si>
  <si>
    <t>7030020</t>
  </si>
  <si>
    <t>7030021</t>
  </si>
  <si>
    <t>7030022</t>
  </si>
  <si>
    <t>7030023</t>
  </si>
  <si>
    <t>7030024</t>
  </si>
  <si>
    <t>7030025</t>
  </si>
  <si>
    <t>7030026</t>
  </si>
  <si>
    <t>UR II 2016</t>
  </si>
  <si>
    <t>Turnov - Hrad Valdštejn obnova střešní krytiny</t>
  </si>
  <si>
    <t>5008</t>
  </si>
  <si>
    <t>ŘKF Bozkov - Záchrana bozkovských vrhan IV.</t>
  </si>
  <si>
    <t>Ing. Šimonek - Hrad Houska nástěnné  malby IX.</t>
  </si>
  <si>
    <t>neivn.transfery nefin.podnik. subjektům - fyzickým os.</t>
  </si>
  <si>
    <t xml:space="preserve">ŘKF Brniště - kostel sv. Mikuláše v Brništi 4. </t>
  </si>
  <si>
    <t xml:space="preserve">Bartoníček - Dolení mlýn v Bradlecké Lhotě </t>
  </si>
  <si>
    <t>Pivovar Svijany a.s. - Zámek Svijany restarování</t>
  </si>
  <si>
    <t>neinv.transfery nefin. podnik. Sub. - právnický osobám</t>
  </si>
  <si>
    <t>ŘKF Český Dub - kostel Letařovice - III.</t>
  </si>
  <si>
    <t>Farní obec Jbc - Restaurování kostel Povýšení I.</t>
  </si>
  <si>
    <t>Krejčí - Papírny Hamr na Jezeře</t>
  </si>
  <si>
    <t>ŘKF - Cvikov - kostel sv. Alžběty Uh. ve Cvikově I.</t>
  </si>
  <si>
    <t>Jánské kameny-Johannisstein-kostel Krompach</t>
  </si>
  <si>
    <t>neinvestiční tranfery spolkům</t>
  </si>
  <si>
    <t>ŘKF Krásná - kostel sv. Josefa Krásná</t>
  </si>
  <si>
    <t>Šefr - venkovský dům Víska II.</t>
  </si>
  <si>
    <t>Lučany nad Nisou - rozhledna Bramberk</t>
  </si>
  <si>
    <t>00000</t>
  </si>
  <si>
    <t>3022</t>
  </si>
  <si>
    <t>Horní Libchava - socha Panny Marie Horní Libchava</t>
  </si>
  <si>
    <t xml:space="preserve">Vítkovice - socha sv. Jana Nepomuckého </t>
  </si>
  <si>
    <t>Havelka - Baranův hostinec v Trávníčků II.</t>
  </si>
  <si>
    <t>ŘKF Vítkov u Chrastavy-kostel Horní Vítkov</t>
  </si>
  <si>
    <t>ŘKF Mařenice - schodiště s balustrádou</t>
  </si>
  <si>
    <t>Habásko - objekt Žďár v Podbezdězí</t>
  </si>
  <si>
    <t>4021</t>
  </si>
  <si>
    <t>5061</t>
  </si>
  <si>
    <t>Marečková  - schodiště domu Nový Bor</t>
  </si>
  <si>
    <t>Froněk - objekt v Polevsku</t>
  </si>
  <si>
    <t>Bucek - dům Nový Bor</t>
  </si>
  <si>
    <t>Knob - sušárna ovoce Újezd - Syřenov</t>
  </si>
  <si>
    <t>Stvolínky - zámek ve Stvolínkách</t>
  </si>
  <si>
    <t>Hejduková - socha Panny Marie Dlaskův statek</t>
  </si>
  <si>
    <t>Suchardová - dům Zvědavá ulička, Jilemnice</t>
  </si>
  <si>
    <t>Havlová Ester - usedlost Žďár v Podbezdězí III.</t>
  </si>
  <si>
    <t>Mimoň - socha sv. Vavřince Mimoň</t>
  </si>
  <si>
    <t>4007</t>
  </si>
  <si>
    <t>ŘKF Jilemnice - kostel sv. Vavřince Jilemnice</t>
  </si>
  <si>
    <t>Hejnice - bazilika Hejnice II.</t>
  </si>
  <si>
    <t>2004</t>
  </si>
  <si>
    <t>Černousy - kostel sv. Vavřince ve Vsi II.</t>
  </si>
  <si>
    <t>2015</t>
  </si>
  <si>
    <t>ŘKF Frýdlant - sanktusová věž kostel Frýdlant II.</t>
  </si>
  <si>
    <t>ŘKF Rokytnice nad Jizerou - kostel Rokytnice n.J.</t>
  </si>
  <si>
    <t>Hrádek nad Nisou - objekt Camelot v Hradku n.N.</t>
  </si>
  <si>
    <t>2006</t>
  </si>
  <si>
    <t>Hlubuček - objekt Zahrádky u České Lípy II.</t>
  </si>
  <si>
    <t>Zahrádky-sochy kostel sv. Barbory u Z. při Č.L.</t>
  </si>
  <si>
    <t>4059</t>
  </si>
  <si>
    <t>Osečná - okna kostel sv. Víta v Osečné</t>
  </si>
  <si>
    <t>2038</t>
  </si>
  <si>
    <t>Antoňová - objekt Přepeře</t>
  </si>
  <si>
    <t>ŘKF Jezvé - kostel sv. Vavřince v Jezvé 3.</t>
  </si>
  <si>
    <t>INISOFT s.r.o. - okna objekt Liberec Rumjancevova</t>
  </si>
  <si>
    <t>neinv.transfery nefin. podnik. sub. - právnický osobám</t>
  </si>
  <si>
    <t>ŘKF Zákupy - kostel v Zákupech</t>
  </si>
  <si>
    <t>ŘKF Jenišovice - kostel sv. Jiří v Jenišovicích</t>
  </si>
  <si>
    <t>Ochran.sbor Českobratr.církvi Ž. Brod-Kaple Ž.B.</t>
  </si>
  <si>
    <t>Doksy - zamek v Doksech</t>
  </si>
  <si>
    <t>4003</t>
  </si>
  <si>
    <t>Tichý - roubenka Kryštofovo Údolí</t>
  </si>
  <si>
    <t xml:space="preserve">ŘKF Kunratice u Cvikova - kostel Kunratice </t>
  </si>
  <si>
    <t>Kilián Oldřich - zámek v Horní Libchavě</t>
  </si>
  <si>
    <t>7020112</t>
  </si>
  <si>
    <t>7020113</t>
  </si>
  <si>
    <t>7020114</t>
  </si>
  <si>
    <t>7020115</t>
  </si>
  <si>
    <t>7020116</t>
  </si>
  <si>
    <t>7020117</t>
  </si>
  <si>
    <t>7020118</t>
  </si>
  <si>
    <t>7020119</t>
  </si>
  <si>
    <t>7020120</t>
  </si>
  <si>
    <t>7020121</t>
  </si>
  <si>
    <t>7020122</t>
  </si>
  <si>
    <t>7020123</t>
  </si>
  <si>
    <t>7020124</t>
  </si>
  <si>
    <t>7020125</t>
  </si>
  <si>
    <t>7020126</t>
  </si>
  <si>
    <t>7020127</t>
  </si>
  <si>
    <t>7020128</t>
  </si>
  <si>
    <t>7020129</t>
  </si>
  <si>
    <t>7020130</t>
  </si>
  <si>
    <t>7020131</t>
  </si>
  <si>
    <t>7020132</t>
  </si>
  <si>
    <t>7020133</t>
  </si>
  <si>
    <t>7020134</t>
  </si>
  <si>
    <t>7020135</t>
  </si>
  <si>
    <t>7020136</t>
  </si>
  <si>
    <t>7020137</t>
  </si>
  <si>
    <t>7020138</t>
  </si>
  <si>
    <t>7020139</t>
  </si>
  <si>
    <t>7020140</t>
  </si>
  <si>
    <t>7020141</t>
  </si>
  <si>
    <t>7020142</t>
  </si>
  <si>
    <t>7020143</t>
  </si>
  <si>
    <t>7020144</t>
  </si>
  <si>
    <t>7020145</t>
  </si>
  <si>
    <t>7020146</t>
  </si>
  <si>
    <t>7020147</t>
  </si>
  <si>
    <t>7020148</t>
  </si>
  <si>
    <t>7020149</t>
  </si>
  <si>
    <t>7020150</t>
  </si>
  <si>
    <t>7020151</t>
  </si>
  <si>
    <t>7020152</t>
  </si>
  <si>
    <t>7020153</t>
  </si>
  <si>
    <t>7020154</t>
  </si>
  <si>
    <t>7020155</t>
  </si>
  <si>
    <t>7020156</t>
  </si>
  <si>
    <t>7020157</t>
  </si>
  <si>
    <t>7020158</t>
  </si>
  <si>
    <t>7020159</t>
  </si>
  <si>
    <t>Program 7.1 - Kulturní aktivity v LK</t>
  </si>
  <si>
    <t>Program 7.2 - Záchrana a obnova památek v LK</t>
  </si>
  <si>
    <t>Program 7.3 - Stavebně historický průzkum</t>
  </si>
  <si>
    <t>Program 7.4 -Archeologie</t>
  </si>
  <si>
    <t>Program 7.5 -Cestujeme s LK a pozváváme kulturu v regionu</t>
  </si>
  <si>
    <t>neinvestiční transfery spolkům</t>
  </si>
  <si>
    <t>Spolek Dubáci - Pouť mezi dvěma Jány</t>
  </si>
  <si>
    <t>Spolek jablon.dam a pánů - 18. ročník Léto tančí</t>
  </si>
  <si>
    <t>Podkrk.symf.orchestr - Dvořákovo "Te Deum"</t>
  </si>
  <si>
    <t>Cetnrum pro zdrav.postiž.LK-Modrý slon 2016</t>
  </si>
  <si>
    <t>neinvestič.transfery obecně prospěšným společnostem</t>
  </si>
  <si>
    <t>Klub přátel divadla Semily-Semilský paroháč 2016</t>
  </si>
  <si>
    <t>Spolek př.Muzea ČR - Staroč.řem.trhy Turnov 2016</t>
  </si>
  <si>
    <t>Brána Trojzemí - Hrádecký divadelní podzim</t>
  </si>
  <si>
    <t>LOKACER - Zámecké hudební soboty</t>
  </si>
  <si>
    <t>Kult. a inf.stř.Města Lomnice n.P.-Léto na zámku</t>
  </si>
  <si>
    <t>5704</t>
  </si>
  <si>
    <t>neinvestiční stransfery obcím</t>
  </si>
  <si>
    <t>Rudolf Musil - Hudební festival Eurion 2016</t>
  </si>
  <si>
    <t>neinv.transfery nefin.podnikatel.sub.-fyzickým osobám</t>
  </si>
  <si>
    <t>Folklorní soubor Nisanka - Vánoce s Nisankou</t>
  </si>
  <si>
    <t>BEZMEZER - Particoloured ART</t>
  </si>
  <si>
    <t>Město Ralsko - 150. výročí srážka u Kuřívod</t>
  </si>
  <si>
    <t>4043</t>
  </si>
  <si>
    <t>AB Studio - Letní jazzová dílna Karla Velebného</t>
  </si>
  <si>
    <t>Podkrk.spol. Semily-19.ročník fest.Patříme k sobě</t>
  </si>
  <si>
    <t>Město Desná - Sympozium Desná 2016</t>
  </si>
  <si>
    <t>3002</t>
  </si>
  <si>
    <t>Sdružení TULIPAN - Rok 2016 s TULIPANem</t>
  </si>
  <si>
    <t>Česká kultura - Tanvaldské hudební jaro 2016</t>
  </si>
  <si>
    <t>ost. neinv.transfery veřejným rozpočtům územní úrovně</t>
  </si>
  <si>
    <t>neinv.transfery neinv.podnik.subjektům-práv.osobám</t>
  </si>
  <si>
    <t xml:space="preserve">KPaS Domu dětí a mládeže-Lomnické hudební jaro </t>
  </si>
  <si>
    <t>Klub přátel festivalu-Festival Jazz pod Kozákovem</t>
  </si>
  <si>
    <t>Div.sp.Krakonoš-Oslavy 230 let div.tradic Vysoké</t>
  </si>
  <si>
    <t>Kult.centrum Golf Semily-Film.festival Fokus Fest</t>
  </si>
  <si>
    <t>Zách.tov.Mastných Lomnice-Den architektury2016</t>
  </si>
  <si>
    <t>Bedřichováci - Kulturně společenské akce 2016</t>
  </si>
  <si>
    <t>Spolek přátel hudby Jbc - Pocta pro Karla IV.</t>
  </si>
  <si>
    <t>Město Harrachov -  Příjezd Krakonoše</t>
  </si>
  <si>
    <t>Obec Koťálov - 14. ročník Obl.přehl.dech.hudeb</t>
  </si>
  <si>
    <t>5029</t>
  </si>
  <si>
    <t xml:space="preserve">Kultura Nový Bor - Masopust v duchu karnevalu 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</si>
  <si>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</si>
  <si>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</si>
  <si>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</si>
  <si>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</si>
  <si>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</si>
  <si>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</si>
  <si>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</si>
  <si>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</si>
  <si>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</si>
  <si>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</si>
  <si>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</si>
  <si>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</si>
  <si>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</si>
  <si>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</si>
  <si>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</si>
  <si>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</si>
  <si>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</si>
  <si>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</si>
  <si>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</si>
  <si>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</si>
  <si>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</si>
  <si>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</si>
  <si>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</si>
  <si>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</si>
  <si>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</si>
  <si>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</si>
  <si>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</si>
  <si>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</si>
  <si>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</si>
  <si>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</si>
  <si>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</si>
  <si>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</si>
  <si>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</si>
  <si>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</si>
  <si>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</si>
  <si>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</si>
  <si>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</si>
  <si>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</si>
  <si>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</si>
  <si>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</si>
  <si>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</si>
  <si>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</si>
  <si>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</si>
  <si>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</si>
  <si>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</si>
  <si>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</si>
  <si>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</si>
  <si>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</si>
  <si>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</si>
  <si>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</si>
  <si>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</si>
  <si>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</si>
  <si>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</si>
  <si>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</si>
  <si>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</si>
  <si>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</si>
  <si>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</si>
  <si>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</si>
  <si>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</si>
  <si>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</si>
  <si>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</si>
  <si>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</si>
  <si>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</si>
  <si>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7010059</t>
  </si>
  <si>
    <t>7010060</t>
  </si>
  <si>
    <t>7010061</t>
  </si>
  <si>
    <t>7010062</t>
  </si>
  <si>
    <t>7010063</t>
  </si>
  <si>
    <t>7010064</t>
  </si>
  <si>
    <t>7010065</t>
  </si>
  <si>
    <t>7010066</t>
  </si>
  <si>
    <t>7010067</t>
  </si>
  <si>
    <t>7010068</t>
  </si>
  <si>
    <t>7010069</t>
  </si>
  <si>
    <t>7010070</t>
  </si>
  <si>
    <t>7010071</t>
  </si>
  <si>
    <t>7010072</t>
  </si>
  <si>
    <t>7010073</t>
  </si>
  <si>
    <t>7010074</t>
  </si>
  <si>
    <t>7010075</t>
  </si>
  <si>
    <t>7010076</t>
  </si>
  <si>
    <t>7010077</t>
  </si>
  <si>
    <t>7010078</t>
  </si>
  <si>
    <t>7010079</t>
  </si>
  <si>
    <t>7010080</t>
  </si>
  <si>
    <t>7010081</t>
  </si>
  <si>
    <t>7010082</t>
  </si>
  <si>
    <t>7010083</t>
  </si>
  <si>
    <t>7010084</t>
  </si>
  <si>
    <t>7010085</t>
  </si>
  <si>
    <t>7010086</t>
  </si>
  <si>
    <t>7010087</t>
  </si>
  <si>
    <t>7010088</t>
  </si>
  <si>
    <t>7010089</t>
  </si>
  <si>
    <t>7010090</t>
  </si>
  <si>
    <t>5002</t>
  </si>
  <si>
    <t>5706</t>
  </si>
  <si>
    <t>Divadelní klub Jirásek - Českolipský div.podzim</t>
  </si>
  <si>
    <t>Filosofický klub Progres - Všudybud open-air</t>
  </si>
  <si>
    <t xml:space="preserve">Jilemnicko-sv.obcí - Krakonoš.letní podvečery </t>
  </si>
  <si>
    <t>PLAC - Galerie kaplička</t>
  </si>
  <si>
    <t>P03_Rozpis rozpočtu</t>
  </si>
  <si>
    <t>Změna rozpočtu - rozpočtové opatření č. 166/16</t>
  </si>
  <si>
    <t>ZR-RO č. 166/16</t>
  </si>
  <si>
    <t>7040009</t>
  </si>
  <si>
    <t>1704</t>
  </si>
  <si>
    <t>UR I 2016</t>
  </si>
  <si>
    <t>Vlastivědné muzeum a galerie v České Lípě - Restaurátorské ošetření archeologických nálezů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</si>
</sst>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"/>
    <numFmt numFmtId="165" formatCode="#,##0.00000"/>
    <numFmt numFmtId="166" formatCode="#,##0.0000"/>
    <numFmt numFmtId="167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rgb="FF0000CC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1" fillId="0" borderId="0" xfId="1"/>
    <xf numFmtId="0" fontId="1" fillId="0" borderId="0" xfId="2" applyAlignment="1"/>
    <xf numFmtId="164" fontId="1" fillId="0" borderId="0" xfId="2" applyNumberFormat="1" applyAlignment="1"/>
    <xf numFmtId="164" fontId="1" fillId="0" borderId="0" xfId="1" applyNumberFormat="1"/>
    <xf numFmtId="0" fontId="1" fillId="0" borderId="0" xfId="2"/>
    <xf numFmtId="0" fontId="2" fillId="0" borderId="0" xfId="3"/>
    <xf numFmtId="164" fontId="1" fillId="0" borderId="0" xfId="4" applyNumberFormat="1"/>
    <xf numFmtId="0" fontId="1" fillId="0" borderId="0" xfId="5"/>
    <xf numFmtId="0" fontId="1" fillId="0" borderId="0" xfId="4"/>
    <xf numFmtId="164" fontId="5" fillId="0" borderId="0" xfId="4" applyNumberFormat="1" applyFont="1" applyAlignment="1">
      <alignment horizontal="center"/>
    </xf>
    <xf numFmtId="0" fontId="6" fillId="0" borderId="0" xfId="5" applyFont="1" applyFill="1" applyAlignment="1">
      <alignment horizontal="center"/>
    </xf>
    <xf numFmtId="4" fontId="6" fillId="0" borderId="0" xfId="5" applyNumberFormat="1" applyFont="1" applyFill="1" applyAlignment="1">
      <alignment horizontal="center"/>
    </xf>
    <xf numFmtId="164" fontId="5" fillId="0" borderId="0" xfId="5" applyNumberFormat="1" applyFont="1" applyFill="1" applyAlignment="1">
      <alignment horizontal="center"/>
    </xf>
    <xf numFmtId="0" fontId="1" fillId="0" borderId="0" xfId="5" applyFill="1"/>
    <xf numFmtId="0" fontId="7" fillId="0" borderId="1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horizontal="center" vertical="center" wrapText="1"/>
    </xf>
    <xf numFmtId="164" fontId="7" fillId="0" borderId="6" xfId="7" applyNumberFormat="1" applyFont="1" applyBorder="1" applyAlignment="1">
      <alignment horizontal="center" vertical="center" wrapText="1"/>
    </xf>
    <xf numFmtId="164" fontId="5" fillId="0" borderId="7" xfId="6" applyNumberFormat="1" applyFont="1" applyFill="1" applyBorder="1" applyAlignment="1">
      <alignment horizontal="center" vertical="center" wrapText="1"/>
    </xf>
    <xf numFmtId="0" fontId="1" fillId="0" borderId="0" xfId="5" applyFill="1" applyAlignment="1">
      <alignment vertical="center" wrapText="1"/>
    </xf>
    <xf numFmtId="0" fontId="7" fillId="0" borderId="8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center"/>
    </xf>
    <xf numFmtId="0" fontId="7" fillId="0" borderId="2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left"/>
    </xf>
    <xf numFmtId="4" fontId="7" fillId="0" borderId="3" xfId="5" applyNumberFormat="1" applyFont="1" applyFill="1" applyBorder="1"/>
    <xf numFmtId="165" fontId="7" fillId="0" borderId="3" xfId="5" applyNumberFormat="1" applyFont="1" applyFill="1" applyBorder="1"/>
    <xf numFmtId="165" fontId="7" fillId="0" borderId="7" xfId="5" applyNumberFormat="1" applyFont="1" applyFill="1" applyBorder="1"/>
    <xf numFmtId="0" fontId="7" fillId="0" borderId="3" xfId="5" applyFont="1" applyFill="1" applyBorder="1" applyAlignment="1">
      <alignment horizontal="center"/>
    </xf>
    <xf numFmtId="0" fontId="8" fillId="0" borderId="8" xfId="5" applyFont="1" applyFill="1" applyBorder="1" applyAlignment="1">
      <alignment horizontal="center" vertical="center"/>
    </xf>
    <xf numFmtId="49" fontId="8" fillId="0" borderId="2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vertical="center" wrapText="1"/>
    </xf>
    <xf numFmtId="4" fontId="8" fillId="0" borderId="3" xfId="8" applyNumberFormat="1" applyFont="1" applyFill="1" applyBorder="1" applyAlignment="1">
      <alignment horizontal="right" vertical="center"/>
    </xf>
    <xf numFmtId="165" fontId="8" fillId="0" borderId="3" xfId="8" applyNumberFormat="1" applyFont="1" applyFill="1" applyBorder="1" applyAlignment="1">
      <alignment horizontal="right" vertical="center"/>
    </xf>
    <xf numFmtId="165" fontId="8" fillId="0" borderId="7" xfId="8" applyNumberFormat="1" applyFont="1" applyFill="1" applyBorder="1" applyAlignment="1">
      <alignment horizontal="right" vertical="center"/>
    </xf>
    <xf numFmtId="4" fontId="1" fillId="0" borderId="0" xfId="5" applyNumberFormat="1" applyFill="1"/>
    <xf numFmtId="49" fontId="5" fillId="0" borderId="10" xfId="5" applyNumberFormat="1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vertical="center" wrapText="1"/>
    </xf>
    <xf numFmtId="4" fontId="5" fillId="0" borderId="11" xfId="8" applyNumberFormat="1" applyFont="1" applyFill="1" applyBorder="1" applyAlignment="1">
      <alignment horizontal="right" vertical="center"/>
    </xf>
    <xf numFmtId="165" fontId="5" fillId="0" borderId="11" xfId="8" applyNumberFormat="1" applyFont="1" applyFill="1" applyBorder="1" applyAlignment="1">
      <alignment horizontal="right" vertical="center"/>
    </xf>
    <xf numFmtId="165" fontId="5" fillId="0" borderId="13" xfId="8" applyNumberFormat="1" applyFont="1" applyFill="1" applyBorder="1" applyAlignment="1">
      <alignment horizontal="right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vertical="center" wrapText="1"/>
    </xf>
    <xf numFmtId="4" fontId="9" fillId="0" borderId="16" xfId="8" applyNumberFormat="1" applyFont="1" applyFill="1" applyBorder="1" applyAlignment="1">
      <alignment horizontal="right" vertical="center"/>
    </xf>
    <xf numFmtId="165" fontId="9" fillId="0" borderId="16" xfId="8" applyNumberFormat="1" applyFont="1" applyFill="1" applyBorder="1" applyAlignment="1">
      <alignment horizontal="right" vertical="center"/>
    </xf>
    <xf numFmtId="165" fontId="9" fillId="0" borderId="18" xfId="8" applyNumberFormat="1" applyFont="1" applyFill="1" applyBorder="1" applyAlignment="1">
      <alignment horizontal="right" vertical="center"/>
    </xf>
    <xf numFmtId="2" fontId="1" fillId="0" borderId="0" xfId="5" applyNumberFormat="1" applyFill="1"/>
    <xf numFmtId="0" fontId="5" fillId="0" borderId="19" xfId="5" applyFont="1" applyFill="1" applyBorder="1" applyAlignment="1">
      <alignment horizontal="center" vertical="center"/>
    </xf>
    <xf numFmtId="49" fontId="5" fillId="0" borderId="20" xfId="5" applyNumberFormat="1" applyFont="1" applyFill="1" applyBorder="1" applyAlignment="1">
      <alignment horizontal="center" vertical="center"/>
    </xf>
    <xf numFmtId="49" fontId="5" fillId="0" borderId="21" xfId="5" applyNumberFormat="1" applyFont="1" applyFill="1" applyBorder="1" applyAlignment="1">
      <alignment horizontal="center" vertical="center"/>
    </xf>
    <xf numFmtId="0" fontId="5" fillId="0" borderId="22" xfId="5" applyFont="1" applyFill="1" applyBorder="1" applyAlignment="1">
      <alignment horizontal="center" vertical="center"/>
    </xf>
    <xf numFmtId="0" fontId="5" fillId="0" borderId="23" xfId="5" applyFont="1" applyFill="1" applyBorder="1" applyAlignment="1">
      <alignment horizontal="center" vertical="center"/>
    </xf>
    <xf numFmtId="0" fontId="5" fillId="0" borderId="22" xfId="5" applyFont="1" applyFill="1" applyBorder="1" applyAlignment="1">
      <alignment vertical="center" wrapText="1"/>
    </xf>
    <xf numFmtId="4" fontId="5" fillId="0" borderId="24" xfId="8" applyNumberFormat="1" applyFont="1" applyFill="1" applyBorder="1" applyAlignment="1">
      <alignment horizontal="right" vertical="center"/>
    </xf>
    <xf numFmtId="165" fontId="5" fillId="0" borderId="25" xfId="8" applyNumberFormat="1" applyFont="1" applyFill="1" applyBorder="1" applyAlignment="1">
      <alignment horizontal="right" vertical="center"/>
    </xf>
    <xf numFmtId="0" fontId="9" fillId="0" borderId="26" xfId="5" applyFont="1" applyFill="1" applyBorder="1" applyAlignment="1">
      <alignment horizontal="center" vertical="center"/>
    </xf>
    <xf numFmtId="49" fontId="9" fillId="0" borderId="27" xfId="5" applyNumberFormat="1" applyFont="1" applyFill="1" applyBorder="1" applyAlignment="1">
      <alignment horizontal="center" vertical="center"/>
    </xf>
    <xf numFmtId="49" fontId="9" fillId="0" borderId="28" xfId="5" applyNumberFormat="1" applyFont="1" applyFill="1" applyBorder="1" applyAlignment="1">
      <alignment horizontal="center" vertical="center"/>
    </xf>
    <xf numFmtId="49" fontId="10" fillId="0" borderId="15" xfId="4" applyNumberFormat="1" applyFont="1" applyFill="1" applyBorder="1" applyAlignment="1">
      <alignment horizontal="center" vertical="center"/>
    </xf>
    <xf numFmtId="0" fontId="10" fillId="0" borderId="17" xfId="9" applyFont="1" applyFill="1" applyBorder="1" applyAlignment="1">
      <alignment vertical="center"/>
    </xf>
    <xf numFmtId="0" fontId="9" fillId="0" borderId="12" xfId="6" applyFont="1" applyBorder="1"/>
    <xf numFmtId="4" fontId="1" fillId="0" borderId="0" xfId="5" applyNumberFormat="1"/>
    <xf numFmtId="164" fontId="1" fillId="0" borderId="0" xfId="5" applyNumberFormat="1"/>
    <xf numFmtId="164" fontId="8" fillId="0" borderId="3" xfId="8" applyNumberFormat="1" applyFont="1" applyFill="1" applyBorder="1" applyAlignment="1">
      <alignment horizontal="right" vertical="center"/>
    </xf>
    <xf numFmtId="0" fontId="5" fillId="2" borderId="9" xfId="10" applyFont="1" applyFill="1" applyBorder="1" applyAlignment="1">
      <alignment horizontal="center" vertical="center"/>
    </xf>
    <xf numFmtId="49" fontId="5" fillId="2" borderId="29" xfId="10" applyNumberFormat="1" applyFont="1" applyFill="1" applyBorder="1" applyAlignment="1">
      <alignment horizontal="center" vertical="center"/>
    </xf>
    <xf numFmtId="49" fontId="5" fillId="2" borderId="11" xfId="10" applyNumberFormat="1" applyFont="1" applyFill="1" applyBorder="1" applyAlignment="1">
      <alignment horizontal="center" vertical="center"/>
    </xf>
    <xf numFmtId="0" fontId="5" fillId="2" borderId="12" xfId="10" applyFont="1" applyFill="1" applyBorder="1" applyAlignment="1">
      <alignment horizontal="center" vertical="center"/>
    </xf>
    <xf numFmtId="0" fontId="5" fillId="2" borderId="29" xfId="10" applyFont="1" applyFill="1" applyBorder="1" applyAlignment="1">
      <alignment horizontal="center" vertical="center"/>
    </xf>
    <xf numFmtId="16" fontId="5" fillId="2" borderId="12" xfId="10" applyNumberFormat="1" applyFont="1" applyFill="1" applyBorder="1" applyAlignment="1">
      <alignment vertical="center" wrapText="1"/>
    </xf>
    <xf numFmtId="4" fontId="5" fillId="2" borderId="12" xfId="11" applyNumberFormat="1" applyFont="1" applyFill="1" applyBorder="1" applyAlignment="1">
      <alignment vertical="center"/>
    </xf>
    <xf numFmtId="4" fontId="5" fillId="2" borderId="30" xfId="11" applyNumberFormat="1" applyFont="1" applyFill="1" applyBorder="1" applyAlignment="1">
      <alignment vertical="center"/>
    </xf>
    <xf numFmtId="0" fontId="9" fillId="2" borderId="14" xfId="10" applyFont="1" applyFill="1" applyBorder="1" applyAlignment="1">
      <alignment horizontal="center" vertical="center"/>
    </xf>
    <xf numFmtId="49" fontId="9" fillId="2" borderId="31" xfId="10" applyNumberFormat="1" applyFont="1" applyFill="1" applyBorder="1" applyAlignment="1">
      <alignment horizontal="center" vertical="center"/>
    </xf>
    <xf numFmtId="49" fontId="9" fillId="2" borderId="16" xfId="10" applyNumberFormat="1" applyFont="1" applyFill="1" applyBorder="1" applyAlignment="1">
      <alignment horizontal="center" vertical="center"/>
    </xf>
    <xf numFmtId="0" fontId="9" fillId="2" borderId="17" xfId="10" applyFont="1" applyFill="1" applyBorder="1" applyAlignment="1">
      <alignment horizontal="center" vertical="center"/>
    </xf>
    <xf numFmtId="0" fontId="9" fillId="2" borderId="31" xfId="10" applyFont="1" applyFill="1" applyBorder="1" applyAlignment="1">
      <alignment horizontal="center" vertical="center"/>
    </xf>
    <xf numFmtId="0" fontId="9" fillId="2" borderId="17" xfId="10" applyFont="1" applyFill="1" applyBorder="1" applyAlignment="1">
      <alignment vertical="center" wrapText="1"/>
    </xf>
    <xf numFmtId="4" fontId="9" fillId="2" borderId="17" xfId="11" applyNumberFormat="1" applyFont="1" applyFill="1" applyBorder="1" applyAlignment="1">
      <alignment vertical="center"/>
    </xf>
    <xf numFmtId="4" fontId="9" fillId="2" borderId="32" xfId="11" applyNumberFormat="1" applyFont="1" applyFill="1" applyBorder="1" applyAlignment="1">
      <alignment vertical="center"/>
    </xf>
    <xf numFmtId="164" fontId="5" fillId="0" borderId="24" xfId="8" applyNumberFormat="1" applyFont="1" applyFill="1" applyBorder="1" applyAlignment="1">
      <alignment horizontal="right" vertical="center"/>
    </xf>
    <xf numFmtId="164" fontId="9" fillId="0" borderId="16" xfId="8" applyNumberFormat="1" applyFont="1" applyFill="1" applyBorder="1" applyAlignment="1">
      <alignment horizontal="right" vertical="center"/>
    </xf>
    <xf numFmtId="164" fontId="5" fillId="0" borderId="12" xfId="8" applyNumberFormat="1" applyFont="1" applyFill="1" applyBorder="1" applyAlignment="1">
      <alignment horizontal="right" vertical="center"/>
    </xf>
    <xf numFmtId="164" fontId="9" fillId="0" borderId="17" xfId="8" applyNumberFormat="1" applyFont="1" applyFill="1" applyBorder="1" applyAlignment="1">
      <alignment horizontal="right" vertical="center"/>
    </xf>
    <xf numFmtId="0" fontId="9" fillId="0" borderId="12" xfId="6" applyFont="1" applyFill="1" applyBorder="1"/>
    <xf numFmtId="164" fontId="5" fillId="0" borderId="11" xfId="8" applyNumberFormat="1" applyFont="1" applyFill="1" applyBorder="1" applyAlignment="1">
      <alignment horizontal="right" vertical="center"/>
    </xf>
    <xf numFmtId="164" fontId="5" fillId="2" borderId="12" xfId="11" applyNumberFormat="1" applyFont="1" applyFill="1" applyBorder="1" applyAlignment="1">
      <alignment vertical="center"/>
    </xf>
    <xf numFmtId="164" fontId="9" fillId="2" borderId="17" xfId="11" applyNumberFormat="1" applyFont="1" applyFill="1" applyBorder="1" applyAlignment="1">
      <alignment vertical="center"/>
    </xf>
    <xf numFmtId="0" fontId="5" fillId="3" borderId="19" xfId="5" applyFont="1" applyFill="1" applyBorder="1" applyAlignment="1">
      <alignment horizontal="center" vertical="center"/>
    </xf>
    <xf numFmtId="49" fontId="5" fillId="3" borderId="21" xfId="5" applyNumberFormat="1" applyFont="1" applyFill="1" applyBorder="1" applyAlignment="1">
      <alignment horizontal="center" vertical="center"/>
    </xf>
    <xf numFmtId="0" fontId="5" fillId="3" borderId="12" xfId="5" applyFont="1" applyFill="1" applyBorder="1" applyAlignment="1">
      <alignment horizontal="center" vertical="center"/>
    </xf>
    <xf numFmtId="0" fontId="5" fillId="3" borderId="10" xfId="5" applyFont="1" applyFill="1" applyBorder="1" applyAlignment="1">
      <alignment horizontal="center" vertical="center"/>
    </xf>
    <xf numFmtId="0" fontId="5" fillId="3" borderId="12" xfId="5" applyFont="1" applyFill="1" applyBorder="1" applyAlignment="1">
      <alignment vertical="center" wrapText="1"/>
    </xf>
    <xf numFmtId="4" fontId="5" fillId="3" borderId="11" xfId="8" applyNumberFormat="1" applyFont="1" applyFill="1" applyBorder="1" applyAlignment="1">
      <alignment horizontal="right" vertical="center"/>
    </xf>
    <xf numFmtId="164" fontId="5" fillId="3" borderId="24" xfId="8" applyNumberFormat="1" applyFont="1" applyFill="1" applyBorder="1" applyAlignment="1">
      <alignment horizontal="right" vertical="center"/>
    </xf>
    <xf numFmtId="165" fontId="5" fillId="3" borderId="25" xfId="8" applyNumberFormat="1" applyFont="1" applyFill="1" applyBorder="1" applyAlignment="1">
      <alignment horizontal="right" vertical="center"/>
    </xf>
    <xf numFmtId="0" fontId="9" fillId="3" borderId="26" xfId="5" applyFont="1" applyFill="1" applyBorder="1" applyAlignment="1">
      <alignment horizontal="center" vertical="center"/>
    </xf>
    <xf numFmtId="49" fontId="9" fillId="3" borderId="28" xfId="5" applyNumberFormat="1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9" fillId="3" borderId="15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vertical="center" wrapText="1"/>
    </xf>
    <xf numFmtId="4" fontId="9" fillId="3" borderId="16" xfId="8" applyNumberFormat="1" applyFont="1" applyFill="1" applyBorder="1" applyAlignment="1">
      <alignment horizontal="right" vertical="center"/>
    </xf>
    <xf numFmtId="164" fontId="9" fillId="3" borderId="16" xfId="8" applyNumberFormat="1" applyFont="1" applyFill="1" applyBorder="1" applyAlignment="1">
      <alignment horizontal="right" vertical="center"/>
    </xf>
    <xf numFmtId="165" fontId="9" fillId="3" borderId="18" xfId="8" applyNumberFormat="1" applyFont="1" applyFill="1" applyBorder="1" applyAlignment="1">
      <alignment horizontal="right" vertical="center"/>
    </xf>
    <xf numFmtId="164" fontId="9" fillId="0" borderId="28" xfId="8" applyNumberFormat="1" applyFont="1" applyFill="1" applyBorder="1" applyAlignment="1">
      <alignment horizontal="right" vertical="center"/>
    </xf>
    <xf numFmtId="164" fontId="9" fillId="0" borderId="12" xfId="8" applyNumberFormat="1" applyFont="1" applyFill="1" applyBorder="1" applyAlignment="1">
      <alignment horizontal="right" vertical="center"/>
    </xf>
    <xf numFmtId="166" fontId="5" fillId="0" borderId="24" xfId="8" applyNumberFormat="1" applyFont="1" applyFill="1" applyBorder="1" applyAlignment="1">
      <alignment horizontal="right" vertical="center"/>
    </xf>
    <xf numFmtId="166" fontId="9" fillId="0" borderId="16" xfId="8" applyNumberFormat="1" applyFont="1" applyFill="1" applyBorder="1" applyAlignment="1">
      <alignment horizontal="right" vertical="center"/>
    </xf>
    <xf numFmtId="164" fontId="1" fillId="0" borderId="0" xfId="5" applyNumberFormat="1" applyFill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" fillId="0" borderId="0" xfId="6"/>
    <xf numFmtId="0" fontId="13" fillId="4" borderId="8" xfId="6" applyFont="1" applyFill="1" applyBorder="1" applyAlignment="1">
      <alignment horizontal="center" vertical="center" wrapText="1"/>
    </xf>
    <xf numFmtId="0" fontId="13" fillId="4" borderId="6" xfId="6" applyFont="1" applyFill="1" applyBorder="1" applyAlignment="1">
      <alignment horizontal="center" vertical="center" wrapText="1"/>
    </xf>
    <xf numFmtId="0" fontId="13" fillId="4" borderId="34" xfId="6" applyFont="1" applyFill="1" applyBorder="1" applyAlignment="1">
      <alignment horizontal="center" vertical="center" wrapText="1"/>
    </xf>
    <xf numFmtId="0" fontId="14" fillId="0" borderId="19" xfId="6" applyFont="1" applyBorder="1" applyAlignment="1">
      <alignment vertical="center" wrapText="1"/>
    </xf>
    <xf numFmtId="0" fontId="14" fillId="0" borderId="35" xfId="6" applyFont="1" applyBorder="1" applyAlignment="1">
      <alignment horizontal="right" vertical="center" wrapText="1"/>
    </xf>
    <xf numFmtId="4" fontId="14" fillId="0" borderId="35" xfId="6" applyNumberFormat="1" applyFont="1" applyBorder="1" applyAlignment="1">
      <alignment horizontal="right" vertical="center" wrapText="1"/>
    </xf>
    <xf numFmtId="4" fontId="14" fillId="0" borderId="36" xfId="6" applyNumberFormat="1" applyFont="1" applyBorder="1" applyAlignment="1">
      <alignment horizontal="right" vertical="center" wrapText="1"/>
    </xf>
    <xf numFmtId="0" fontId="15" fillId="0" borderId="37" xfId="6" applyFont="1" applyBorder="1" applyAlignment="1">
      <alignment vertical="center" wrapText="1"/>
    </xf>
    <xf numFmtId="0" fontId="15" fillId="0" borderId="38" xfId="6" applyFont="1" applyBorder="1" applyAlignment="1">
      <alignment horizontal="right" vertical="center" wrapText="1"/>
    </xf>
    <xf numFmtId="4" fontId="15" fillId="0" borderId="38" xfId="6" applyNumberFormat="1" applyFont="1" applyBorder="1" applyAlignment="1">
      <alignment horizontal="right" vertical="center" wrapText="1"/>
    </xf>
    <xf numFmtId="4" fontId="15" fillId="0" borderId="38" xfId="6" applyNumberFormat="1" applyFont="1" applyBorder="1" applyAlignment="1">
      <alignment vertical="center"/>
    </xf>
    <xf numFmtId="4" fontId="15" fillId="0" borderId="39" xfId="6" applyNumberFormat="1" applyFont="1" applyBorder="1" applyAlignment="1">
      <alignment vertical="center"/>
    </xf>
    <xf numFmtId="4" fontId="1" fillId="0" borderId="0" xfId="6" applyNumberFormat="1"/>
    <xf numFmtId="4" fontId="15" fillId="0" borderId="35" xfId="6" applyNumberFormat="1" applyFont="1" applyBorder="1" applyAlignment="1">
      <alignment horizontal="right" vertical="center" wrapText="1"/>
    </xf>
    <xf numFmtId="0" fontId="14" fillId="0" borderId="37" xfId="6" applyFont="1" applyBorder="1" applyAlignment="1">
      <alignment vertical="center" wrapText="1"/>
    </xf>
    <xf numFmtId="4" fontId="14" fillId="0" borderId="38" xfId="6" applyNumberFormat="1" applyFont="1" applyBorder="1" applyAlignment="1">
      <alignment horizontal="right" vertical="center" wrapText="1"/>
    </xf>
    <xf numFmtId="4" fontId="14" fillId="0" borderId="39" xfId="6" applyNumberFormat="1" applyFont="1" applyBorder="1" applyAlignment="1">
      <alignment horizontal="right" vertical="center" wrapText="1"/>
    </xf>
    <xf numFmtId="4" fontId="15" fillId="0" borderId="39" xfId="6" applyNumberFormat="1" applyFont="1" applyBorder="1" applyAlignment="1">
      <alignment horizontal="right" vertical="center" wrapText="1"/>
    </xf>
    <xf numFmtId="0" fontId="14" fillId="0" borderId="38" xfId="6" applyFont="1" applyBorder="1" applyAlignment="1">
      <alignment horizontal="right" vertical="center" wrapText="1"/>
    </xf>
    <xf numFmtId="0" fontId="15" fillId="0" borderId="40" xfId="6" applyFont="1" applyBorder="1" applyAlignment="1">
      <alignment vertical="center" wrapText="1"/>
    </xf>
    <xf numFmtId="0" fontId="15" fillId="0" borderId="41" xfId="6" applyFont="1" applyBorder="1" applyAlignment="1">
      <alignment horizontal="right" vertical="center" wrapText="1"/>
    </xf>
    <xf numFmtId="4" fontId="15" fillId="0" borderId="41" xfId="6" applyNumberFormat="1" applyFont="1" applyBorder="1" applyAlignment="1">
      <alignment horizontal="right" vertical="center" wrapText="1"/>
    </xf>
    <xf numFmtId="4" fontId="15" fillId="0" borderId="42" xfId="6" applyNumberFormat="1" applyFont="1" applyBorder="1" applyAlignment="1">
      <alignment horizontal="right" vertical="center" wrapText="1"/>
    </xf>
    <xf numFmtId="0" fontId="14" fillId="0" borderId="8" xfId="6" applyFont="1" applyBorder="1" applyAlignment="1">
      <alignment vertical="center" wrapText="1"/>
    </xf>
    <xf numFmtId="0" fontId="14" fillId="0" borderId="6" xfId="6" applyFont="1" applyBorder="1" applyAlignment="1">
      <alignment horizontal="right" vertical="center" wrapText="1"/>
    </xf>
    <xf numFmtId="4" fontId="14" fillId="0" borderId="6" xfId="6" applyNumberFormat="1" applyFont="1" applyBorder="1" applyAlignment="1">
      <alignment horizontal="right" vertical="center" wrapText="1"/>
    </xf>
    <xf numFmtId="4" fontId="14" fillId="0" borderId="34" xfId="6" applyNumberFormat="1" applyFont="1" applyBorder="1" applyAlignment="1">
      <alignment horizontal="right" vertical="center" wrapText="1"/>
    </xf>
    <xf numFmtId="0" fontId="12" fillId="0" borderId="0" xfId="6" applyFont="1" applyFill="1" applyBorder="1"/>
    <xf numFmtId="167" fontId="12" fillId="0" borderId="33" xfId="6" applyNumberFormat="1" applyFont="1" applyFill="1" applyBorder="1" applyAlignment="1">
      <alignment horizontal="right"/>
    </xf>
    <xf numFmtId="0" fontId="15" fillId="0" borderId="19" xfId="6" applyFont="1" applyBorder="1" applyAlignment="1">
      <alignment horizontal="left" vertical="center" wrapText="1"/>
    </xf>
    <xf numFmtId="0" fontId="15" fillId="0" borderId="35" xfId="6" applyFont="1" applyBorder="1" applyAlignment="1">
      <alignment horizontal="right" vertical="center" wrapText="1"/>
    </xf>
    <xf numFmtId="4" fontId="15" fillId="0" borderId="36" xfId="6" applyNumberFormat="1" applyFont="1" applyBorder="1" applyAlignment="1">
      <alignment horizontal="right" vertical="center" wrapText="1"/>
    </xf>
    <xf numFmtId="0" fontId="15" fillId="0" borderId="37" xfId="6" applyFont="1" applyBorder="1" applyAlignment="1">
      <alignment horizontal="left" vertical="center" wrapText="1"/>
    </xf>
    <xf numFmtId="0" fontId="14" fillId="0" borderId="8" xfId="6" applyFont="1" applyBorder="1" applyAlignment="1">
      <alignment horizontal="left" vertical="center" wrapText="1"/>
    </xf>
    <xf numFmtId="164" fontId="16" fillId="0" borderId="16" xfId="8" applyNumberFormat="1" applyFont="1" applyFill="1" applyBorder="1" applyAlignment="1">
      <alignment horizontal="right" vertical="center"/>
    </xf>
    <xf numFmtId="0" fontId="5" fillId="3" borderId="9" xfId="5" applyFont="1" applyFill="1" applyBorder="1" applyAlignment="1">
      <alignment horizontal="center" vertical="center"/>
    </xf>
    <xf numFmtId="49" fontId="5" fillId="3" borderId="10" xfId="5" applyNumberFormat="1" applyFont="1" applyFill="1" applyBorder="1" applyAlignment="1">
      <alignment horizontal="center" vertical="center"/>
    </xf>
    <xf numFmtId="49" fontId="5" fillId="3" borderId="11" xfId="5" applyNumberFormat="1" applyFont="1" applyFill="1" applyBorder="1" applyAlignment="1">
      <alignment horizontal="center" vertical="center"/>
    </xf>
    <xf numFmtId="165" fontId="5" fillId="3" borderId="11" xfId="8" applyNumberFormat="1" applyFont="1" applyFill="1" applyBorder="1" applyAlignment="1">
      <alignment horizontal="right" vertical="center"/>
    </xf>
    <xf numFmtId="164" fontId="5" fillId="3" borderId="11" xfId="8" applyNumberFormat="1" applyFont="1" applyFill="1" applyBorder="1" applyAlignment="1">
      <alignment horizontal="right" vertical="center"/>
    </xf>
    <xf numFmtId="165" fontId="5" fillId="3" borderId="13" xfId="8" applyNumberFormat="1" applyFont="1" applyFill="1" applyBorder="1" applyAlignment="1">
      <alignment horizontal="right" vertical="center"/>
    </xf>
    <xf numFmtId="0" fontId="5" fillId="3" borderId="14" xfId="5" applyFont="1" applyFill="1" applyBorder="1" applyAlignment="1">
      <alignment horizontal="center" vertical="center"/>
    </xf>
    <xf numFmtId="49" fontId="5" fillId="3" borderId="15" xfId="5" applyNumberFormat="1" applyFont="1" applyFill="1" applyBorder="1" applyAlignment="1">
      <alignment horizontal="center" vertical="center"/>
    </xf>
    <xf numFmtId="49" fontId="5" fillId="3" borderId="16" xfId="5" applyNumberFormat="1" applyFont="1" applyFill="1" applyBorder="1" applyAlignment="1">
      <alignment horizontal="center" vertical="center"/>
    </xf>
    <xf numFmtId="165" fontId="9" fillId="3" borderId="16" xfId="8" applyNumberFormat="1" applyFont="1" applyFill="1" applyBorder="1" applyAlignment="1">
      <alignment horizontal="right" vertical="center"/>
    </xf>
    <xf numFmtId="49" fontId="5" fillId="3" borderId="20" xfId="5" applyNumberFormat="1" applyFont="1" applyFill="1" applyBorder="1" applyAlignment="1">
      <alignment horizontal="center" vertical="center"/>
    </xf>
    <xf numFmtId="49" fontId="9" fillId="3" borderId="27" xfId="5" applyNumberFormat="1" applyFont="1" applyFill="1" applyBorder="1" applyAlignment="1">
      <alignment horizontal="center" vertical="center"/>
    </xf>
    <xf numFmtId="0" fontId="9" fillId="0" borderId="43" xfId="5" applyFont="1" applyFill="1" applyBorder="1" applyAlignment="1">
      <alignment horizontal="center" vertical="center"/>
    </xf>
    <xf numFmtId="0" fontId="9" fillId="0" borderId="27" xfId="5" applyFont="1" applyFill="1" applyBorder="1" applyAlignment="1">
      <alignment horizontal="center" vertical="center"/>
    </xf>
    <xf numFmtId="0" fontId="9" fillId="0" borderId="43" xfId="5" applyFont="1" applyFill="1" applyBorder="1" applyAlignment="1">
      <alignment vertical="center" wrapText="1"/>
    </xf>
    <xf numFmtId="4" fontId="9" fillId="0" borderId="28" xfId="8" applyNumberFormat="1" applyFont="1" applyFill="1" applyBorder="1" applyAlignment="1">
      <alignment horizontal="right" vertical="center"/>
    </xf>
    <xf numFmtId="165" fontId="9" fillId="0" borderId="44" xfId="8" applyNumberFormat="1" applyFont="1" applyFill="1" applyBorder="1" applyAlignment="1">
      <alignment horizontal="right" vertical="center"/>
    </xf>
    <xf numFmtId="165" fontId="9" fillId="0" borderId="28" xfId="8" applyNumberFormat="1" applyFont="1" applyFill="1" applyBorder="1" applyAlignment="1">
      <alignment horizontal="right" vertical="center"/>
    </xf>
    <xf numFmtId="0" fontId="5" fillId="0" borderId="26" xfId="5" applyFont="1" applyFill="1" applyBorder="1" applyAlignment="1">
      <alignment horizontal="center" vertical="center"/>
    </xf>
    <xf numFmtId="49" fontId="5" fillId="0" borderId="27" xfId="5" applyNumberFormat="1" applyFont="1" applyFill="1" applyBorder="1" applyAlignment="1">
      <alignment horizontal="center" vertical="center"/>
    </xf>
    <xf numFmtId="49" fontId="5" fillId="0" borderId="28" xfId="5" applyNumberFormat="1" applyFont="1" applyFill="1" applyBorder="1" applyAlignment="1">
      <alignment horizontal="center" vertical="center"/>
    </xf>
    <xf numFmtId="4" fontId="5" fillId="0" borderId="28" xfId="8" applyNumberFormat="1" applyFont="1" applyFill="1" applyBorder="1" applyAlignment="1">
      <alignment horizontal="right" vertical="center"/>
    </xf>
    <xf numFmtId="165" fontId="5" fillId="0" borderId="28" xfId="8" applyNumberFormat="1" applyFont="1" applyFill="1" applyBorder="1" applyAlignment="1">
      <alignment horizontal="right" vertical="center"/>
    </xf>
    <xf numFmtId="164" fontId="5" fillId="0" borderId="28" xfId="8" applyNumberFormat="1" applyFont="1" applyFill="1" applyBorder="1" applyAlignment="1">
      <alignment horizontal="right" vertical="center"/>
    </xf>
    <xf numFmtId="165" fontId="5" fillId="0" borderId="44" xfId="8" applyNumberFormat="1" applyFont="1" applyFill="1" applyBorder="1" applyAlignment="1">
      <alignment horizontal="right" vertical="center"/>
    </xf>
    <xf numFmtId="165" fontId="8" fillId="0" borderId="0" xfId="8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wrapText="1"/>
    </xf>
    <xf numFmtId="0" fontId="11" fillId="4" borderId="33" xfId="6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4" applyFont="1" applyFill="1" applyAlignment="1">
      <alignment horizontal="center"/>
    </xf>
    <xf numFmtId="0" fontId="4" fillId="0" borderId="0" xfId="6" applyFont="1" applyAlignment="1">
      <alignment horizontal="center"/>
    </xf>
    <xf numFmtId="0" fontId="7" fillId="0" borderId="2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/>
    </xf>
    <xf numFmtId="0" fontId="7" fillId="0" borderId="3" xfId="5" applyFont="1" applyFill="1" applyBorder="1" applyAlignment="1">
      <alignment horizontal="center"/>
    </xf>
  </cellXfs>
  <cellStyles count="12">
    <cellStyle name="čárky 2" xfId="8"/>
    <cellStyle name="Normální" xfId="0" builtinId="0"/>
    <cellStyle name="Normální 11" xfId="6"/>
    <cellStyle name="normální 2 2" xfId="4"/>
    <cellStyle name="Normální 3 2" xfId="2"/>
    <cellStyle name="Normální 4 2" xfId="11"/>
    <cellStyle name="normální_04 - OSMTVS" xfId="7"/>
    <cellStyle name="normální_2. čtení rozpočtu 2006 - příjmy 2" xfId="9"/>
    <cellStyle name="normální_2. Rozpočet 2007 - tabulky" xfId="3"/>
    <cellStyle name="normální_Rozpis výdajů 03 bez PO 2" xfId="5"/>
    <cellStyle name="normální_Rozpis výdajů 03 bez PO 3" xfId="1"/>
    <cellStyle name="normální_Rozpis výdajů 03 bez PO_UR 2008 1-168 tisk" xfId="10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3" zoomScaleNormal="100" workbookViewId="0">
      <selection activeCell="D41" sqref="D41"/>
    </sheetView>
  </sheetViews>
  <sheetFormatPr defaultRowHeight="12.75" x14ac:dyDescent="0.2"/>
  <cols>
    <col min="1" max="1" width="36.5703125" style="118" bestFit="1" customWidth="1"/>
    <col min="2" max="2" width="7.28515625" style="118" customWidth="1"/>
    <col min="3" max="3" width="13.85546875" style="118" customWidth="1"/>
    <col min="4" max="4" width="10" style="118" bestFit="1" customWidth="1"/>
    <col min="5" max="5" width="14.140625" style="118" customWidth="1"/>
    <col min="6" max="9" width="9.140625" style="118"/>
    <col min="10" max="10" width="11.7109375" style="118" bestFit="1" customWidth="1"/>
    <col min="11" max="16384" width="9.140625" style="118"/>
  </cols>
  <sheetData>
    <row r="1" spans="1:10" ht="13.5" thickBot="1" x14ac:dyDescent="0.25">
      <c r="A1" s="181" t="s">
        <v>226</v>
      </c>
      <c r="B1" s="181"/>
      <c r="C1" s="116"/>
      <c r="D1" s="116"/>
      <c r="E1" s="117" t="s">
        <v>227</v>
      </c>
    </row>
    <row r="2" spans="1:10" ht="24.75" thickBot="1" x14ac:dyDescent="0.25">
      <c r="A2" s="119" t="s">
        <v>228</v>
      </c>
      <c r="B2" s="120" t="s">
        <v>229</v>
      </c>
      <c r="C2" s="121" t="s">
        <v>230</v>
      </c>
      <c r="D2" s="121" t="s">
        <v>329</v>
      </c>
      <c r="E2" s="121" t="s">
        <v>231</v>
      </c>
    </row>
    <row r="3" spans="1:10" ht="15" customHeight="1" x14ac:dyDescent="0.2">
      <c r="A3" s="122" t="s">
        <v>232</v>
      </c>
      <c r="B3" s="123" t="s">
        <v>233</v>
      </c>
      <c r="C3" s="124">
        <f>C4+C5+C6</f>
        <v>2625863.2199999997</v>
      </c>
      <c r="D3" s="124">
        <f>D4+D5+D6</f>
        <v>0</v>
      </c>
      <c r="E3" s="125">
        <f t="shared" ref="E3:E10" si="0">C3+D3</f>
        <v>2625863.2199999997</v>
      </c>
    </row>
    <row r="4" spans="1:10" ht="15" customHeight="1" x14ac:dyDescent="0.2">
      <c r="A4" s="126" t="s">
        <v>234</v>
      </c>
      <c r="B4" s="127" t="s">
        <v>235</v>
      </c>
      <c r="C4" s="128">
        <v>2466142.71</v>
      </c>
      <c r="D4" s="129">
        <v>0</v>
      </c>
      <c r="E4" s="130">
        <f t="shared" si="0"/>
        <v>2466142.71</v>
      </c>
      <c r="J4" s="131"/>
    </row>
    <row r="5" spans="1:10" ht="15" customHeight="1" x14ac:dyDescent="0.2">
      <c r="A5" s="126" t="s">
        <v>236</v>
      </c>
      <c r="B5" s="127" t="s">
        <v>237</v>
      </c>
      <c r="C5" s="128">
        <v>159504.26</v>
      </c>
      <c r="D5" s="132">
        <v>0</v>
      </c>
      <c r="E5" s="130">
        <f t="shared" si="0"/>
        <v>159504.26</v>
      </c>
    </row>
    <row r="6" spans="1:10" ht="15" customHeight="1" x14ac:dyDescent="0.2">
      <c r="A6" s="126" t="s">
        <v>238</v>
      </c>
      <c r="B6" s="127" t="s">
        <v>239</v>
      </c>
      <c r="C6" s="128">
        <v>216.25</v>
      </c>
      <c r="D6" s="128">
        <v>0</v>
      </c>
      <c r="E6" s="130">
        <f t="shared" si="0"/>
        <v>216.25</v>
      </c>
    </row>
    <row r="7" spans="1:10" ht="15" customHeight="1" x14ac:dyDescent="0.2">
      <c r="A7" s="133" t="s">
        <v>240</v>
      </c>
      <c r="B7" s="127" t="s">
        <v>241</v>
      </c>
      <c r="C7" s="134">
        <f>C8+C14</f>
        <v>4464116.72</v>
      </c>
      <c r="D7" s="134">
        <f>D8+D14</f>
        <v>0</v>
      </c>
      <c r="E7" s="135">
        <f t="shared" si="0"/>
        <v>4464116.72</v>
      </c>
    </row>
    <row r="8" spans="1:10" ht="15" customHeight="1" x14ac:dyDescent="0.2">
      <c r="A8" s="126" t="s">
        <v>242</v>
      </c>
      <c r="B8" s="127" t="s">
        <v>243</v>
      </c>
      <c r="C8" s="128">
        <f>C9+C10+C12+C13</f>
        <v>4268257.71</v>
      </c>
      <c r="D8" s="128">
        <f>D9+D10+D12+D13</f>
        <v>0</v>
      </c>
      <c r="E8" s="136">
        <f t="shared" si="0"/>
        <v>4268257.71</v>
      </c>
    </row>
    <row r="9" spans="1:10" ht="15" customHeight="1" x14ac:dyDescent="0.2">
      <c r="A9" s="126" t="s">
        <v>244</v>
      </c>
      <c r="B9" s="127" t="s">
        <v>245</v>
      </c>
      <c r="C9" s="128">
        <v>63118.7</v>
      </c>
      <c r="D9" s="128">
        <v>0</v>
      </c>
      <c r="E9" s="136">
        <f t="shared" si="0"/>
        <v>63118.7</v>
      </c>
    </row>
    <row r="10" spans="1:10" ht="15" customHeight="1" x14ac:dyDescent="0.2">
      <c r="A10" s="126" t="s">
        <v>246</v>
      </c>
      <c r="B10" s="127" t="s">
        <v>243</v>
      </c>
      <c r="C10" s="128">
        <v>4180369.0100000002</v>
      </c>
      <c r="D10" s="128">
        <v>0</v>
      </c>
      <c r="E10" s="136">
        <f t="shared" si="0"/>
        <v>4180369.0100000002</v>
      </c>
    </row>
    <row r="11" spans="1:10" ht="15" customHeight="1" x14ac:dyDescent="0.2">
      <c r="A11" s="126" t="s">
        <v>247</v>
      </c>
      <c r="B11" s="127">
        <v>4123</v>
      </c>
      <c r="C11" s="128">
        <v>0</v>
      </c>
      <c r="D11" s="128">
        <v>0</v>
      </c>
      <c r="E11" s="136">
        <f>SUM(C11:D11)</f>
        <v>0</v>
      </c>
    </row>
    <row r="12" spans="1:10" ht="15" customHeight="1" x14ac:dyDescent="0.2">
      <c r="A12" s="126" t="s">
        <v>248</v>
      </c>
      <c r="B12" s="127" t="s">
        <v>249</v>
      </c>
      <c r="C12" s="128">
        <v>0</v>
      </c>
      <c r="D12" s="128">
        <v>0</v>
      </c>
      <c r="E12" s="136">
        <f>SUM(C12:D12)</f>
        <v>0</v>
      </c>
    </row>
    <row r="13" spans="1:10" ht="15" customHeight="1" x14ac:dyDescent="0.2">
      <c r="A13" s="126" t="s">
        <v>250</v>
      </c>
      <c r="B13" s="127">
        <v>4121</v>
      </c>
      <c r="C13" s="128">
        <v>24770</v>
      </c>
      <c r="D13" s="128">
        <v>0</v>
      </c>
      <c r="E13" s="136">
        <f>SUM(C13:D13)</f>
        <v>24770</v>
      </c>
    </row>
    <row r="14" spans="1:10" ht="15" customHeight="1" x14ac:dyDescent="0.2">
      <c r="A14" s="126" t="s">
        <v>251</v>
      </c>
      <c r="B14" s="127" t="s">
        <v>252</v>
      </c>
      <c r="C14" s="128">
        <f>C15+C17+C18</f>
        <v>195859.01</v>
      </c>
      <c r="D14" s="128">
        <f>D15+D17+D18</f>
        <v>0</v>
      </c>
      <c r="E14" s="136">
        <f>C14+D14</f>
        <v>195859.01</v>
      </c>
    </row>
    <row r="15" spans="1:10" ht="15" customHeight="1" x14ac:dyDescent="0.2">
      <c r="A15" s="126" t="s">
        <v>246</v>
      </c>
      <c r="B15" s="127" t="s">
        <v>253</v>
      </c>
      <c r="C15" s="128">
        <v>191329.65000000002</v>
      </c>
      <c r="D15" s="128">
        <v>0</v>
      </c>
      <c r="E15" s="136">
        <f>C15+D15</f>
        <v>191329.65000000002</v>
      </c>
    </row>
    <row r="16" spans="1:10" ht="15" customHeight="1" x14ac:dyDescent="0.2">
      <c r="A16" s="126" t="s">
        <v>254</v>
      </c>
      <c r="B16" s="127">
        <v>4223</v>
      </c>
      <c r="C16" s="128">
        <v>0</v>
      </c>
      <c r="D16" s="128">
        <v>0</v>
      </c>
      <c r="E16" s="136">
        <f>SUM(C16:D16)</f>
        <v>0</v>
      </c>
    </row>
    <row r="17" spans="1:5" ht="15" customHeight="1" x14ac:dyDescent="0.2">
      <c r="A17" s="126" t="s">
        <v>248</v>
      </c>
      <c r="B17" s="127" t="s">
        <v>255</v>
      </c>
      <c r="C17" s="128">
        <v>0</v>
      </c>
      <c r="D17" s="128">
        <v>0</v>
      </c>
      <c r="E17" s="136">
        <f>SUM(C17:D17)</f>
        <v>0</v>
      </c>
    </row>
    <row r="18" spans="1:5" ht="15" customHeight="1" x14ac:dyDescent="0.2">
      <c r="A18" s="126" t="s">
        <v>250</v>
      </c>
      <c r="B18" s="127">
        <v>4221</v>
      </c>
      <c r="C18" s="128">
        <v>4529.3599999999997</v>
      </c>
      <c r="D18" s="128">
        <v>0</v>
      </c>
      <c r="E18" s="136">
        <f>SUM(C18:D18)</f>
        <v>4529.3599999999997</v>
      </c>
    </row>
    <row r="19" spans="1:5" ht="15" customHeight="1" x14ac:dyDescent="0.2">
      <c r="A19" s="133" t="s">
        <v>256</v>
      </c>
      <c r="B19" s="137" t="s">
        <v>257</v>
      </c>
      <c r="C19" s="134">
        <f>C3+C7</f>
        <v>7089979.9399999995</v>
      </c>
      <c r="D19" s="134">
        <f>D3+D7</f>
        <v>0</v>
      </c>
      <c r="E19" s="135">
        <f>C19+D19</f>
        <v>7089979.9399999995</v>
      </c>
    </row>
    <row r="20" spans="1:5" ht="15" customHeight="1" x14ac:dyDescent="0.2">
      <c r="A20" s="133" t="s">
        <v>258</v>
      </c>
      <c r="B20" s="137" t="s">
        <v>259</v>
      </c>
      <c r="C20" s="134">
        <f>SUM(C21:C24)</f>
        <v>958065.58000000007</v>
      </c>
      <c r="D20" s="134">
        <f>SUM(D21:D24)</f>
        <v>0</v>
      </c>
      <c r="E20" s="135">
        <f>C20+D20</f>
        <v>958065.58000000007</v>
      </c>
    </row>
    <row r="21" spans="1:5" ht="15" customHeight="1" x14ac:dyDescent="0.2">
      <c r="A21" s="126" t="s">
        <v>260</v>
      </c>
      <c r="B21" s="127" t="s">
        <v>261</v>
      </c>
      <c r="C21" s="128">
        <v>127924.29999999999</v>
      </c>
      <c r="D21" s="128">
        <v>0</v>
      </c>
      <c r="E21" s="136">
        <f>C21+D21</f>
        <v>127924.29999999999</v>
      </c>
    </row>
    <row r="22" spans="1:5" ht="15" customHeight="1" x14ac:dyDescent="0.2">
      <c r="A22" s="126" t="s">
        <v>262</v>
      </c>
      <c r="B22" s="127">
        <v>8115</v>
      </c>
      <c r="C22" s="128">
        <v>977016.28</v>
      </c>
      <c r="D22" s="128">
        <v>0</v>
      </c>
      <c r="E22" s="136">
        <f>SUM(C22:D22)</f>
        <v>977016.28</v>
      </c>
    </row>
    <row r="23" spans="1:5" ht="15" customHeight="1" x14ac:dyDescent="0.2">
      <c r="A23" s="126" t="s">
        <v>263</v>
      </c>
      <c r="B23" s="127">
        <v>8123</v>
      </c>
      <c r="C23" s="128">
        <v>0</v>
      </c>
      <c r="D23" s="128">
        <v>0</v>
      </c>
      <c r="E23" s="136">
        <f>C23+D23</f>
        <v>0</v>
      </c>
    </row>
    <row r="24" spans="1:5" ht="15" customHeight="1" thickBot="1" x14ac:dyDescent="0.25">
      <c r="A24" s="138" t="s">
        <v>264</v>
      </c>
      <c r="B24" s="139">
        <v>-8124</v>
      </c>
      <c r="C24" s="140">
        <v>-146875</v>
      </c>
      <c r="D24" s="140">
        <v>0</v>
      </c>
      <c r="E24" s="141">
        <f>C24+D24</f>
        <v>-146875</v>
      </c>
    </row>
    <row r="25" spans="1:5" ht="15" customHeight="1" thickBot="1" x14ac:dyDescent="0.25">
      <c r="A25" s="142" t="s">
        <v>265</v>
      </c>
      <c r="B25" s="143"/>
      <c r="C25" s="144">
        <f>C3+C7+C20</f>
        <v>8048045.5199999996</v>
      </c>
      <c r="D25" s="144">
        <f>D19+D20</f>
        <v>0</v>
      </c>
      <c r="E25" s="145">
        <f>C25+D25</f>
        <v>8048045.5199999996</v>
      </c>
    </row>
    <row r="26" spans="1:5" ht="13.5" thickBot="1" x14ac:dyDescent="0.25">
      <c r="A26" s="181" t="s">
        <v>266</v>
      </c>
      <c r="B26" s="181"/>
      <c r="C26" s="146"/>
      <c r="D26" s="146"/>
      <c r="E26" s="147" t="s">
        <v>227</v>
      </c>
    </row>
    <row r="27" spans="1:5" ht="24.75" thickBot="1" x14ac:dyDescent="0.25">
      <c r="A27" s="119" t="s">
        <v>267</v>
      </c>
      <c r="B27" s="120" t="s">
        <v>6</v>
      </c>
      <c r="C27" s="121" t="s">
        <v>230</v>
      </c>
      <c r="D27" s="121" t="s">
        <v>329</v>
      </c>
      <c r="E27" s="121" t="s">
        <v>231</v>
      </c>
    </row>
    <row r="28" spans="1:5" ht="15" customHeight="1" x14ac:dyDescent="0.2">
      <c r="A28" s="148" t="s">
        <v>268</v>
      </c>
      <c r="B28" s="149" t="s">
        <v>269</v>
      </c>
      <c r="C28" s="132">
        <v>28361.82</v>
      </c>
      <c r="D28" s="132">
        <v>0</v>
      </c>
      <c r="E28" s="150">
        <f>C28+D28</f>
        <v>28361.82</v>
      </c>
    </row>
    <row r="29" spans="1:5" ht="15" customHeight="1" x14ac:dyDescent="0.2">
      <c r="A29" s="151" t="s">
        <v>270</v>
      </c>
      <c r="B29" s="127" t="s">
        <v>269</v>
      </c>
      <c r="C29" s="128">
        <v>255521.85</v>
      </c>
      <c r="D29" s="132">
        <v>0</v>
      </c>
      <c r="E29" s="150">
        <f>C29+D29</f>
        <v>255521.85</v>
      </c>
    </row>
    <row r="30" spans="1:5" ht="15" customHeight="1" x14ac:dyDescent="0.2">
      <c r="A30" s="151" t="s">
        <v>271</v>
      </c>
      <c r="B30" s="127" t="s">
        <v>272</v>
      </c>
      <c r="C30" s="128">
        <v>134690.39000000001</v>
      </c>
      <c r="D30" s="132">
        <v>0</v>
      </c>
      <c r="E30" s="150">
        <f>SUM(C30:D30)</f>
        <v>134690.39000000001</v>
      </c>
    </row>
    <row r="31" spans="1:5" ht="15" customHeight="1" x14ac:dyDescent="0.2">
      <c r="A31" s="151" t="s">
        <v>273</v>
      </c>
      <c r="B31" s="127" t="s">
        <v>269</v>
      </c>
      <c r="C31" s="128">
        <v>941974.97</v>
      </c>
      <c r="D31" s="132">
        <v>0</v>
      </c>
      <c r="E31" s="150">
        <f t="shared" ref="E31:E44" si="1">C31+D31</f>
        <v>941974.97</v>
      </c>
    </row>
    <row r="32" spans="1:5" ht="15" customHeight="1" x14ac:dyDescent="0.2">
      <c r="A32" s="151" t="s">
        <v>274</v>
      </c>
      <c r="B32" s="127" t="s">
        <v>269</v>
      </c>
      <c r="C32" s="128">
        <v>684277.86</v>
      </c>
      <c r="D32" s="132">
        <v>0</v>
      </c>
      <c r="E32" s="150">
        <f t="shared" si="1"/>
        <v>684277.86</v>
      </c>
    </row>
    <row r="33" spans="1:5" ht="15" customHeight="1" x14ac:dyDescent="0.2">
      <c r="A33" s="151" t="s">
        <v>275</v>
      </c>
      <c r="B33" s="127" t="s">
        <v>269</v>
      </c>
      <c r="C33" s="128">
        <v>3736895.7300000004</v>
      </c>
      <c r="D33" s="132">
        <v>0</v>
      </c>
      <c r="E33" s="150">
        <f t="shared" si="1"/>
        <v>3736895.7300000004</v>
      </c>
    </row>
    <row r="34" spans="1:5" ht="15" customHeight="1" x14ac:dyDescent="0.2">
      <c r="A34" s="151" t="s">
        <v>276</v>
      </c>
      <c r="B34" s="127" t="s">
        <v>272</v>
      </c>
      <c r="C34" s="128">
        <v>505114.62</v>
      </c>
      <c r="D34" s="132">
        <v>0</v>
      </c>
      <c r="E34" s="150">
        <f t="shared" si="1"/>
        <v>505114.62</v>
      </c>
    </row>
    <row r="35" spans="1:5" ht="15" customHeight="1" x14ac:dyDescent="0.2">
      <c r="A35" s="151" t="s">
        <v>277</v>
      </c>
      <c r="B35" s="127" t="s">
        <v>269</v>
      </c>
      <c r="C35" s="128">
        <v>30600</v>
      </c>
      <c r="D35" s="132">
        <v>0</v>
      </c>
      <c r="E35" s="150">
        <f t="shared" si="1"/>
        <v>30600</v>
      </c>
    </row>
    <row r="36" spans="1:5" ht="15" customHeight="1" x14ac:dyDescent="0.2">
      <c r="A36" s="151" t="s">
        <v>278</v>
      </c>
      <c r="B36" s="127" t="s">
        <v>272</v>
      </c>
      <c r="C36" s="128">
        <v>671854.55</v>
      </c>
      <c r="D36" s="132">
        <v>0</v>
      </c>
      <c r="E36" s="150">
        <f t="shared" si="1"/>
        <v>671854.55</v>
      </c>
    </row>
    <row r="37" spans="1:5" ht="15" customHeight="1" x14ac:dyDescent="0.2">
      <c r="A37" s="151" t="s">
        <v>279</v>
      </c>
      <c r="B37" s="127" t="s">
        <v>280</v>
      </c>
      <c r="C37" s="128">
        <v>0</v>
      </c>
      <c r="D37" s="132">
        <v>0</v>
      </c>
      <c r="E37" s="150">
        <f t="shared" si="1"/>
        <v>0</v>
      </c>
    </row>
    <row r="38" spans="1:5" ht="15" customHeight="1" x14ac:dyDescent="0.2">
      <c r="A38" s="151" t="s">
        <v>281</v>
      </c>
      <c r="B38" s="127" t="s">
        <v>272</v>
      </c>
      <c r="C38" s="128">
        <v>785711.42999999993</v>
      </c>
      <c r="D38" s="132">
        <v>0</v>
      </c>
      <c r="E38" s="150">
        <f t="shared" si="1"/>
        <v>785711.42999999993</v>
      </c>
    </row>
    <row r="39" spans="1:5" ht="15" customHeight="1" x14ac:dyDescent="0.2">
      <c r="A39" s="151" t="s">
        <v>282</v>
      </c>
      <c r="B39" s="127" t="s">
        <v>272</v>
      </c>
      <c r="C39" s="128">
        <v>20000</v>
      </c>
      <c r="D39" s="132">
        <v>0</v>
      </c>
      <c r="E39" s="150">
        <f t="shared" si="1"/>
        <v>20000</v>
      </c>
    </row>
    <row r="40" spans="1:5" ht="15" customHeight="1" x14ac:dyDescent="0.2">
      <c r="A40" s="151" t="s">
        <v>283</v>
      </c>
      <c r="B40" s="127" t="s">
        <v>269</v>
      </c>
      <c r="C40" s="128">
        <v>7787.89</v>
      </c>
      <c r="D40" s="132">
        <v>0</v>
      </c>
      <c r="E40" s="150">
        <f t="shared" si="1"/>
        <v>7787.89</v>
      </c>
    </row>
    <row r="41" spans="1:5" ht="15" customHeight="1" x14ac:dyDescent="0.2">
      <c r="A41" s="151" t="s">
        <v>284</v>
      </c>
      <c r="B41" s="127" t="s">
        <v>272</v>
      </c>
      <c r="C41" s="128">
        <v>139272.66999999998</v>
      </c>
      <c r="D41" s="132">
        <v>0</v>
      </c>
      <c r="E41" s="150">
        <f t="shared" si="1"/>
        <v>139272.66999999998</v>
      </c>
    </row>
    <row r="42" spans="1:5" ht="15" customHeight="1" x14ac:dyDescent="0.2">
      <c r="A42" s="151" t="s">
        <v>285</v>
      </c>
      <c r="B42" s="127" t="s">
        <v>272</v>
      </c>
      <c r="C42" s="128">
        <v>13993.01</v>
      </c>
      <c r="D42" s="132">
        <v>0</v>
      </c>
      <c r="E42" s="150">
        <f t="shared" si="1"/>
        <v>13993.01</v>
      </c>
    </row>
    <row r="43" spans="1:5" ht="15" customHeight="1" x14ac:dyDescent="0.2">
      <c r="A43" s="151" t="s">
        <v>286</v>
      </c>
      <c r="B43" s="127" t="s">
        <v>272</v>
      </c>
      <c r="C43" s="128">
        <v>84728.29</v>
      </c>
      <c r="D43" s="132">
        <v>0</v>
      </c>
      <c r="E43" s="150">
        <f t="shared" si="1"/>
        <v>84728.29</v>
      </c>
    </row>
    <row r="44" spans="1:5" ht="15" customHeight="1" thickBot="1" x14ac:dyDescent="0.25">
      <c r="A44" s="151" t="s">
        <v>287</v>
      </c>
      <c r="B44" s="127" t="s">
        <v>272</v>
      </c>
      <c r="C44" s="128">
        <v>7260.4400000000005</v>
      </c>
      <c r="D44" s="132">
        <v>0</v>
      </c>
      <c r="E44" s="150">
        <f t="shared" si="1"/>
        <v>7260.4400000000005</v>
      </c>
    </row>
    <row r="45" spans="1:5" ht="15" customHeight="1" thickBot="1" x14ac:dyDescent="0.25">
      <c r="A45" s="152" t="s">
        <v>288</v>
      </c>
      <c r="B45" s="143"/>
      <c r="C45" s="144">
        <f>C28+C29+C31+C32+C33+C34+C35+C36+C37+C38+C39+C40+C41+C42+C43+C44+C30</f>
        <v>8048045.5199999996</v>
      </c>
      <c r="D45" s="144">
        <f>SUM(D28:D44)</f>
        <v>0</v>
      </c>
      <c r="E45" s="145">
        <f>SUM(E28:E44)</f>
        <v>8048045.5200000005</v>
      </c>
    </row>
    <row r="46" spans="1:5" x14ac:dyDescent="0.2">
      <c r="C46" s="131"/>
      <c r="E46" s="131"/>
    </row>
    <row r="48" spans="1:5" x14ac:dyDescent="0.2">
      <c r="C48" s="131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zoomScaleNormal="100" workbookViewId="0">
      <selection activeCell="F225" sqref="F225"/>
    </sheetView>
  </sheetViews>
  <sheetFormatPr defaultRowHeight="12.75" x14ac:dyDescent="0.2"/>
  <cols>
    <col min="1" max="1" width="2.42578125" style="8" customWidth="1"/>
    <col min="2" max="2" width="6.7109375" style="8" customWidth="1"/>
    <col min="3" max="3" width="4" style="8" customWidth="1"/>
    <col min="4" max="4" width="4.28515625" style="8" customWidth="1"/>
    <col min="5" max="5" width="4.140625" style="8" customWidth="1"/>
    <col min="6" max="6" width="40.140625" style="8" customWidth="1"/>
    <col min="7" max="7" width="7" style="68" customWidth="1"/>
    <col min="8" max="8" width="10.42578125" style="68" customWidth="1"/>
    <col min="9" max="9" width="9" style="69" customWidth="1"/>
    <col min="10" max="10" width="10.28515625" style="69" customWidth="1"/>
    <col min="11" max="11" width="9.5703125" style="8" bestFit="1" customWidth="1"/>
    <col min="12" max="13" width="9.140625" style="8"/>
    <col min="14" max="14" width="12.28515625" style="8" customWidth="1"/>
    <col min="15" max="16384" width="9.140625" style="8"/>
  </cols>
  <sheetData>
    <row r="1" spans="1:14" s="1" customFormat="1" x14ac:dyDescent="0.2">
      <c r="F1" s="2"/>
      <c r="H1" s="1" t="s">
        <v>327</v>
      </c>
      <c r="I1" s="3"/>
      <c r="J1" s="4"/>
    </row>
    <row r="2" spans="1:14" s="1" customFormat="1" x14ac:dyDescent="0.2">
      <c r="F2" s="5"/>
      <c r="I2" s="4"/>
      <c r="J2" s="4"/>
    </row>
    <row r="3" spans="1:14" s="1" customFormat="1" ht="18" x14ac:dyDescent="0.25">
      <c r="A3" s="182" t="s">
        <v>328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4" x14ac:dyDescent="0.2">
      <c r="A4" s="6"/>
      <c r="B4" s="6"/>
      <c r="C4" s="6"/>
      <c r="D4" s="6"/>
      <c r="E4" s="6"/>
      <c r="F4" s="6"/>
      <c r="G4" s="6"/>
      <c r="H4" s="6"/>
      <c r="I4" s="7"/>
      <c r="J4" s="7"/>
    </row>
    <row r="5" spans="1:14" ht="15.75" x14ac:dyDescent="0.25">
      <c r="A5" s="183" t="s">
        <v>0</v>
      </c>
      <c r="B5" s="183"/>
      <c r="C5" s="183"/>
      <c r="D5" s="183"/>
      <c r="E5" s="183"/>
      <c r="F5" s="183"/>
      <c r="G5" s="183"/>
      <c r="H5" s="183"/>
      <c r="I5" s="183"/>
      <c r="J5" s="183"/>
    </row>
    <row r="6" spans="1:14" x14ac:dyDescent="0.2">
      <c r="A6" s="6"/>
      <c r="B6" s="6"/>
      <c r="C6" s="6"/>
      <c r="D6" s="6"/>
      <c r="E6" s="6"/>
      <c r="F6" s="6"/>
      <c r="G6" s="6"/>
      <c r="H6" s="6"/>
      <c r="I6" s="7"/>
      <c r="J6" s="7"/>
    </row>
    <row r="7" spans="1:14" ht="15.75" x14ac:dyDescent="0.25">
      <c r="A7" s="184" t="s">
        <v>1</v>
      </c>
      <c r="B7" s="184"/>
      <c r="C7" s="184"/>
      <c r="D7" s="184"/>
      <c r="E7" s="184"/>
      <c r="F7" s="184"/>
      <c r="G7" s="184"/>
      <c r="H7" s="184"/>
      <c r="I7" s="184"/>
      <c r="J7" s="184"/>
    </row>
    <row r="8" spans="1:14" ht="12.75" customHeight="1" x14ac:dyDescent="0.2">
      <c r="A8" s="6"/>
      <c r="B8" s="6"/>
      <c r="C8" s="6"/>
      <c r="D8" s="6"/>
      <c r="G8" s="9"/>
      <c r="H8" s="9"/>
      <c r="I8" s="7"/>
      <c r="J8" s="10"/>
    </row>
    <row r="9" spans="1:14" s="14" customFormat="1" ht="13.5" thickBot="1" x14ac:dyDescent="0.25">
      <c r="A9" s="11"/>
      <c r="B9" s="11"/>
      <c r="C9" s="11"/>
      <c r="D9" s="11"/>
      <c r="E9" s="11"/>
      <c r="F9" s="11"/>
      <c r="G9" s="12"/>
      <c r="H9" s="12"/>
      <c r="I9" s="13"/>
      <c r="J9" s="13" t="s">
        <v>2</v>
      </c>
    </row>
    <row r="10" spans="1:14" s="21" customFormat="1" ht="23.25" thickBot="1" x14ac:dyDescent="0.3">
      <c r="A10" s="15" t="s">
        <v>3</v>
      </c>
      <c r="B10" s="185" t="s">
        <v>4</v>
      </c>
      <c r="C10" s="186"/>
      <c r="D10" s="16" t="s">
        <v>5</v>
      </c>
      <c r="E10" s="17" t="s">
        <v>6</v>
      </c>
      <c r="F10" s="16" t="s">
        <v>7</v>
      </c>
      <c r="G10" s="18" t="s">
        <v>8</v>
      </c>
      <c r="H10" s="18" t="s">
        <v>332</v>
      </c>
      <c r="I10" s="19" t="s">
        <v>329</v>
      </c>
      <c r="J10" s="20" t="s">
        <v>70</v>
      </c>
      <c r="N10" s="179"/>
    </row>
    <row r="11" spans="1:14" s="14" customFormat="1" ht="13.5" thickBot="1" x14ac:dyDescent="0.25">
      <c r="A11" s="22" t="s">
        <v>9</v>
      </c>
      <c r="B11" s="187" t="s">
        <v>10</v>
      </c>
      <c r="C11" s="188"/>
      <c r="D11" s="23" t="s">
        <v>10</v>
      </c>
      <c r="E11" s="24" t="s">
        <v>10</v>
      </c>
      <c r="F11" s="25" t="s">
        <v>11</v>
      </c>
      <c r="G11" s="26">
        <f>G13+G80+G187+G210+G221</f>
        <v>5500</v>
      </c>
      <c r="H11" s="27">
        <f>H13+H80+H187+H210+H221</f>
        <v>12879.122309999999</v>
      </c>
      <c r="I11" s="26">
        <f>I13+I80+I187+I210+I221</f>
        <v>-3.1974423109204508E-14</v>
      </c>
      <c r="J11" s="28">
        <f>H11+I11</f>
        <v>12879.122309999999</v>
      </c>
      <c r="K11" s="115"/>
    </row>
    <row r="12" spans="1:14" s="14" customFormat="1" ht="13.5" thickBot="1" x14ac:dyDescent="0.25">
      <c r="A12" s="22"/>
      <c r="B12" s="24"/>
      <c r="C12" s="29"/>
      <c r="D12" s="23"/>
      <c r="E12" s="24"/>
      <c r="F12" s="23" t="s">
        <v>12</v>
      </c>
      <c r="G12" s="26"/>
      <c r="H12" s="27"/>
      <c r="I12" s="27"/>
      <c r="J12" s="28"/>
    </row>
    <row r="13" spans="1:14" s="14" customFormat="1" ht="13.5" thickBot="1" x14ac:dyDescent="0.25">
      <c r="A13" s="30" t="s">
        <v>9</v>
      </c>
      <c r="B13" s="31" t="s">
        <v>13</v>
      </c>
      <c r="C13" s="32"/>
      <c r="D13" s="33" t="s">
        <v>10</v>
      </c>
      <c r="E13" s="34" t="s">
        <v>10</v>
      </c>
      <c r="F13" s="35" t="s">
        <v>183</v>
      </c>
      <c r="G13" s="36">
        <f>G14</f>
        <v>1000</v>
      </c>
      <c r="H13" s="37">
        <f>H14</f>
        <v>1067.17118</v>
      </c>
      <c r="I13" s="36">
        <f>I14+I16+I18+I20+I22+I24+I26+I28+I30+I32+I34+I36+I38+I40+I42+I44+I46+I48+I50+I52+I54+I56+I58+I60+I62+I64+I66+I68+I70+I72+I74+I76+I78</f>
        <v>-3.1974423109204508E-14</v>
      </c>
      <c r="J13" s="38">
        <f>H13+I13</f>
        <v>1067.17118</v>
      </c>
      <c r="L13" s="39"/>
    </row>
    <row r="14" spans="1:14" s="14" customFormat="1" ht="12.75" hidden="1" customHeight="1" x14ac:dyDescent="0.2">
      <c r="A14" s="154" t="s">
        <v>9</v>
      </c>
      <c r="B14" s="155" t="s">
        <v>13</v>
      </c>
      <c r="C14" s="156" t="s">
        <v>14</v>
      </c>
      <c r="D14" s="97" t="s">
        <v>10</v>
      </c>
      <c r="E14" s="98" t="s">
        <v>10</v>
      </c>
      <c r="F14" s="99" t="s">
        <v>15</v>
      </c>
      <c r="G14" s="100">
        <v>1000</v>
      </c>
      <c r="H14" s="157">
        <v>1067.17118</v>
      </c>
      <c r="I14" s="158">
        <v>-1000</v>
      </c>
      <c r="J14" s="159">
        <f>H14+I14</f>
        <v>67.171180000000049</v>
      </c>
      <c r="L14" s="39"/>
      <c r="N14" s="14" t="s">
        <v>16</v>
      </c>
    </row>
    <row r="15" spans="1:14" s="14" customFormat="1" ht="12.75" hidden="1" customHeight="1" thickBot="1" x14ac:dyDescent="0.25">
      <c r="A15" s="160"/>
      <c r="B15" s="161"/>
      <c r="C15" s="162"/>
      <c r="D15" s="105">
        <v>3319</v>
      </c>
      <c r="E15" s="106">
        <v>5901</v>
      </c>
      <c r="F15" s="107" t="s">
        <v>17</v>
      </c>
      <c r="G15" s="108">
        <v>1000</v>
      </c>
      <c r="H15" s="163">
        <v>1067.17118</v>
      </c>
      <c r="I15" s="109">
        <v>-1000</v>
      </c>
      <c r="J15" s="110">
        <f>H15+I15</f>
        <v>67.171180000000049</v>
      </c>
    </row>
    <row r="16" spans="1:14" s="14" customFormat="1" ht="12.75" hidden="1" customHeight="1" x14ac:dyDescent="0.2">
      <c r="A16" s="95" t="s">
        <v>9</v>
      </c>
      <c r="B16" s="164" t="s">
        <v>289</v>
      </c>
      <c r="C16" s="96" t="s">
        <v>14</v>
      </c>
      <c r="D16" s="97" t="s">
        <v>10</v>
      </c>
      <c r="E16" s="98" t="s">
        <v>10</v>
      </c>
      <c r="F16" s="99" t="s">
        <v>189</v>
      </c>
      <c r="G16" s="100">
        <v>0</v>
      </c>
      <c r="H16" s="101">
        <v>0</v>
      </c>
      <c r="I16" s="101">
        <v>11.9</v>
      </c>
      <c r="J16" s="102">
        <f t="shared" ref="J16:J39" si="0">H16+I16</f>
        <v>11.9</v>
      </c>
    </row>
    <row r="17" spans="1:10" s="14" customFormat="1" ht="12.75" hidden="1" customHeight="1" thickBot="1" x14ac:dyDescent="0.25">
      <c r="A17" s="103"/>
      <c r="B17" s="165"/>
      <c r="C17" s="104"/>
      <c r="D17" s="105">
        <v>3319</v>
      </c>
      <c r="E17" s="106">
        <v>5222</v>
      </c>
      <c r="F17" s="107" t="s">
        <v>188</v>
      </c>
      <c r="G17" s="108">
        <v>0</v>
      </c>
      <c r="H17" s="109">
        <v>0</v>
      </c>
      <c r="I17" s="109">
        <v>11.9</v>
      </c>
      <c r="J17" s="110">
        <f t="shared" si="0"/>
        <v>11.9</v>
      </c>
    </row>
    <row r="18" spans="1:10" s="14" customFormat="1" ht="12.75" hidden="1" customHeight="1" x14ac:dyDescent="0.2">
      <c r="A18" s="95" t="s">
        <v>9</v>
      </c>
      <c r="B18" s="164" t="s">
        <v>290</v>
      </c>
      <c r="C18" s="156" t="s">
        <v>14</v>
      </c>
      <c r="D18" s="97" t="s">
        <v>10</v>
      </c>
      <c r="E18" s="98" t="s">
        <v>10</v>
      </c>
      <c r="F18" s="99" t="s">
        <v>190</v>
      </c>
      <c r="G18" s="100">
        <v>0</v>
      </c>
      <c r="H18" s="101">
        <v>0</v>
      </c>
      <c r="I18" s="101">
        <v>40</v>
      </c>
      <c r="J18" s="102">
        <f t="shared" si="0"/>
        <v>40</v>
      </c>
    </row>
    <row r="19" spans="1:10" s="14" customFormat="1" ht="12.75" hidden="1" customHeight="1" thickBot="1" x14ac:dyDescent="0.25">
      <c r="A19" s="103"/>
      <c r="B19" s="165"/>
      <c r="C19" s="162"/>
      <c r="D19" s="105">
        <v>3311</v>
      </c>
      <c r="E19" s="106">
        <v>5222</v>
      </c>
      <c r="F19" s="107" t="s">
        <v>188</v>
      </c>
      <c r="G19" s="108">
        <v>0</v>
      </c>
      <c r="H19" s="109">
        <v>0</v>
      </c>
      <c r="I19" s="109">
        <v>40</v>
      </c>
      <c r="J19" s="110">
        <f t="shared" si="0"/>
        <v>40</v>
      </c>
    </row>
    <row r="20" spans="1:10" s="14" customFormat="1" ht="12.75" hidden="1" customHeight="1" x14ac:dyDescent="0.2">
      <c r="A20" s="95" t="s">
        <v>9</v>
      </c>
      <c r="B20" s="164" t="s">
        <v>291</v>
      </c>
      <c r="C20" s="96" t="s">
        <v>14</v>
      </c>
      <c r="D20" s="97" t="s">
        <v>10</v>
      </c>
      <c r="E20" s="98" t="s">
        <v>10</v>
      </c>
      <c r="F20" s="99" t="s">
        <v>324</v>
      </c>
      <c r="G20" s="100">
        <v>0</v>
      </c>
      <c r="H20" s="101">
        <v>0</v>
      </c>
      <c r="I20" s="101">
        <v>40</v>
      </c>
      <c r="J20" s="102">
        <f t="shared" si="0"/>
        <v>40</v>
      </c>
    </row>
    <row r="21" spans="1:10" s="14" customFormat="1" ht="12.75" hidden="1" customHeight="1" thickBot="1" x14ac:dyDescent="0.25">
      <c r="A21" s="103"/>
      <c r="B21" s="165"/>
      <c r="C21" s="104"/>
      <c r="D21" s="105">
        <v>3312</v>
      </c>
      <c r="E21" s="106">
        <v>5222</v>
      </c>
      <c r="F21" s="107" t="s">
        <v>188</v>
      </c>
      <c r="G21" s="108">
        <v>0</v>
      </c>
      <c r="H21" s="109">
        <v>0</v>
      </c>
      <c r="I21" s="109">
        <v>40</v>
      </c>
      <c r="J21" s="110">
        <f t="shared" si="0"/>
        <v>40</v>
      </c>
    </row>
    <row r="22" spans="1:10" s="14" customFormat="1" ht="12.75" hidden="1" customHeight="1" x14ac:dyDescent="0.2">
      <c r="A22" s="95" t="s">
        <v>9</v>
      </c>
      <c r="B22" s="164" t="s">
        <v>292</v>
      </c>
      <c r="C22" s="96" t="s">
        <v>206</v>
      </c>
      <c r="D22" s="97" t="s">
        <v>10</v>
      </c>
      <c r="E22" s="98" t="s">
        <v>10</v>
      </c>
      <c r="F22" s="99" t="s">
        <v>205</v>
      </c>
      <c r="G22" s="100">
        <v>0</v>
      </c>
      <c r="H22" s="101">
        <v>0</v>
      </c>
      <c r="I22" s="101">
        <v>40</v>
      </c>
      <c r="J22" s="102">
        <f t="shared" si="0"/>
        <v>40</v>
      </c>
    </row>
    <row r="23" spans="1:10" s="14" customFormat="1" ht="12.75" hidden="1" customHeight="1" thickBot="1" x14ac:dyDescent="0.25">
      <c r="A23" s="103"/>
      <c r="B23" s="165"/>
      <c r="C23" s="104"/>
      <c r="D23" s="105">
        <v>3319</v>
      </c>
      <c r="E23" s="106">
        <v>5321</v>
      </c>
      <c r="F23" s="107" t="s">
        <v>200</v>
      </c>
      <c r="G23" s="108">
        <v>0</v>
      </c>
      <c r="H23" s="109">
        <v>0</v>
      </c>
      <c r="I23" s="109">
        <v>40</v>
      </c>
      <c r="J23" s="110">
        <f t="shared" si="0"/>
        <v>40</v>
      </c>
    </row>
    <row r="24" spans="1:10" s="14" customFormat="1" ht="12.75" hidden="1" customHeight="1" x14ac:dyDescent="0.2">
      <c r="A24" s="95" t="s">
        <v>9</v>
      </c>
      <c r="B24" s="164" t="s">
        <v>293</v>
      </c>
      <c r="C24" s="96" t="s">
        <v>14</v>
      </c>
      <c r="D24" s="97" t="s">
        <v>10</v>
      </c>
      <c r="E24" s="98" t="s">
        <v>10</v>
      </c>
      <c r="F24" s="99" t="s">
        <v>191</v>
      </c>
      <c r="G24" s="100">
        <v>0</v>
      </c>
      <c r="H24" s="101">
        <v>0</v>
      </c>
      <c r="I24" s="101">
        <v>40</v>
      </c>
      <c r="J24" s="102">
        <f t="shared" si="0"/>
        <v>40</v>
      </c>
    </row>
    <row r="25" spans="1:10" s="14" customFormat="1" ht="12.75" hidden="1" customHeight="1" thickBot="1" x14ac:dyDescent="0.25">
      <c r="A25" s="103"/>
      <c r="B25" s="165"/>
      <c r="C25" s="104"/>
      <c r="D25" s="105">
        <v>3312</v>
      </c>
      <c r="E25" s="106">
        <v>5222</v>
      </c>
      <c r="F25" s="107" t="s">
        <v>188</v>
      </c>
      <c r="G25" s="108">
        <v>0</v>
      </c>
      <c r="H25" s="109">
        <v>0</v>
      </c>
      <c r="I25" s="109">
        <v>40</v>
      </c>
      <c r="J25" s="110">
        <f t="shared" si="0"/>
        <v>40</v>
      </c>
    </row>
    <row r="26" spans="1:10" s="14" customFormat="1" ht="12.75" hidden="1" customHeight="1" x14ac:dyDescent="0.2">
      <c r="A26" s="95" t="s">
        <v>9</v>
      </c>
      <c r="B26" s="164" t="s">
        <v>294</v>
      </c>
      <c r="C26" s="96" t="s">
        <v>14</v>
      </c>
      <c r="D26" s="97" t="s">
        <v>10</v>
      </c>
      <c r="E26" s="98" t="s">
        <v>10</v>
      </c>
      <c r="F26" s="99" t="s">
        <v>192</v>
      </c>
      <c r="G26" s="100">
        <v>0</v>
      </c>
      <c r="H26" s="101">
        <v>0</v>
      </c>
      <c r="I26" s="101">
        <v>30</v>
      </c>
      <c r="J26" s="102">
        <f t="shared" si="0"/>
        <v>30</v>
      </c>
    </row>
    <row r="27" spans="1:10" s="14" customFormat="1" ht="12.75" hidden="1" customHeight="1" thickBot="1" x14ac:dyDescent="0.25">
      <c r="A27" s="103"/>
      <c r="B27" s="165"/>
      <c r="C27" s="104"/>
      <c r="D27" s="105">
        <v>3319</v>
      </c>
      <c r="E27" s="106">
        <v>5221</v>
      </c>
      <c r="F27" s="107" t="s">
        <v>193</v>
      </c>
      <c r="G27" s="108">
        <v>0</v>
      </c>
      <c r="H27" s="109">
        <v>0</v>
      </c>
      <c r="I27" s="109">
        <v>30</v>
      </c>
      <c r="J27" s="110">
        <f t="shared" si="0"/>
        <v>30</v>
      </c>
    </row>
    <row r="28" spans="1:10" s="14" customFormat="1" ht="12.75" hidden="1" customHeight="1" x14ac:dyDescent="0.2">
      <c r="A28" s="95" t="s">
        <v>9</v>
      </c>
      <c r="B28" s="164" t="s">
        <v>295</v>
      </c>
      <c r="C28" s="96" t="s">
        <v>14</v>
      </c>
      <c r="D28" s="97" t="s">
        <v>10</v>
      </c>
      <c r="E28" s="98" t="s">
        <v>10</v>
      </c>
      <c r="F28" s="99" t="s">
        <v>207</v>
      </c>
      <c r="G28" s="100">
        <v>0</v>
      </c>
      <c r="H28" s="101">
        <v>0</v>
      </c>
      <c r="I28" s="101">
        <v>40</v>
      </c>
      <c r="J28" s="102">
        <f t="shared" si="0"/>
        <v>40</v>
      </c>
    </row>
    <row r="29" spans="1:10" s="14" customFormat="1" ht="12.75" hidden="1" customHeight="1" thickBot="1" x14ac:dyDescent="0.25">
      <c r="A29" s="103"/>
      <c r="B29" s="165"/>
      <c r="C29" s="104"/>
      <c r="D29" s="105">
        <v>3312</v>
      </c>
      <c r="E29" s="106">
        <v>5222</v>
      </c>
      <c r="F29" s="107" t="s">
        <v>188</v>
      </c>
      <c r="G29" s="108">
        <v>0</v>
      </c>
      <c r="H29" s="109">
        <v>0</v>
      </c>
      <c r="I29" s="109">
        <v>40</v>
      </c>
      <c r="J29" s="110">
        <f t="shared" si="0"/>
        <v>40</v>
      </c>
    </row>
    <row r="30" spans="1:10" s="14" customFormat="1" ht="12.75" hidden="1" customHeight="1" x14ac:dyDescent="0.2">
      <c r="A30" s="95" t="s">
        <v>9</v>
      </c>
      <c r="B30" s="164" t="s">
        <v>296</v>
      </c>
      <c r="C30" s="96" t="s">
        <v>14</v>
      </c>
      <c r="D30" s="97" t="s">
        <v>10</v>
      </c>
      <c r="E30" s="98" t="s">
        <v>10</v>
      </c>
      <c r="F30" s="99" t="s">
        <v>208</v>
      </c>
      <c r="G30" s="100">
        <v>0</v>
      </c>
      <c r="H30" s="101">
        <v>0</v>
      </c>
      <c r="I30" s="101">
        <v>40</v>
      </c>
      <c r="J30" s="102">
        <f t="shared" si="0"/>
        <v>40</v>
      </c>
    </row>
    <row r="31" spans="1:10" s="14" customFormat="1" ht="12.75" hidden="1" customHeight="1" thickBot="1" x14ac:dyDescent="0.25">
      <c r="A31" s="103"/>
      <c r="B31" s="165"/>
      <c r="C31" s="104"/>
      <c r="D31" s="105">
        <v>3319</v>
      </c>
      <c r="E31" s="106">
        <v>5222</v>
      </c>
      <c r="F31" s="107" t="s">
        <v>188</v>
      </c>
      <c r="G31" s="108">
        <v>0</v>
      </c>
      <c r="H31" s="109">
        <v>0</v>
      </c>
      <c r="I31" s="109">
        <v>40</v>
      </c>
      <c r="J31" s="110">
        <f t="shared" si="0"/>
        <v>40</v>
      </c>
    </row>
    <row r="32" spans="1:10" s="14" customFormat="1" ht="12.75" hidden="1" customHeight="1" x14ac:dyDescent="0.2">
      <c r="A32" s="95" t="s">
        <v>9</v>
      </c>
      <c r="B32" s="164" t="s">
        <v>297</v>
      </c>
      <c r="C32" s="96" t="s">
        <v>14</v>
      </c>
      <c r="D32" s="97" t="s">
        <v>10</v>
      </c>
      <c r="E32" s="98" t="s">
        <v>10</v>
      </c>
      <c r="F32" s="99" t="s">
        <v>194</v>
      </c>
      <c r="G32" s="100">
        <v>0</v>
      </c>
      <c r="H32" s="101">
        <v>0</v>
      </c>
      <c r="I32" s="101">
        <v>25</v>
      </c>
      <c r="J32" s="102">
        <f t="shared" si="0"/>
        <v>25</v>
      </c>
    </row>
    <row r="33" spans="1:10" s="14" customFormat="1" ht="12.75" hidden="1" customHeight="1" thickBot="1" x14ac:dyDescent="0.25">
      <c r="A33" s="103"/>
      <c r="B33" s="165"/>
      <c r="C33" s="104"/>
      <c r="D33" s="105">
        <v>3311</v>
      </c>
      <c r="E33" s="106">
        <v>5222</v>
      </c>
      <c r="F33" s="107" t="s">
        <v>188</v>
      </c>
      <c r="G33" s="108">
        <v>0</v>
      </c>
      <c r="H33" s="109">
        <v>0</v>
      </c>
      <c r="I33" s="109">
        <v>25</v>
      </c>
      <c r="J33" s="110">
        <f t="shared" si="0"/>
        <v>25</v>
      </c>
    </row>
    <row r="34" spans="1:10" s="14" customFormat="1" ht="12.75" hidden="1" customHeight="1" x14ac:dyDescent="0.2">
      <c r="A34" s="95" t="s">
        <v>9</v>
      </c>
      <c r="B34" s="164" t="s">
        <v>298</v>
      </c>
      <c r="C34" s="96" t="s">
        <v>14</v>
      </c>
      <c r="D34" s="97" t="s">
        <v>10</v>
      </c>
      <c r="E34" s="98" t="s">
        <v>10</v>
      </c>
      <c r="F34" s="99" t="s">
        <v>323</v>
      </c>
      <c r="G34" s="100">
        <v>0</v>
      </c>
      <c r="H34" s="101">
        <v>0</v>
      </c>
      <c r="I34" s="101">
        <v>25</v>
      </c>
      <c r="J34" s="102">
        <f t="shared" si="0"/>
        <v>25</v>
      </c>
    </row>
    <row r="35" spans="1:10" s="14" customFormat="1" ht="12.75" hidden="1" customHeight="1" thickBot="1" x14ac:dyDescent="0.25">
      <c r="A35" s="103"/>
      <c r="B35" s="165"/>
      <c r="C35" s="104"/>
      <c r="D35" s="105">
        <v>3311</v>
      </c>
      <c r="E35" s="106">
        <v>5222</v>
      </c>
      <c r="F35" s="107" t="s">
        <v>188</v>
      </c>
      <c r="G35" s="108">
        <v>0</v>
      </c>
      <c r="H35" s="109">
        <v>0</v>
      </c>
      <c r="I35" s="109">
        <v>25</v>
      </c>
      <c r="J35" s="110">
        <f t="shared" si="0"/>
        <v>25</v>
      </c>
    </row>
    <row r="36" spans="1:10" s="14" customFormat="1" ht="12.75" hidden="1" customHeight="1" x14ac:dyDescent="0.2">
      <c r="A36" s="95" t="s">
        <v>9</v>
      </c>
      <c r="B36" s="164" t="s">
        <v>299</v>
      </c>
      <c r="C36" s="96" t="s">
        <v>210</v>
      </c>
      <c r="D36" s="97" t="s">
        <v>10</v>
      </c>
      <c r="E36" s="98" t="s">
        <v>10</v>
      </c>
      <c r="F36" s="99" t="s">
        <v>209</v>
      </c>
      <c r="G36" s="100">
        <v>0</v>
      </c>
      <c r="H36" s="101">
        <v>0</v>
      </c>
      <c r="I36" s="101">
        <v>40</v>
      </c>
      <c r="J36" s="102">
        <f t="shared" si="0"/>
        <v>40</v>
      </c>
    </row>
    <row r="37" spans="1:10" s="14" customFormat="1" ht="12.75" hidden="1" customHeight="1" thickBot="1" x14ac:dyDescent="0.25">
      <c r="A37" s="103"/>
      <c r="B37" s="165"/>
      <c r="C37" s="104"/>
      <c r="D37" s="105">
        <v>3319</v>
      </c>
      <c r="E37" s="106">
        <v>5321</v>
      </c>
      <c r="F37" s="107" t="s">
        <v>200</v>
      </c>
      <c r="G37" s="108">
        <v>0</v>
      </c>
      <c r="H37" s="109">
        <v>0</v>
      </c>
      <c r="I37" s="109">
        <v>40</v>
      </c>
      <c r="J37" s="110">
        <f t="shared" si="0"/>
        <v>40</v>
      </c>
    </row>
    <row r="38" spans="1:10" s="14" customFormat="1" ht="12.75" hidden="1" customHeight="1" x14ac:dyDescent="0.2">
      <c r="A38" s="95" t="s">
        <v>9</v>
      </c>
      <c r="B38" s="164" t="s">
        <v>300</v>
      </c>
      <c r="C38" s="96" t="s">
        <v>14</v>
      </c>
      <c r="D38" s="97" t="s">
        <v>10</v>
      </c>
      <c r="E38" s="98" t="s">
        <v>10</v>
      </c>
      <c r="F38" s="99" t="s">
        <v>211</v>
      </c>
      <c r="G38" s="100">
        <v>0</v>
      </c>
      <c r="H38" s="101">
        <v>0</v>
      </c>
      <c r="I38" s="101">
        <v>40</v>
      </c>
      <c r="J38" s="102">
        <f t="shared" si="0"/>
        <v>40</v>
      </c>
    </row>
    <row r="39" spans="1:10" s="14" customFormat="1" ht="12.75" hidden="1" customHeight="1" thickBot="1" x14ac:dyDescent="0.25">
      <c r="A39" s="103"/>
      <c r="B39" s="165"/>
      <c r="C39" s="104"/>
      <c r="D39" s="105">
        <v>3319</v>
      </c>
      <c r="E39" s="106">
        <v>5222</v>
      </c>
      <c r="F39" s="107" t="s">
        <v>188</v>
      </c>
      <c r="G39" s="108">
        <v>0</v>
      </c>
      <c r="H39" s="109">
        <v>0</v>
      </c>
      <c r="I39" s="109">
        <v>40</v>
      </c>
      <c r="J39" s="110">
        <f t="shared" si="0"/>
        <v>40</v>
      </c>
    </row>
    <row r="40" spans="1:10" s="14" customFormat="1" ht="12.75" hidden="1" customHeight="1" x14ac:dyDescent="0.2">
      <c r="A40" s="95" t="s">
        <v>9</v>
      </c>
      <c r="B40" s="164" t="s">
        <v>301</v>
      </c>
      <c r="C40" s="96" t="s">
        <v>14</v>
      </c>
      <c r="D40" s="97" t="s">
        <v>10</v>
      </c>
      <c r="E40" s="98" t="s">
        <v>10</v>
      </c>
      <c r="F40" s="99" t="s">
        <v>195</v>
      </c>
      <c r="G40" s="100">
        <v>0</v>
      </c>
      <c r="H40" s="101">
        <v>0</v>
      </c>
      <c r="I40" s="101">
        <v>40</v>
      </c>
      <c r="J40" s="102">
        <f t="shared" ref="J40:J67" si="1">H40+I40</f>
        <v>40</v>
      </c>
    </row>
    <row r="41" spans="1:10" s="14" customFormat="1" ht="12.75" hidden="1" customHeight="1" thickBot="1" x14ac:dyDescent="0.25">
      <c r="A41" s="103"/>
      <c r="B41" s="165"/>
      <c r="C41" s="104"/>
      <c r="D41" s="105">
        <v>3319</v>
      </c>
      <c r="E41" s="106">
        <v>5222</v>
      </c>
      <c r="F41" s="107" t="s">
        <v>188</v>
      </c>
      <c r="G41" s="108">
        <v>0</v>
      </c>
      <c r="H41" s="109">
        <v>0</v>
      </c>
      <c r="I41" s="109">
        <v>40</v>
      </c>
      <c r="J41" s="110">
        <f t="shared" si="1"/>
        <v>40</v>
      </c>
    </row>
    <row r="42" spans="1:10" s="14" customFormat="1" ht="12.75" hidden="1" customHeight="1" x14ac:dyDescent="0.2">
      <c r="A42" s="95" t="s">
        <v>9</v>
      </c>
      <c r="B42" s="164" t="s">
        <v>302</v>
      </c>
      <c r="C42" s="96" t="s">
        <v>14</v>
      </c>
      <c r="D42" s="97" t="s">
        <v>10</v>
      </c>
      <c r="E42" s="98" t="s">
        <v>10</v>
      </c>
      <c r="F42" s="99" t="s">
        <v>325</v>
      </c>
      <c r="G42" s="100">
        <v>0</v>
      </c>
      <c r="H42" s="101">
        <v>0</v>
      </c>
      <c r="I42" s="101">
        <v>40</v>
      </c>
      <c r="J42" s="102">
        <f t="shared" si="1"/>
        <v>40</v>
      </c>
    </row>
    <row r="43" spans="1:10" s="14" customFormat="1" ht="12.75" hidden="1" customHeight="1" thickBot="1" x14ac:dyDescent="0.25">
      <c r="A43" s="103"/>
      <c r="B43" s="165"/>
      <c r="C43" s="104"/>
      <c r="D43" s="105">
        <v>3319</v>
      </c>
      <c r="E43" s="106">
        <v>5329</v>
      </c>
      <c r="F43" s="107" t="s">
        <v>213</v>
      </c>
      <c r="G43" s="108">
        <v>0</v>
      </c>
      <c r="H43" s="109">
        <v>0</v>
      </c>
      <c r="I43" s="109">
        <v>40</v>
      </c>
      <c r="J43" s="110">
        <f t="shared" si="1"/>
        <v>40</v>
      </c>
    </row>
    <row r="44" spans="1:10" s="14" customFormat="1" ht="12.75" hidden="1" customHeight="1" x14ac:dyDescent="0.2">
      <c r="A44" s="95" t="s">
        <v>9</v>
      </c>
      <c r="B44" s="164" t="s">
        <v>303</v>
      </c>
      <c r="C44" s="96" t="s">
        <v>14</v>
      </c>
      <c r="D44" s="97" t="s">
        <v>10</v>
      </c>
      <c r="E44" s="98" t="s">
        <v>10</v>
      </c>
      <c r="F44" s="99" t="s">
        <v>212</v>
      </c>
      <c r="G44" s="100">
        <v>0</v>
      </c>
      <c r="H44" s="101">
        <v>0</v>
      </c>
      <c r="I44" s="101">
        <v>30</v>
      </c>
      <c r="J44" s="102">
        <f t="shared" si="1"/>
        <v>30</v>
      </c>
    </row>
    <row r="45" spans="1:10" s="14" customFormat="1" ht="12.75" hidden="1" customHeight="1" thickBot="1" x14ac:dyDescent="0.25">
      <c r="A45" s="103"/>
      <c r="B45" s="165"/>
      <c r="C45" s="104"/>
      <c r="D45" s="105">
        <v>3319</v>
      </c>
      <c r="E45" s="106">
        <v>5222</v>
      </c>
      <c r="F45" s="107" t="s">
        <v>188</v>
      </c>
      <c r="G45" s="108">
        <v>0</v>
      </c>
      <c r="H45" s="109">
        <v>0</v>
      </c>
      <c r="I45" s="109">
        <v>30</v>
      </c>
      <c r="J45" s="110">
        <f t="shared" si="1"/>
        <v>30</v>
      </c>
    </row>
    <row r="46" spans="1:10" s="14" customFormat="1" ht="12.75" hidden="1" customHeight="1" x14ac:dyDescent="0.2">
      <c r="A46" s="95" t="s">
        <v>9</v>
      </c>
      <c r="B46" s="164" t="s">
        <v>304</v>
      </c>
      <c r="C46" s="96" t="s">
        <v>14</v>
      </c>
      <c r="D46" s="97" t="s">
        <v>10</v>
      </c>
      <c r="E46" s="98" t="s">
        <v>10</v>
      </c>
      <c r="F46" s="99" t="s">
        <v>225</v>
      </c>
      <c r="G46" s="100">
        <v>0</v>
      </c>
      <c r="H46" s="101">
        <v>0</v>
      </c>
      <c r="I46" s="101">
        <v>23</v>
      </c>
      <c r="J46" s="102">
        <f t="shared" si="1"/>
        <v>23</v>
      </c>
    </row>
    <row r="47" spans="1:10" s="14" customFormat="1" ht="12.75" hidden="1" customHeight="1" thickBot="1" x14ac:dyDescent="0.25">
      <c r="A47" s="103"/>
      <c r="B47" s="165"/>
      <c r="C47" s="104"/>
      <c r="D47" s="105">
        <v>3319</v>
      </c>
      <c r="E47" s="106">
        <v>5213</v>
      </c>
      <c r="F47" s="107" t="s">
        <v>214</v>
      </c>
      <c r="G47" s="108">
        <v>0</v>
      </c>
      <c r="H47" s="109">
        <v>0</v>
      </c>
      <c r="I47" s="109">
        <v>23</v>
      </c>
      <c r="J47" s="110">
        <f t="shared" si="1"/>
        <v>23</v>
      </c>
    </row>
    <row r="48" spans="1:10" s="14" customFormat="1" ht="12.75" hidden="1" customHeight="1" x14ac:dyDescent="0.2">
      <c r="A48" s="95" t="s">
        <v>9</v>
      </c>
      <c r="B48" s="164" t="s">
        <v>305</v>
      </c>
      <c r="C48" s="96" t="s">
        <v>14</v>
      </c>
      <c r="D48" s="97" t="s">
        <v>10</v>
      </c>
      <c r="E48" s="98" t="s">
        <v>10</v>
      </c>
      <c r="F48" s="99" t="s">
        <v>196</v>
      </c>
      <c r="G48" s="100">
        <v>0</v>
      </c>
      <c r="H48" s="101">
        <v>0</v>
      </c>
      <c r="I48" s="101">
        <v>16.5</v>
      </c>
      <c r="J48" s="102">
        <f t="shared" si="1"/>
        <v>16.5</v>
      </c>
    </row>
    <row r="49" spans="1:10" s="14" customFormat="1" ht="12.75" hidden="1" customHeight="1" thickBot="1" x14ac:dyDescent="0.25">
      <c r="A49" s="103"/>
      <c r="B49" s="165"/>
      <c r="C49" s="104"/>
      <c r="D49" s="105">
        <v>3311</v>
      </c>
      <c r="E49" s="106">
        <v>5221</v>
      </c>
      <c r="F49" s="107" t="s">
        <v>193</v>
      </c>
      <c r="G49" s="108">
        <v>0</v>
      </c>
      <c r="H49" s="109">
        <v>0</v>
      </c>
      <c r="I49" s="109">
        <v>16.5</v>
      </c>
      <c r="J49" s="110">
        <f t="shared" si="1"/>
        <v>16.5</v>
      </c>
    </row>
    <row r="50" spans="1:10" s="14" customFormat="1" ht="12.75" hidden="1" customHeight="1" x14ac:dyDescent="0.2">
      <c r="A50" s="95" t="s">
        <v>9</v>
      </c>
      <c r="B50" s="164" t="s">
        <v>306</v>
      </c>
      <c r="C50" s="96" t="s">
        <v>14</v>
      </c>
      <c r="D50" s="97" t="s">
        <v>10</v>
      </c>
      <c r="E50" s="98" t="s">
        <v>10</v>
      </c>
      <c r="F50" s="99" t="s">
        <v>197</v>
      </c>
      <c r="G50" s="100">
        <v>0</v>
      </c>
      <c r="H50" s="101">
        <v>0</v>
      </c>
      <c r="I50" s="101">
        <v>35</v>
      </c>
      <c r="J50" s="102">
        <f t="shared" si="1"/>
        <v>35</v>
      </c>
    </row>
    <row r="51" spans="1:10" s="14" customFormat="1" ht="12.75" hidden="1" customHeight="1" thickBot="1" x14ac:dyDescent="0.25">
      <c r="A51" s="103"/>
      <c r="B51" s="165"/>
      <c r="C51" s="104"/>
      <c r="D51" s="105">
        <v>3312</v>
      </c>
      <c r="E51" s="106">
        <v>5222</v>
      </c>
      <c r="F51" s="107" t="s">
        <v>188</v>
      </c>
      <c r="G51" s="108">
        <v>0</v>
      </c>
      <c r="H51" s="109">
        <v>0</v>
      </c>
      <c r="I51" s="109">
        <v>35</v>
      </c>
      <c r="J51" s="110">
        <f t="shared" si="1"/>
        <v>35</v>
      </c>
    </row>
    <row r="52" spans="1:10" s="14" customFormat="1" ht="12.75" hidden="1" customHeight="1" x14ac:dyDescent="0.2">
      <c r="A52" s="95" t="s">
        <v>9</v>
      </c>
      <c r="B52" s="164" t="s">
        <v>307</v>
      </c>
      <c r="C52" s="96" t="s">
        <v>199</v>
      </c>
      <c r="D52" s="97" t="s">
        <v>10</v>
      </c>
      <c r="E52" s="98" t="s">
        <v>10</v>
      </c>
      <c r="F52" s="99" t="s">
        <v>198</v>
      </c>
      <c r="G52" s="100">
        <v>0</v>
      </c>
      <c r="H52" s="101">
        <v>0</v>
      </c>
      <c r="I52" s="101">
        <v>30</v>
      </c>
      <c r="J52" s="102">
        <f t="shared" si="1"/>
        <v>30</v>
      </c>
    </row>
    <row r="53" spans="1:10" s="14" customFormat="1" ht="12.75" hidden="1" customHeight="1" thickBot="1" x14ac:dyDescent="0.25">
      <c r="A53" s="103"/>
      <c r="B53" s="165"/>
      <c r="C53" s="104"/>
      <c r="D53" s="105">
        <v>3312</v>
      </c>
      <c r="E53" s="106">
        <v>5321</v>
      </c>
      <c r="F53" s="107" t="s">
        <v>200</v>
      </c>
      <c r="G53" s="108">
        <v>0</v>
      </c>
      <c r="H53" s="109">
        <v>0</v>
      </c>
      <c r="I53" s="109">
        <v>30</v>
      </c>
      <c r="J53" s="110">
        <f t="shared" si="1"/>
        <v>30</v>
      </c>
    </row>
    <row r="54" spans="1:10" s="14" customFormat="1" ht="12.75" hidden="1" customHeight="1" x14ac:dyDescent="0.2">
      <c r="A54" s="95" t="s">
        <v>9</v>
      </c>
      <c r="B54" s="164" t="s">
        <v>308</v>
      </c>
      <c r="C54" s="96" t="s">
        <v>14</v>
      </c>
      <c r="D54" s="97" t="s">
        <v>10</v>
      </c>
      <c r="E54" s="98" t="s">
        <v>10</v>
      </c>
      <c r="F54" s="99" t="s">
        <v>215</v>
      </c>
      <c r="G54" s="100">
        <v>0</v>
      </c>
      <c r="H54" s="101">
        <v>0</v>
      </c>
      <c r="I54" s="101">
        <v>40</v>
      </c>
      <c r="J54" s="102">
        <f>H54+I54</f>
        <v>40</v>
      </c>
    </row>
    <row r="55" spans="1:10" s="14" customFormat="1" ht="12.75" hidden="1" customHeight="1" thickBot="1" x14ac:dyDescent="0.25">
      <c r="A55" s="103"/>
      <c r="B55" s="165"/>
      <c r="C55" s="104"/>
      <c r="D55" s="105">
        <v>3312</v>
      </c>
      <c r="E55" s="106">
        <v>5222</v>
      </c>
      <c r="F55" s="107" t="s">
        <v>188</v>
      </c>
      <c r="G55" s="108">
        <v>0</v>
      </c>
      <c r="H55" s="109">
        <v>0</v>
      </c>
      <c r="I55" s="109">
        <v>40</v>
      </c>
      <c r="J55" s="110">
        <f>H55+I55</f>
        <v>40</v>
      </c>
    </row>
    <row r="56" spans="1:10" s="14" customFormat="1" ht="12.75" hidden="1" customHeight="1" x14ac:dyDescent="0.2">
      <c r="A56" s="95" t="s">
        <v>9</v>
      </c>
      <c r="B56" s="164" t="s">
        <v>309</v>
      </c>
      <c r="C56" s="96" t="s">
        <v>14</v>
      </c>
      <c r="D56" s="97" t="s">
        <v>10</v>
      </c>
      <c r="E56" s="98" t="s">
        <v>10</v>
      </c>
      <c r="F56" s="99" t="s">
        <v>216</v>
      </c>
      <c r="G56" s="100">
        <v>0</v>
      </c>
      <c r="H56" s="101">
        <v>0</v>
      </c>
      <c r="I56" s="101">
        <v>40</v>
      </c>
      <c r="J56" s="102">
        <f>H56+I56</f>
        <v>40</v>
      </c>
    </row>
    <row r="57" spans="1:10" s="14" customFormat="1" ht="12.75" hidden="1" customHeight="1" thickBot="1" x14ac:dyDescent="0.25">
      <c r="A57" s="103"/>
      <c r="B57" s="165"/>
      <c r="C57" s="104"/>
      <c r="D57" s="105">
        <v>3312</v>
      </c>
      <c r="E57" s="106">
        <v>5222</v>
      </c>
      <c r="F57" s="107" t="s">
        <v>188</v>
      </c>
      <c r="G57" s="108">
        <v>0</v>
      </c>
      <c r="H57" s="109">
        <v>0</v>
      </c>
      <c r="I57" s="109">
        <v>40</v>
      </c>
      <c r="J57" s="110">
        <f>H57+I57</f>
        <v>40</v>
      </c>
    </row>
    <row r="58" spans="1:10" s="14" customFormat="1" ht="12.75" hidden="1" customHeight="1" x14ac:dyDescent="0.2">
      <c r="A58" s="95" t="s">
        <v>9</v>
      </c>
      <c r="B58" s="164" t="s">
        <v>310</v>
      </c>
      <c r="C58" s="96" t="s">
        <v>14</v>
      </c>
      <c r="D58" s="97" t="s">
        <v>10</v>
      </c>
      <c r="E58" s="98" t="s">
        <v>10</v>
      </c>
      <c r="F58" s="99" t="s">
        <v>201</v>
      </c>
      <c r="G58" s="100">
        <v>0</v>
      </c>
      <c r="H58" s="101">
        <v>0</v>
      </c>
      <c r="I58" s="101">
        <v>40</v>
      </c>
      <c r="J58" s="102">
        <f t="shared" si="1"/>
        <v>40</v>
      </c>
    </row>
    <row r="59" spans="1:10" s="14" customFormat="1" ht="12.75" hidden="1" customHeight="1" thickBot="1" x14ac:dyDescent="0.25">
      <c r="A59" s="103"/>
      <c r="B59" s="165"/>
      <c r="C59" s="104"/>
      <c r="D59" s="105">
        <v>3312</v>
      </c>
      <c r="E59" s="106">
        <v>5212</v>
      </c>
      <c r="F59" s="107" t="s">
        <v>202</v>
      </c>
      <c r="G59" s="108">
        <v>0</v>
      </c>
      <c r="H59" s="109">
        <v>0</v>
      </c>
      <c r="I59" s="109">
        <v>40</v>
      </c>
      <c r="J59" s="110">
        <f t="shared" si="1"/>
        <v>40</v>
      </c>
    </row>
    <row r="60" spans="1:10" s="14" customFormat="1" ht="12.75" hidden="1" customHeight="1" x14ac:dyDescent="0.2">
      <c r="A60" s="95" t="s">
        <v>9</v>
      </c>
      <c r="B60" s="164" t="s">
        <v>311</v>
      </c>
      <c r="C60" s="96" t="s">
        <v>14</v>
      </c>
      <c r="D60" s="97" t="s">
        <v>10</v>
      </c>
      <c r="E60" s="98" t="s">
        <v>10</v>
      </c>
      <c r="F60" s="99" t="s">
        <v>203</v>
      </c>
      <c r="G60" s="100">
        <v>0</v>
      </c>
      <c r="H60" s="101">
        <v>0</v>
      </c>
      <c r="I60" s="101">
        <v>25</v>
      </c>
      <c r="J60" s="102">
        <f t="shared" si="1"/>
        <v>25</v>
      </c>
    </row>
    <row r="61" spans="1:10" s="14" customFormat="1" ht="12.75" hidden="1" customHeight="1" thickBot="1" x14ac:dyDescent="0.25">
      <c r="A61" s="103"/>
      <c r="B61" s="165"/>
      <c r="C61" s="104"/>
      <c r="D61" s="105">
        <v>3319</v>
      </c>
      <c r="E61" s="106">
        <v>5222</v>
      </c>
      <c r="F61" s="107" t="s">
        <v>188</v>
      </c>
      <c r="G61" s="108">
        <v>0</v>
      </c>
      <c r="H61" s="109">
        <v>0</v>
      </c>
      <c r="I61" s="109">
        <v>25</v>
      </c>
      <c r="J61" s="110">
        <f t="shared" si="1"/>
        <v>25</v>
      </c>
    </row>
    <row r="62" spans="1:10" s="14" customFormat="1" ht="12.75" hidden="1" customHeight="1" x14ac:dyDescent="0.2">
      <c r="A62" s="95" t="s">
        <v>9</v>
      </c>
      <c r="B62" s="164" t="s">
        <v>312</v>
      </c>
      <c r="C62" s="96" t="s">
        <v>14</v>
      </c>
      <c r="D62" s="97" t="s">
        <v>10</v>
      </c>
      <c r="E62" s="98" t="s">
        <v>10</v>
      </c>
      <c r="F62" s="99" t="s">
        <v>217</v>
      </c>
      <c r="G62" s="100">
        <v>0</v>
      </c>
      <c r="H62" s="101">
        <v>0</v>
      </c>
      <c r="I62" s="101">
        <v>10</v>
      </c>
      <c r="J62" s="102">
        <f>H62+I62</f>
        <v>10</v>
      </c>
    </row>
    <row r="63" spans="1:10" s="14" customFormat="1" ht="12.75" hidden="1" customHeight="1" thickBot="1" x14ac:dyDescent="0.25">
      <c r="A63" s="103"/>
      <c r="B63" s="165"/>
      <c r="C63" s="104"/>
      <c r="D63" s="105">
        <v>3311</v>
      </c>
      <c r="E63" s="106">
        <v>5222</v>
      </c>
      <c r="F63" s="107" t="s">
        <v>188</v>
      </c>
      <c r="G63" s="108">
        <v>0</v>
      </c>
      <c r="H63" s="109">
        <v>0</v>
      </c>
      <c r="I63" s="109">
        <v>10</v>
      </c>
      <c r="J63" s="110">
        <f>H63+I63</f>
        <v>10</v>
      </c>
    </row>
    <row r="64" spans="1:10" s="14" customFormat="1" ht="12.75" hidden="1" customHeight="1" x14ac:dyDescent="0.2">
      <c r="A64" s="95" t="s">
        <v>9</v>
      </c>
      <c r="B64" s="164" t="s">
        <v>313</v>
      </c>
      <c r="C64" s="96" t="s">
        <v>322</v>
      </c>
      <c r="D64" s="97" t="s">
        <v>10</v>
      </c>
      <c r="E64" s="98" t="s">
        <v>10</v>
      </c>
      <c r="F64" s="99" t="s">
        <v>218</v>
      </c>
      <c r="G64" s="100">
        <v>0</v>
      </c>
      <c r="H64" s="101">
        <v>0</v>
      </c>
      <c r="I64" s="101">
        <v>40</v>
      </c>
      <c r="J64" s="102">
        <f>H64+I64</f>
        <v>40</v>
      </c>
    </row>
    <row r="65" spans="1:12" s="14" customFormat="1" ht="12.75" hidden="1" customHeight="1" thickBot="1" x14ac:dyDescent="0.25">
      <c r="A65" s="103"/>
      <c r="B65" s="165"/>
      <c r="C65" s="104"/>
      <c r="D65" s="105">
        <v>3319</v>
      </c>
      <c r="E65" s="106">
        <v>5321</v>
      </c>
      <c r="F65" s="107" t="s">
        <v>52</v>
      </c>
      <c r="G65" s="108">
        <v>0</v>
      </c>
      <c r="H65" s="109">
        <v>0</v>
      </c>
      <c r="I65" s="109">
        <v>40</v>
      </c>
      <c r="J65" s="110">
        <f>H65+I65</f>
        <v>40</v>
      </c>
    </row>
    <row r="66" spans="1:12" s="14" customFormat="1" ht="12.75" hidden="1" customHeight="1" x14ac:dyDescent="0.2">
      <c r="A66" s="95" t="s">
        <v>9</v>
      </c>
      <c r="B66" s="164" t="s">
        <v>314</v>
      </c>
      <c r="C66" s="96" t="s">
        <v>14</v>
      </c>
      <c r="D66" s="97" t="s">
        <v>10</v>
      </c>
      <c r="E66" s="98" t="s">
        <v>10</v>
      </c>
      <c r="F66" s="99" t="s">
        <v>219</v>
      </c>
      <c r="G66" s="100">
        <v>0</v>
      </c>
      <c r="H66" s="101">
        <v>0</v>
      </c>
      <c r="I66" s="101">
        <v>18.600000000000001</v>
      </c>
      <c r="J66" s="102">
        <f t="shared" si="1"/>
        <v>18.600000000000001</v>
      </c>
    </row>
    <row r="67" spans="1:12" s="14" customFormat="1" ht="12.75" hidden="1" customHeight="1" thickBot="1" x14ac:dyDescent="0.25">
      <c r="A67" s="103"/>
      <c r="B67" s="165"/>
      <c r="C67" s="104"/>
      <c r="D67" s="105">
        <v>3319</v>
      </c>
      <c r="E67" s="106">
        <v>5222</v>
      </c>
      <c r="F67" s="107" t="s">
        <v>188</v>
      </c>
      <c r="G67" s="108">
        <v>0</v>
      </c>
      <c r="H67" s="109">
        <v>0</v>
      </c>
      <c r="I67" s="109">
        <v>18.600000000000001</v>
      </c>
      <c r="J67" s="110">
        <f t="shared" si="1"/>
        <v>18.600000000000001</v>
      </c>
    </row>
    <row r="68" spans="1:12" s="14" customFormat="1" ht="12.75" hidden="1" customHeight="1" x14ac:dyDescent="0.2">
      <c r="A68" s="95" t="s">
        <v>9</v>
      </c>
      <c r="B68" s="164" t="s">
        <v>315</v>
      </c>
      <c r="C68" s="96" t="s">
        <v>14</v>
      </c>
      <c r="D68" s="97" t="s">
        <v>10</v>
      </c>
      <c r="E68" s="98" t="s">
        <v>10</v>
      </c>
      <c r="F68" s="99" t="s">
        <v>326</v>
      </c>
      <c r="G68" s="100">
        <v>0</v>
      </c>
      <c r="H68" s="101">
        <v>0</v>
      </c>
      <c r="I68" s="101">
        <v>26</v>
      </c>
      <c r="J68" s="102">
        <f t="shared" ref="J68:J71" si="2">H68+I68</f>
        <v>26</v>
      </c>
    </row>
    <row r="69" spans="1:12" s="14" customFormat="1" ht="12.75" hidden="1" customHeight="1" thickBot="1" x14ac:dyDescent="0.25">
      <c r="A69" s="103"/>
      <c r="B69" s="165"/>
      <c r="C69" s="104"/>
      <c r="D69" s="105">
        <v>3315</v>
      </c>
      <c r="E69" s="106">
        <v>5222</v>
      </c>
      <c r="F69" s="107" t="s">
        <v>188</v>
      </c>
      <c r="G69" s="108">
        <v>0</v>
      </c>
      <c r="H69" s="109">
        <v>0</v>
      </c>
      <c r="I69" s="109">
        <v>26</v>
      </c>
      <c r="J69" s="110">
        <f t="shared" si="2"/>
        <v>26</v>
      </c>
    </row>
    <row r="70" spans="1:12" s="14" customFormat="1" ht="12.75" hidden="1" customHeight="1" x14ac:dyDescent="0.2">
      <c r="A70" s="95" t="s">
        <v>9</v>
      </c>
      <c r="B70" s="164" t="s">
        <v>316</v>
      </c>
      <c r="C70" s="96" t="s">
        <v>14</v>
      </c>
      <c r="D70" s="97" t="s">
        <v>10</v>
      </c>
      <c r="E70" s="98" t="s">
        <v>10</v>
      </c>
      <c r="F70" s="99" t="s">
        <v>204</v>
      </c>
      <c r="G70" s="100">
        <v>0</v>
      </c>
      <c r="H70" s="101">
        <v>0</v>
      </c>
      <c r="I70" s="101">
        <v>30</v>
      </c>
      <c r="J70" s="102">
        <f t="shared" si="2"/>
        <v>30</v>
      </c>
    </row>
    <row r="71" spans="1:12" s="14" customFormat="1" ht="12.75" hidden="1" customHeight="1" thickBot="1" x14ac:dyDescent="0.25">
      <c r="A71" s="103"/>
      <c r="B71" s="165"/>
      <c r="C71" s="104"/>
      <c r="D71" s="105">
        <v>3319</v>
      </c>
      <c r="E71" s="106">
        <v>5221</v>
      </c>
      <c r="F71" s="107" t="s">
        <v>193</v>
      </c>
      <c r="G71" s="108">
        <v>0</v>
      </c>
      <c r="H71" s="109">
        <v>0</v>
      </c>
      <c r="I71" s="109">
        <v>30</v>
      </c>
      <c r="J71" s="110">
        <f t="shared" si="2"/>
        <v>30</v>
      </c>
    </row>
    <row r="72" spans="1:12" s="14" customFormat="1" ht="12.75" hidden="1" customHeight="1" x14ac:dyDescent="0.2">
      <c r="A72" s="95" t="s">
        <v>9</v>
      </c>
      <c r="B72" s="164" t="s">
        <v>317</v>
      </c>
      <c r="C72" s="96" t="s">
        <v>14</v>
      </c>
      <c r="D72" s="97" t="s">
        <v>10</v>
      </c>
      <c r="E72" s="98" t="s">
        <v>10</v>
      </c>
      <c r="F72" s="99" t="s">
        <v>220</v>
      </c>
      <c r="G72" s="100">
        <v>0</v>
      </c>
      <c r="H72" s="101">
        <v>0</v>
      </c>
      <c r="I72" s="101">
        <v>21</v>
      </c>
      <c r="J72" s="102">
        <f t="shared" ref="J72:J79" si="3">H72+I72</f>
        <v>21</v>
      </c>
    </row>
    <row r="73" spans="1:12" s="14" customFormat="1" ht="12.75" hidden="1" customHeight="1" thickBot="1" x14ac:dyDescent="0.25">
      <c r="A73" s="103"/>
      <c r="B73" s="165"/>
      <c r="C73" s="104"/>
      <c r="D73" s="105">
        <v>3319</v>
      </c>
      <c r="E73" s="106">
        <v>5222</v>
      </c>
      <c r="F73" s="107" t="s">
        <v>188</v>
      </c>
      <c r="G73" s="108">
        <v>0</v>
      </c>
      <c r="H73" s="109">
        <v>0</v>
      </c>
      <c r="I73" s="109">
        <v>21</v>
      </c>
      <c r="J73" s="110">
        <f t="shared" si="3"/>
        <v>21</v>
      </c>
    </row>
    <row r="74" spans="1:12" s="14" customFormat="1" ht="12.75" hidden="1" customHeight="1" x14ac:dyDescent="0.2">
      <c r="A74" s="95" t="s">
        <v>9</v>
      </c>
      <c r="B74" s="164" t="s">
        <v>318</v>
      </c>
      <c r="C74" s="96" t="s">
        <v>14</v>
      </c>
      <c r="D74" s="97" t="s">
        <v>10</v>
      </c>
      <c r="E74" s="98" t="s">
        <v>10</v>
      </c>
      <c r="F74" s="99" t="s">
        <v>221</v>
      </c>
      <c r="G74" s="100">
        <v>0</v>
      </c>
      <c r="H74" s="101">
        <v>0</v>
      </c>
      <c r="I74" s="101">
        <v>28.5</v>
      </c>
      <c r="J74" s="102">
        <f t="shared" si="3"/>
        <v>28.5</v>
      </c>
    </row>
    <row r="75" spans="1:12" s="14" customFormat="1" ht="12.75" hidden="1" customHeight="1" thickBot="1" x14ac:dyDescent="0.25">
      <c r="A75" s="103"/>
      <c r="B75" s="165"/>
      <c r="C75" s="104"/>
      <c r="D75" s="105">
        <v>3319</v>
      </c>
      <c r="E75" s="106">
        <v>5222</v>
      </c>
      <c r="F75" s="107" t="s">
        <v>188</v>
      </c>
      <c r="G75" s="108">
        <v>0</v>
      </c>
      <c r="H75" s="109">
        <v>0</v>
      </c>
      <c r="I75" s="109">
        <v>28.5</v>
      </c>
      <c r="J75" s="110">
        <f t="shared" si="3"/>
        <v>28.5</v>
      </c>
    </row>
    <row r="76" spans="1:12" s="14" customFormat="1" ht="12.75" hidden="1" customHeight="1" x14ac:dyDescent="0.2">
      <c r="A76" s="95" t="s">
        <v>9</v>
      </c>
      <c r="B76" s="164" t="s">
        <v>319</v>
      </c>
      <c r="C76" s="96" t="s">
        <v>321</v>
      </c>
      <c r="D76" s="97" t="s">
        <v>10</v>
      </c>
      <c r="E76" s="98" t="s">
        <v>10</v>
      </c>
      <c r="F76" s="99" t="s">
        <v>222</v>
      </c>
      <c r="G76" s="100">
        <v>0</v>
      </c>
      <c r="H76" s="101">
        <v>0</v>
      </c>
      <c r="I76" s="101">
        <v>33.537999999999997</v>
      </c>
      <c r="J76" s="102">
        <f t="shared" si="3"/>
        <v>33.537999999999997</v>
      </c>
    </row>
    <row r="77" spans="1:12" s="14" customFormat="1" ht="13.5" hidden="1" customHeight="1" thickBot="1" x14ac:dyDescent="0.25">
      <c r="A77" s="103"/>
      <c r="B77" s="165"/>
      <c r="C77" s="104"/>
      <c r="D77" s="105">
        <v>3319</v>
      </c>
      <c r="E77" s="106">
        <v>5321</v>
      </c>
      <c r="F77" s="107" t="s">
        <v>200</v>
      </c>
      <c r="G77" s="108">
        <v>0</v>
      </c>
      <c r="H77" s="109">
        <v>0</v>
      </c>
      <c r="I77" s="109">
        <v>33.537999999999997</v>
      </c>
      <c r="J77" s="110">
        <f t="shared" si="3"/>
        <v>33.537999999999997</v>
      </c>
    </row>
    <row r="78" spans="1:12" s="14" customFormat="1" ht="12.75" hidden="1" customHeight="1" x14ac:dyDescent="0.2">
      <c r="A78" s="95" t="s">
        <v>9</v>
      </c>
      <c r="B78" s="164" t="s">
        <v>320</v>
      </c>
      <c r="C78" s="96" t="s">
        <v>224</v>
      </c>
      <c r="D78" s="97" t="s">
        <v>10</v>
      </c>
      <c r="E78" s="98" t="s">
        <v>10</v>
      </c>
      <c r="F78" s="99" t="s">
        <v>223</v>
      </c>
      <c r="G78" s="100">
        <v>0</v>
      </c>
      <c r="H78" s="101">
        <v>0</v>
      </c>
      <c r="I78" s="101">
        <v>20.962</v>
      </c>
      <c r="J78" s="102">
        <f t="shared" si="3"/>
        <v>20.962</v>
      </c>
    </row>
    <row r="79" spans="1:12" s="14" customFormat="1" ht="13.5" hidden="1" customHeight="1" thickBot="1" x14ac:dyDescent="0.25">
      <c r="A79" s="103"/>
      <c r="B79" s="165"/>
      <c r="C79" s="104"/>
      <c r="D79" s="105">
        <v>3312</v>
      </c>
      <c r="E79" s="106">
        <v>5321</v>
      </c>
      <c r="F79" s="107" t="s">
        <v>200</v>
      </c>
      <c r="G79" s="108">
        <v>0</v>
      </c>
      <c r="H79" s="109">
        <v>0</v>
      </c>
      <c r="I79" s="109">
        <v>20.962</v>
      </c>
      <c r="J79" s="110">
        <f t="shared" si="3"/>
        <v>20.962</v>
      </c>
    </row>
    <row r="80" spans="1:12" s="14" customFormat="1" ht="21" customHeight="1" thickBot="1" x14ac:dyDescent="0.25">
      <c r="A80" s="30" t="s">
        <v>9</v>
      </c>
      <c r="B80" s="31" t="s">
        <v>18</v>
      </c>
      <c r="C80" s="32"/>
      <c r="D80" s="33" t="s">
        <v>10</v>
      </c>
      <c r="E80" s="34" t="s">
        <v>10</v>
      </c>
      <c r="F80" s="35" t="s">
        <v>184</v>
      </c>
      <c r="G80" s="36">
        <f>G81+G83+G85+G87+G89</f>
        <v>4000</v>
      </c>
      <c r="H80" s="70">
        <f t="shared" ref="H80" si="4">H81+H83+H85+H87+H89</f>
        <v>10519.913</v>
      </c>
      <c r="I80" s="70">
        <f>I81+I83+I85+I87+I89+I91+I93+I95+I97+I99+I101+I103+I105+I107+I109+I111+I113+I115+I117+I119+I121+I123+I125+I127+I129+I131+I133+I135+I137+I139+I141+I143+I145+I147+I149+I151+I153+I155+I157+I159+I161+I163+I165+I167+I169+I171+I173+I175+I177+I179+I181+I183+I185</f>
        <v>0</v>
      </c>
      <c r="J80" s="38">
        <f>H80+I80</f>
        <v>10519.913</v>
      </c>
      <c r="L80" s="53"/>
    </row>
    <row r="81" spans="1:12" s="14" customFormat="1" ht="12.75" hidden="1" customHeight="1" x14ac:dyDescent="0.2">
      <c r="A81" s="54" t="s">
        <v>9</v>
      </c>
      <c r="B81" s="55" t="s">
        <v>18</v>
      </c>
      <c r="C81" s="56" t="s">
        <v>14</v>
      </c>
      <c r="D81" s="57" t="s">
        <v>10</v>
      </c>
      <c r="E81" s="58" t="s">
        <v>10</v>
      </c>
      <c r="F81" s="59" t="s">
        <v>15</v>
      </c>
      <c r="G81" s="60">
        <f>G82</f>
        <v>4000</v>
      </c>
      <c r="H81" s="87">
        <v>10026.413</v>
      </c>
      <c r="I81" s="87">
        <v>-9000</v>
      </c>
      <c r="J81" s="61">
        <f>H81+I81</f>
        <v>1026.4130000000005</v>
      </c>
      <c r="L81" s="53"/>
    </row>
    <row r="82" spans="1:12" s="14" customFormat="1" ht="12.75" hidden="1" customHeight="1" thickBot="1" x14ac:dyDescent="0.25">
      <c r="A82" s="62"/>
      <c r="B82" s="63"/>
      <c r="C82" s="64"/>
      <c r="D82" s="47">
        <v>3322</v>
      </c>
      <c r="E82" s="65" t="s">
        <v>19</v>
      </c>
      <c r="F82" s="66" t="s">
        <v>17</v>
      </c>
      <c r="G82" s="50">
        <v>4000</v>
      </c>
      <c r="H82" s="88">
        <v>10026.413</v>
      </c>
      <c r="I82" s="88">
        <v>-9000</v>
      </c>
      <c r="J82" s="52">
        <f>H82+I82</f>
        <v>1026.4130000000005</v>
      </c>
      <c r="L82" s="53" t="s">
        <v>16</v>
      </c>
    </row>
    <row r="83" spans="1:12" s="14" customFormat="1" ht="12.75" hidden="1" customHeight="1" x14ac:dyDescent="0.2">
      <c r="A83" s="54" t="s">
        <v>9</v>
      </c>
      <c r="B83" s="55" t="s">
        <v>20</v>
      </c>
      <c r="C83" s="56" t="s">
        <v>14</v>
      </c>
      <c r="D83" s="41" t="s">
        <v>21</v>
      </c>
      <c r="E83" s="42" t="s">
        <v>10</v>
      </c>
      <c r="F83" s="43" t="s">
        <v>22</v>
      </c>
      <c r="G83" s="44">
        <v>0</v>
      </c>
      <c r="H83" s="89">
        <v>100</v>
      </c>
      <c r="I83" s="87">
        <v>0</v>
      </c>
      <c r="J83" s="61">
        <f t="shared" ref="J83:J90" si="5">H83+I83</f>
        <v>100</v>
      </c>
      <c r="L83" s="53"/>
    </row>
    <row r="84" spans="1:12" s="14" customFormat="1" ht="12.75" hidden="1" customHeight="1" thickBot="1" x14ac:dyDescent="0.25">
      <c r="A84" s="62"/>
      <c r="B84" s="63"/>
      <c r="C84" s="64"/>
      <c r="D84" s="47">
        <v>3322</v>
      </c>
      <c r="E84" s="48">
        <v>5493</v>
      </c>
      <c r="F84" s="49" t="s">
        <v>23</v>
      </c>
      <c r="G84" s="50">
        <v>0</v>
      </c>
      <c r="H84" s="90">
        <v>100</v>
      </c>
      <c r="I84" s="88">
        <v>0</v>
      </c>
      <c r="J84" s="52">
        <f t="shared" si="5"/>
        <v>100</v>
      </c>
      <c r="L84" s="53"/>
    </row>
    <row r="85" spans="1:12" s="14" customFormat="1" ht="12.75" hidden="1" customHeight="1" x14ac:dyDescent="0.2">
      <c r="A85" s="54" t="s">
        <v>9</v>
      </c>
      <c r="B85" s="40" t="s">
        <v>24</v>
      </c>
      <c r="C85" s="56" t="s">
        <v>14</v>
      </c>
      <c r="D85" s="41" t="s">
        <v>10</v>
      </c>
      <c r="E85" s="42" t="s">
        <v>10</v>
      </c>
      <c r="F85" s="43" t="s">
        <v>25</v>
      </c>
      <c r="G85" s="44">
        <v>0</v>
      </c>
      <c r="H85" s="89">
        <v>33.5</v>
      </c>
      <c r="I85" s="87">
        <v>0</v>
      </c>
      <c r="J85" s="61">
        <f t="shared" si="5"/>
        <v>33.5</v>
      </c>
      <c r="L85" s="53"/>
    </row>
    <row r="86" spans="1:12" s="14" customFormat="1" ht="12.75" hidden="1" customHeight="1" thickBot="1" x14ac:dyDescent="0.25">
      <c r="A86" s="62"/>
      <c r="B86" s="63"/>
      <c r="C86" s="64"/>
      <c r="D86" s="47">
        <v>3322</v>
      </c>
      <c r="E86" s="48">
        <v>5223</v>
      </c>
      <c r="F86" s="49" t="s">
        <v>26</v>
      </c>
      <c r="G86" s="50">
        <v>0</v>
      </c>
      <c r="H86" s="90">
        <v>33.5</v>
      </c>
      <c r="I86" s="88">
        <v>0</v>
      </c>
      <c r="J86" s="52">
        <f t="shared" si="5"/>
        <v>33.5</v>
      </c>
      <c r="L86" s="53"/>
    </row>
    <row r="87" spans="1:12" s="14" customFormat="1" ht="12" hidden="1" customHeight="1" x14ac:dyDescent="0.2">
      <c r="A87" s="54" t="s">
        <v>9</v>
      </c>
      <c r="B87" s="40" t="s">
        <v>27</v>
      </c>
      <c r="C87" s="56" t="s">
        <v>14</v>
      </c>
      <c r="D87" s="41" t="s">
        <v>10</v>
      </c>
      <c r="E87" s="42" t="s">
        <v>10</v>
      </c>
      <c r="F87" s="43" t="s">
        <v>28</v>
      </c>
      <c r="G87" s="44">
        <v>0</v>
      </c>
      <c r="H87" s="89">
        <v>200</v>
      </c>
      <c r="I87" s="87">
        <v>0</v>
      </c>
      <c r="J87" s="61">
        <f t="shared" si="5"/>
        <v>200</v>
      </c>
      <c r="L87" s="53"/>
    </row>
    <row r="88" spans="1:12" s="14" customFormat="1" ht="12" hidden="1" customHeight="1" thickBot="1" x14ac:dyDescent="0.25">
      <c r="A88" s="62"/>
      <c r="B88" s="63"/>
      <c r="C88" s="64"/>
      <c r="D88" s="47">
        <v>3322</v>
      </c>
      <c r="E88" s="48">
        <v>5223</v>
      </c>
      <c r="F88" s="49" t="s">
        <v>26</v>
      </c>
      <c r="G88" s="50">
        <v>0</v>
      </c>
      <c r="H88" s="90">
        <v>200</v>
      </c>
      <c r="I88" s="88">
        <v>0</v>
      </c>
      <c r="J88" s="52">
        <f t="shared" si="5"/>
        <v>200</v>
      </c>
      <c r="L88" s="53"/>
    </row>
    <row r="89" spans="1:12" s="14" customFormat="1" ht="12.75" hidden="1" customHeight="1" x14ac:dyDescent="0.2">
      <c r="A89" s="54" t="s">
        <v>9</v>
      </c>
      <c r="B89" s="55" t="s">
        <v>29</v>
      </c>
      <c r="C89" s="56" t="s">
        <v>14</v>
      </c>
      <c r="D89" s="41" t="s">
        <v>10</v>
      </c>
      <c r="E89" s="42" t="s">
        <v>10</v>
      </c>
      <c r="F89" s="43" t="s">
        <v>30</v>
      </c>
      <c r="G89" s="44">
        <v>0</v>
      </c>
      <c r="H89" s="87">
        <f t="shared" ref="H89" si="6">H90</f>
        <v>160</v>
      </c>
      <c r="I89" s="87">
        <v>0</v>
      </c>
      <c r="J89" s="61">
        <f t="shared" si="5"/>
        <v>160</v>
      </c>
      <c r="L89" s="53"/>
    </row>
    <row r="90" spans="1:12" s="14" customFormat="1" ht="12.75" hidden="1" customHeight="1" thickBot="1" x14ac:dyDescent="0.25">
      <c r="A90" s="62"/>
      <c r="B90" s="63"/>
      <c r="C90" s="64"/>
      <c r="D90" s="47">
        <v>3322</v>
      </c>
      <c r="E90" s="48">
        <v>5223</v>
      </c>
      <c r="F90" s="49" t="s">
        <v>26</v>
      </c>
      <c r="G90" s="50">
        <v>0</v>
      </c>
      <c r="H90" s="88">
        <v>160</v>
      </c>
      <c r="I90" s="88">
        <v>0</v>
      </c>
      <c r="J90" s="52">
        <f t="shared" si="5"/>
        <v>160</v>
      </c>
      <c r="L90" s="53"/>
    </row>
    <row r="91" spans="1:12" s="14" customFormat="1" ht="12.75" hidden="1" customHeight="1" x14ac:dyDescent="0.2">
      <c r="A91" s="54" t="s">
        <v>9</v>
      </c>
      <c r="B91" s="55" t="s">
        <v>135</v>
      </c>
      <c r="C91" s="56" t="s">
        <v>14</v>
      </c>
      <c r="D91" s="41" t="s">
        <v>10</v>
      </c>
      <c r="E91" s="42" t="s">
        <v>10</v>
      </c>
      <c r="F91" s="43" t="s">
        <v>81</v>
      </c>
      <c r="G91" s="44">
        <v>0</v>
      </c>
      <c r="H91" s="87">
        <v>0</v>
      </c>
      <c r="I91" s="87">
        <v>58</v>
      </c>
      <c r="J91" s="61">
        <f t="shared" ref="J91:J92" si="7">H91+I91</f>
        <v>58</v>
      </c>
      <c r="L91" s="53"/>
    </row>
    <row r="92" spans="1:12" s="14" customFormat="1" ht="12.75" hidden="1" customHeight="1" thickBot="1" x14ac:dyDescent="0.25">
      <c r="A92" s="62"/>
      <c r="B92" s="63"/>
      <c r="C92" s="64"/>
      <c r="D92" s="47">
        <v>3322</v>
      </c>
      <c r="E92" s="48">
        <v>5223</v>
      </c>
      <c r="F92" s="49" t="s">
        <v>46</v>
      </c>
      <c r="G92" s="50">
        <v>0</v>
      </c>
      <c r="H92" s="88">
        <v>0</v>
      </c>
      <c r="I92" s="88">
        <v>58</v>
      </c>
      <c r="J92" s="52">
        <f t="shared" si="7"/>
        <v>58</v>
      </c>
      <c r="L92" s="53"/>
    </row>
    <row r="93" spans="1:12" s="14" customFormat="1" ht="12.75" hidden="1" customHeight="1" x14ac:dyDescent="0.2">
      <c r="A93" s="54" t="s">
        <v>9</v>
      </c>
      <c r="B93" s="55" t="s">
        <v>136</v>
      </c>
      <c r="C93" s="56" t="s">
        <v>72</v>
      </c>
      <c r="D93" s="41" t="s">
        <v>10</v>
      </c>
      <c r="E93" s="42" t="s">
        <v>10</v>
      </c>
      <c r="F93" s="43" t="s">
        <v>71</v>
      </c>
      <c r="G93" s="44">
        <v>0</v>
      </c>
      <c r="H93" s="87">
        <v>0</v>
      </c>
      <c r="I93" s="87">
        <v>300</v>
      </c>
      <c r="J93" s="61">
        <f t="shared" ref="J93:J128" si="8">H93+I93</f>
        <v>300</v>
      </c>
      <c r="L93" s="53"/>
    </row>
    <row r="94" spans="1:12" s="14" customFormat="1" ht="12.75" hidden="1" customHeight="1" thickBot="1" x14ac:dyDescent="0.25">
      <c r="A94" s="62"/>
      <c r="B94" s="63"/>
      <c r="C94" s="64"/>
      <c r="D94" s="47">
        <v>3322</v>
      </c>
      <c r="E94" s="48">
        <v>5321</v>
      </c>
      <c r="F94" s="49" t="s">
        <v>52</v>
      </c>
      <c r="G94" s="50">
        <v>0</v>
      </c>
      <c r="H94" s="88">
        <v>0</v>
      </c>
      <c r="I94" s="88">
        <v>300</v>
      </c>
      <c r="J94" s="52">
        <f t="shared" si="8"/>
        <v>300</v>
      </c>
      <c r="L94" s="53"/>
    </row>
    <row r="95" spans="1:12" s="14" customFormat="1" ht="12.75" hidden="1" customHeight="1" x14ac:dyDescent="0.2">
      <c r="A95" s="54" t="s">
        <v>9</v>
      </c>
      <c r="B95" s="55" t="s">
        <v>137</v>
      </c>
      <c r="C95" s="56" t="s">
        <v>14</v>
      </c>
      <c r="D95" s="41" t="s">
        <v>10</v>
      </c>
      <c r="E95" s="42" t="s">
        <v>10</v>
      </c>
      <c r="F95" s="43" t="s">
        <v>73</v>
      </c>
      <c r="G95" s="44">
        <v>0</v>
      </c>
      <c r="H95" s="87">
        <v>0</v>
      </c>
      <c r="I95" s="87">
        <v>300</v>
      </c>
      <c r="J95" s="61">
        <f t="shared" si="8"/>
        <v>300</v>
      </c>
      <c r="L95" s="53"/>
    </row>
    <row r="96" spans="1:12" s="14" customFormat="1" ht="12.75" hidden="1" customHeight="1" thickBot="1" x14ac:dyDescent="0.25">
      <c r="A96" s="62"/>
      <c r="B96" s="63"/>
      <c r="C96" s="64"/>
      <c r="D96" s="47">
        <v>3322</v>
      </c>
      <c r="E96" s="48">
        <v>5223</v>
      </c>
      <c r="F96" s="49" t="s">
        <v>46</v>
      </c>
      <c r="G96" s="50">
        <v>0</v>
      </c>
      <c r="H96" s="88">
        <v>0</v>
      </c>
      <c r="I96" s="88">
        <v>300</v>
      </c>
      <c r="J96" s="52">
        <f t="shared" si="8"/>
        <v>300</v>
      </c>
      <c r="L96" s="53"/>
    </row>
    <row r="97" spans="1:12" s="14" customFormat="1" ht="12.75" hidden="1" customHeight="1" x14ac:dyDescent="0.2">
      <c r="A97" s="54" t="s">
        <v>9</v>
      </c>
      <c r="B97" s="55" t="s">
        <v>138</v>
      </c>
      <c r="C97" s="56" t="s">
        <v>14</v>
      </c>
      <c r="D97" s="41" t="s">
        <v>10</v>
      </c>
      <c r="E97" s="42" t="s">
        <v>10</v>
      </c>
      <c r="F97" s="43" t="s">
        <v>74</v>
      </c>
      <c r="G97" s="44">
        <v>0</v>
      </c>
      <c r="H97" s="87">
        <v>0</v>
      </c>
      <c r="I97" s="87">
        <v>122.5</v>
      </c>
      <c r="J97" s="61">
        <f t="shared" si="8"/>
        <v>122.5</v>
      </c>
      <c r="L97" s="53"/>
    </row>
    <row r="98" spans="1:12" s="14" customFormat="1" ht="12.75" hidden="1" customHeight="1" thickBot="1" x14ac:dyDescent="0.25">
      <c r="A98" s="62"/>
      <c r="B98" s="63"/>
      <c r="C98" s="64"/>
      <c r="D98" s="47">
        <v>3322</v>
      </c>
      <c r="E98" s="48">
        <v>5212</v>
      </c>
      <c r="F98" s="49" t="s">
        <v>75</v>
      </c>
      <c r="G98" s="50">
        <v>0</v>
      </c>
      <c r="H98" s="88">
        <v>0</v>
      </c>
      <c r="I98" s="88">
        <v>122.5</v>
      </c>
      <c r="J98" s="52">
        <f t="shared" si="8"/>
        <v>122.5</v>
      </c>
      <c r="L98" s="53"/>
    </row>
    <row r="99" spans="1:12" s="14" customFormat="1" ht="12.75" hidden="1" customHeight="1" x14ac:dyDescent="0.2">
      <c r="A99" s="54" t="s">
        <v>9</v>
      </c>
      <c r="B99" s="55" t="s">
        <v>139</v>
      </c>
      <c r="C99" s="56" t="s">
        <v>14</v>
      </c>
      <c r="D99" s="41" t="s">
        <v>10</v>
      </c>
      <c r="E99" s="42" t="s">
        <v>10</v>
      </c>
      <c r="F99" s="43" t="s">
        <v>76</v>
      </c>
      <c r="G99" s="44">
        <v>0</v>
      </c>
      <c r="H99" s="87">
        <v>0</v>
      </c>
      <c r="I99" s="87">
        <v>51</v>
      </c>
      <c r="J99" s="61">
        <f t="shared" si="8"/>
        <v>51</v>
      </c>
      <c r="L99" s="53"/>
    </row>
    <row r="100" spans="1:12" s="14" customFormat="1" ht="12.75" hidden="1" customHeight="1" thickBot="1" x14ac:dyDescent="0.25">
      <c r="A100" s="62"/>
      <c r="B100" s="63"/>
      <c r="C100" s="64"/>
      <c r="D100" s="47">
        <v>3322</v>
      </c>
      <c r="E100" s="48">
        <v>5223</v>
      </c>
      <c r="F100" s="49" t="s">
        <v>46</v>
      </c>
      <c r="G100" s="50">
        <v>0</v>
      </c>
      <c r="H100" s="88">
        <v>0</v>
      </c>
      <c r="I100" s="88">
        <v>51</v>
      </c>
      <c r="J100" s="52">
        <f t="shared" si="8"/>
        <v>51</v>
      </c>
      <c r="L100" s="53"/>
    </row>
    <row r="101" spans="1:12" s="14" customFormat="1" ht="12.75" hidden="1" customHeight="1" x14ac:dyDescent="0.2">
      <c r="A101" s="54" t="s">
        <v>9</v>
      </c>
      <c r="B101" s="55" t="s">
        <v>140</v>
      </c>
      <c r="C101" s="56" t="s">
        <v>14</v>
      </c>
      <c r="D101" s="41" t="s">
        <v>10</v>
      </c>
      <c r="E101" s="42" t="s">
        <v>10</v>
      </c>
      <c r="F101" s="43" t="s">
        <v>77</v>
      </c>
      <c r="G101" s="44">
        <v>0</v>
      </c>
      <c r="H101" s="87">
        <v>0</v>
      </c>
      <c r="I101" s="87">
        <v>172.435</v>
      </c>
      <c r="J101" s="61">
        <f t="shared" si="8"/>
        <v>172.435</v>
      </c>
      <c r="L101" s="53"/>
    </row>
    <row r="102" spans="1:12" s="14" customFormat="1" ht="12.75" hidden="1" customHeight="1" thickBot="1" x14ac:dyDescent="0.25">
      <c r="A102" s="62"/>
      <c r="B102" s="63"/>
      <c r="C102" s="64"/>
      <c r="D102" s="47">
        <v>3322</v>
      </c>
      <c r="E102" s="48">
        <v>5493</v>
      </c>
      <c r="F102" s="49" t="s">
        <v>23</v>
      </c>
      <c r="G102" s="50">
        <v>0</v>
      </c>
      <c r="H102" s="88">
        <v>0</v>
      </c>
      <c r="I102" s="88">
        <v>172.435</v>
      </c>
      <c r="J102" s="52">
        <f t="shared" si="8"/>
        <v>172.435</v>
      </c>
      <c r="L102" s="53"/>
    </row>
    <row r="103" spans="1:12" s="14" customFormat="1" ht="12.75" hidden="1" customHeight="1" x14ac:dyDescent="0.2">
      <c r="A103" s="54" t="s">
        <v>9</v>
      </c>
      <c r="B103" s="55" t="s">
        <v>141</v>
      </c>
      <c r="C103" s="56" t="s">
        <v>14</v>
      </c>
      <c r="D103" s="41" t="s">
        <v>10</v>
      </c>
      <c r="E103" s="42" t="s">
        <v>10</v>
      </c>
      <c r="F103" s="43" t="s">
        <v>78</v>
      </c>
      <c r="G103" s="44">
        <v>0</v>
      </c>
      <c r="H103" s="87">
        <v>0</v>
      </c>
      <c r="I103" s="87">
        <v>300</v>
      </c>
      <c r="J103" s="61">
        <f t="shared" si="8"/>
        <v>300</v>
      </c>
      <c r="L103" s="53"/>
    </row>
    <row r="104" spans="1:12" s="14" customFormat="1" ht="12.75" hidden="1" customHeight="1" thickBot="1" x14ac:dyDescent="0.25">
      <c r="A104" s="62"/>
      <c r="B104" s="63"/>
      <c r="C104" s="64"/>
      <c r="D104" s="47">
        <v>3322</v>
      </c>
      <c r="E104" s="48">
        <v>5213</v>
      </c>
      <c r="F104" s="49" t="s">
        <v>79</v>
      </c>
      <c r="G104" s="50">
        <v>0</v>
      </c>
      <c r="H104" s="88">
        <v>0</v>
      </c>
      <c r="I104" s="88">
        <v>300</v>
      </c>
      <c r="J104" s="52">
        <f t="shared" si="8"/>
        <v>300</v>
      </c>
      <c r="L104" s="53"/>
    </row>
    <row r="105" spans="1:12" s="14" customFormat="1" ht="12.75" hidden="1" customHeight="1" x14ac:dyDescent="0.2">
      <c r="A105" s="54" t="s">
        <v>9</v>
      </c>
      <c r="B105" s="55" t="s">
        <v>142</v>
      </c>
      <c r="C105" s="56" t="s">
        <v>14</v>
      </c>
      <c r="D105" s="41" t="s">
        <v>10</v>
      </c>
      <c r="E105" s="42" t="s">
        <v>10</v>
      </c>
      <c r="F105" s="43" t="s">
        <v>80</v>
      </c>
      <c r="G105" s="44">
        <v>0</v>
      </c>
      <c r="H105" s="87">
        <v>0</v>
      </c>
      <c r="I105" s="87">
        <v>300</v>
      </c>
      <c r="J105" s="61">
        <f t="shared" si="8"/>
        <v>300</v>
      </c>
      <c r="L105" s="53"/>
    </row>
    <row r="106" spans="1:12" s="14" customFormat="1" ht="12.75" hidden="1" customHeight="1" thickBot="1" x14ac:dyDescent="0.25">
      <c r="A106" s="62"/>
      <c r="B106" s="63"/>
      <c r="C106" s="64"/>
      <c r="D106" s="47">
        <v>3322</v>
      </c>
      <c r="E106" s="48">
        <v>5223</v>
      </c>
      <c r="F106" s="49" t="s">
        <v>46</v>
      </c>
      <c r="G106" s="50">
        <v>0</v>
      </c>
      <c r="H106" s="88">
        <v>0</v>
      </c>
      <c r="I106" s="88">
        <v>300</v>
      </c>
      <c r="J106" s="52">
        <f t="shared" si="8"/>
        <v>300</v>
      </c>
      <c r="L106" s="53"/>
    </row>
    <row r="107" spans="1:12" s="14" customFormat="1" ht="12.75" hidden="1" customHeight="1" x14ac:dyDescent="0.2">
      <c r="A107" s="54" t="s">
        <v>9</v>
      </c>
      <c r="B107" s="55" t="s">
        <v>143</v>
      </c>
      <c r="C107" s="56" t="s">
        <v>14</v>
      </c>
      <c r="D107" s="41" t="s">
        <v>10</v>
      </c>
      <c r="E107" s="42" t="s">
        <v>10</v>
      </c>
      <c r="F107" s="43" t="s">
        <v>82</v>
      </c>
      <c r="G107" s="44">
        <v>0</v>
      </c>
      <c r="H107" s="87">
        <v>0</v>
      </c>
      <c r="I107" s="87">
        <v>300</v>
      </c>
      <c r="J107" s="61">
        <f t="shared" si="8"/>
        <v>300</v>
      </c>
      <c r="L107" s="53"/>
    </row>
    <row r="108" spans="1:12" s="14" customFormat="1" ht="12.75" hidden="1" customHeight="1" thickBot="1" x14ac:dyDescent="0.25">
      <c r="A108" s="62"/>
      <c r="B108" s="63"/>
      <c r="C108" s="64"/>
      <c r="D108" s="47">
        <v>3322</v>
      </c>
      <c r="E108" s="48">
        <v>5493</v>
      </c>
      <c r="F108" s="49" t="s">
        <v>23</v>
      </c>
      <c r="G108" s="50">
        <v>0</v>
      </c>
      <c r="H108" s="88">
        <v>0</v>
      </c>
      <c r="I108" s="88">
        <v>300</v>
      </c>
      <c r="J108" s="52">
        <f t="shared" si="8"/>
        <v>300</v>
      </c>
      <c r="L108" s="53"/>
    </row>
    <row r="109" spans="1:12" s="14" customFormat="1" ht="12.75" hidden="1" customHeight="1" x14ac:dyDescent="0.2">
      <c r="A109" s="54" t="s">
        <v>9</v>
      </c>
      <c r="B109" s="55" t="s">
        <v>144</v>
      </c>
      <c r="C109" s="56" t="s">
        <v>14</v>
      </c>
      <c r="D109" s="41" t="s">
        <v>10</v>
      </c>
      <c r="E109" s="42" t="s">
        <v>10</v>
      </c>
      <c r="F109" s="43" t="s">
        <v>83</v>
      </c>
      <c r="G109" s="44">
        <v>0</v>
      </c>
      <c r="H109" s="87">
        <v>0</v>
      </c>
      <c r="I109" s="87">
        <v>90</v>
      </c>
      <c r="J109" s="61">
        <f t="shared" si="8"/>
        <v>90</v>
      </c>
      <c r="L109" s="53"/>
    </row>
    <row r="110" spans="1:12" s="14" customFormat="1" ht="12.75" hidden="1" customHeight="1" thickBot="1" x14ac:dyDescent="0.25">
      <c r="A110" s="62"/>
      <c r="B110" s="63"/>
      <c r="C110" s="64"/>
      <c r="D110" s="47">
        <v>3322</v>
      </c>
      <c r="E110" s="48">
        <v>5223</v>
      </c>
      <c r="F110" s="49" t="s">
        <v>46</v>
      </c>
      <c r="G110" s="50">
        <v>0</v>
      </c>
      <c r="H110" s="88">
        <v>0</v>
      </c>
      <c r="I110" s="88">
        <v>90</v>
      </c>
      <c r="J110" s="52">
        <f t="shared" si="8"/>
        <v>90</v>
      </c>
      <c r="L110" s="53"/>
    </row>
    <row r="111" spans="1:12" s="14" customFormat="1" ht="12.75" hidden="1" customHeight="1" x14ac:dyDescent="0.2">
      <c r="A111" s="54" t="s">
        <v>9</v>
      </c>
      <c r="B111" s="55" t="s">
        <v>145</v>
      </c>
      <c r="C111" s="56" t="s">
        <v>14</v>
      </c>
      <c r="D111" s="41" t="s">
        <v>10</v>
      </c>
      <c r="E111" s="42" t="s">
        <v>10</v>
      </c>
      <c r="F111" s="43" t="s">
        <v>84</v>
      </c>
      <c r="G111" s="44">
        <v>0</v>
      </c>
      <c r="H111" s="87">
        <v>0</v>
      </c>
      <c r="I111" s="87">
        <v>250</v>
      </c>
      <c r="J111" s="61">
        <f t="shared" si="8"/>
        <v>250</v>
      </c>
      <c r="L111" s="53"/>
    </row>
    <row r="112" spans="1:12" s="14" customFormat="1" ht="12.75" hidden="1" customHeight="1" thickBot="1" x14ac:dyDescent="0.25">
      <c r="A112" s="62"/>
      <c r="B112" s="63"/>
      <c r="C112" s="64"/>
      <c r="D112" s="47">
        <v>3322</v>
      </c>
      <c r="E112" s="48">
        <v>5222</v>
      </c>
      <c r="F112" s="49" t="s">
        <v>85</v>
      </c>
      <c r="G112" s="50">
        <v>0</v>
      </c>
      <c r="H112" s="88">
        <v>0</v>
      </c>
      <c r="I112" s="88">
        <v>250</v>
      </c>
      <c r="J112" s="52">
        <f t="shared" si="8"/>
        <v>250</v>
      </c>
      <c r="L112" s="53"/>
    </row>
    <row r="113" spans="1:12" s="14" customFormat="1" ht="12.75" hidden="1" customHeight="1" x14ac:dyDescent="0.2">
      <c r="A113" s="54" t="s">
        <v>9</v>
      </c>
      <c r="B113" s="55" t="s">
        <v>146</v>
      </c>
      <c r="C113" s="56" t="s">
        <v>14</v>
      </c>
      <c r="D113" s="41" t="s">
        <v>10</v>
      </c>
      <c r="E113" s="42" t="s">
        <v>10</v>
      </c>
      <c r="F113" s="43" t="s">
        <v>86</v>
      </c>
      <c r="G113" s="44">
        <v>0</v>
      </c>
      <c r="H113" s="87">
        <v>0</v>
      </c>
      <c r="I113" s="87">
        <v>290</v>
      </c>
      <c r="J113" s="61">
        <f t="shared" si="8"/>
        <v>290</v>
      </c>
      <c r="L113" s="53"/>
    </row>
    <row r="114" spans="1:12" s="14" customFormat="1" ht="12.75" hidden="1" customHeight="1" thickBot="1" x14ac:dyDescent="0.25">
      <c r="A114" s="62"/>
      <c r="B114" s="63"/>
      <c r="C114" s="64"/>
      <c r="D114" s="47">
        <v>3322</v>
      </c>
      <c r="E114" s="48">
        <v>5223</v>
      </c>
      <c r="F114" s="49" t="s">
        <v>46</v>
      </c>
      <c r="G114" s="50">
        <v>0</v>
      </c>
      <c r="H114" s="88">
        <v>0</v>
      </c>
      <c r="I114" s="88">
        <v>290</v>
      </c>
      <c r="J114" s="52">
        <f t="shared" si="8"/>
        <v>290</v>
      </c>
      <c r="L114" s="53"/>
    </row>
    <row r="115" spans="1:12" s="14" customFormat="1" ht="12.75" hidden="1" customHeight="1" x14ac:dyDescent="0.2">
      <c r="A115" s="54" t="s">
        <v>9</v>
      </c>
      <c r="B115" s="55" t="s">
        <v>147</v>
      </c>
      <c r="C115" s="56" t="s">
        <v>14</v>
      </c>
      <c r="D115" s="41" t="s">
        <v>10</v>
      </c>
      <c r="E115" s="42" t="s">
        <v>10</v>
      </c>
      <c r="F115" s="43" t="s">
        <v>87</v>
      </c>
      <c r="G115" s="44">
        <v>0</v>
      </c>
      <c r="H115" s="87">
        <v>0</v>
      </c>
      <c r="I115" s="87">
        <v>66</v>
      </c>
      <c r="J115" s="61">
        <f t="shared" si="8"/>
        <v>66</v>
      </c>
      <c r="L115" s="53"/>
    </row>
    <row r="116" spans="1:12" s="14" customFormat="1" ht="12.75" hidden="1" customHeight="1" thickBot="1" x14ac:dyDescent="0.25">
      <c r="A116" s="62"/>
      <c r="B116" s="63"/>
      <c r="C116" s="64"/>
      <c r="D116" s="47">
        <v>3322</v>
      </c>
      <c r="E116" s="48">
        <v>5493</v>
      </c>
      <c r="F116" s="49" t="s">
        <v>23</v>
      </c>
      <c r="G116" s="50">
        <v>0</v>
      </c>
      <c r="H116" s="88">
        <v>0</v>
      </c>
      <c r="I116" s="88">
        <v>66</v>
      </c>
      <c r="J116" s="52">
        <f t="shared" si="8"/>
        <v>66</v>
      </c>
      <c r="L116" s="53"/>
    </row>
    <row r="117" spans="1:12" s="14" customFormat="1" ht="12.75" hidden="1" customHeight="1" x14ac:dyDescent="0.2">
      <c r="A117" s="54" t="s">
        <v>9</v>
      </c>
      <c r="B117" s="55" t="s">
        <v>148</v>
      </c>
      <c r="C117" s="56" t="s">
        <v>90</v>
      </c>
      <c r="D117" s="41" t="s">
        <v>10</v>
      </c>
      <c r="E117" s="42" t="s">
        <v>10</v>
      </c>
      <c r="F117" s="43" t="s">
        <v>88</v>
      </c>
      <c r="G117" s="44">
        <v>0</v>
      </c>
      <c r="H117" s="87">
        <v>0</v>
      </c>
      <c r="I117" s="87">
        <v>176.25299999999999</v>
      </c>
      <c r="J117" s="61">
        <f t="shared" si="8"/>
        <v>176.25299999999999</v>
      </c>
      <c r="L117" s="53"/>
    </row>
    <row r="118" spans="1:12" s="14" customFormat="1" ht="12.75" hidden="1" customHeight="1" thickBot="1" x14ac:dyDescent="0.25">
      <c r="A118" s="62"/>
      <c r="B118" s="63"/>
      <c r="C118" s="64"/>
      <c r="D118" s="47">
        <v>3322</v>
      </c>
      <c r="E118" s="48">
        <v>5321</v>
      </c>
      <c r="F118" s="49" t="s">
        <v>52</v>
      </c>
      <c r="G118" s="50">
        <v>0</v>
      </c>
      <c r="H118" s="88">
        <v>0</v>
      </c>
      <c r="I118" s="88">
        <v>176.25299999999999</v>
      </c>
      <c r="J118" s="52">
        <f t="shared" si="8"/>
        <v>176.25299999999999</v>
      </c>
      <c r="L118" s="53"/>
    </row>
    <row r="119" spans="1:12" s="14" customFormat="1" ht="12.75" hidden="1" customHeight="1" x14ac:dyDescent="0.2">
      <c r="A119" s="54" t="s">
        <v>9</v>
      </c>
      <c r="B119" s="55" t="s">
        <v>149</v>
      </c>
      <c r="C119" s="56" t="s">
        <v>97</v>
      </c>
      <c r="D119" s="41" t="s">
        <v>10</v>
      </c>
      <c r="E119" s="42" t="s">
        <v>10</v>
      </c>
      <c r="F119" s="43" t="s">
        <v>91</v>
      </c>
      <c r="G119" s="44">
        <v>0</v>
      </c>
      <c r="H119" s="87">
        <v>0</v>
      </c>
      <c r="I119" s="87">
        <v>300</v>
      </c>
      <c r="J119" s="61">
        <f t="shared" si="8"/>
        <v>300</v>
      </c>
      <c r="L119" s="53"/>
    </row>
    <row r="120" spans="1:12" s="14" customFormat="1" ht="12.75" hidden="1" customHeight="1" thickBot="1" x14ac:dyDescent="0.25">
      <c r="A120" s="62"/>
      <c r="B120" s="63"/>
      <c r="C120" s="64"/>
      <c r="D120" s="47">
        <v>3322</v>
      </c>
      <c r="E120" s="48">
        <v>5321</v>
      </c>
      <c r="F120" s="49" t="s">
        <v>52</v>
      </c>
      <c r="G120" s="50">
        <v>0</v>
      </c>
      <c r="H120" s="88">
        <v>0</v>
      </c>
      <c r="I120" s="88">
        <v>300</v>
      </c>
      <c r="J120" s="52">
        <f t="shared" si="8"/>
        <v>300</v>
      </c>
      <c r="L120" s="53"/>
    </row>
    <row r="121" spans="1:12" s="14" customFormat="1" ht="12.75" hidden="1" customHeight="1" x14ac:dyDescent="0.2">
      <c r="A121" s="54" t="s">
        <v>9</v>
      </c>
      <c r="B121" s="55" t="s">
        <v>150</v>
      </c>
      <c r="C121" s="56" t="s">
        <v>98</v>
      </c>
      <c r="D121" s="41" t="s">
        <v>10</v>
      </c>
      <c r="E121" s="42" t="s">
        <v>10</v>
      </c>
      <c r="F121" s="43" t="s">
        <v>92</v>
      </c>
      <c r="G121" s="44">
        <v>0</v>
      </c>
      <c r="H121" s="87">
        <v>0</v>
      </c>
      <c r="I121" s="87">
        <v>81.334999999999994</v>
      </c>
      <c r="J121" s="61">
        <f t="shared" si="8"/>
        <v>81.334999999999994</v>
      </c>
      <c r="L121" s="53"/>
    </row>
    <row r="122" spans="1:12" s="14" customFormat="1" ht="12.75" hidden="1" customHeight="1" thickBot="1" x14ac:dyDescent="0.25">
      <c r="A122" s="62"/>
      <c r="B122" s="63"/>
      <c r="C122" s="64"/>
      <c r="D122" s="47">
        <v>3322</v>
      </c>
      <c r="E122" s="48">
        <v>5321</v>
      </c>
      <c r="F122" s="49" t="s">
        <v>52</v>
      </c>
      <c r="G122" s="50">
        <v>0</v>
      </c>
      <c r="H122" s="88">
        <v>0</v>
      </c>
      <c r="I122" s="88">
        <v>81.334999999999994</v>
      </c>
      <c r="J122" s="52">
        <f t="shared" si="8"/>
        <v>81.334999999999994</v>
      </c>
      <c r="L122" s="53"/>
    </row>
    <row r="123" spans="1:12" s="14" customFormat="1" ht="12.75" hidden="1" customHeight="1" x14ac:dyDescent="0.2">
      <c r="A123" s="54" t="s">
        <v>9</v>
      </c>
      <c r="B123" s="55" t="s">
        <v>151</v>
      </c>
      <c r="C123" s="56" t="s">
        <v>14</v>
      </c>
      <c r="D123" s="41" t="s">
        <v>10</v>
      </c>
      <c r="E123" s="42" t="s">
        <v>10</v>
      </c>
      <c r="F123" s="43" t="s">
        <v>93</v>
      </c>
      <c r="G123" s="44">
        <v>0</v>
      </c>
      <c r="H123" s="87">
        <v>0</v>
      </c>
      <c r="I123" s="87">
        <v>285</v>
      </c>
      <c r="J123" s="61">
        <f t="shared" si="8"/>
        <v>285</v>
      </c>
      <c r="L123" s="53"/>
    </row>
    <row r="124" spans="1:12" s="14" customFormat="1" ht="12.75" hidden="1" customHeight="1" thickBot="1" x14ac:dyDescent="0.25">
      <c r="A124" s="62"/>
      <c r="B124" s="63"/>
      <c r="C124" s="64"/>
      <c r="D124" s="47">
        <v>3322</v>
      </c>
      <c r="E124" s="48">
        <v>5493</v>
      </c>
      <c r="F124" s="49" t="s">
        <v>23</v>
      </c>
      <c r="G124" s="50">
        <v>0</v>
      </c>
      <c r="H124" s="88">
        <v>0</v>
      </c>
      <c r="I124" s="88">
        <v>285</v>
      </c>
      <c r="J124" s="52">
        <f t="shared" si="8"/>
        <v>285</v>
      </c>
      <c r="L124" s="53"/>
    </row>
    <row r="125" spans="1:12" s="14" customFormat="1" ht="12.75" hidden="1" customHeight="1" x14ac:dyDescent="0.2">
      <c r="A125" s="54" t="s">
        <v>9</v>
      </c>
      <c r="B125" s="55" t="s">
        <v>152</v>
      </c>
      <c r="C125" s="56" t="s">
        <v>14</v>
      </c>
      <c r="D125" s="41" t="s">
        <v>10</v>
      </c>
      <c r="E125" s="42" t="s">
        <v>10</v>
      </c>
      <c r="F125" s="43" t="s">
        <v>94</v>
      </c>
      <c r="G125" s="44">
        <v>0</v>
      </c>
      <c r="H125" s="87">
        <v>0</v>
      </c>
      <c r="I125" s="87">
        <v>65</v>
      </c>
      <c r="J125" s="61">
        <f t="shared" si="8"/>
        <v>65</v>
      </c>
      <c r="L125" s="53"/>
    </row>
    <row r="126" spans="1:12" s="14" customFormat="1" ht="12.75" hidden="1" customHeight="1" thickBot="1" x14ac:dyDescent="0.25">
      <c r="A126" s="62"/>
      <c r="B126" s="63"/>
      <c r="C126" s="64"/>
      <c r="D126" s="47">
        <v>3322</v>
      </c>
      <c r="E126" s="48">
        <v>5223</v>
      </c>
      <c r="F126" s="49" t="s">
        <v>46</v>
      </c>
      <c r="G126" s="50">
        <v>0</v>
      </c>
      <c r="H126" s="88">
        <v>0</v>
      </c>
      <c r="I126" s="88">
        <v>65</v>
      </c>
      <c r="J126" s="52">
        <f t="shared" si="8"/>
        <v>65</v>
      </c>
      <c r="L126" s="53"/>
    </row>
    <row r="127" spans="1:12" s="14" customFormat="1" ht="12.75" hidden="1" customHeight="1" x14ac:dyDescent="0.2">
      <c r="A127" s="54" t="s">
        <v>9</v>
      </c>
      <c r="B127" s="55" t="s">
        <v>153</v>
      </c>
      <c r="C127" s="56" t="s">
        <v>14</v>
      </c>
      <c r="D127" s="41" t="s">
        <v>10</v>
      </c>
      <c r="E127" s="42" t="s">
        <v>10</v>
      </c>
      <c r="F127" s="43" t="s">
        <v>95</v>
      </c>
      <c r="G127" s="44">
        <v>0</v>
      </c>
      <c r="H127" s="87">
        <v>0</v>
      </c>
      <c r="I127" s="87">
        <v>200</v>
      </c>
      <c r="J127" s="61">
        <f t="shared" si="8"/>
        <v>200</v>
      </c>
      <c r="L127" s="53"/>
    </row>
    <row r="128" spans="1:12" s="14" customFormat="1" ht="12.75" hidden="1" customHeight="1" thickBot="1" x14ac:dyDescent="0.25">
      <c r="A128" s="62"/>
      <c r="B128" s="63"/>
      <c r="C128" s="64"/>
      <c r="D128" s="47">
        <v>3322</v>
      </c>
      <c r="E128" s="48">
        <v>5223</v>
      </c>
      <c r="F128" s="49" t="s">
        <v>46</v>
      </c>
      <c r="G128" s="50">
        <v>0</v>
      </c>
      <c r="H128" s="88">
        <v>0</v>
      </c>
      <c r="I128" s="88">
        <v>200</v>
      </c>
      <c r="J128" s="52">
        <f t="shared" si="8"/>
        <v>200</v>
      </c>
      <c r="L128" s="53"/>
    </row>
    <row r="129" spans="1:12" s="14" customFormat="1" ht="12.75" hidden="1" customHeight="1" x14ac:dyDescent="0.2">
      <c r="A129" s="54" t="s">
        <v>9</v>
      </c>
      <c r="B129" s="55" t="s">
        <v>154</v>
      </c>
      <c r="C129" s="56" t="s">
        <v>14</v>
      </c>
      <c r="D129" s="41" t="s">
        <v>10</v>
      </c>
      <c r="E129" s="42" t="s">
        <v>10</v>
      </c>
      <c r="F129" s="43" t="s">
        <v>96</v>
      </c>
      <c r="G129" s="44">
        <v>0</v>
      </c>
      <c r="H129" s="87">
        <v>0</v>
      </c>
      <c r="I129" s="87">
        <v>87.132000000000005</v>
      </c>
      <c r="J129" s="61">
        <f t="shared" ref="J129:J142" si="9">H129+I129</f>
        <v>87.132000000000005</v>
      </c>
      <c r="L129" s="53"/>
    </row>
    <row r="130" spans="1:12" s="14" customFormat="1" ht="12.75" hidden="1" customHeight="1" thickBot="1" x14ac:dyDescent="0.25">
      <c r="A130" s="62"/>
      <c r="B130" s="63"/>
      <c r="C130" s="64"/>
      <c r="D130" s="47">
        <v>3322</v>
      </c>
      <c r="E130" s="48">
        <v>5493</v>
      </c>
      <c r="F130" s="49" t="s">
        <v>23</v>
      </c>
      <c r="G130" s="50">
        <v>0</v>
      </c>
      <c r="H130" s="88">
        <v>0</v>
      </c>
      <c r="I130" s="88">
        <v>87.132000000000005</v>
      </c>
      <c r="J130" s="52">
        <f t="shared" si="9"/>
        <v>87.132000000000005</v>
      </c>
      <c r="L130" s="53"/>
    </row>
    <row r="131" spans="1:12" s="14" customFormat="1" ht="12.75" hidden="1" customHeight="1" x14ac:dyDescent="0.2">
      <c r="A131" s="54" t="s">
        <v>9</v>
      </c>
      <c r="B131" s="55" t="s">
        <v>155</v>
      </c>
      <c r="C131" s="56" t="s">
        <v>14</v>
      </c>
      <c r="D131" s="41" t="s">
        <v>10</v>
      </c>
      <c r="E131" s="42" t="s">
        <v>10</v>
      </c>
      <c r="F131" s="43" t="s">
        <v>99</v>
      </c>
      <c r="G131" s="44">
        <v>0</v>
      </c>
      <c r="H131" s="87">
        <v>0</v>
      </c>
      <c r="I131" s="87">
        <v>42.5</v>
      </c>
      <c r="J131" s="61">
        <f t="shared" si="9"/>
        <v>42.5</v>
      </c>
      <c r="L131" s="53"/>
    </row>
    <row r="132" spans="1:12" s="14" customFormat="1" ht="12.75" hidden="1" customHeight="1" thickBot="1" x14ac:dyDescent="0.25">
      <c r="A132" s="62"/>
      <c r="B132" s="63"/>
      <c r="C132" s="64"/>
      <c r="D132" s="47">
        <v>3322</v>
      </c>
      <c r="E132" s="48">
        <v>5493</v>
      </c>
      <c r="F132" s="49" t="s">
        <v>23</v>
      </c>
      <c r="G132" s="50">
        <v>0</v>
      </c>
      <c r="H132" s="88">
        <v>0</v>
      </c>
      <c r="I132" s="88">
        <v>42.5</v>
      </c>
      <c r="J132" s="52">
        <f t="shared" si="9"/>
        <v>42.5</v>
      </c>
      <c r="L132" s="53"/>
    </row>
    <row r="133" spans="1:12" s="14" customFormat="1" ht="12.75" hidden="1" customHeight="1" x14ac:dyDescent="0.2">
      <c r="A133" s="54" t="s">
        <v>9</v>
      </c>
      <c r="B133" s="55" t="s">
        <v>156</v>
      </c>
      <c r="C133" s="56" t="s">
        <v>14</v>
      </c>
      <c r="D133" s="41" t="s">
        <v>10</v>
      </c>
      <c r="E133" s="42" t="s">
        <v>10</v>
      </c>
      <c r="F133" s="43" t="s">
        <v>100</v>
      </c>
      <c r="G133" s="44">
        <v>0</v>
      </c>
      <c r="H133" s="87">
        <v>0</v>
      </c>
      <c r="I133" s="87">
        <v>259</v>
      </c>
      <c r="J133" s="61">
        <f t="shared" si="9"/>
        <v>259</v>
      </c>
      <c r="L133" s="53"/>
    </row>
    <row r="134" spans="1:12" s="14" customFormat="1" ht="12.75" hidden="1" customHeight="1" thickBot="1" x14ac:dyDescent="0.25">
      <c r="A134" s="62"/>
      <c r="B134" s="63"/>
      <c r="C134" s="64"/>
      <c r="D134" s="47">
        <v>3322</v>
      </c>
      <c r="E134" s="48">
        <v>5493</v>
      </c>
      <c r="F134" s="49" t="s">
        <v>23</v>
      </c>
      <c r="G134" s="50">
        <v>0</v>
      </c>
      <c r="H134" s="88">
        <v>0</v>
      </c>
      <c r="I134" s="88">
        <v>259</v>
      </c>
      <c r="J134" s="52">
        <f t="shared" si="9"/>
        <v>259</v>
      </c>
      <c r="L134" s="53"/>
    </row>
    <row r="135" spans="1:12" s="14" customFormat="1" ht="12.75" hidden="1" customHeight="1" x14ac:dyDescent="0.2">
      <c r="A135" s="54" t="s">
        <v>9</v>
      </c>
      <c r="B135" s="55" t="s">
        <v>157</v>
      </c>
      <c r="C135" s="56" t="s">
        <v>14</v>
      </c>
      <c r="D135" s="41" t="s">
        <v>10</v>
      </c>
      <c r="E135" s="42" t="s">
        <v>10</v>
      </c>
      <c r="F135" s="43" t="s">
        <v>101</v>
      </c>
      <c r="G135" s="44">
        <v>0</v>
      </c>
      <c r="H135" s="87">
        <v>0</v>
      </c>
      <c r="I135" s="87">
        <v>204</v>
      </c>
      <c r="J135" s="61">
        <f t="shared" si="9"/>
        <v>204</v>
      </c>
      <c r="L135" s="53"/>
    </row>
    <row r="136" spans="1:12" s="14" customFormat="1" ht="12.75" hidden="1" customHeight="1" thickBot="1" x14ac:dyDescent="0.25">
      <c r="A136" s="62"/>
      <c r="B136" s="63"/>
      <c r="C136" s="64"/>
      <c r="D136" s="47">
        <v>3322</v>
      </c>
      <c r="E136" s="48">
        <v>5493</v>
      </c>
      <c r="F136" s="49" t="s">
        <v>23</v>
      </c>
      <c r="G136" s="50">
        <v>0</v>
      </c>
      <c r="H136" s="88">
        <v>0</v>
      </c>
      <c r="I136" s="88">
        <v>204</v>
      </c>
      <c r="J136" s="52">
        <f t="shared" si="9"/>
        <v>204</v>
      </c>
      <c r="L136" s="53"/>
    </row>
    <row r="137" spans="1:12" s="14" customFormat="1" ht="12.75" hidden="1" customHeight="1" x14ac:dyDescent="0.2">
      <c r="A137" s="54" t="s">
        <v>9</v>
      </c>
      <c r="B137" s="55" t="s">
        <v>158</v>
      </c>
      <c r="C137" s="56" t="s">
        <v>14</v>
      </c>
      <c r="D137" s="41" t="s">
        <v>10</v>
      </c>
      <c r="E137" s="42" t="s">
        <v>10</v>
      </c>
      <c r="F137" s="43" t="s">
        <v>102</v>
      </c>
      <c r="G137" s="44">
        <v>0</v>
      </c>
      <c r="H137" s="87">
        <v>0</v>
      </c>
      <c r="I137" s="87">
        <v>116</v>
      </c>
      <c r="J137" s="61">
        <f t="shared" si="9"/>
        <v>116</v>
      </c>
      <c r="L137" s="53"/>
    </row>
    <row r="138" spans="1:12" s="14" customFormat="1" ht="12.75" hidden="1" customHeight="1" thickBot="1" x14ac:dyDescent="0.25">
      <c r="A138" s="62"/>
      <c r="B138" s="63"/>
      <c r="C138" s="64"/>
      <c r="D138" s="47">
        <v>3322</v>
      </c>
      <c r="E138" s="48">
        <v>5493</v>
      </c>
      <c r="F138" s="49" t="s">
        <v>23</v>
      </c>
      <c r="G138" s="50">
        <v>0</v>
      </c>
      <c r="H138" s="88">
        <v>0</v>
      </c>
      <c r="I138" s="88">
        <v>116</v>
      </c>
      <c r="J138" s="52">
        <f t="shared" si="9"/>
        <v>116</v>
      </c>
      <c r="L138" s="53"/>
    </row>
    <row r="139" spans="1:12" s="14" customFormat="1" ht="12.75" hidden="1" customHeight="1" x14ac:dyDescent="0.2">
      <c r="A139" s="54" t="s">
        <v>9</v>
      </c>
      <c r="B139" s="55" t="s">
        <v>159</v>
      </c>
      <c r="C139" s="56" t="s">
        <v>14</v>
      </c>
      <c r="D139" s="41" t="s">
        <v>10</v>
      </c>
      <c r="E139" s="42" t="s">
        <v>10</v>
      </c>
      <c r="F139" s="43" t="s">
        <v>103</v>
      </c>
      <c r="G139" s="44">
        <v>0</v>
      </c>
      <c r="H139" s="87">
        <v>0</v>
      </c>
      <c r="I139" s="87">
        <v>300</v>
      </c>
      <c r="J139" s="61">
        <f t="shared" si="9"/>
        <v>300</v>
      </c>
      <c r="L139" s="53"/>
    </row>
    <row r="140" spans="1:12" s="14" customFormat="1" ht="12.75" hidden="1" customHeight="1" thickBot="1" x14ac:dyDescent="0.25">
      <c r="A140" s="62"/>
      <c r="B140" s="63"/>
      <c r="C140" s="64"/>
      <c r="D140" s="47">
        <v>3322</v>
      </c>
      <c r="E140" s="48">
        <v>5321</v>
      </c>
      <c r="F140" s="49" t="s">
        <v>52</v>
      </c>
      <c r="G140" s="50">
        <v>0</v>
      </c>
      <c r="H140" s="88">
        <v>0</v>
      </c>
      <c r="I140" s="88">
        <v>300</v>
      </c>
      <c r="J140" s="52">
        <f t="shared" si="9"/>
        <v>300</v>
      </c>
      <c r="L140" s="53"/>
    </row>
    <row r="141" spans="1:12" s="14" customFormat="1" ht="12.75" hidden="1" customHeight="1" x14ac:dyDescent="0.2">
      <c r="A141" s="54" t="s">
        <v>9</v>
      </c>
      <c r="B141" s="55" t="s">
        <v>160</v>
      </c>
      <c r="C141" s="56" t="s">
        <v>89</v>
      </c>
      <c r="D141" s="41" t="s">
        <v>10</v>
      </c>
      <c r="E141" s="42" t="s">
        <v>10</v>
      </c>
      <c r="F141" s="43" t="s">
        <v>104</v>
      </c>
      <c r="G141" s="44">
        <v>0</v>
      </c>
      <c r="H141" s="87">
        <v>0</v>
      </c>
      <c r="I141" s="87">
        <v>140</v>
      </c>
      <c r="J141" s="61">
        <f t="shared" si="9"/>
        <v>140</v>
      </c>
      <c r="L141" s="53"/>
    </row>
    <row r="142" spans="1:12" s="14" customFormat="1" ht="12.75" hidden="1" customHeight="1" thickBot="1" x14ac:dyDescent="0.25">
      <c r="A142" s="62"/>
      <c r="B142" s="63"/>
      <c r="C142" s="64"/>
      <c r="D142" s="47">
        <v>3322</v>
      </c>
      <c r="E142" s="48">
        <v>5493</v>
      </c>
      <c r="F142" s="49" t="s">
        <v>23</v>
      </c>
      <c r="G142" s="50">
        <v>0</v>
      </c>
      <c r="H142" s="88">
        <v>0</v>
      </c>
      <c r="I142" s="88">
        <v>140</v>
      </c>
      <c r="J142" s="52">
        <f t="shared" si="9"/>
        <v>140</v>
      </c>
      <c r="L142" s="53"/>
    </row>
    <row r="143" spans="1:12" s="14" customFormat="1" ht="12.75" hidden="1" customHeight="1" x14ac:dyDescent="0.2">
      <c r="A143" s="54" t="s">
        <v>9</v>
      </c>
      <c r="B143" s="55" t="s">
        <v>161</v>
      </c>
      <c r="C143" s="56" t="s">
        <v>14</v>
      </c>
      <c r="D143" s="41" t="s">
        <v>10</v>
      </c>
      <c r="E143" s="42" t="s">
        <v>10</v>
      </c>
      <c r="F143" s="43" t="s">
        <v>105</v>
      </c>
      <c r="G143" s="44">
        <v>0</v>
      </c>
      <c r="H143" s="87">
        <v>0</v>
      </c>
      <c r="I143" s="87">
        <v>250</v>
      </c>
      <c r="J143" s="61">
        <f t="shared" ref="J143:J174" si="10">H143+I143</f>
        <v>250</v>
      </c>
      <c r="L143" s="53"/>
    </row>
    <row r="144" spans="1:12" s="14" customFormat="1" ht="12.75" hidden="1" customHeight="1" thickBot="1" x14ac:dyDescent="0.25">
      <c r="A144" s="62"/>
      <c r="B144" s="63"/>
      <c r="C144" s="64"/>
      <c r="D144" s="47">
        <v>3322</v>
      </c>
      <c r="E144" s="48">
        <v>5493</v>
      </c>
      <c r="F144" s="49" t="s">
        <v>23</v>
      </c>
      <c r="G144" s="50">
        <v>0</v>
      </c>
      <c r="H144" s="88">
        <v>0</v>
      </c>
      <c r="I144" s="88">
        <v>250</v>
      </c>
      <c r="J144" s="52">
        <f t="shared" si="10"/>
        <v>250</v>
      </c>
      <c r="L144" s="53"/>
    </row>
    <row r="145" spans="1:12" s="14" customFormat="1" ht="12.75" hidden="1" customHeight="1" x14ac:dyDescent="0.2">
      <c r="A145" s="54" t="s">
        <v>9</v>
      </c>
      <c r="B145" s="55" t="s">
        <v>162</v>
      </c>
      <c r="C145" s="56" t="s">
        <v>14</v>
      </c>
      <c r="D145" s="41" t="s">
        <v>10</v>
      </c>
      <c r="E145" s="42" t="s">
        <v>10</v>
      </c>
      <c r="F145" s="43" t="s">
        <v>106</v>
      </c>
      <c r="G145" s="44">
        <v>0</v>
      </c>
      <c r="H145" s="87">
        <v>0</v>
      </c>
      <c r="I145" s="87">
        <v>300</v>
      </c>
      <c r="J145" s="61">
        <f t="shared" si="10"/>
        <v>300</v>
      </c>
      <c r="L145" s="53"/>
    </row>
    <row r="146" spans="1:12" s="14" customFormat="1" ht="12.75" hidden="1" customHeight="1" thickBot="1" x14ac:dyDescent="0.25">
      <c r="A146" s="62"/>
      <c r="B146" s="63"/>
      <c r="C146" s="64"/>
      <c r="D146" s="47">
        <v>3322</v>
      </c>
      <c r="E146" s="48">
        <v>5493</v>
      </c>
      <c r="F146" s="49" t="s">
        <v>23</v>
      </c>
      <c r="G146" s="50">
        <v>0</v>
      </c>
      <c r="H146" s="88">
        <v>0</v>
      </c>
      <c r="I146" s="88">
        <v>300</v>
      </c>
      <c r="J146" s="52">
        <f t="shared" si="10"/>
        <v>300</v>
      </c>
      <c r="L146" s="53"/>
    </row>
    <row r="147" spans="1:12" s="14" customFormat="1" ht="12.75" hidden="1" customHeight="1" x14ac:dyDescent="0.2">
      <c r="A147" s="54" t="s">
        <v>9</v>
      </c>
      <c r="B147" s="55" t="s">
        <v>163</v>
      </c>
      <c r="C147" s="56" t="s">
        <v>108</v>
      </c>
      <c r="D147" s="41" t="s">
        <v>10</v>
      </c>
      <c r="E147" s="42" t="s">
        <v>10</v>
      </c>
      <c r="F147" s="43" t="s">
        <v>107</v>
      </c>
      <c r="G147" s="44">
        <v>0</v>
      </c>
      <c r="H147" s="87">
        <v>0</v>
      </c>
      <c r="I147" s="87">
        <v>61.295000000000002</v>
      </c>
      <c r="J147" s="61">
        <f t="shared" si="10"/>
        <v>61.295000000000002</v>
      </c>
      <c r="L147" s="53"/>
    </row>
    <row r="148" spans="1:12" s="14" customFormat="1" ht="12.75" hidden="1" customHeight="1" thickBot="1" x14ac:dyDescent="0.25">
      <c r="A148" s="62"/>
      <c r="B148" s="63"/>
      <c r="C148" s="64"/>
      <c r="D148" s="47">
        <v>3322</v>
      </c>
      <c r="E148" s="48">
        <v>5321</v>
      </c>
      <c r="F148" s="49" t="s">
        <v>52</v>
      </c>
      <c r="G148" s="50">
        <v>0</v>
      </c>
      <c r="H148" s="88">
        <v>0</v>
      </c>
      <c r="I148" s="88">
        <v>61.295000000000002</v>
      </c>
      <c r="J148" s="52">
        <f t="shared" si="10"/>
        <v>61.295000000000002</v>
      </c>
      <c r="L148" s="53"/>
    </row>
    <row r="149" spans="1:12" s="14" customFormat="1" ht="12.75" hidden="1" customHeight="1" x14ac:dyDescent="0.2">
      <c r="A149" s="54" t="s">
        <v>9</v>
      </c>
      <c r="B149" s="55" t="s">
        <v>164</v>
      </c>
      <c r="C149" s="56" t="s">
        <v>14</v>
      </c>
      <c r="D149" s="41" t="s">
        <v>10</v>
      </c>
      <c r="E149" s="42" t="s">
        <v>10</v>
      </c>
      <c r="F149" s="43" t="s">
        <v>109</v>
      </c>
      <c r="G149" s="44">
        <v>0</v>
      </c>
      <c r="H149" s="87">
        <v>0</v>
      </c>
      <c r="I149" s="87">
        <v>220</v>
      </c>
      <c r="J149" s="61">
        <f t="shared" si="10"/>
        <v>220</v>
      </c>
      <c r="L149" s="53"/>
    </row>
    <row r="150" spans="1:12" s="14" customFormat="1" ht="12.75" hidden="1" customHeight="1" thickBot="1" x14ac:dyDescent="0.25">
      <c r="A150" s="62"/>
      <c r="B150" s="63"/>
      <c r="C150" s="64"/>
      <c r="D150" s="47">
        <v>3322</v>
      </c>
      <c r="E150" s="48">
        <v>5223</v>
      </c>
      <c r="F150" s="49" t="s">
        <v>46</v>
      </c>
      <c r="G150" s="50">
        <v>0</v>
      </c>
      <c r="H150" s="88">
        <v>0</v>
      </c>
      <c r="I150" s="88">
        <v>220</v>
      </c>
      <c r="J150" s="52">
        <f t="shared" si="10"/>
        <v>220</v>
      </c>
      <c r="L150" s="53"/>
    </row>
    <row r="151" spans="1:12" s="14" customFormat="1" ht="12.75" hidden="1" customHeight="1" x14ac:dyDescent="0.2">
      <c r="A151" s="54" t="s">
        <v>9</v>
      </c>
      <c r="B151" s="55" t="s">
        <v>165</v>
      </c>
      <c r="C151" s="56" t="s">
        <v>111</v>
      </c>
      <c r="D151" s="41" t="s">
        <v>10</v>
      </c>
      <c r="E151" s="42" t="s">
        <v>10</v>
      </c>
      <c r="F151" s="43" t="s">
        <v>110</v>
      </c>
      <c r="G151" s="44">
        <v>0</v>
      </c>
      <c r="H151" s="87">
        <v>0</v>
      </c>
      <c r="I151" s="87">
        <v>155</v>
      </c>
      <c r="J151" s="61">
        <f t="shared" si="10"/>
        <v>155</v>
      </c>
      <c r="L151" s="53"/>
    </row>
    <row r="152" spans="1:12" s="14" customFormat="1" ht="12.75" hidden="1" customHeight="1" thickBot="1" x14ac:dyDescent="0.25">
      <c r="A152" s="62"/>
      <c r="B152" s="63"/>
      <c r="C152" s="64"/>
      <c r="D152" s="47">
        <v>3322</v>
      </c>
      <c r="E152" s="48">
        <v>5321</v>
      </c>
      <c r="F152" s="49" t="s">
        <v>52</v>
      </c>
      <c r="G152" s="50">
        <v>0</v>
      </c>
      <c r="H152" s="88">
        <v>0</v>
      </c>
      <c r="I152" s="88">
        <v>155</v>
      </c>
      <c r="J152" s="52">
        <f t="shared" si="10"/>
        <v>155</v>
      </c>
      <c r="L152" s="53"/>
    </row>
    <row r="153" spans="1:12" s="14" customFormat="1" ht="12.75" hidden="1" customHeight="1" x14ac:dyDescent="0.2">
      <c r="A153" s="54" t="s">
        <v>9</v>
      </c>
      <c r="B153" s="55" t="s">
        <v>166</v>
      </c>
      <c r="C153" s="56" t="s">
        <v>113</v>
      </c>
      <c r="D153" s="41" t="s">
        <v>10</v>
      </c>
      <c r="E153" s="42" t="s">
        <v>10</v>
      </c>
      <c r="F153" s="43" t="s">
        <v>112</v>
      </c>
      <c r="G153" s="44">
        <v>0</v>
      </c>
      <c r="H153" s="87">
        <v>0</v>
      </c>
      <c r="I153" s="87">
        <v>49.832999999999998</v>
      </c>
      <c r="J153" s="61">
        <f t="shared" si="10"/>
        <v>49.832999999999998</v>
      </c>
      <c r="L153" s="53"/>
    </row>
    <row r="154" spans="1:12" s="14" customFormat="1" ht="12.75" hidden="1" customHeight="1" thickBot="1" x14ac:dyDescent="0.25">
      <c r="A154" s="62"/>
      <c r="B154" s="63"/>
      <c r="C154" s="64"/>
      <c r="D154" s="47">
        <v>3322</v>
      </c>
      <c r="E154" s="48">
        <v>5321</v>
      </c>
      <c r="F154" s="49" t="s">
        <v>52</v>
      </c>
      <c r="G154" s="50">
        <v>0</v>
      </c>
      <c r="H154" s="88">
        <v>0</v>
      </c>
      <c r="I154" s="88">
        <v>49.832999999999998</v>
      </c>
      <c r="J154" s="52">
        <f t="shared" si="10"/>
        <v>49.832999999999998</v>
      </c>
      <c r="L154" s="53"/>
    </row>
    <row r="155" spans="1:12" s="14" customFormat="1" ht="12.75" hidden="1" customHeight="1" x14ac:dyDescent="0.2">
      <c r="A155" s="54" t="s">
        <v>9</v>
      </c>
      <c r="B155" s="55" t="s">
        <v>167</v>
      </c>
      <c r="C155" s="56" t="s">
        <v>14</v>
      </c>
      <c r="D155" s="41" t="s">
        <v>10</v>
      </c>
      <c r="E155" s="42" t="s">
        <v>10</v>
      </c>
      <c r="F155" s="43" t="s">
        <v>114</v>
      </c>
      <c r="G155" s="44">
        <v>0</v>
      </c>
      <c r="H155" s="87">
        <v>0</v>
      </c>
      <c r="I155" s="87">
        <v>270</v>
      </c>
      <c r="J155" s="61">
        <f t="shared" si="10"/>
        <v>270</v>
      </c>
      <c r="L155" s="53"/>
    </row>
    <row r="156" spans="1:12" s="14" customFormat="1" ht="12.75" hidden="1" customHeight="1" thickBot="1" x14ac:dyDescent="0.25">
      <c r="A156" s="62"/>
      <c r="B156" s="63"/>
      <c r="C156" s="64"/>
      <c r="D156" s="47">
        <v>3322</v>
      </c>
      <c r="E156" s="48">
        <v>5223</v>
      </c>
      <c r="F156" s="49" t="s">
        <v>46</v>
      </c>
      <c r="G156" s="50">
        <v>0</v>
      </c>
      <c r="H156" s="88">
        <v>0</v>
      </c>
      <c r="I156" s="88">
        <v>270</v>
      </c>
      <c r="J156" s="52">
        <f t="shared" si="10"/>
        <v>270</v>
      </c>
      <c r="L156" s="53"/>
    </row>
    <row r="157" spans="1:12" s="14" customFormat="1" ht="12.75" hidden="1" customHeight="1" x14ac:dyDescent="0.2">
      <c r="A157" s="54" t="s">
        <v>9</v>
      </c>
      <c r="B157" s="55" t="s">
        <v>168</v>
      </c>
      <c r="C157" s="56" t="s">
        <v>14</v>
      </c>
      <c r="D157" s="41" t="s">
        <v>10</v>
      </c>
      <c r="E157" s="42" t="s">
        <v>10</v>
      </c>
      <c r="F157" s="43" t="s">
        <v>115</v>
      </c>
      <c r="G157" s="44">
        <v>0</v>
      </c>
      <c r="H157" s="87">
        <v>0</v>
      </c>
      <c r="I157" s="87">
        <v>240</v>
      </c>
      <c r="J157" s="61">
        <f t="shared" si="10"/>
        <v>240</v>
      </c>
      <c r="L157" s="53"/>
    </row>
    <row r="158" spans="1:12" s="14" customFormat="1" ht="12.75" hidden="1" customHeight="1" thickBot="1" x14ac:dyDescent="0.25">
      <c r="A158" s="62"/>
      <c r="B158" s="63"/>
      <c r="C158" s="64"/>
      <c r="D158" s="47">
        <v>3322</v>
      </c>
      <c r="E158" s="48">
        <v>5223</v>
      </c>
      <c r="F158" s="49" t="s">
        <v>46</v>
      </c>
      <c r="G158" s="50">
        <v>0</v>
      </c>
      <c r="H158" s="88">
        <v>0</v>
      </c>
      <c r="I158" s="88">
        <v>240</v>
      </c>
      <c r="J158" s="52">
        <f t="shared" si="10"/>
        <v>240</v>
      </c>
      <c r="L158" s="53"/>
    </row>
    <row r="159" spans="1:12" s="14" customFormat="1" ht="12.75" hidden="1" customHeight="1" x14ac:dyDescent="0.2">
      <c r="A159" s="54" t="s">
        <v>9</v>
      </c>
      <c r="B159" s="55" t="s">
        <v>169</v>
      </c>
      <c r="C159" s="56" t="s">
        <v>117</v>
      </c>
      <c r="D159" s="41" t="s">
        <v>10</v>
      </c>
      <c r="E159" s="42" t="s">
        <v>10</v>
      </c>
      <c r="F159" s="43" t="s">
        <v>116</v>
      </c>
      <c r="G159" s="44">
        <v>0</v>
      </c>
      <c r="H159" s="87">
        <v>0</v>
      </c>
      <c r="I159" s="87">
        <v>300</v>
      </c>
      <c r="J159" s="61">
        <f t="shared" si="10"/>
        <v>300</v>
      </c>
      <c r="L159" s="53"/>
    </row>
    <row r="160" spans="1:12" s="14" customFormat="1" ht="12.75" hidden="1" customHeight="1" thickBot="1" x14ac:dyDescent="0.25">
      <c r="A160" s="62"/>
      <c r="B160" s="63"/>
      <c r="C160" s="64"/>
      <c r="D160" s="47">
        <v>3322</v>
      </c>
      <c r="E160" s="48">
        <v>5321</v>
      </c>
      <c r="F160" s="49" t="s">
        <v>52</v>
      </c>
      <c r="G160" s="50">
        <v>0</v>
      </c>
      <c r="H160" s="88">
        <v>0</v>
      </c>
      <c r="I160" s="88">
        <v>300</v>
      </c>
      <c r="J160" s="52">
        <f t="shared" si="10"/>
        <v>300</v>
      </c>
      <c r="L160" s="53"/>
    </row>
    <row r="161" spans="1:12" s="14" customFormat="1" ht="12.75" hidden="1" customHeight="1" x14ac:dyDescent="0.2">
      <c r="A161" s="54" t="s">
        <v>9</v>
      </c>
      <c r="B161" s="55" t="s">
        <v>170</v>
      </c>
      <c r="C161" s="56" t="s">
        <v>14</v>
      </c>
      <c r="D161" s="41" t="s">
        <v>10</v>
      </c>
      <c r="E161" s="42" t="s">
        <v>10</v>
      </c>
      <c r="F161" s="43" t="s">
        <v>118</v>
      </c>
      <c r="G161" s="44">
        <v>0</v>
      </c>
      <c r="H161" s="87">
        <v>0</v>
      </c>
      <c r="I161" s="87">
        <v>192.98</v>
      </c>
      <c r="J161" s="61">
        <f t="shared" si="10"/>
        <v>192.98</v>
      </c>
      <c r="L161" s="53"/>
    </row>
    <row r="162" spans="1:12" s="14" customFormat="1" ht="12.75" hidden="1" customHeight="1" thickBot="1" x14ac:dyDescent="0.25">
      <c r="A162" s="62"/>
      <c r="B162" s="63"/>
      <c r="C162" s="64"/>
      <c r="D162" s="47">
        <v>3322</v>
      </c>
      <c r="E162" s="48">
        <v>5493</v>
      </c>
      <c r="F162" s="49" t="s">
        <v>23</v>
      </c>
      <c r="G162" s="50">
        <v>0</v>
      </c>
      <c r="H162" s="88">
        <v>0</v>
      </c>
      <c r="I162" s="88">
        <v>192.98</v>
      </c>
      <c r="J162" s="52">
        <f t="shared" si="10"/>
        <v>192.98</v>
      </c>
      <c r="L162" s="53"/>
    </row>
    <row r="163" spans="1:12" s="14" customFormat="1" ht="12.75" hidden="1" customHeight="1" x14ac:dyDescent="0.2">
      <c r="A163" s="54" t="s">
        <v>9</v>
      </c>
      <c r="B163" s="55" t="s">
        <v>171</v>
      </c>
      <c r="C163" s="56" t="s">
        <v>120</v>
      </c>
      <c r="D163" s="41" t="s">
        <v>10</v>
      </c>
      <c r="E163" s="42" t="s">
        <v>10</v>
      </c>
      <c r="F163" s="43" t="s">
        <v>119</v>
      </c>
      <c r="G163" s="44">
        <v>0</v>
      </c>
      <c r="H163" s="87">
        <v>0</v>
      </c>
      <c r="I163" s="87">
        <v>149</v>
      </c>
      <c r="J163" s="61">
        <f t="shared" si="10"/>
        <v>149</v>
      </c>
      <c r="L163" s="53"/>
    </row>
    <row r="164" spans="1:12" s="14" customFormat="1" ht="12.75" hidden="1" customHeight="1" thickBot="1" x14ac:dyDescent="0.25">
      <c r="A164" s="62"/>
      <c r="B164" s="63"/>
      <c r="C164" s="64"/>
      <c r="D164" s="47">
        <v>3322</v>
      </c>
      <c r="E164" s="48">
        <v>5321</v>
      </c>
      <c r="F164" s="49" t="s">
        <v>52</v>
      </c>
      <c r="G164" s="50">
        <v>0</v>
      </c>
      <c r="H164" s="88">
        <v>0</v>
      </c>
      <c r="I164" s="88">
        <v>149</v>
      </c>
      <c r="J164" s="52">
        <f t="shared" si="10"/>
        <v>149</v>
      </c>
      <c r="L164" s="53"/>
    </row>
    <row r="165" spans="1:12" s="14" customFormat="1" ht="12.75" hidden="1" customHeight="1" x14ac:dyDescent="0.2">
      <c r="A165" s="54" t="s">
        <v>9</v>
      </c>
      <c r="B165" s="55" t="s">
        <v>172</v>
      </c>
      <c r="C165" s="56" t="s">
        <v>122</v>
      </c>
      <c r="D165" s="41" t="s">
        <v>10</v>
      </c>
      <c r="E165" s="42" t="s">
        <v>10</v>
      </c>
      <c r="F165" s="43" t="s">
        <v>121</v>
      </c>
      <c r="G165" s="44">
        <v>0</v>
      </c>
      <c r="H165" s="87">
        <v>0</v>
      </c>
      <c r="I165" s="113">
        <v>86.537499999999994</v>
      </c>
      <c r="J165" s="61">
        <f t="shared" si="10"/>
        <v>86.537499999999994</v>
      </c>
      <c r="L165" s="53"/>
    </row>
    <row r="166" spans="1:12" s="14" customFormat="1" ht="12.75" hidden="1" customHeight="1" thickBot="1" x14ac:dyDescent="0.25">
      <c r="A166" s="62"/>
      <c r="B166" s="63"/>
      <c r="C166" s="64"/>
      <c r="D166" s="47">
        <v>3322</v>
      </c>
      <c r="E166" s="48">
        <v>5321</v>
      </c>
      <c r="F166" s="49" t="s">
        <v>52</v>
      </c>
      <c r="G166" s="50">
        <v>0</v>
      </c>
      <c r="H166" s="88">
        <v>0</v>
      </c>
      <c r="I166" s="114">
        <v>86.537499999999994</v>
      </c>
      <c r="J166" s="52">
        <f t="shared" si="10"/>
        <v>86.537499999999994</v>
      </c>
      <c r="L166" s="53"/>
    </row>
    <row r="167" spans="1:12" s="14" customFormat="1" ht="12.75" hidden="1" customHeight="1" x14ac:dyDescent="0.2">
      <c r="A167" s="54" t="s">
        <v>9</v>
      </c>
      <c r="B167" s="55" t="s">
        <v>173</v>
      </c>
      <c r="C167" s="56" t="s">
        <v>14</v>
      </c>
      <c r="D167" s="41" t="s">
        <v>10</v>
      </c>
      <c r="E167" s="42" t="s">
        <v>10</v>
      </c>
      <c r="F167" s="43" t="s">
        <v>123</v>
      </c>
      <c r="G167" s="44">
        <v>0</v>
      </c>
      <c r="H167" s="87">
        <v>0</v>
      </c>
      <c r="I167" s="87">
        <v>89.7</v>
      </c>
      <c r="J167" s="61">
        <f t="shared" si="10"/>
        <v>89.7</v>
      </c>
      <c r="L167" s="53"/>
    </row>
    <row r="168" spans="1:12" s="14" customFormat="1" ht="12.75" hidden="1" customHeight="1" thickBot="1" x14ac:dyDescent="0.25">
      <c r="A168" s="62"/>
      <c r="B168" s="63"/>
      <c r="C168" s="64"/>
      <c r="D168" s="47">
        <v>3322</v>
      </c>
      <c r="E168" s="48">
        <v>5493</v>
      </c>
      <c r="F168" s="49" t="s">
        <v>23</v>
      </c>
      <c r="G168" s="50">
        <v>0</v>
      </c>
      <c r="H168" s="88">
        <v>0</v>
      </c>
      <c r="I168" s="88">
        <v>89.7</v>
      </c>
      <c r="J168" s="52">
        <f t="shared" si="10"/>
        <v>89.7</v>
      </c>
      <c r="L168" s="53"/>
    </row>
    <row r="169" spans="1:12" s="14" customFormat="1" ht="12.75" hidden="1" customHeight="1" x14ac:dyDescent="0.2">
      <c r="A169" s="54" t="s">
        <v>9</v>
      </c>
      <c r="B169" s="55" t="s">
        <v>174</v>
      </c>
      <c r="C169" s="56" t="s">
        <v>14</v>
      </c>
      <c r="D169" s="41" t="s">
        <v>10</v>
      </c>
      <c r="E169" s="42" t="s">
        <v>10</v>
      </c>
      <c r="F169" s="43" t="s">
        <v>124</v>
      </c>
      <c r="G169" s="44">
        <v>0</v>
      </c>
      <c r="H169" s="87">
        <v>0</v>
      </c>
      <c r="I169" s="87">
        <v>280</v>
      </c>
      <c r="J169" s="61">
        <f t="shared" si="10"/>
        <v>280</v>
      </c>
      <c r="L169" s="53"/>
    </row>
    <row r="170" spans="1:12" s="14" customFormat="1" ht="12.75" hidden="1" customHeight="1" thickBot="1" x14ac:dyDescent="0.25">
      <c r="A170" s="62"/>
      <c r="B170" s="63"/>
      <c r="C170" s="64"/>
      <c r="D170" s="47">
        <v>3322</v>
      </c>
      <c r="E170" s="48">
        <v>5223</v>
      </c>
      <c r="F170" s="49" t="s">
        <v>46</v>
      </c>
      <c r="G170" s="50">
        <v>0</v>
      </c>
      <c r="H170" s="88">
        <v>0</v>
      </c>
      <c r="I170" s="88">
        <v>280</v>
      </c>
      <c r="J170" s="52">
        <f t="shared" si="10"/>
        <v>280</v>
      </c>
      <c r="L170" s="53"/>
    </row>
    <row r="171" spans="1:12" s="14" customFormat="1" ht="12.75" hidden="1" customHeight="1" x14ac:dyDescent="0.2">
      <c r="A171" s="54" t="s">
        <v>9</v>
      </c>
      <c r="B171" s="55" t="s">
        <v>175</v>
      </c>
      <c r="C171" s="56" t="s">
        <v>14</v>
      </c>
      <c r="D171" s="41" t="s">
        <v>10</v>
      </c>
      <c r="E171" s="42" t="s">
        <v>10</v>
      </c>
      <c r="F171" s="43" t="s">
        <v>125</v>
      </c>
      <c r="G171" s="44">
        <v>0</v>
      </c>
      <c r="H171" s="87">
        <v>0</v>
      </c>
      <c r="I171" s="87">
        <v>74</v>
      </c>
      <c r="J171" s="61">
        <f t="shared" si="10"/>
        <v>74</v>
      </c>
      <c r="L171" s="53"/>
    </row>
    <row r="172" spans="1:12" s="14" customFormat="1" ht="12.75" hidden="1" customHeight="1" thickBot="1" x14ac:dyDescent="0.25">
      <c r="A172" s="62"/>
      <c r="B172" s="63"/>
      <c r="C172" s="64"/>
      <c r="D172" s="47">
        <v>3322</v>
      </c>
      <c r="E172" s="48">
        <v>5213</v>
      </c>
      <c r="F172" s="49" t="s">
        <v>126</v>
      </c>
      <c r="G172" s="50">
        <v>0</v>
      </c>
      <c r="H172" s="88">
        <v>0</v>
      </c>
      <c r="I172" s="88">
        <v>74</v>
      </c>
      <c r="J172" s="52">
        <f t="shared" si="10"/>
        <v>74</v>
      </c>
      <c r="L172" s="53"/>
    </row>
    <row r="173" spans="1:12" s="14" customFormat="1" ht="12.75" hidden="1" customHeight="1" x14ac:dyDescent="0.2">
      <c r="A173" s="54" t="s">
        <v>9</v>
      </c>
      <c r="B173" s="55" t="s">
        <v>176</v>
      </c>
      <c r="C173" s="56" t="s">
        <v>14</v>
      </c>
      <c r="D173" s="41" t="s">
        <v>10</v>
      </c>
      <c r="E173" s="42" t="s">
        <v>10</v>
      </c>
      <c r="F173" s="43" t="s">
        <v>127</v>
      </c>
      <c r="G173" s="44">
        <v>0</v>
      </c>
      <c r="H173" s="87">
        <v>0</v>
      </c>
      <c r="I173" s="87">
        <v>300</v>
      </c>
      <c r="J173" s="61">
        <f t="shared" si="10"/>
        <v>300</v>
      </c>
      <c r="L173" s="53"/>
    </row>
    <row r="174" spans="1:12" s="14" customFormat="1" ht="12" hidden="1" customHeight="1" thickBot="1" x14ac:dyDescent="0.25">
      <c r="A174" s="62"/>
      <c r="B174" s="63"/>
      <c r="C174" s="64"/>
      <c r="D174" s="47">
        <v>3322</v>
      </c>
      <c r="E174" s="48">
        <v>5223</v>
      </c>
      <c r="F174" s="49" t="s">
        <v>46</v>
      </c>
      <c r="G174" s="50">
        <v>0</v>
      </c>
      <c r="H174" s="88">
        <v>0</v>
      </c>
      <c r="I174" s="88">
        <v>300</v>
      </c>
      <c r="J174" s="52">
        <f t="shared" si="10"/>
        <v>300</v>
      </c>
      <c r="L174" s="53"/>
    </row>
    <row r="175" spans="1:12" s="14" customFormat="1" ht="12" hidden="1" customHeight="1" x14ac:dyDescent="0.2">
      <c r="A175" s="54" t="s">
        <v>9</v>
      </c>
      <c r="B175" s="55" t="s">
        <v>177</v>
      </c>
      <c r="C175" s="56" t="s">
        <v>14</v>
      </c>
      <c r="D175" s="41" t="s">
        <v>10</v>
      </c>
      <c r="E175" s="42" t="s">
        <v>10</v>
      </c>
      <c r="F175" s="43" t="s">
        <v>128</v>
      </c>
      <c r="G175" s="44">
        <v>0</v>
      </c>
      <c r="H175" s="87">
        <v>0</v>
      </c>
      <c r="I175" s="87">
        <v>68</v>
      </c>
      <c r="J175" s="61">
        <f t="shared" ref="J175:J186" si="11">H175+I175</f>
        <v>68</v>
      </c>
      <c r="L175" s="53"/>
    </row>
    <row r="176" spans="1:12" s="14" customFormat="1" ht="12" hidden="1" customHeight="1" thickBot="1" x14ac:dyDescent="0.25">
      <c r="A176" s="62"/>
      <c r="B176" s="63"/>
      <c r="C176" s="64"/>
      <c r="D176" s="47">
        <v>3322</v>
      </c>
      <c r="E176" s="48">
        <v>5223</v>
      </c>
      <c r="F176" s="49" t="s">
        <v>46</v>
      </c>
      <c r="G176" s="50">
        <v>0</v>
      </c>
      <c r="H176" s="88">
        <v>0</v>
      </c>
      <c r="I176" s="88">
        <v>68</v>
      </c>
      <c r="J176" s="52">
        <f t="shared" si="11"/>
        <v>68</v>
      </c>
      <c r="L176" s="53"/>
    </row>
    <row r="177" spans="1:12" s="14" customFormat="1" ht="12" hidden="1" customHeight="1" x14ac:dyDescent="0.2">
      <c r="A177" s="54" t="s">
        <v>9</v>
      </c>
      <c r="B177" s="55" t="s">
        <v>178</v>
      </c>
      <c r="C177" s="56" t="s">
        <v>14</v>
      </c>
      <c r="D177" s="41" t="s">
        <v>10</v>
      </c>
      <c r="E177" s="42" t="s">
        <v>10</v>
      </c>
      <c r="F177" s="43" t="s">
        <v>129</v>
      </c>
      <c r="G177" s="44">
        <v>0</v>
      </c>
      <c r="H177" s="87">
        <v>0</v>
      </c>
      <c r="I177" s="113">
        <v>166.45050000000001</v>
      </c>
      <c r="J177" s="61">
        <f t="shared" si="11"/>
        <v>166.45050000000001</v>
      </c>
      <c r="L177" s="53"/>
    </row>
    <row r="178" spans="1:12" s="14" customFormat="1" ht="12" hidden="1" customHeight="1" thickBot="1" x14ac:dyDescent="0.25">
      <c r="A178" s="62"/>
      <c r="B178" s="63"/>
      <c r="C178" s="64"/>
      <c r="D178" s="47">
        <v>3322</v>
      </c>
      <c r="E178" s="48">
        <v>5223</v>
      </c>
      <c r="F178" s="49" t="s">
        <v>46</v>
      </c>
      <c r="G178" s="50">
        <v>0</v>
      </c>
      <c r="H178" s="88">
        <v>0</v>
      </c>
      <c r="I178" s="114">
        <v>166.45050000000001</v>
      </c>
      <c r="J178" s="52">
        <f t="shared" si="11"/>
        <v>166.45050000000001</v>
      </c>
      <c r="L178" s="53"/>
    </row>
    <row r="179" spans="1:12" s="14" customFormat="1" ht="12" hidden="1" customHeight="1" x14ac:dyDescent="0.2">
      <c r="A179" s="54" t="s">
        <v>9</v>
      </c>
      <c r="B179" s="55" t="s">
        <v>179</v>
      </c>
      <c r="C179" s="56" t="s">
        <v>131</v>
      </c>
      <c r="D179" s="41" t="s">
        <v>10</v>
      </c>
      <c r="E179" s="42" t="s">
        <v>10</v>
      </c>
      <c r="F179" s="43" t="s">
        <v>130</v>
      </c>
      <c r="G179" s="44">
        <v>0</v>
      </c>
      <c r="H179" s="87">
        <v>0</v>
      </c>
      <c r="I179" s="87">
        <v>284.14999999999998</v>
      </c>
      <c r="J179" s="61">
        <f t="shared" si="11"/>
        <v>284.14999999999998</v>
      </c>
      <c r="L179" s="53"/>
    </row>
    <row r="180" spans="1:12" s="14" customFormat="1" ht="12" hidden="1" customHeight="1" thickBot="1" x14ac:dyDescent="0.25">
      <c r="A180" s="62"/>
      <c r="B180" s="63"/>
      <c r="C180" s="64"/>
      <c r="D180" s="47">
        <v>3322</v>
      </c>
      <c r="E180" s="48">
        <v>5321</v>
      </c>
      <c r="F180" s="49" t="s">
        <v>52</v>
      </c>
      <c r="G180" s="50">
        <v>0</v>
      </c>
      <c r="H180" s="88">
        <v>0</v>
      </c>
      <c r="I180" s="88">
        <v>284.14999999999998</v>
      </c>
      <c r="J180" s="52">
        <f t="shared" si="11"/>
        <v>284.14999999999998</v>
      </c>
      <c r="L180" s="53"/>
    </row>
    <row r="181" spans="1:12" s="14" customFormat="1" ht="12" hidden="1" customHeight="1" x14ac:dyDescent="0.2">
      <c r="A181" s="54" t="s">
        <v>9</v>
      </c>
      <c r="B181" s="55" t="s">
        <v>180</v>
      </c>
      <c r="C181" s="56" t="s">
        <v>14</v>
      </c>
      <c r="D181" s="41" t="s">
        <v>10</v>
      </c>
      <c r="E181" s="42" t="s">
        <v>10</v>
      </c>
      <c r="F181" s="43" t="s">
        <v>132</v>
      </c>
      <c r="G181" s="44">
        <v>0</v>
      </c>
      <c r="H181" s="87">
        <v>0</v>
      </c>
      <c r="I181" s="87">
        <v>117.488</v>
      </c>
      <c r="J181" s="61">
        <f t="shared" si="11"/>
        <v>117.488</v>
      </c>
      <c r="L181" s="53"/>
    </row>
    <row r="182" spans="1:12" s="14" customFormat="1" ht="12" hidden="1" customHeight="1" thickBot="1" x14ac:dyDescent="0.25">
      <c r="A182" s="62"/>
      <c r="B182" s="63"/>
      <c r="C182" s="64"/>
      <c r="D182" s="47">
        <v>3322</v>
      </c>
      <c r="E182" s="48">
        <v>5493</v>
      </c>
      <c r="F182" s="49" t="s">
        <v>23</v>
      </c>
      <c r="G182" s="50">
        <v>0</v>
      </c>
      <c r="H182" s="88">
        <v>0</v>
      </c>
      <c r="I182" s="88">
        <v>117.488</v>
      </c>
      <c r="J182" s="52">
        <f t="shared" si="11"/>
        <v>117.488</v>
      </c>
      <c r="L182" s="53"/>
    </row>
    <row r="183" spans="1:12" s="14" customFormat="1" ht="12" hidden="1" customHeight="1" x14ac:dyDescent="0.2">
      <c r="A183" s="54" t="s">
        <v>9</v>
      </c>
      <c r="B183" s="55" t="s">
        <v>181</v>
      </c>
      <c r="C183" s="56" t="s">
        <v>14</v>
      </c>
      <c r="D183" s="41" t="s">
        <v>10</v>
      </c>
      <c r="E183" s="42" t="s">
        <v>10</v>
      </c>
      <c r="F183" s="43" t="s">
        <v>133</v>
      </c>
      <c r="G183" s="44">
        <v>0</v>
      </c>
      <c r="H183" s="87">
        <v>0</v>
      </c>
      <c r="I183" s="87">
        <v>195.74299999999999</v>
      </c>
      <c r="J183" s="61">
        <f t="shared" si="11"/>
        <v>195.74299999999999</v>
      </c>
      <c r="L183" s="53"/>
    </row>
    <row r="184" spans="1:12" s="14" customFormat="1" ht="12" hidden="1" customHeight="1" thickBot="1" x14ac:dyDescent="0.25">
      <c r="A184" s="62"/>
      <c r="B184" s="63"/>
      <c r="C184" s="64"/>
      <c r="D184" s="47">
        <v>3322</v>
      </c>
      <c r="E184" s="48">
        <v>5223</v>
      </c>
      <c r="F184" s="49" t="s">
        <v>46</v>
      </c>
      <c r="G184" s="50">
        <v>0</v>
      </c>
      <c r="H184" s="88">
        <v>0</v>
      </c>
      <c r="I184" s="88">
        <v>195.74299999999999</v>
      </c>
      <c r="J184" s="52">
        <f t="shared" si="11"/>
        <v>195.74299999999999</v>
      </c>
      <c r="L184" s="53"/>
    </row>
    <row r="185" spans="1:12" s="14" customFormat="1" ht="12.75" hidden="1" customHeight="1" x14ac:dyDescent="0.2">
      <c r="A185" s="54" t="s">
        <v>9</v>
      </c>
      <c r="B185" s="55" t="s">
        <v>182</v>
      </c>
      <c r="C185" s="56" t="s">
        <v>14</v>
      </c>
      <c r="D185" s="41" t="s">
        <v>10</v>
      </c>
      <c r="E185" s="42" t="s">
        <v>10</v>
      </c>
      <c r="F185" s="43" t="s">
        <v>134</v>
      </c>
      <c r="G185" s="44">
        <v>0</v>
      </c>
      <c r="H185" s="87">
        <v>0</v>
      </c>
      <c r="I185" s="87">
        <v>293.66800000000001</v>
      </c>
      <c r="J185" s="61">
        <f t="shared" si="11"/>
        <v>293.66800000000001</v>
      </c>
      <c r="L185" s="53"/>
    </row>
    <row r="186" spans="1:12" s="14" customFormat="1" ht="13.5" hidden="1" thickBot="1" x14ac:dyDescent="0.25">
      <c r="A186" s="62"/>
      <c r="B186" s="63"/>
      <c r="C186" s="64"/>
      <c r="D186" s="47">
        <v>3322</v>
      </c>
      <c r="E186" s="48">
        <v>5493</v>
      </c>
      <c r="F186" s="49" t="s">
        <v>23</v>
      </c>
      <c r="G186" s="50">
        <v>0</v>
      </c>
      <c r="H186" s="88">
        <v>0</v>
      </c>
      <c r="I186" s="88">
        <v>0</v>
      </c>
      <c r="J186" s="52">
        <f t="shared" si="11"/>
        <v>0</v>
      </c>
      <c r="L186" s="53"/>
    </row>
    <row r="187" spans="1:12" s="14" customFormat="1" ht="21" customHeight="1" thickBot="1" x14ac:dyDescent="0.25">
      <c r="A187" s="30" t="s">
        <v>9</v>
      </c>
      <c r="B187" s="31" t="s">
        <v>31</v>
      </c>
      <c r="C187" s="32"/>
      <c r="D187" s="33" t="s">
        <v>10</v>
      </c>
      <c r="E187" s="34" t="s">
        <v>10</v>
      </c>
      <c r="F187" s="35" t="s">
        <v>185</v>
      </c>
      <c r="G187" s="36">
        <f>G188</f>
        <v>300</v>
      </c>
      <c r="H187" s="37">
        <f t="shared" ref="H187" si="12">H188</f>
        <v>392.13013000000001</v>
      </c>
      <c r="I187" s="153">
        <f>I188+I190+I192+I194+I196+I198+I200+I202+I204+I206+I208</f>
        <v>0</v>
      </c>
      <c r="J187" s="38">
        <f>H187+I187</f>
        <v>392.13013000000001</v>
      </c>
      <c r="L187" s="53"/>
    </row>
    <row r="188" spans="1:12" s="14" customFormat="1" ht="12.75" hidden="1" customHeight="1" x14ac:dyDescent="0.2">
      <c r="A188" s="54" t="s">
        <v>9</v>
      </c>
      <c r="B188" s="55" t="s">
        <v>31</v>
      </c>
      <c r="C188" s="56" t="s">
        <v>14</v>
      </c>
      <c r="D188" s="41" t="s">
        <v>10</v>
      </c>
      <c r="E188" s="42" t="s">
        <v>10</v>
      </c>
      <c r="F188" s="43" t="s">
        <v>15</v>
      </c>
      <c r="G188" s="44">
        <f>G189</f>
        <v>300</v>
      </c>
      <c r="H188" s="45">
        <v>392.13013000000001</v>
      </c>
      <c r="I188" s="112">
        <v>-300</v>
      </c>
      <c r="J188" s="46">
        <f>H188+I188</f>
        <v>92.130130000000008</v>
      </c>
      <c r="L188" s="53"/>
    </row>
    <row r="189" spans="1:12" s="14" customFormat="1" ht="12.75" hidden="1" customHeight="1" thickBot="1" x14ac:dyDescent="0.25">
      <c r="A189" s="62"/>
      <c r="B189" s="63"/>
      <c r="C189" s="64"/>
      <c r="D189" s="47">
        <v>3322</v>
      </c>
      <c r="E189" s="48">
        <v>5901</v>
      </c>
      <c r="F189" s="49" t="s">
        <v>17</v>
      </c>
      <c r="G189" s="50">
        <v>300</v>
      </c>
      <c r="H189" s="51">
        <v>392.13013000000001</v>
      </c>
      <c r="I189" s="111">
        <v>-300</v>
      </c>
      <c r="J189" s="52">
        <f>H189+I189</f>
        <v>92.130130000000008</v>
      </c>
      <c r="L189" s="53"/>
    </row>
    <row r="190" spans="1:12" s="14" customFormat="1" ht="12.75" hidden="1" customHeight="1" x14ac:dyDescent="0.2">
      <c r="A190" s="54" t="s">
        <v>9</v>
      </c>
      <c r="B190" s="55" t="s">
        <v>60</v>
      </c>
      <c r="C190" s="56" t="s">
        <v>14</v>
      </c>
      <c r="D190" s="41" t="s">
        <v>10</v>
      </c>
      <c r="E190" s="42" t="s">
        <v>10</v>
      </c>
      <c r="F190" s="43" t="s">
        <v>45</v>
      </c>
      <c r="G190" s="44">
        <v>0</v>
      </c>
      <c r="H190" s="44">
        <v>0</v>
      </c>
      <c r="I190" s="87">
        <v>48.3</v>
      </c>
      <c r="J190" s="61">
        <f t="shared" ref="J190:J209" si="13">H190+I190</f>
        <v>48.3</v>
      </c>
      <c r="L190" s="53"/>
    </row>
    <row r="191" spans="1:12" s="14" customFormat="1" ht="12.75" hidden="1" customHeight="1" thickBot="1" x14ac:dyDescent="0.25">
      <c r="A191" s="62"/>
      <c r="B191" s="63"/>
      <c r="C191" s="64"/>
      <c r="D191" s="47">
        <v>3322</v>
      </c>
      <c r="E191" s="48">
        <v>5223</v>
      </c>
      <c r="F191" s="49" t="s">
        <v>46</v>
      </c>
      <c r="G191" s="50">
        <v>0</v>
      </c>
      <c r="H191" s="50">
        <v>0</v>
      </c>
      <c r="I191" s="88">
        <v>48.3</v>
      </c>
      <c r="J191" s="52">
        <f t="shared" si="13"/>
        <v>48.3</v>
      </c>
      <c r="L191" s="53"/>
    </row>
    <row r="192" spans="1:12" s="14" customFormat="1" ht="12.75" hidden="1" customHeight="1" x14ac:dyDescent="0.2">
      <c r="A192" s="54" t="s">
        <v>9</v>
      </c>
      <c r="B192" s="55" t="s">
        <v>61</v>
      </c>
      <c r="C192" s="56" t="s">
        <v>14</v>
      </c>
      <c r="D192" s="41" t="s">
        <v>10</v>
      </c>
      <c r="E192" s="42" t="s">
        <v>10</v>
      </c>
      <c r="F192" s="43" t="s">
        <v>47</v>
      </c>
      <c r="G192" s="44">
        <v>0</v>
      </c>
      <c r="H192" s="44">
        <v>0</v>
      </c>
      <c r="I192" s="87">
        <v>26.6</v>
      </c>
      <c r="J192" s="61">
        <f t="shared" si="13"/>
        <v>26.6</v>
      </c>
      <c r="L192" s="53"/>
    </row>
    <row r="193" spans="1:12" s="14" customFormat="1" ht="12.75" hidden="1" customHeight="1" thickBot="1" x14ac:dyDescent="0.25">
      <c r="A193" s="62"/>
      <c r="B193" s="63"/>
      <c r="C193" s="64"/>
      <c r="D193" s="47">
        <v>3322</v>
      </c>
      <c r="E193" s="48">
        <v>5223</v>
      </c>
      <c r="F193" s="49" t="s">
        <v>46</v>
      </c>
      <c r="G193" s="50">
        <v>0</v>
      </c>
      <c r="H193" s="50">
        <v>0</v>
      </c>
      <c r="I193" s="88">
        <v>26.6</v>
      </c>
      <c r="J193" s="52">
        <f t="shared" si="13"/>
        <v>26.6</v>
      </c>
      <c r="L193" s="53"/>
    </row>
    <row r="194" spans="1:12" s="14" customFormat="1" ht="12.75" hidden="1" customHeight="1" x14ac:dyDescent="0.2">
      <c r="A194" s="54" t="s">
        <v>9</v>
      </c>
      <c r="B194" s="55" t="s">
        <v>62</v>
      </c>
      <c r="C194" s="56" t="s">
        <v>14</v>
      </c>
      <c r="D194" s="41" t="s">
        <v>10</v>
      </c>
      <c r="E194" s="42" t="s">
        <v>10</v>
      </c>
      <c r="F194" s="43" t="s">
        <v>48</v>
      </c>
      <c r="G194" s="44">
        <v>0</v>
      </c>
      <c r="H194" s="44">
        <v>0</v>
      </c>
      <c r="I194" s="87">
        <v>40</v>
      </c>
      <c r="J194" s="61">
        <f t="shared" si="13"/>
        <v>40</v>
      </c>
      <c r="L194" s="53"/>
    </row>
    <row r="195" spans="1:12" s="14" customFormat="1" ht="12.75" hidden="1" customHeight="1" thickBot="1" x14ac:dyDescent="0.25">
      <c r="A195" s="62"/>
      <c r="B195" s="63"/>
      <c r="C195" s="64"/>
      <c r="D195" s="47">
        <v>3322</v>
      </c>
      <c r="E195" s="48">
        <v>5223</v>
      </c>
      <c r="F195" s="49" t="s">
        <v>46</v>
      </c>
      <c r="G195" s="50">
        <v>0</v>
      </c>
      <c r="H195" s="50">
        <v>0</v>
      </c>
      <c r="I195" s="88">
        <v>40</v>
      </c>
      <c r="J195" s="52">
        <f t="shared" si="13"/>
        <v>40</v>
      </c>
      <c r="L195" s="53"/>
    </row>
    <row r="196" spans="1:12" s="14" customFormat="1" ht="12.75" hidden="1" customHeight="1" x14ac:dyDescent="0.2">
      <c r="A196" s="54" t="s">
        <v>9</v>
      </c>
      <c r="B196" s="55" t="s">
        <v>63</v>
      </c>
      <c r="C196" s="56" t="s">
        <v>14</v>
      </c>
      <c r="D196" s="41" t="s">
        <v>10</v>
      </c>
      <c r="E196" s="42" t="s">
        <v>10</v>
      </c>
      <c r="F196" s="43" t="s">
        <v>49</v>
      </c>
      <c r="G196" s="44">
        <v>0</v>
      </c>
      <c r="H196" s="44">
        <v>0</v>
      </c>
      <c r="I196" s="87">
        <v>33</v>
      </c>
      <c r="J196" s="61">
        <f t="shared" si="13"/>
        <v>33</v>
      </c>
      <c r="L196" s="53"/>
    </row>
    <row r="197" spans="1:12" s="14" customFormat="1" ht="12.75" hidden="1" customHeight="1" thickBot="1" x14ac:dyDescent="0.25">
      <c r="A197" s="62"/>
      <c r="B197" s="63"/>
      <c r="C197" s="64"/>
      <c r="D197" s="47">
        <v>3322</v>
      </c>
      <c r="E197" s="48">
        <v>5223</v>
      </c>
      <c r="F197" s="49" t="s">
        <v>46</v>
      </c>
      <c r="G197" s="50">
        <v>0</v>
      </c>
      <c r="H197" s="50">
        <v>0</v>
      </c>
      <c r="I197" s="88">
        <v>33</v>
      </c>
      <c r="J197" s="52">
        <f t="shared" si="13"/>
        <v>33</v>
      </c>
      <c r="L197" s="53"/>
    </row>
    <row r="198" spans="1:12" s="14" customFormat="1" ht="12.75" hidden="1" customHeight="1" x14ac:dyDescent="0.2">
      <c r="A198" s="54" t="s">
        <v>9</v>
      </c>
      <c r="B198" s="55" t="s">
        <v>64</v>
      </c>
      <c r="C198" s="56" t="s">
        <v>14</v>
      </c>
      <c r="D198" s="41" t="s">
        <v>10</v>
      </c>
      <c r="E198" s="42" t="s">
        <v>10</v>
      </c>
      <c r="F198" s="43" t="s">
        <v>50</v>
      </c>
      <c r="G198" s="44">
        <v>0</v>
      </c>
      <c r="H198" s="44">
        <v>0</v>
      </c>
      <c r="I198" s="87">
        <v>20</v>
      </c>
      <c r="J198" s="61">
        <f t="shared" si="13"/>
        <v>20</v>
      </c>
      <c r="L198" s="53"/>
    </row>
    <row r="199" spans="1:12" s="14" customFormat="1" ht="12.75" hidden="1" customHeight="1" thickBot="1" x14ac:dyDescent="0.25">
      <c r="A199" s="62"/>
      <c r="B199" s="63"/>
      <c r="C199" s="64"/>
      <c r="D199" s="47">
        <v>3322</v>
      </c>
      <c r="E199" s="48">
        <v>5493</v>
      </c>
      <c r="F199" s="49" t="s">
        <v>23</v>
      </c>
      <c r="G199" s="50">
        <v>0</v>
      </c>
      <c r="H199" s="50">
        <v>0</v>
      </c>
      <c r="I199" s="88">
        <v>20</v>
      </c>
      <c r="J199" s="52">
        <f t="shared" si="13"/>
        <v>20</v>
      </c>
      <c r="L199" s="53"/>
    </row>
    <row r="200" spans="1:12" s="14" customFormat="1" ht="12.75" hidden="1" customHeight="1" x14ac:dyDescent="0.2">
      <c r="A200" s="54" t="s">
        <v>9</v>
      </c>
      <c r="B200" s="55" t="s">
        <v>65</v>
      </c>
      <c r="C200" s="56" t="s">
        <v>51</v>
      </c>
      <c r="D200" s="41" t="s">
        <v>10</v>
      </c>
      <c r="E200" s="42" t="s">
        <v>10</v>
      </c>
      <c r="F200" s="43" t="s">
        <v>54</v>
      </c>
      <c r="G200" s="44">
        <v>0</v>
      </c>
      <c r="H200" s="44">
        <v>0</v>
      </c>
      <c r="I200" s="87">
        <v>15.5</v>
      </c>
      <c r="J200" s="61">
        <f t="shared" si="13"/>
        <v>15.5</v>
      </c>
      <c r="L200" s="53"/>
    </row>
    <row r="201" spans="1:12" s="14" customFormat="1" ht="12.75" hidden="1" customHeight="1" thickBot="1" x14ac:dyDescent="0.25">
      <c r="A201" s="62"/>
      <c r="B201" s="63"/>
      <c r="C201" s="64"/>
      <c r="D201" s="47">
        <v>3322</v>
      </c>
      <c r="E201" s="48">
        <v>5321</v>
      </c>
      <c r="F201" s="49" t="s">
        <v>52</v>
      </c>
      <c r="G201" s="50">
        <v>0</v>
      </c>
      <c r="H201" s="50">
        <v>0</v>
      </c>
      <c r="I201" s="88">
        <v>15.5</v>
      </c>
      <c r="J201" s="52">
        <f t="shared" si="13"/>
        <v>15.5</v>
      </c>
      <c r="L201" s="53"/>
    </row>
    <row r="202" spans="1:12" s="14" customFormat="1" ht="12.75" hidden="1" customHeight="1" x14ac:dyDescent="0.2">
      <c r="A202" s="54" t="s">
        <v>9</v>
      </c>
      <c r="B202" s="55" t="s">
        <v>66</v>
      </c>
      <c r="C202" s="56" t="s">
        <v>14</v>
      </c>
      <c r="D202" s="41" t="s">
        <v>10</v>
      </c>
      <c r="E202" s="42" t="s">
        <v>10</v>
      </c>
      <c r="F202" s="43" t="s">
        <v>53</v>
      </c>
      <c r="G202" s="44">
        <v>0</v>
      </c>
      <c r="H202" s="44">
        <v>0</v>
      </c>
      <c r="I202" s="87">
        <v>24</v>
      </c>
      <c r="J202" s="61">
        <f t="shared" si="13"/>
        <v>24</v>
      </c>
      <c r="L202" s="53"/>
    </row>
    <row r="203" spans="1:12" s="14" customFormat="1" ht="12.75" hidden="1" customHeight="1" thickBot="1" x14ac:dyDescent="0.25">
      <c r="A203" s="62"/>
      <c r="B203" s="63"/>
      <c r="C203" s="64"/>
      <c r="D203" s="47">
        <v>3322</v>
      </c>
      <c r="E203" s="48">
        <v>5223</v>
      </c>
      <c r="F203" s="49" t="s">
        <v>46</v>
      </c>
      <c r="G203" s="50">
        <v>0</v>
      </c>
      <c r="H203" s="50">
        <v>0</v>
      </c>
      <c r="I203" s="88">
        <v>24</v>
      </c>
      <c r="J203" s="52">
        <f t="shared" si="13"/>
        <v>24</v>
      </c>
      <c r="L203" s="53"/>
    </row>
    <row r="204" spans="1:12" s="14" customFormat="1" ht="12.75" hidden="1" customHeight="1" x14ac:dyDescent="0.2">
      <c r="A204" s="54" t="s">
        <v>9</v>
      </c>
      <c r="B204" s="55" t="s">
        <v>67</v>
      </c>
      <c r="C204" s="56" t="s">
        <v>14</v>
      </c>
      <c r="D204" s="41" t="s">
        <v>10</v>
      </c>
      <c r="E204" s="42" t="s">
        <v>10</v>
      </c>
      <c r="F204" s="43" t="s">
        <v>55</v>
      </c>
      <c r="G204" s="44">
        <v>0</v>
      </c>
      <c r="H204" s="44">
        <v>0</v>
      </c>
      <c r="I204" s="87">
        <v>48</v>
      </c>
      <c r="J204" s="61">
        <f t="shared" si="13"/>
        <v>48</v>
      </c>
      <c r="L204" s="53"/>
    </row>
    <row r="205" spans="1:12" s="14" customFormat="1" ht="12.75" hidden="1" customHeight="1" thickBot="1" x14ac:dyDescent="0.25">
      <c r="A205" s="62"/>
      <c r="B205" s="63"/>
      <c r="C205" s="64"/>
      <c r="D205" s="47">
        <v>3322</v>
      </c>
      <c r="E205" s="48">
        <v>5223</v>
      </c>
      <c r="F205" s="49" t="s">
        <v>46</v>
      </c>
      <c r="G205" s="50">
        <v>0</v>
      </c>
      <c r="H205" s="50">
        <v>0</v>
      </c>
      <c r="I205" s="88">
        <v>48</v>
      </c>
      <c r="J205" s="52">
        <f t="shared" si="13"/>
        <v>48</v>
      </c>
      <c r="L205" s="53"/>
    </row>
    <row r="206" spans="1:12" s="14" customFormat="1" ht="12.75" hidden="1" customHeight="1" x14ac:dyDescent="0.2">
      <c r="A206" s="54" t="s">
        <v>9</v>
      </c>
      <c r="B206" s="55" t="s">
        <v>68</v>
      </c>
      <c r="C206" s="56" t="s">
        <v>57</v>
      </c>
      <c r="D206" s="41" t="s">
        <v>10</v>
      </c>
      <c r="E206" s="42" t="s">
        <v>10</v>
      </c>
      <c r="F206" s="43" t="s">
        <v>56</v>
      </c>
      <c r="G206" s="44">
        <v>0</v>
      </c>
      <c r="H206" s="44">
        <v>0</v>
      </c>
      <c r="I206" s="87">
        <v>17.045999999999999</v>
      </c>
      <c r="J206" s="61">
        <f t="shared" si="13"/>
        <v>17.045999999999999</v>
      </c>
      <c r="L206" s="53"/>
    </row>
    <row r="207" spans="1:12" s="14" customFormat="1" ht="12.75" hidden="1" customHeight="1" thickBot="1" x14ac:dyDescent="0.25">
      <c r="A207" s="62"/>
      <c r="B207" s="63"/>
      <c r="C207" s="64"/>
      <c r="D207" s="47">
        <v>3322</v>
      </c>
      <c r="E207" s="48">
        <v>5321</v>
      </c>
      <c r="F207" s="49" t="s">
        <v>52</v>
      </c>
      <c r="G207" s="50">
        <v>0</v>
      </c>
      <c r="H207" s="50">
        <v>0</v>
      </c>
      <c r="I207" s="88">
        <v>17.045999999999999</v>
      </c>
      <c r="J207" s="52">
        <f t="shared" si="13"/>
        <v>17.045999999999999</v>
      </c>
      <c r="L207" s="53"/>
    </row>
    <row r="208" spans="1:12" s="14" customFormat="1" ht="12.75" hidden="1" customHeight="1" x14ac:dyDescent="0.2">
      <c r="A208" s="54" t="s">
        <v>9</v>
      </c>
      <c r="B208" s="55" t="s">
        <v>69</v>
      </c>
      <c r="C208" s="56" t="s">
        <v>59</v>
      </c>
      <c r="D208" s="41" t="s">
        <v>10</v>
      </c>
      <c r="E208" s="42" t="s">
        <v>10</v>
      </c>
      <c r="F208" s="43" t="s">
        <v>58</v>
      </c>
      <c r="G208" s="44">
        <v>0</v>
      </c>
      <c r="H208" s="44">
        <v>0</v>
      </c>
      <c r="I208" s="87">
        <v>27.553999999999998</v>
      </c>
      <c r="J208" s="61">
        <f t="shared" si="13"/>
        <v>27.553999999999998</v>
      </c>
      <c r="L208" s="53"/>
    </row>
    <row r="209" spans="1:12" s="14" customFormat="1" ht="12.75" hidden="1" customHeight="1" thickBot="1" x14ac:dyDescent="0.25">
      <c r="A209" s="62"/>
      <c r="B209" s="63"/>
      <c r="C209" s="64"/>
      <c r="D209" s="47">
        <v>3322</v>
      </c>
      <c r="E209" s="48">
        <v>5321</v>
      </c>
      <c r="F209" s="49" t="s">
        <v>52</v>
      </c>
      <c r="G209" s="50">
        <v>0</v>
      </c>
      <c r="H209" s="50">
        <v>0</v>
      </c>
      <c r="I209" s="88">
        <v>27.553999999999998</v>
      </c>
      <c r="J209" s="52">
        <f t="shared" si="13"/>
        <v>27.553999999999998</v>
      </c>
      <c r="L209" s="53"/>
    </row>
    <row r="210" spans="1:12" s="14" customFormat="1" ht="13.5" thickBot="1" x14ac:dyDescent="0.25">
      <c r="A210" s="30" t="s">
        <v>9</v>
      </c>
      <c r="B210" s="31" t="s">
        <v>32</v>
      </c>
      <c r="C210" s="32"/>
      <c r="D210" s="33" t="s">
        <v>10</v>
      </c>
      <c r="E210" s="34" t="s">
        <v>10</v>
      </c>
      <c r="F210" s="35" t="s">
        <v>186</v>
      </c>
      <c r="G210" s="36">
        <f>G211+G213+G215+G217</f>
        <v>200</v>
      </c>
      <c r="H210" s="37">
        <f>H211+H213+H215+H217</f>
        <v>649.90800000000002</v>
      </c>
      <c r="I210" s="70">
        <f>I211+I213+I215+I217+I219</f>
        <v>0</v>
      </c>
      <c r="J210" s="38">
        <f>H210+I210</f>
        <v>649.90800000000002</v>
      </c>
      <c r="L210" s="53"/>
    </row>
    <row r="211" spans="1:12" s="14" customFormat="1" x14ac:dyDescent="0.2">
      <c r="A211" s="54" t="s">
        <v>9</v>
      </c>
      <c r="B211" s="55" t="s">
        <v>32</v>
      </c>
      <c r="C211" s="56" t="s">
        <v>14</v>
      </c>
      <c r="D211" s="41" t="s">
        <v>10</v>
      </c>
      <c r="E211" s="42" t="s">
        <v>10</v>
      </c>
      <c r="F211" s="43" t="s">
        <v>15</v>
      </c>
      <c r="G211" s="44">
        <v>200</v>
      </c>
      <c r="H211" s="45">
        <f>H212</f>
        <v>321.75799999999998</v>
      </c>
      <c r="I211" s="92">
        <v>-33.6</v>
      </c>
      <c r="J211" s="46">
        <f>H211+I211</f>
        <v>288.15799999999996</v>
      </c>
      <c r="L211" s="53"/>
    </row>
    <row r="212" spans="1:12" s="14" customFormat="1" ht="13.5" thickBot="1" x14ac:dyDescent="0.25">
      <c r="A212" s="62"/>
      <c r="B212" s="63"/>
      <c r="C212" s="64"/>
      <c r="D212" s="47">
        <v>3326</v>
      </c>
      <c r="E212" s="48">
        <v>5901</v>
      </c>
      <c r="F212" s="49" t="s">
        <v>17</v>
      </c>
      <c r="G212" s="50">
        <v>200</v>
      </c>
      <c r="H212" s="51">
        <v>321.75799999999998</v>
      </c>
      <c r="I212" s="88">
        <v>-33.6</v>
      </c>
      <c r="J212" s="52">
        <f>H212+I212</f>
        <v>288.15799999999996</v>
      </c>
      <c r="L212" s="53"/>
    </row>
    <row r="213" spans="1:12" s="14" customFormat="1" x14ac:dyDescent="0.2">
      <c r="A213" s="54" t="s">
        <v>9</v>
      </c>
      <c r="B213" s="55" t="s">
        <v>33</v>
      </c>
      <c r="C213" s="56" t="s">
        <v>34</v>
      </c>
      <c r="D213" s="41" t="s">
        <v>10</v>
      </c>
      <c r="E213" s="41" t="s">
        <v>10</v>
      </c>
      <c r="F213" s="91" t="s">
        <v>42</v>
      </c>
      <c r="G213" s="44">
        <v>0</v>
      </c>
      <c r="H213" s="45">
        <f>H214</f>
        <v>84</v>
      </c>
      <c r="I213" s="92">
        <v>0</v>
      </c>
      <c r="J213" s="46">
        <f t="shared" ref="J213:J220" si="14">H213+I213</f>
        <v>84</v>
      </c>
      <c r="L213" s="53"/>
    </row>
    <row r="214" spans="1:12" s="14" customFormat="1" ht="13.5" thickBot="1" x14ac:dyDescent="0.25">
      <c r="A214" s="62"/>
      <c r="B214" s="63"/>
      <c r="C214" s="64"/>
      <c r="D214" s="47">
        <v>3329</v>
      </c>
      <c r="E214" s="48">
        <v>5331</v>
      </c>
      <c r="F214" s="49" t="s">
        <v>35</v>
      </c>
      <c r="G214" s="50">
        <v>0</v>
      </c>
      <c r="H214" s="51">
        <v>84</v>
      </c>
      <c r="I214" s="88">
        <v>0</v>
      </c>
      <c r="J214" s="52">
        <f t="shared" si="14"/>
        <v>84</v>
      </c>
      <c r="L214" s="53"/>
    </row>
    <row r="215" spans="1:12" s="14" customFormat="1" x14ac:dyDescent="0.2">
      <c r="A215" s="54" t="s">
        <v>9</v>
      </c>
      <c r="B215" s="55" t="s">
        <v>36</v>
      </c>
      <c r="C215" s="56" t="s">
        <v>14</v>
      </c>
      <c r="D215" s="41" t="s">
        <v>10</v>
      </c>
      <c r="E215" s="41" t="s">
        <v>10</v>
      </c>
      <c r="F215" s="67" t="s">
        <v>37</v>
      </c>
      <c r="G215" s="44">
        <v>0</v>
      </c>
      <c r="H215" s="45">
        <f>H216</f>
        <v>150</v>
      </c>
      <c r="I215" s="92">
        <v>0</v>
      </c>
      <c r="J215" s="46">
        <f t="shared" si="14"/>
        <v>150</v>
      </c>
      <c r="L215" s="53"/>
    </row>
    <row r="216" spans="1:12" s="14" customFormat="1" ht="13.5" thickBot="1" x14ac:dyDescent="0.25">
      <c r="A216" s="62"/>
      <c r="B216" s="63"/>
      <c r="C216" s="64"/>
      <c r="D216" s="47">
        <v>3329</v>
      </c>
      <c r="E216" s="48">
        <v>5339</v>
      </c>
      <c r="F216" s="49" t="s">
        <v>38</v>
      </c>
      <c r="G216" s="50">
        <v>0</v>
      </c>
      <c r="H216" s="51">
        <v>150</v>
      </c>
      <c r="I216" s="88">
        <v>0</v>
      </c>
      <c r="J216" s="52">
        <f t="shared" si="14"/>
        <v>150</v>
      </c>
      <c r="L216" s="39"/>
    </row>
    <row r="217" spans="1:12" s="14" customFormat="1" x14ac:dyDescent="0.2">
      <c r="A217" s="54" t="s">
        <v>9</v>
      </c>
      <c r="B217" s="55" t="s">
        <v>39</v>
      </c>
      <c r="C217" s="56" t="s">
        <v>40</v>
      </c>
      <c r="D217" s="41" t="s">
        <v>10</v>
      </c>
      <c r="E217" s="41" t="s">
        <v>10</v>
      </c>
      <c r="F217" s="67" t="s">
        <v>41</v>
      </c>
      <c r="G217" s="44">
        <v>0</v>
      </c>
      <c r="H217" s="45">
        <f>H218</f>
        <v>94.15</v>
      </c>
      <c r="I217" s="92">
        <v>0</v>
      </c>
      <c r="J217" s="46">
        <f t="shared" si="14"/>
        <v>94.15</v>
      </c>
      <c r="L217" s="39"/>
    </row>
    <row r="218" spans="1:12" s="14" customFormat="1" ht="13.5" thickBot="1" x14ac:dyDescent="0.25">
      <c r="A218" s="62"/>
      <c r="B218" s="63"/>
      <c r="C218" s="64"/>
      <c r="D218" s="47">
        <v>3315</v>
      </c>
      <c r="E218" s="48">
        <v>5331</v>
      </c>
      <c r="F218" s="49" t="s">
        <v>35</v>
      </c>
      <c r="G218" s="50">
        <v>0</v>
      </c>
      <c r="H218" s="51">
        <v>94.15</v>
      </c>
      <c r="I218" s="88">
        <v>0</v>
      </c>
      <c r="J218" s="52">
        <f t="shared" si="14"/>
        <v>94.15</v>
      </c>
      <c r="L218" s="39"/>
    </row>
    <row r="219" spans="1:12" s="14" customFormat="1" ht="23.25" thickBot="1" x14ac:dyDescent="0.25">
      <c r="A219" s="172" t="s">
        <v>9</v>
      </c>
      <c r="B219" s="173" t="s">
        <v>330</v>
      </c>
      <c r="C219" s="174" t="s">
        <v>331</v>
      </c>
      <c r="D219" s="166" t="s">
        <v>10</v>
      </c>
      <c r="E219" s="167" t="s">
        <v>10</v>
      </c>
      <c r="F219" s="180" t="s">
        <v>333</v>
      </c>
      <c r="G219" s="175">
        <v>0</v>
      </c>
      <c r="H219" s="176">
        <v>0</v>
      </c>
      <c r="I219" s="177">
        <v>33.6</v>
      </c>
      <c r="J219" s="178">
        <f t="shared" si="14"/>
        <v>33.6</v>
      </c>
      <c r="L219" s="39"/>
    </row>
    <row r="220" spans="1:12" s="14" customFormat="1" ht="12.75" customHeight="1" thickBot="1" x14ac:dyDescent="0.25">
      <c r="A220" s="62"/>
      <c r="B220" s="63"/>
      <c r="C220" s="64"/>
      <c r="D220" s="166">
        <v>3315</v>
      </c>
      <c r="E220" s="167">
        <v>5331</v>
      </c>
      <c r="F220" s="168" t="s">
        <v>35</v>
      </c>
      <c r="G220" s="169">
        <v>0</v>
      </c>
      <c r="H220" s="171">
        <v>0</v>
      </c>
      <c r="I220" s="111">
        <v>33.6</v>
      </c>
      <c r="J220" s="170">
        <f t="shared" si="14"/>
        <v>33.6</v>
      </c>
      <c r="L220" s="39"/>
    </row>
    <row r="221" spans="1:12" s="14" customFormat="1" ht="22.5" customHeight="1" thickBot="1" x14ac:dyDescent="0.25">
      <c r="A221" s="30" t="s">
        <v>9</v>
      </c>
      <c r="B221" s="31" t="s">
        <v>43</v>
      </c>
      <c r="C221" s="32"/>
      <c r="D221" s="33" t="s">
        <v>10</v>
      </c>
      <c r="E221" s="34" t="s">
        <v>10</v>
      </c>
      <c r="F221" s="35" t="s">
        <v>187</v>
      </c>
      <c r="G221" s="36">
        <f>G222</f>
        <v>0</v>
      </c>
      <c r="H221" s="36">
        <f t="shared" ref="H221:I221" si="15">H222</f>
        <v>250</v>
      </c>
      <c r="I221" s="70">
        <f t="shared" si="15"/>
        <v>0</v>
      </c>
      <c r="J221" s="38">
        <f>H221+I221</f>
        <v>250</v>
      </c>
      <c r="L221" s="39"/>
    </row>
    <row r="222" spans="1:12" s="14" customFormat="1" ht="22.5" hidden="1" x14ac:dyDescent="0.2">
      <c r="A222" s="71" t="s">
        <v>9</v>
      </c>
      <c r="B222" s="72" t="s">
        <v>43</v>
      </c>
      <c r="C222" s="73" t="s">
        <v>14</v>
      </c>
      <c r="D222" s="74" t="s">
        <v>10</v>
      </c>
      <c r="E222" s="75" t="s">
        <v>10</v>
      </c>
      <c r="F222" s="76" t="s">
        <v>44</v>
      </c>
      <c r="G222" s="77">
        <f>+G223</f>
        <v>0</v>
      </c>
      <c r="H222" s="77">
        <f>H223</f>
        <v>250</v>
      </c>
      <c r="I222" s="93">
        <v>0</v>
      </c>
      <c r="J222" s="78">
        <f>H222+I222</f>
        <v>250</v>
      </c>
      <c r="L222" s="39"/>
    </row>
    <row r="223" spans="1:12" s="14" customFormat="1" ht="13.5" hidden="1" thickBot="1" x14ac:dyDescent="0.25">
      <c r="A223" s="79"/>
      <c r="B223" s="80"/>
      <c r="C223" s="81"/>
      <c r="D223" s="82">
        <v>3319</v>
      </c>
      <c r="E223" s="83">
        <v>5901</v>
      </c>
      <c r="F223" s="84" t="s">
        <v>17</v>
      </c>
      <c r="G223" s="85">
        <v>0</v>
      </c>
      <c r="H223" s="85">
        <v>250</v>
      </c>
      <c r="I223" s="94">
        <v>0</v>
      </c>
      <c r="J223" s="86">
        <f>H223+I223</f>
        <v>250</v>
      </c>
      <c r="L223" s="39"/>
    </row>
    <row r="224" spans="1:12" s="14" customFormat="1" ht="12.75" customHeight="1" x14ac:dyDescent="0.2">
      <c r="A224" s="8"/>
      <c r="B224" s="8"/>
      <c r="C224" s="8"/>
      <c r="D224" s="8"/>
      <c r="E224" s="8"/>
      <c r="F224" s="8"/>
      <c r="G224" s="68"/>
      <c r="H224" s="68"/>
      <c r="I224" s="69"/>
      <c r="J224" s="69"/>
      <c r="L224" s="39"/>
    </row>
    <row r="225" spans="1:12" s="14" customFormat="1" ht="12.75" customHeight="1" x14ac:dyDescent="0.2">
      <c r="A225" s="8"/>
      <c r="B225" s="8"/>
      <c r="C225" s="8"/>
      <c r="D225" s="8"/>
      <c r="E225" s="8"/>
      <c r="F225" s="8"/>
      <c r="G225" s="68"/>
      <c r="H225" s="68"/>
      <c r="I225" s="69"/>
      <c r="J225" s="69"/>
      <c r="L225" s="39"/>
    </row>
    <row r="226" spans="1:12" s="14" customFormat="1" ht="12.75" customHeight="1" x14ac:dyDescent="0.2">
      <c r="A226" s="8"/>
      <c r="B226" s="8"/>
      <c r="C226" s="8"/>
      <c r="D226" s="8"/>
      <c r="E226" s="8"/>
      <c r="F226" s="8"/>
      <c r="G226" s="68"/>
      <c r="H226" s="68"/>
      <c r="I226" s="69"/>
      <c r="J226" s="69"/>
      <c r="L226" s="39"/>
    </row>
    <row r="227" spans="1:12" s="14" customFormat="1" ht="12.75" customHeight="1" x14ac:dyDescent="0.2">
      <c r="A227" s="8"/>
      <c r="B227" s="8"/>
      <c r="C227" s="8"/>
      <c r="D227" s="8"/>
      <c r="E227" s="8"/>
      <c r="F227" s="8"/>
      <c r="G227" s="68"/>
      <c r="H227" s="68"/>
      <c r="I227" s="69"/>
      <c r="J227" s="69"/>
      <c r="L227" s="39"/>
    </row>
    <row r="228" spans="1:12" s="14" customFormat="1" ht="12.75" customHeight="1" x14ac:dyDescent="0.2">
      <c r="A228" s="8"/>
      <c r="B228" s="8"/>
      <c r="C228" s="8"/>
      <c r="D228" s="8"/>
      <c r="E228" s="8"/>
      <c r="F228" s="8"/>
      <c r="G228" s="68"/>
      <c r="H228" s="68"/>
      <c r="I228" s="69"/>
      <c r="J228" s="69"/>
      <c r="L228" s="39"/>
    </row>
    <row r="229" spans="1:12" s="14" customFormat="1" ht="22.5" customHeight="1" x14ac:dyDescent="0.2">
      <c r="A229" s="8"/>
      <c r="B229" s="8"/>
      <c r="C229" s="8"/>
      <c r="D229" s="8"/>
      <c r="E229" s="8"/>
      <c r="F229" s="8"/>
      <c r="G229" s="68"/>
      <c r="H229" s="68"/>
      <c r="I229" s="69"/>
      <c r="J229" s="69"/>
    </row>
    <row r="230" spans="1:12" s="14" customFormat="1" ht="12.75" customHeight="1" x14ac:dyDescent="0.2">
      <c r="A230" s="8"/>
      <c r="B230" s="8"/>
      <c r="C230" s="8"/>
      <c r="D230" s="8"/>
      <c r="E230" s="8"/>
      <c r="F230" s="8"/>
      <c r="G230" s="68"/>
      <c r="H230" s="68"/>
      <c r="I230" s="69"/>
      <c r="J230" s="69"/>
    </row>
    <row r="231" spans="1:12" s="14" customFormat="1" ht="12.75" customHeight="1" x14ac:dyDescent="0.2">
      <c r="A231" s="8"/>
      <c r="B231" s="8"/>
      <c r="C231" s="8"/>
      <c r="D231" s="8"/>
      <c r="E231" s="8"/>
      <c r="F231" s="8"/>
      <c r="G231" s="68"/>
      <c r="H231" s="68"/>
      <c r="I231" s="69"/>
      <c r="J231" s="69"/>
    </row>
    <row r="232" spans="1:12" s="14" customFormat="1" ht="12.75" customHeight="1" x14ac:dyDescent="0.2">
      <c r="A232" s="8"/>
      <c r="B232" s="8"/>
      <c r="C232" s="8"/>
      <c r="D232" s="8"/>
      <c r="E232" s="8"/>
      <c r="F232" s="8"/>
      <c r="G232" s="68"/>
      <c r="H232" s="68"/>
      <c r="I232" s="69"/>
      <c r="J232" s="69"/>
    </row>
    <row r="233" spans="1:12" s="14" customFormat="1" ht="12.75" customHeight="1" x14ac:dyDescent="0.2">
      <c r="A233" s="8"/>
      <c r="B233" s="8"/>
      <c r="C233" s="8"/>
      <c r="D233" s="8"/>
      <c r="E233" s="8"/>
      <c r="F233" s="8"/>
      <c r="G233" s="68"/>
      <c r="H233" s="68"/>
      <c r="I233" s="69"/>
      <c r="J233" s="69"/>
    </row>
  </sheetData>
  <mergeCells count="5">
    <mergeCell ref="A3:J3"/>
    <mergeCell ref="A5:J5"/>
    <mergeCell ref="A7:J7"/>
    <mergeCell ref="B10:C10"/>
    <mergeCell ref="B11:C11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92607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Vodnanska Tereza</cp:lastModifiedBy>
  <cp:lastPrinted>2016-04-13T06:57:36Z</cp:lastPrinted>
  <dcterms:created xsi:type="dcterms:W3CDTF">2016-01-14T11:47:14Z</dcterms:created>
  <dcterms:modified xsi:type="dcterms:W3CDTF">2016-05-10T06:45:44Z</dcterms:modified>
</cp:coreProperties>
</file>