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05" windowWidth="19440" windowHeight="4875" tabRatio="777" activeTab="1"/>
  </bookViews>
  <sheets>
    <sheet name="ZRRO_165_16" sheetId="7" r:id="rId1"/>
    <sheet name="Bilance PaV" sheetId="10" r:id="rId2"/>
  </sheets>
  <calcPr calcId="145621"/>
</workbook>
</file>

<file path=xl/calcChain.xml><?xml version="1.0" encoding="utf-8"?>
<calcChain xmlns="http://schemas.openxmlformats.org/spreadsheetml/2006/main">
  <c r="D45" i="10" l="1"/>
  <c r="C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4" i="10"/>
  <c r="E23" i="10"/>
  <c r="E22" i="10"/>
  <c r="E21" i="10"/>
  <c r="D20" i="10"/>
  <c r="C20" i="10"/>
  <c r="E20" i="10" s="1"/>
  <c r="E18" i="10"/>
  <c r="E17" i="10"/>
  <c r="E16" i="10"/>
  <c r="E15" i="10"/>
  <c r="D14" i="10"/>
  <c r="C14" i="10"/>
  <c r="E14" i="10" s="1"/>
  <c r="E13" i="10"/>
  <c r="E12" i="10"/>
  <c r="E11" i="10"/>
  <c r="E10" i="10"/>
  <c r="E9" i="10"/>
  <c r="D8" i="10"/>
  <c r="C8" i="10"/>
  <c r="D7" i="10"/>
  <c r="E6" i="10"/>
  <c r="E5" i="10"/>
  <c r="E4" i="10"/>
  <c r="D3" i="10"/>
  <c r="E3" i="10" s="1"/>
  <c r="C3" i="10"/>
  <c r="C7" i="10" l="1"/>
  <c r="E7" i="10"/>
  <c r="E8" i="10"/>
  <c r="E45" i="10"/>
  <c r="C19" i="10"/>
  <c r="D19" i="10"/>
  <c r="D25" i="10" s="1"/>
  <c r="C25" i="10"/>
  <c r="J18" i="7"/>
  <c r="J17" i="7"/>
  <c r="J16" i="7"/>
  <c r="J14" i="7"/>
  <c r="J13" i="7"/>
  <c r="H12" i="7"/>
  <c r="E19" i="10" l="1"/>
  <c r="E25" i="10"/>
  <c r="J20" i="7"/>
  <c r="J10" i="7"/>
  <c r="H11" i="7"/>
  <c r="J19" i="7"/>
</calcChain>
</file>

<file path=xl/sharedStrings.xml><?xml version="1.0" encoding="utf-8"?>
<sst xmlns="http://schemas.openxmlformats.org/spreadsheetml/2006/main" count="171" uniqueCount="106">
  <si>
    <t xml:space="preserve"> </t>
  </si>
  <si>
    <t>č.a.</t>
  </si>
  <si>
    <t>tis. Kč</t>
  </si>
  <si>
    <t>pohoštění</t>
  </si>
  <si>
    <t>Odbor kultury, památkové péče a cestovního ruchu</t>
  </si>
  <si>
    <t>tis.Kč</t>
  </si>
  <si>
    <t>uk.</t>
  </si>
  <si>
    <t>§</t>
  </si>
  <si>
    <t>pol.</t>
  </si>
  <si>
    <t>SU</t>
  </si>
  <si>
    <t>x</t>
  </si>
  <si>
    <t>DU</t>
  </si>
  <si>
    <t>91407 - P Ů S O B N O S T I</t>
  </si>
  <si>
    <t>Běžné (neinvestiční) výdaje resortu celkem</t>
  </si>
  <si>
    <t>Činnosti v kultuře</t>
  </si>
  <si>
    <t>RU</t>
  </si>
  <si>
    <t>0000</t>
  </si>
  <si>
    <t>nákup ostatních služeb</t>
  </si>
  <si>
    <t>Památková péče</t>
  </si>
  <si>
    <t>Cestovní ruch</t>
  </si>
  <si>
    <t>ostatní osobní výdaje</t>
  </si>
  <si>
    <t>nákup materiálu</t>
  </si>
  <si>
    <t>91707 - T R A N S F E R Y</t>
  </si>
  <si>
    <t>Výdajový limit resortu v kapitole</t>
  </si>
  <si>
    <t>91407 - Působnosti</t>
  </si>
  <si>
    <t>Lidová architektura - kniha</t>
  </si>
  <si>
    <t>Udržitelnost projektů</t>
  </si>
  <si>
    <t>3322</t>
  </si>
  <si>
    <t>91707 - Transfery</t>
  </si>
  <si>
    <t>Propagace památkové péče</t>
  </si>
  <si>
    <t>072100  0000</t>
  </si>
  <si>
    <t>072500  0000</t>
  </si>
  <si>
    <t>z toho</t>
  </si>
  <si>
    <t>Soutěž Památka roku Libereckého kraje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</si>
  <si>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</si>
  <si>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</si>
  <si>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</si>
  <si>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</si>
  <si>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</si>
  <si>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</si>
  <si>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</si>
  <si>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</si>
  <si>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</si>
  <si>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</si>
  <si>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</si>
  <si>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</si>
  <si>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</si>
  <si>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</si>
  <si>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</si>
  <si>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</si>
  <si>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</si>
  <si>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</si>
  <si>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</si>
  <si>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</si>
  <si>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</si>
  <si>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</si>
  <si>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</si>
  <si>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</si>
  <si>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</si>
  <si>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</si>
  <si>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</si>
  <si>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</si>
  <si>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</si>
  <si>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</si>
  <si>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</si>
  <si>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</si>
  <si>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</si>
  <si>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</si>
  <si>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</si>
  <si>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</si>
  <si>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</si>
  <si>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</si>
  <si>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</si>
  <si>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</si>
  <si>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</si>
  <si>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</si>
  <si>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</si>
  <si>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</si>
  <si>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</si>
  <si>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</si>
  <si>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</si>
  <si>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</si>
  <si>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</si>
  <si>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</si>
  <si>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</si>
  <si>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</si>
  <si>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</si>
  <si>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</si>
  <si>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</si>
  <si>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</si>
  <si>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</si>
  <si>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</si>
  <si>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</si>
  <si>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</si>
  <si>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</si>
  <si>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</si>
  <si>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</si>
  <si>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FKP Frýdlant, s.r.o. - Vítěz Památky roku 2015 LK</t>
  </si>
  <si>
    <t>0780164  0000</t>
  </si>
  <si>
    <t>P01_Změna rozpočtu - rozpočtové opatření č. 165/16</t>
  </si>
  <si>
    <t>Změna rozpočtu - rozpočtové opatření č. 165/16</t>
  </si>
  <si>
    <t>Kapitola 917 07 - Transfery</t>
  </si>
  <si>
    <t>Kapitola 914 07 - Působnosti</t>
  </si>
  <si>
    <t>ZR-RO č. 165/16</t>
  </si>
  <si>
    <t>UR I. 2016</t>
  </si>
  <si>
    <t>UR II.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</si>
</sst>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indexed="1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rgb="FF00008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0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35" applyNumberFormat="0" applyFill="0" applyAlignment="0" applyProtection="0"/>
    <xf numFmtId="0" fontId="16" fillId="0" borderId="35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17" borderId="36" applyNumberFormat="0" applyAlignment="0" applyProtection="0"/>
    <xf numFmtId="0" fontId="18" fillId="17" borderId="36" applyNumberFormat="0" applyAlignment="0" applyProtection="0"/>
    <xf numFmtId="0" fontId="19" fillId="0" borderId="37" applyNumberFormat="0" applyFill="0" applyAlignment="0" applyProtection="0"/>
    <xf numFmtId="0" fontId="19" fillId="0" borderId="37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1" fillId="0" borderId="39" applyNumberFormat="0" applyFill="0" applyAlignment="0" applyProtection="0"/>
    <xf numFmtId="0" fontId="21" fillId="0" borderId="3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4" fillId="19" borderId="40" applyNumberFormat="0" applyFont="0" applyAlignment="0" applyProtection="0"/>
    <xf numFmtId="0" fontId="14" fillId="19" borderId="40" applyNumberFormat="0" applyFont="0" applyAlignment="0" applyProtection="0"/>
    <xf numFmtId="0" fontId="24" fillId="0" borderId="41" applyNumberFormat="0" applyFill="0" applyAlignment="0" applyProtection="0"/>
    <xf numFmtId="0" fontId="24" fillId="0" borderId="41" applyNumberFormat="0" applyFill="0" applyAlignment="0" applyProtection="0"/>
    <xf numFmtId="0" fontId="25" fillId="20" borderId="0">
      <alignment horizontal="left"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8" borderId="42" applyNumberFormat="0" applyAlignment="0" applyProtection="0"/>
    <xf numFmtId="0" fontId="28" fillId="8" borderId="42" applyNumberFormat="0" applyAlignment="0" applyProtection="0"/>
    <xf numFmtId="0" fontId="29" fillId="21" borderId="42" applyNumberFormat="0" applyAlignment="0" applyProtection="0"/>
    <xf numFmtId="0" fontId="29" fillId="21" borderId="42" applyNumberFormat="0" applyAlignment="0" applyProtection="0"/>
    <xf numFmtId="0" fontId="30" fillId="21" borderId="43" applyNumberFormat="0" applyAlignment="0" applyProtection="0"/>
    <xf numFmtId="0" fontId="30" fillId="21" borderId="43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</cellStyleXfs>
  <cellXfs count="158">
    <xf numFmtId="0" fontId="0" fillId="0" borderId="0" xfId="0"/>
    <xf numFmtId="0" fontId="6" fillId="0" borderId="0" xfId="5"/>
    <xf numFmtId="0" fontId="4" fillId="0" borderId="0" xfId="12"/>
    <xf numFmtId="4" fontId="4" fillId="0" borderId="0" xfId="12" applyNumberFormat="1"/>
    <xf numFmtId="0" fontId="4" fillId="0" borderId="0" xfId="13"/>
    <xf numFmtId="0" fontId="8" fillId="0" borderId="0" xfId="13" applyFont="1" applyAlignment="1">
      <alignment horizontal="center"/>
    </xf>
    <xf numFmtId="0" fontId="8" fillId="0" borderId="5" xfId="14" applyFont="1" applyBorder="1" applyAlignment="1">
      <alignment horizontal="center" vertical="center"/>
    </xf>
    <xf numFmtId="0" fontId="8" fillId="0" borderId="6" xfId="14" applyFont="1" applyBorder="1" applyAlignment="1">
      <alignment horizontal="center" vertical="center"/>
    </xf>
    <xf numFmtId="0" fontId="4" fillId="0" borderId="0" xfId="13" applyBorder="1"/>
    <xf numFmtId="0" fontId="13" fillId="0" borderId="18" xfId="13" applyFont="1" applyBorder="1" applyAlignment="1">
      <alignment horizontal="center" vertical="center"/>
    </xf>
    <xf numFmtId="0" fontId="9" fillId="0" borderId="20" xfId="13" applyFont="1" applyBorder="1" applyAlignment="1">
      <alignment horizontal="center" vertical="center"/>
    </xf>
    <xf numFmtId="0" fontId="10" fillId="0" borderId="2" xfId="12" applyFont="1" applyFill="1" applyBorder="1" applyAlignment="1">
      <alignment horizontal="center" vertical="center"/>
    </xf>
    <xf numFmtId="0" fontId="10" fillId="0" borderId="5" xfId="12" applyFont="1" applyFill="1" applyBorder="1" applyAlignment="1">
      <alignment horizontal="center" vertical="center"/>
    </xf>
    <xf numFmtId="0" fontId="10" fillId="0" borderId="5" xfId="12" applyFont="1" applyFill="1" applyBorder="1" applyAlignment="1">
      <alignment horizontal="left" vertical="center"/>
    </xf>
    <xf numFmtId="0" fontId="11" fillId="0" borderId="25" xfId="12" applyFont="1" applyFill="1" applyBorder="1" applyAlignment="1">
      <alignment horizontal="center" vertical="center"/>
    </xf>
    <xf numFmtId="49" fontId="11" fillId="0" borderId="21" xfId="12" applyNumberFormat="1" applyFont="1" applyFill="1" applyBorder="1" applyAlignment="1">
      <alignment horizontal="center" vertical="center"/>
    </xf>
    <xf numFmtId="0" fontId="11" fillId="0" borderId="22" xfId="12" applyFont="1" applyFill="1" applyBorder="1" applyAlignment="1">
      <alignment horizontal="center" vertical="center"/>
    </xf>
    <xf numFmtId="0" fontId="11" fillId="0" borderId="21" xfId="12" applyFont="1" applyFill="1" applyBorder="1" applyAlignment="1">
      <alignment vertical="center"/>
    </xf>
    <xf numFmtId="4" fontId="11" fillId="0" borderId="10" xfId="12" applyNumberFormat="1" applyFont="1" applyFill="1" applyBorder="1" applyAlignment="1">
      <alignment horizontal="right" vertical="center"/>
    </xf>
    <xf numFmtId="4" fontId="11" fillId="0" borderId="26" xfId="12" applyNumberFormat="1" applyFont="1" applyFill="1" applyBorder="1" applyAlignment="1">
      <alignment vertical="center"/>
    </xf>
    <xf numFmtId="0" fontId="8" fillId="0" borderId="8" xfId="12" applyFont="1" applyFill="1" applyBorder="1" applyAlignment="1">
      <alignment horizontal="center" vertical="center"/>
    </xf>
    <xf numFmtId="49" fontId="8" fillId="0" borderId="11" xfId="12" applyNumberFormat="1" applyFont="1" applyFill="1" applyBorder="1" applyAlignment="1">
      <alignment horizontal="center" vertical="center"/>
    </xf>
    <xf numFmtId="49" fontId="8" fillId="0" borderId="15" xfId="12" applyNumberFormat="1" applyFont="1" applyFill="1" applyBorder="1" applyAlignment="1">
      <alignment horizontal="center" vertical="center"/>
    </xf>
    <xf numFmtId="0" fontId="12" fillId="0" borderId="11" xfId="12" applyFont="1" applyFill="1" applyBorder="1" applyAlignment="1">
      <alignment horizontal="center" vertical="center"/>
    </xf>
    <xf numFmtId="0" fontId="12" fillId="0" borderId="12" xfId="12" applyFont="1" applyFill="1" applyBorder="1" applyAlignment="1">
      <alignment vertical="center"/>
    </xf>
    <xf numFmtId="4" fontId="8" fillId="0" borderId="13" xfId="12" applyNumberFormat="1" applyFont="1" applyFill="1" applyBorder="1" applyAlignment="1">
      <alignment vertical="center"/>
    </xf>
    <xf numFmtId="0" fontId="8" fillId="0" borderId="12" xfId="12" applyFont="1" applyFill="1" applyBorder="1" applyAlignment="1">
      <alignment horizontal="center" vertical="center"/>
    </xf>
    <xf numFmtId="0" fontId="8" fillId="0" borderId="11" xfId="12" applyFont="1" applyFill="1" applyBorder="1" applyAlignment="1">
      <alignment horizontal="center" vertical="center"/>
    </xf>
    <xf numFmtId="0" fontId="8" fillId="0" borderId="12" xfId="12" applyFont="1" applyFill="1" applyBorder="1" applyAlignment="1">
      <alignment vertical="center"/>
    </xf>
    <xf numFmtId="4" fontId="8" fillId="0" borderId="15" xfId="15" applyNumberFormat="1" applyFont="1" applyFill="1" applyBorder="1" applyAlignment="1">
      <alignment horizontal="right" vertical="center"/>
    </xf>
    <xf numFmtId="0" fontId="12" fillId="0" borderId="8" xfId="12" applyFont="1" applyFill="1" applyBorder="1" applyAlignment="1">
      <alignment horizontal="center" vertical="center"/>
    </xf>
    <xf numFmtId="49" fontId="12" fillId="0" borderId="15" xfId="12" applyNumberFormat="1" applyFont="1" applyFill="1" applyBorder="1" applyAlignment="1">
      <alignment horizontal="center" vertical="center"/>
    </xf>
    <xf numFmtId="0" fontId="12" fillId="0" borderId="15" xfId="12" applyFont="1" applyFill="1" applyBorder="1" applyAlignment="1">
      <alignment horizontal="center" vertical="center"/>
    </xf>
    <xf numFmtId="4" fontId="12" fillId="0" borderId="15" xfId="12" applyNumberFormat="1" applyFont="1" applyFill="1" applyBorder="1" applyAlignment="1">
      <alignment vertical="center"/>
    </xf>
    <xf numFmtId="0" fontId="12" fillId="0" borderId="27" xfId="12" applyFont="1" applyFill="1" applyBorder="1" applyAlignment="1">
      <alignment horizontal="center" vertical="center"/>
    </xf>
    <xf numFmtId="49" fontId="12" fillId="0" borderId="28" xfId="12" applyNumberFormat="1" applyFont="1" applyFill="1" applyBorder="1" applyAlignment="1">
      <alignment horizontal="center" vertical="center"/>
    </xf>
    <xf numFmtId="0" fontId="12" fillId="0" borderId="28" xfId="12" applyFont="1" applyFill="1" applyBorder="1" applyAlignment="1">
      <alignment horizontal="center" vertical="center"/>
    </xf>
    <xf numFmtId="0" fontId="12" fillId="0" borderId="16" xfId="12" applyFont="1" applyFill="1" applyBorder="1" applyAlignment="1">
      <alignment horizontal="center" vertical="center"/>
    </xf>
    <xf numFmtId="0" fontId="12" fillId="0" borderId="29" xfId="12" applyFont="1" applyFill="1" applyBorder="1" applyAlignment="1">
      <alignment vertical="center"/>
    </xf>
    <xf numFmtId="4" fontId="12" fillId="0" borderId="28" xfId="15" applyNumberFormat="1" applyFont="1" applyFill="1" applyBorder="1" applyAlignment="1">
      <alignment horizontal="right" vertical="center"/>
    </xf>
    <xf numFmtId="4" fontId="12" fillId="0" borderId="29" xfId="12" applyNumberFormat="1" applyFont="1" applyFill="1" applyBorder="1" applyAlignment="1">
      <alignment vertical="center"/>
    </xf>
    <xf numFmtId="4" fontId="12" fillId="0" borderId="15" xfId="15" applyNumberFormat="1" applyFont="1" applyFill="1" applyBorder="1" applyAlignment="1">
      <alignment horizontal="right" vertical="center"/>
    </xf>
    <xf numFmtId="0" fontId="4" fillId="0" borderId="0" xfId="12" applyFill="1" applyBorder="1" applyAlignment="1">
      <alignment vertical="center"/>
    </xf>
    <xf numFmtId="0" fontId="12" fillId="0" borderId="0" xfId="12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vertical="center"/>
    </xf>
    <xf numFmtId="4" fontId="12" fillId="0" borderId="0" xfId="12" applyNumberFormat="1" applyFont="1" applyFill="1" applyBorder="1" applyAlignment="1">
      <alignment vertical="center"/>
    </xf>
    <xf numFmtId="4" fontId="8" fillId="0" borderId="0" xfId="12" applyNumberFormat="1" applyFont="1" applyFill="1" applyBorder="1" applyAlignment="1">
      <alignment vertical="center"/>
    </xf>
    <xf numFmtId="0" fontId="4" fillId="0" borderId="0" xfId="16"/>
    <xf numFmtId="4" fontId="4" fillId="0" borderId="0" xfId="16" applyNumberFormat="1"/>
    <xf numFmtId="0" fontId="10" fillId="0" borderId="18" xfId="16" applyFont="1" applyFill="1" applyBorder="1" applyAlignment="1">
      <alignment horizontal="center" vertical="center"/>
    </xf>
    <xf numFmtId="0" fontId="10" fillId="0" borderId="19" xfId="16" applyFont="1" applyFill="1" applyBorder="1" applyAlignment="1">
      <alignment horizontal="center" vertical="center"/>
    </xf>
    <xf numFmtId="0" fontId="10" fillId="0" borderId="20" xfId="16" applyFont="1" applyFill="1" applyBorder="1" applyAlignment="1">
      <alignment horizontal="center" vertical="center"/>
    </xf>
    <xf numFmtId="49" fontId="12" fillId="0" borderId="1" xfId="12" applyNumberFormat="1" applyFont="1" applyFill="1" applyBorder="1" applyAlignment="1">
      <alignment horizontal="center" vertical="center"/>
    </xf>
    <xf numFmtId="49" fontId="8" fillId="0" borderId="1" xfId="12" applyNumberFormat="1" applyFont="1" applyFill="1" applyBorder="1" applyAlignment="1">
      <alignment horizontal="center" vertical="center"/>
    </xf>
    <xf numFmtId="0" fontId="8" fillId="2" borderId="5" xfId="13" applyFont="1" applyFill="1" applyBorder="1" applyAlignment="1">
      <alignment horizontal="center" vertical="center"/>
    </xf>
    <xf numFmtId="4" fontId="8" fillId="2" borderId="6" xfId="12" applyNumberFormat="1" applyFont="1" applyFill="1" applyBorder="1" applyAlignment="1">
      <alignment vertical="center"/>
    </xf>
    <xf numFmtId="4" fontId="32" fillId="0" borderId="6" xfId="12" applyNumberFormat="1" applyFont="1" applyFill="1" applyBorder="1" applyAlignment="1">
      <alignment vertical="center"/>
    </xf>
    <xf numFmtId="49" fontId="12" fillId="0" borderId="12" xfId="12" applyNumberFormat="1" applyFont="1" applyFill="1" applyBorder="1" applyAlignment="1">
      <alignment horizontal="center" vertical="center"/>
    </xf>
    <xf numFmtId="0" fontId="10" fillId="2" borderId="19" xfId="16" applyFont="1" applyFill="1" applyBorder="1" applyAlignment="1">
      <alignment horizontal="center" vertical="center"/>
    </xf>
    <xf numFmtId="4" fontId="32" fillId="0" borderId="26" xfId="12" applyNumberFormat="1" applyFont="1" applyFill="1" applyBorder="1" applyAlignment="1">
      <alignment vertical="center"/>
    </xf>
    <xf numFmtId="49" fontId="12" fillId="0" borderId="23" xfId="12" applyNumberFormat="1" applyFont="1" applyFill="1" applyBorder="1" applyAlignment="1">
      <alignment horizontal="center" vertical="center"/>
    </xf>
    <xf numFmtId="4" fontId="8" fillId="2" borderId="4" xfId="12" applyNumberFormat="1" applyFont="1" applyFill="1" applyBorder="1" applyAlignment="1">
      <alignment vertical="center"/>
    </xf>
    <xf numFmtId="0" fontId="8" fillId="0" borderId="0" xfId="16" applyFont="1" applyAlignment="1">
      <alignment horizontal="right"/>
    </xf>
    <xf numFmtId="0" fontId="8" fillId="0" borderId="0" xfId="13" applyFont="1" applyAlignment="1">
      <alignment horizontal="right"/>
    </xf>
    <xf numFmtId="0" fontId="13" fillId="0" borderId="20" xfId="13" applyFont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4" fontId="12" fillId="0" borderId="12" xfId="13" applyNumberFormat="1" applyFont="1" applyFill="1" applyBorder="1" applyAlignment="1">
      <alignment horizontal="right" vertical="center"/>
    </xf>
    <xf numFmtId="4" fontId="12" fillId="0" borderId="13" xfId="12" applyNumberFormat="1" applyFont="1" applyFill="1" applyBorder="1" applyAlignment="1">
      <alignment vertical="center"/>
    </xf>
    <xf numFmtId="4" fontId="12" fillId="0" borderId="30" xfId="12" applyNumberFormat="1" applyFont="1" applyFill="1" applyBorder="1" applyAlignment="1">
      <alignment vertical="center"/>
    </xf>
    <xf numFmtId="0" fontId="12" fillId="0" borderId="12" xfId="13" applyFont="1" applyFill="1" applyBorder="1" applyAlignment="1">
      <alignment horizontal="right" vertical="center"/>
    </xf>
    <xf numFmtId="0" fontId="11" fillId="0" borderId="31" xfId="12" applyFont="1" applyFill="1" applyBorder="1" applyAlignment="1">
      <alignment horizontal="center" vertical="center"/>
    </xf>
    <xf numFmtId="49" fontId="11" fillId="0" borderId="5" xfId="12" applyNumberFormat="1" applyFont="1" applyFill="1" applyBorder="1" applyAlignment="1">
      <alignment horizontal="center" vertical="center"/>
    </xf>
    <xf numFmtId="0" fontId="11" fillId="0" borderId="7" xfId="12" applyFont="1" applyFill="1" applyBorder="1" applyAlignment="1">
      <alignment horizontal="center" vertical="center"/>
    </xf>
    <xf numFmtId="0" fontId="11" fillId="0" borderId="5" xfId="12" applyFont="1" applyFill="1" applyBorder="1" applyAlignment="1">
      <alignment vertical="center"/>
    </xf>
    <xf numFmtId="4" fontId="11" fillId="0" borderId="4" xfId="12" applyNumberFormat="1" applyFont="1" applyFill="1" applyBorder="1" applyAlignment="1">
      <alignment horizontal="right" vertical="center"/>
    </xf>
    <xf numFmtId="0" fontId="10" fillId="0" borderId="7" xfId="16" applyFont="1" applyFill="1" applyBorder="1" applyAlignment="1">
      <alignment horizontal="center" vertical="center"/>
    </xf>
    <xf numFmtId="0" fontId="10" fillId="0" borderId="19" xfId="16" applyFont="1" applyFill="1" applyBorder="1" applyAlignment="1">
      <alignment horizontal="left" vertical="center"/>
    </xf>
    <xf numFmtId="4" fontId="10" fillId="2" borderId="24" xfId="16" applyNumberFormat="1" applyFont="1" applyFill="1" applyBorder="1" applyAlignment="1">
      <alignment vertical="center"/>
    </xf>
    <xf numFmtId="4" fontId="10" fillId="2" borderId="46" xfId="16" applyNumberFormat="1" applyFont="1" applyFill="1" applyBorder="1" applyAlignment="1">
      <alignment vertical="center"/>
    </xf>
    <xf numFmtId="0" fontId="32" fillId="0" borderId="27" xfId="12" applyFont="1" applyFill="1" applyBorder="1" applyAlignment="1">
      <alignment horizontal="center" vertical="center"/>
    </xf>
    <xf numFmtId="49" fontId="32" fillId="0" borderId="16" xfId="12" applyNumberFormat="1" applyFont="1" applyFill="1" applyBorder="1" applyAlignment="1">
      <alignment horizontal="center" vertical="center"/>
    </xf>
    <xf numFmtId="49" fontId="32" fillId="0" borderId="28" xfId="12" applyNumberFormat="1" applyFont="1" applyFill="1" applyBorder="1" applyAlignment="1">
      <alignment horizontal="center" vertical="center"/>
    </xf>
    <xf numFmtId="49" fontId="32" fillId="0" borderId="29" xfId="12" applyNumberFormat="1" applyFont="1" applyFill="1" applyBorder="1" applyAlignment="1">
      <alignment horizontal="center" vertical="center"/>
    </xf>
    <xf numFmtId="0" fontId="32" fillId="0" borderId="44" xfId="12" applyFont="1" applyFill="1" applyBorder="1" applyAlignment="1">
      <alignment horizontal="center" vertical="center"/>
    </xf>
    <xf numFmtId="0" fontId="32" fillId="0" borderId="29" xfId="12" applyFont="1" applyFill="1" applyBorder="1" applyAlignment="1">
      <alignment vertical="center"/>
    </xf>
    <xf numFmtId="4" fontId="32" fillId="0" borderId="28" xfId="12" applyNumberFormat="1" applyFont="1" applyFill="1" applyBorder="1" applyAlignment="1">
      <alignment horizontal="right" vertical="center"/>
    </xf>
    <xf numFmtId="4" fontId="32" fillId="0" borderId="30" xfId="12" applyNumberFormat="1" applyFont="1" applyFill="1" applyBorder="1" applyAlignment="1">
      <alignment vertical="center"/>
    </xf>
    <xf numFmtId="0" fontId="10" fillId="0" borderId="2" xfId="16" applyFont="1" applyFill="1" applyBorder="1" applyAlignment="1">
      <alignment horizontal="center" vertical="center"/>
    </xf>
    <xf numFmtId="0" fontId="10" fillId="0" borderId="7" xfId="16" applyFont="1" applyFill="1" applyBorder="1" applyAlignment="1">
      <alignment horizontal="left" vertical="center"/>
    </xf>
    <xf numFmtId="0" fontId="12" fillId="0" borderId="31" xfId="12" applyFont="1" applyFill="1" applyBorder="1" applyAlignment="1">
      <alignment horizontal="center" vertical="center"/>
    </xf>
    <xf numFmtId="49" fontId="12" fillId="0" borderId="3" xfId="12" applyNumberFormat="1" applyFont="1" applyFill="1" applyBorder="1" applyAlignment="1">
      <alignment horizontal="center" vertical="center"/>
    </xf>
    <xf numFmtId="49" fontId="12" fillId="0" borderId="4" xfId="12" applyNumberFormat="1" applyFont="1" applyFill="1" applyBorder="1" applyAlignment="1">
      <alignment horizontal="center" vertical="center"/>
    </xf>
    <xf numFmtId="49" fontId="12" fillId="0" borderId="5" xfId="12" applyNumberFormat="1" applyFont="1" applyFill="1" applyBorder="1" applyAlignment="1">
      <alignment horizontal="center" vertical="center"/>
    </xf>
    <xf numFmtId="0" fontId="12" fillId="0" borderId="7" xfId="12" applyFont="1" applyFill="1" applyBorder="1" applyAlignment="1">
      <alignment horizontal="center" vertical="center"/>
    </xf>
    <xf numFmtId="0" fontId="12" fillId="0" borderId="5" xfId="12" applyFont="1" applyFill="1" applyBorder="1" applyAlignment="1">
      <alignment vertical="center"/>
    </xf>
    <xf numFmtId="4" fontId="12" fillId="0" borderId="4" xfId="12" applyNumberFormat="1" applyFont="1" applyFill="1" applyBorder="1" applyAlignment="1">
      <alignment horizontal="right" vertical="center"/>
    </xf>
    <xf numFmtId="4" fontId="12" fillId="0" borderId="6" xfId="12" applyNumberFormat="1" applyFont="1" applyFill="1" applyBorder="1" applyAlignment="1">
      <alignment vertical="center"/>
    </xf>
    <xf numFmtId="0" fontId="34" fillId="0" borderId="0" xfId="0" applyFont="1" applyFill="1"/>
    <xf numFmtId="0" fontId="34" fillId="0" borderId="0" xfId="0" applyFont="1" applyFill="1" applyAlignment="1">
      <alignment horizontal="right"/>
    </xf>
    <xf numFmtId="0" fontId="35" fillId="26" borderId="31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17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12" xfId="0" applyFont="1" applyBorder="1" applyAlignment="1">
      <alignment horizontal="right" vertical="center" wrapText="1"/>
    </xf>
    <xf numFmtId="4" fontId="36" fillId="0" borderId="12" xfId="0" applyNumberFormat="1" applyFont="1" applyBorder="1" applyAlignment="1">
      <alignment horizontal="right" vertical="center" wrapText="1"/>
    </xf>
    <xf numFmtId="4" fontId="36" fillId="0" borderId="32" xfId="0" applyNumberFormat="1" applyFont="1" applyBorder="1" applyAlignment="1">
      <alignment horizontal="right" vertical="center" wrapText="1"/>
    </xf>
    <xf numFmtId="0" fontId="37" fillId="0" borderId="14" xfId="0" applyFont="1" applyBorder="1" applyAlignment="1">
      <alignment vertical="center" wrapText="1"/>
    </xf>
    <xf numFmtId="0" fontId="37" fillId="0" borderId="1" xfId="0" applyFont="1" applyBorder="1" applyAlignment="1">
      <alignment horizontal="right" vertical="center" wrapText="1"/>
    </xf>
    <xf numFmtId="4" fontId="37" fillId="0" borderId="1" xfId="0" applyNumberFormat="1" applyFont="1" applyBorder="1" applyAlignment="1">
      <alignment horizontal="right" vertical="center" wrapText="1"/>
    </xf>
    <xf numFmtId="4" fontId="37" fillId="0" borderId="1" xfId="0" applyNumberFormat="1" applyFont="1" applyBorder="1" applyAlignment="1">
      <alignment vertical="center"/>
    </xf>
    <xf numFmtId="4" fontId="37" fillId="0" borderId="47" xfId="0" applyNumberFormat="1" applyFont="1" applyBorder="1" applyAlignment="1">
      <alignment vertical="center"/>
    </xf>
    <xf numFmtId="4" fontId="37" fillId="0" borderId="12" xfId="0" applyNumberFormat="1" applyFont="1" applyBorder="1" applyAlignment="1">
      <alignment horizontal="right" vertical="center" wrapText="1"/>
    </xf>
    <xf numFmtId="0" fontId="36" fillId="0" borderId="14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right" vertical="center" wrapText="1"/>
    </xf>
    <xf numFmtId="4" fontId="36" fillId="0" borderId="47" xfId="0" applyNumberFormat="1" applyFont="1" applyBorder="1" applyAlignment="1">
      <alignment horizontal="right" vertical="center" wrapText="1"/>
    </xf>
    <xf numFmtId="4" fontId="37" fillId="0" borderId="47" xfId="0" applyNumberFormat="1" applyFont="1" applyBorder="1" applyAlignment="1">
      <alignment horizontal="right" vertical="center" wrapText="1"/>
    </xf>
    <xf numFmtId="0" fontId="36" fillId="0" borderId="1" xfId="0" applyFont="1" applyBorder="1" applyAlignment="1">
      <alignment horizontal="right" vertical="center" wrapText="1"/>
    </xf>
    <xf numFmtId="0" fontId="37" fillId="0" borderId="48" xfId="0" applyFont="1" applyBorder="1" applyAlignment="1">
      <alignment vertical="center" wrapText="1"/>
    </xf>
    <xf numFmtId="0" fontId="37" fillId="0" borderId="49" xfId="0" applyFont="1" applyBorder="1" applyAlignment="1">
      <alignment horizontal="right" vertical="center" wrapText="1"/>
    </xf>
    <xf numFmtId="4" fontId="37" fillId="0" borderId="49" xfId="0" applyNumberFormat="1" applyFont="1" applyBorder="1" applyAlignment="1">
      <alignment horizontal="right" vertical="center" wrapText="1"/>
    </xf>
    <xf numFmtId="4" fontId="37" fillId="0" borderId="50" xfId="0" applyNumberFormat="1" applyFont="1" applyBorder="1" applyAlignment="1">
      <alignment horizontal="right" vertical="center" wrapText="1"/>
    </xf>
    <xf numFmtId="0" fontId="36" fillId="0" borderId="31" xfId="0" applyFont="1" applyBorder="1" applyAlignment="1">
      <alignment vertical="center" wrapText="1"/>
    </xf>
    <xf numFmtId="0" fontId="36" fillId="0" borderId="5" xfId="0" applyFont="1" applyBorder="1" applyAlignment="1">
      <alignment horizontal="right" vertical="center" wrapText="1"/>
    </xf>
    <xf numFmtId="4" fontId="36" fillId="0" borderId="5" xfId="0" applyNumberFormat="1" applyFont="1" applyBorder="1" applyAlignment="1">
      <alignment horizontal="right" vertical="center" wrapText="1"/>
    </xf>
    <xf numFmtId="4" fontId="36" fillId="0" borderId="17" xfId="0" applyNumberFormat="1" applyFont="1" applyBorder="1" applyAlignment="1">
      <alignment horizontal="right" vertical="center" wrapText="1"/>
    </xf>
    <xf numFmtId="0" fontId="34" fillId="0" borderId="0" xfId="0" applyFont="1" applyFill="1" applyBorder="1"/>
    <xf numFmtId="164" fontId="34" fillId="0" borderId="44" xfId="0" applyNumberFormat="1" applyFont="1" applyFill="1" applyBorder="1" applyAlignment="1">
      <alignment horizontal="right"/>
    </xf>
    <xf numFmtId="0" fontId="37" fillId="0" borderId="8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right" vertical="center" wrapText="1"/>
    </xf>
    <xf numFmtId="4" fontId="37" fillId="0" borderId="32" xfId="0" applyNumberFormat="1" applyFont="1" applyBorder="1" applyAlignment="1">
      <alignment horizontal="right" vertical="center" wrapText="1"/>
    </xf>
    <xf numFmtId="0" fontId="37" fillId="0" borderId="14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4" fontId="12" fillId="0" borderId="12" xfId="12" applyNumberFormat="1" applyFont="1" applyFill="1" applyBorder="1" applyAlignment="1">
      <alignment vertical="center"/>
    </xf>
    <xf numFmtId="4" fontId="10" fillId="27" borderId="7" xfId="16" applyNumberFormat="1" applyFont="1" applyFill="1" applyBorder="1" applyAlignment="1">
      <alignment vertical="center"/>
    </xf>
    <xf numFmtId="4" fontId="10" fillId="27" borderId="6" xfId="16" applyNumberFormat="1" applyFont="1" applyFill="1" applyBorder="1" applyAlignment="1">
      <alignment vertical="center"/>
    </xf>
    <xf numFmtId="0" fontId="8" fillId="0" borderId="5" xfId="14" applyFont="1" applyBorder="1" applyAlignment="1">
      <alignment horizontal="center" vertical="center" wrapText="1"/>
    </xf>
    <xf numFmtId="0" fontId="39" fillId="0" borderId="0" xfId="14" applyFont="1" applyAlignment="1">
      <alignment horizontal="center"/>
    </xf>
    <xf numFmtId="0" fontId="38" fillId="0" borderId="0" xfId="5" applyFont="1" applyAlignment="1">
      <alignment horizontal="center"/>
    </xf>
    <xf numFmtId="0" fontId="40" fillId="0" borderId="0" xfId="13" applyFont="1" applyFill="1" applyAlignment="1">
      <alignment horizontal="center"/>
    </xf>
    <xf numFmtId="0" fontId="8" fillId="0" borderId="33" xfId="12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 textRotation="90" wrapText="1"/>
    </xf>
    <xf numFmtId="0" fontId="10" fillId="0" borderId="3" xfId="16" applyFont="1" applyFill="1" applyBorder="1" applyAlignment="1">
      <alignment horizontal="center" vertical="center"/>
    </xf>
    <xf numFmtId="0" fontId="10" fillId="0" borderId="4" xfId="16" applyFont="1" applyFill="1" applyBorder="1" applyAlignment="1">
      <alignment horizontal="center" vertical="center"/>
    </xf>
    <xf numFmtId="0" fontId="10" fillId="0" borderId="20" xfId="16" applyFont="1" applyFill="1" applyBorder="1" applyAlignment="1">
      <alignment horizontal="center" vertical="center"/>
    </xf>
    <xf numFmtId="0" fontId="10" fillId="0" borderId="24" xfId="16" applyFont="1" applyFill="1" applyBorder="1" applyAlignment="1">
      <alignment horizontal="center" vertical="center"/>
    </xf>
    <xf numFmtId="0" fontId="8" fillId="0" borderId="33" xfId="12" applyFont="1" applyBorder="1" applyAlignment="1">
      <alignment horizontal="center" vertical="center" textRotation="89" wrapText="1"/>
    </xf>
    <xf numFmtId="0" fontId="8" fillId="0" borderId="34" xfId="0" applyFont="1" applyBorder="1" applyAlignment="1">
      <alignment horizontal="center" vertical="center" textRotation="89" wrapText="1"/>
    </xf>
    <xf numFmtId="0" fontId="13" fillId="0" borderId="20" xfId="13" applyFont="1" applyBorder="1" applyAlignment="1">
      <alignment horizontal="center" vertical="center"/>
    </xf>
    <xf numFmtId="0" fontId="13" fillId="0" borderId="24" xfId="13" applyFont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49" fontId="11" fillId="0" borderId="9" xfId="12" applyNumberFormat="1" applyFont="1" applyFill="1" applyBorder="1" applyAlignment="1">
      <alignment horizontal="center" vertical="center"/>
    </xf>
    <xf numFmtId="49" fontId="11" fillId="0" borderId="10" xfId="12" applyNumberFormat="1" applyFont="1" applyFill="1" applyBorder="1" applyAlignment="1">
      <alignment horizontal="center" vertical="center"/>
    </xf>
    <xf numFmtId="49" fontId="11" fillId="0" borderId="3" xfId="12" applyNumberFormat="1" applyFont="1" applyFill="1" applyBorder="1" applyAlignment="1">
      <alignment horizontal="center" vertical="center"/>
    </xf>
    <xf numFmtId="49" fontId="11" fillId="0" borderId="4" xfId="12" applyNumberFormat="1" applyFont="1" applyFill="1" applyBorder="1" applyAlignment="1">
      <alignment horizontal="center" vertical="center"/>
    </xf>
    <xf numFmtId="0" fontId="7" fillId="0" borderId="0" xfId="6" applyFont="1" applyAlignment="1">
      <alignment horizontal="right"/>
    </xf>
    <xf numFmtId="0" fontId="33" fillId="26" borderId="44" xfId="0" applyFont="1" applyFill="1" applyBorder="1" applyAlignment="1">
      <alignment horizontal="center"/>
    </xf>
  </cellXfs>
  <cellStyles count="110">
    <cellStyle name="20 % – Zvýraznění1 2" xfId="17"/>
    <cellStyle name="20 % – Zvýraznění1 3" xfId="18"/>
    <cellStyle name="20 % – Zvýraznění2 2" xfId="19"/>
    <cellStyle name="20 % – Zvýraznění2 3" xfId="20"/>
    <cellStyle name="20 % – Zvýraznění3 2" xfId="21"/>
    <cellStyle name="20 % – Zvýraznění3 3" xfId="22"/>
    <cellStyle name="20 % – Zvýraznění4 2" xfId="23"/>
    <cellStyle name="20 % – Zvýraznění4 3" xfId="24"/>
    <cellStyle name="20 % – Zvýraznění5 2" xfId="25"/>
    <cellStyle name="20 % – Zvýraznění5 3" xfId="26"/>
    <cellStyle name="20 % – Zvýraznění6 2" xfId="27"/>
    <cellStyle name="20 % – Zvýraznění6 3" xfId="28"/>
    <cellStyle name="40 % – Zvýraznění1 2" xfId="29"/>
    <cellStyle name="40 % – Zvýraznění1 3" xfId="30"/>
    <cellStyle name="40 % – Zvýraznění2 2" xfId="31"/>
    <cellStyle name="40 % – Zvýraznění2 3" xfId="32"/>
    <cellStyle name="40 % – Zvýraznění3 2" xfId="33"/>
    <cellStyle name="40 % – Zvýraznění3 3" xfId="34"/>
    <cellStyle name="40 % – Zvýraznění4 2" xfId="35"/>
    <cellStyle name="40 % – Zvýraznění4 3" xfId="36"/>
    <cellStyle name="40 % – Zvýraznění5 2" xfId="37"/>
    <cellStyle name="40 % – Zvýraznění5 3" xfId="38"/>
    <cellStyle name="40 % – Zvýraznění6 2" xfId="39"/>
    <cellStyle name="40 % – Zvýraznění6 3" xfId="40"/>
    <cellStyle name="60 % – Zvýraznění1 2" xfId="41"/>
    <cellStyle name="60 % – Zvýraznění1 3" xfId="42"/>
    <cellStyle name="60 % – Zvýraznění2 2" xfId="43"/>
    <cellStyle name="60 % – Zvýraznění2 3" xfId="44"/>
    <cellStyle name="60 % – Zvýraznění3 2" xfId="45"/>
    <cellStyle name="60 % – Zvýraznění3 3" xfId="46"/>
    <cellStyle name="60 % – Zvýraznění4 2" xfId="47"/>
    <cellStyle name="60 % – Zvýraznění4 3" xfId="48"/>
    <cellStyle name="60 % – Zvýraznění5 2" xfId="49"/>
    <cellStyle name="60 % – Zvýraznění5 3" xfId="50"/>
    <cellStyle name="60 % – Zvýraznění6 2" xfId="51"/>
    <cellStyle name="60 % – Zvýraznění6 3" xfId="52"/>
    <cellStyle name="Celkem 2" xfId="53"/>
    <cellStyle name="Celkem 3" xfId="54"/>
    <cellStyle name="Čárka 2" xfId="1"/>
    <cellStyle name="čárky 2" xfId="3"/>
    <cellStyle name="čárky 2 2" xfId="15"/>
    <cellStyle name="čárky 3" xfId="55"/>
    <cellStyle name="čárky 3 2" xfId="56"/>
    <cellStyle name="čárky 3 3" xfId="57"/>
    <cellStyle name="Chybně 2" xfId="58"/>
    <cellStyle name="Chybně 3" xfId="59"/>
    <cellStyle name="Kontrolní buňka 2" xfId="60"/>
    <cellStyle name="Kontrolní buňka 3" xfId="61"/>
    <cellStyle name="Nadpis 1 2" xfId="62"/>
    <cellStyle name="Nadpis 1 3" xfId="63"/>
    <cellStyle name="Nadpis 2 2" xfId="64"/>
    <cellStyle name="Nadpis 2 3" xfId="65"/>
    <cellStyle name="Nadpis 3 2" xfId="66"/>
    <cellStyle name="Nadpis 3 3" xfId="67"/>
    <cellStyle name="Nadpis 4 2" xfId="68"/>
    <cellStyle name="Nadpis 4 3" xfId="69"/>
    <cellStyle name="Název 2" xfId="70"/>
    <cellStyle name="Název 3" xfId="71"/>
    <cellStyle name="Neutrální 2" xfId="72"/>
    <cellStyle name="Neutrální 3" xfId="73"/>
    <cellStyle name="Normální" xfId="0" builtinId="0"/>
    <cellStyle name="Normální 10" xfId="74"/>
    <cellStyle name="Normální 11" xfId="9"/>
    <cellStyle name="Normální 12" xfId="75"/>
    <cellStyle name="Normální 2" xfId="2"/>
    <cellStyle name="normální 2 2" xfId="4"/>
    <cellStyle name="normální 2 3" xfId="13"/>
    <cellStyle name="Normální 3" xfId="7"/>
    <cellStyle name="Normální 3 2" xfId="14"/>
    <cellStyle name="Normální 4" xfId="8"/>
    <cellStyle name="Normální 4 2" xfId="11"/>
    <cellStyle name="Normální 4 2 2" xfId="76"/>
    <cellStyle name="Normální 5" xfId="10"/>
    <cellStyle name="Normální 6" xfId="77"/>
    <cellStyle name="Normální 7" xfId="78"/>
    <cellStyle name="Normální 8" xfId="79"/>
    <cellStyle name="Normální 9" xfId="80"/>
    <cellStyle name="normální_2. Rozpočet 2007 - tabulky" xfId="5"/>
    <cellStyle name="normální_Rozpis výdajů 03 bez PO 2 2" xfId="12"/>
    <cellStyle name="normální_Rozpis výdajů 03 bez PO_04 - OSMTVS 2" xfId="16"/>
    <cellStyle name="normální_Rozpočet 2004 (ZK)" xfId="6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0"/>
  <tableStyles count="0" defaultTableStyle="TableStyleMedium2" defaultPivotStyle="PivotStyleLight16"/>
  <colors>
    <mruColors>
      <color rgb="FF000099"/>
      <color rgb="FF00008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112" zoomScaleNormal="112" workbookViewId="0">
      <selection activeCell="G1" sqref="G1:J1"/>
    </sheetView>
  </sheetViews>
  <sheetFormatPr defaultRowHeight="12.75" x14ac:dyDescent="0.2"/>
  <cols>
    <col min="1" max="1" width="1.85546875" style="2" customWidth="1"/>
    <col min="2" max="2" width="3.28515625" style="2" customWidth="1"/>
    <col min="3" max="3" width="11.140625" style="2" customWidth="1"/>
    <col min="4" max="4" width="9.140625" style="2" hidden="1" customWidth="1"/>
    <col min="5" max="5" width="4.5703125" style="2" customWidth="1"/>
    <col min="6" max="6" width="4.7109375" style="2" customWidth="1"/>
    <col min="7" max="7" width="43.7109375" style="2" customWidth="1"/>
    <col min="8" max="8" width="10.42578125" style="2" bestFit="1" customWidth="1"/>
    <col min="9" max="9" width="9" style="3" customWidth="1"/>
    <col min="10" max="10" width="10.5703125" style="2" customWidth="1"/>
    <col min="11" max="16384" width="9.140625" style="2"/>
  </cols>
  <sheetData>
    <row r="1" spans="1:19" x14ac:dyDescent="0.2">
      <c r="G1" s="156" t="s">
        <v>99</v>
      </c>
      <c r="H1" s="156"/>
      <c r="I1" s="156"/>
      <c r="J1" s="156"/>
      <c r="S1" s="2" t="s">
        <v>0</v>
      </c>
    </row>
    <row r="2" spans="1:19" ht="24" customHeight="1" x14ac:dyDescent="0.25">
      <c r="B2" s="137" t="s">
        <v>100</v>
      </c>
      <c r="C2" s="137"/>
      <c r="D2" s="137"/>
      <c r="E2" s="137"/>
      <c r="F2" s="137"/>
      <c r="G2" s="137"/>
      <c r="H2" s="137"/>
      <c r="I2" s="137"/>
      <c r="J2" s="137"/>
    </row>
    <row r="3" spans="1:19" x14ac:dyDescent="0.2">
      <c r="B3" s="1"/>
      <c r="C3" s="1"/>
      <c r="D3" s="1"/>
      <c r="E3" s="1"/>
      <c r="F3" s="1"/>
      <c r="G3" s="1"/>
      <c r="H3" s="1"/>
      <c r="I3" s="1"/>
      <c r="J3" s="4"/>
    </row>
    <row r="4" spans="1:19" x14ac:dyDescent="0.2">
      <c r="B4" s="138" t="s">
        <v>4</v>
      </c>
      <c r="C4" s="138"/>
      <c r="D4" s="138"/>
      <c r="E4" s="138"/>
      <c r="F4" s="138"/>
      <c r="G4" s="138"/>
      <c r="H4" s="138"/>
      <c r="I4" s="138"/>
      <c r="J4" s="138"/>
    </row>
    <row r="5" spans="1:19" x14ac:dyDescent="0.2">
      <c r="B5" s="1"/>
      <c r="C5" s="1"/>
      <c r="D5" s="1"/>
      <c r="E5" s="1"/>
      <c r="F5" s="1"/>
      <c r="G5" s="1"/>
      <c r="H5" s="1"/>
      <c r="I5" s="1"/>
      <c r="J5" s="4"/>
    </row>
    <row r="6" spans="1:19" ht="15" x14ac:dyDescent="0.25">
      <c r="B6" s="136" t="s">
        <v>102</v>
      </c>
      <c r="C6" s="136"/>
      <c r="D6" s="136"/>
      <c r="E6" s="136"/>
      <c r="F6" s="136"/>
      <c r="G6" s="136"/>
      <c r="H6" s="136"/>
      <c r="I6" s="136"/>
      <c r="J6" s="136"/>
    </row>
    <row r="7" spans="1:19" ht="13.5" thickBot="1" x14ac:dyDescent="0.25">
      <c r="B7" s="8"/>
      <c r="C7" s="8"/>
      <c r="D7" s="8"/>
      <c r="E7" s="4"/>
      <c r="F7" s="4"/>
      <c r="G7" s="4"/>
      <c r="H7" s="5"/>
      <c r="I7" s="4"/>
      <c r="J7" s="63" t="s">
        <v>2</v>
      </c>
    </row>
    <row r="8" spans="1:19" ht="23.25" thickBot="1" x14ac:dyDescent="0.25">
      <c r="A8" s="146" t="s">
        <v>24</v>
      </c>
      <c r="B8" s="9" t="s">
        <v>6</v>
      </c>
      <c r="C8" s="148" t="s">
        <v>1</v>
      </c>
      <c r="D8" s="149"/>
      <c r="E8" s="10" t="s">
        <v>7</v>
      </c>
      <c r="F8" s="64" t="s">
        <v>8</v>
      </c>
      <c r="G8" s="54" t="s">
        <v>12</v>
      </c>
      <c r="H8" s="6" t="s">
        <v>104</v>
      </c>
      <c r="I8" s="135" t="s">
        <v>103</v>
      </c>
      <c r="J8" s="7" t="s">
        <v>105</v>
      </c>
    </row>
    <row r="9" spans="1:19" ht="13.5" thickBot="1" x14ac:dyDescent="0.25">
      <c r="A9" s="147"/>
      <c r="B9" s="11" t="s">
        <v>9</v>
      </c>
      <c r="C9" s="150" t="s">
        <v>10</v>
      </c>
      <c r="D9" s="151"/>
      <c r="E9" s="12" t="s">
        <v>10</v>
      </c>
      <c r="F9" s="65" t="s">
        <v>10</v>
      </c>
      <c r="G9" s="13" t="s">
        <v>13</v>
      </c>
      <c r="H9" s="61">
        <v>4508.67</v>
      </c>
      <c r="I9" s="61">
        <v>-50</v>
      </c>
      <c r="J9" s="55">
        <v>4458.67</v>
      </c>
    </row>
    <row r="10" spans="1:19" ht="13.5" thickBot="1" x14ac:dyDescent="0.25">
      <c r="A10" s="147"/>
      <c r="B10" s="14" t="s">
        <v>11</v>
      </c>
      <c r="C10" s="152" t="s">
        <v>10</v>
      </c>
      <c r="D10" s="153"/>
      <c r="E10" s="15" t="s">
        <v>10</v>
      </c>
      <c r="F10" s="16" t="s">
        <v>10</v>
      </c>
      <c r="G10" s="17" t="s">
        <v>14</v>
      </c>
      <c r="H10" s="18">
        <v>520</v>
      </c>
      <c r="I10" s="18">
        <v>0</v>
      </c>
      <c r="J10" s="19">
        <f>H10-I10</f>
        <v>520</v>
      </c>
    </row>
    <row r="11" spans="1:19" x14ac:dyDescent="0.2">
      <c r="A11" s="147"/>
      <c r="B11" s="14" t="s">
        <v>11</v>
      </c>
      <c r="C11" s="152" t="s">
        <v>10</v>
      </c>
      <c r="D11" s="153"/>
      <c r="E11" s="15" t="s">
        <v>10</v>
      </c>
      <c r="F11" s="16" t="s">
        <v>10</v>
      </c>
      <c r="G11" s="17" t="s">
        <v>18</v>
      </c>
      <c r="H11" s="18">
        <f>H12+H17</f>
        <v>250</v>
      </c>
      <c r="I11" s="18">
        <v>-50</v>
      </c>
      <c r="J11" s="59">
        <v>200</v>
      </c>
    </row>
    <row r="12" spans="1:19" x14ac:dyDescent="0.2">
      <c r="A12" s="147"/>
      <c r="B12" s="20" t="s">
        <v>15</v>
      </c>
      <c r="C12" s="21" t="s">
        <v>30</v>
      </c>
      <c r="D12" s="22" t="s">
        <v>16</v>
      </c>
      <c r="E12" s="26" t="s">
        <v>10</v>
      </c>
      <c r="F12" s="27" t="s">
        <v>10</v>
      </c>
      <c r="G12" s="28" t="s">
        <v>29</v>
      </c>
      <c r="H12" s="29">
        <f>SUM(H13:H16)</f>
        <v>100</v>
      </c>
      <c r="I12" s="29">
        <v>-50</v>
      </c>
      <c r="J12" s="25">
        <v>50</v>
      </c>
    </row>
    <row r="13" spans="1:19" x14ac:dyDescent="0.2">
      <c r="A13" s="147"/>
      <c r="B13" s="20"/>
      <c r="C13" s="53"/>
      <c r="D13" s="22"/>
      <c r="E13" s="32">
        <v>3329</v>
      </c>
      <c r="F13" s="23">
        <v>5021</v>
      </c>
      <c r="G13" s="24" t="s">
        <v>20</v>
      </c>
      <c r="H13" s="41">
        <v>5</v>
      </c>
      <c r="I13" s="132">
        <v>0</v>
      </c>
      <c r="J13" s="67">
        <f t="shared" ref="J13:J19" si="0">H13-I13</f>
        <v>5</v>
      </c>
    </row>
    <row r="14" spans="1:19" x14ac:dyDescent="0.2">
      <c r="A14" s="147"/>
      <c r="B14" s="30"/>
      <c r="C14" s="52"/>
      <c r="D14" s="31"/>
      <c r="E14" s="32">
        <v>3329</v>
      </c>
      <c r="F14" s="23">
        <v>5139</v>
      </c>
      <c r="G14" s="24" t="s">
        <v>21</v>
      </c>
      <c r="H14" s="33">
        <v>15</v>
      </c>
      <c r="I14" s="66">
        <v>0</v>
      </c>
      <c r="J14" s="67">
        <f t="shared" si="0"/>
        <v>15</v>
      </c>
    </row>
    <row r="15" spans="1:19" x14ac:dyDescent="0.2">
      <c r="A15" s="147"/>
      <c r="B15" s="30"/>
      <c r="C15" s="57"/>
      <c r="D15" s="31"/>
      <c r="E15" s="32">
        <v>3329</v>
      </c>
      <c r="F15" s="23">
        <v>5169</v>
      </c>
      <c r="G15" s="24" t="s">
        <v>17</v>
      </c>
      <c r="H15" s="33">
        <v>75</v>
      </c>
      <c r="I15" s="69">
        <v>-50</v>
      </c>
      <c r="J15" s="67">
        <v>25</v>
      </c>
    </row>
    <row r="16" spans="1:19" x14ac:dyDescent="0.2">
      <c r="A16" s="147"/>
      <c r="B16" s="30"/>
      <c r="C16" s="57"/>
      <c r="D16" s="31"/>
      <c r="E16" s="32">
        <v>3329</v>
      </c>
      <c r="F16" s="23">
        <v>5175</v>
      </c>
      <c r="G16" s="24" t="s">
        <v>3</v>
      </c>
      <c r="H16" s="33">
        <v>5</v>
      </c>
      <c r="I16" s="66">
        <v>0</v>
      </c>
      <c r="J16" s="67">
        <f t="shared" si="0"/>
        <v>5</v>
      </c>
    </row>
    <row r="17" spans="1:10" x14ac:dyDescent="0.2">
      <c r="A17" s="147"/>
      <c r="B17" s="20" t="s">
        <v>15</v>
      </c>
      <c r="C17" s="21" t="s">
        <v>31</v>
      </c>
      <c r="D17" s="22" t="s">
        <v>16</v>
      </c>
      <c r="E17" s="26" t="s">
        <v>10</v>
      </c>
      <c r="F17" s="27" t="s">
        <v>10</v>
      </c>
      <c r="G17" s="28" t="s">
        <v>25</v>
      </c>
      <c r="H17" s="29">
        <v>150</v>
      </c>
      <c r="I17" s="29">
        <v>0</v>
      </c>
      <c r="J17" s="25">
        <f t="shared" si="0"/>
        <v>150</v>
      </c>
    </row>
    <row r="18" spans="1:10" ht="13.5" thickBot="1" x14ac:dyDescent="0.25">
      <c r="A18" s="147"/>
      <c r="B18" s="34"/>
      <c r="C18" s="60"/>
      <c r="D18" s="35"/>
      <c r="E18" s="36">
        <v>3329</v>
      </c>
      <c r="F18" s="37">
        <v>5169</v>
      </c>
      <c r="G18" s="38" t="s">
        <v>17</v>
      </c>
      <c r="H18" s="39">
        <v>150</v>
      </c>
      <c r="I18" s="40">
        <v>0</v>
      </c>
      <c r="J18" s="68">
        <f t="shared" si="0"/>
        <v>150</v>
      </c>
    </row>
    <row r="19" spans="1:10" ht="13.5" thickBot="1" x14ac:dyDescent="0.25">
      <c r="A19" s="147"/>
      <c r="B19" s="14" t="s">
        <v>11</v>
      </c>
      <c r="C19" s="152" t="s">
        <v>10</v>
      </c>
      <c r="D19" s="153"/>
      <c r="E19" s="15" t="s">
        <v>10</v>
      </c>
      <c r="F19" s="16" t="s">
        <v>10</v>
      </c>
      <c r="G19" s="17" t="s">
        <v>19</v>
      </c>
      <c r="H19" s="18">
        <v>3200</v>
      </c>
      <c r="I19" s="18">
        <v>0</v>
      </c>
      <c r="J19" s="59">
        <f t="shared" si="0"/>
        <v>3200</v>
      </c>
    </row>
    <row r="20" spans="1:10" ht="13.5" thickBot="1" x14ac:dyDescent="0.25">
      <c r="A20" s="147"/>
      <c r="B20" s="70" t="s">
        <v>11</v>
      </c>
      <c r="C20" s="154" t="s">
        <v>10</v>
      </c>
      <c r="D20" s="155"/>
      <c r="E20" s="71" t="s">
        <v>10</v>
      </c>
      <c r="F20" s="72" t="s">
        <v>10</v>
      </c>
      <c r="G20" s="73" t="s">
        <v>26</v>
      </c>
      <c r="H20" s="74">
        <v>538.66999999999996</v>
      </c>
      <c r="I20" s="74">
        <v>0</v>
      </c>
      <c r="J20" s="56">
        <f>H20-I20</f>
        <v>538.66999999999996</v>
      </c>
    </row>
    <row r="21" spans="1:10" ht="25.5" customHeight="1" x14ac:dyDescent="0.2">
      <c r="B21" s="42"/>
      <c r="C21" s="42"/>
      <c r="D21" s="42"/>
      <c r="E21" s="43"/>
      <c r="F21" s="43"/>
      <c r="G21" s="44"/>
      <c r="H21" s="45"/>
      <c r="I21" s="46"/>
      <c r="J21" s="46"/>
    </row>
    <row r="22" spans="1:10" ht="15" x14ac:dyDescent="0.25">
      <c r="B22" s="136" t="s">
        <v>101</v>
      </c>
      <c r="C22" s="136"/>
      <c r="D22" s="136"/>
      <c r="E22" s="136"/>
      <c r="F22" s="136"/>
      <c r="G22" s="136"/>
      <c r="H22" s="136"/>
      <c r="I22" s="136"/>
      <c r="J22" s="136"/>
    </row>
    <row r="23" spans="1:10" ht="13.5" thickBot="1" x14ac:dyDescent="0.25">
      <c r="B23" s="47"/>
      <c r="C23" s="47"/>
      <c r="D23" s="47"/>
      <c r="E23" s="47"/>
      <c r="F23" s="47"/>
      <c r="G23" s="47"/>
      <c r="H23" s="48"/>
      <c r="I23" s="47"/>
      <c r="J23" s="62" t="s">
        <v>5</v>
      </c>
    </row>
    <row r="24" spans="1:10" ht="23.25" thickBot="1" x14ac:dyDescent="0.25">
      <c r="A24" s="139" t="s">
        <v>28</v>
      </c>
      <c r="B24" s="49" t="s">
        <v>6</v>
      </c>
      <c r="C24" s="142" t="s">
        <v>1</v>
      </c>
      <c r="D24" s="143"/>
      <c r="E24" s="50" t="s">
        <v>7</v>
      </c>
      <c r="F24" s="51" t="s">
        <v>8</v>
      </c>
      <c r="G24" s="58" t="s">
        <v>22</v>
      </c>
      <c r="H24" s="6" t="s">
        <v>104</v>
      </c>
      <c r="I24" s="135" t="s">
        <v>103</v>
      </c>
      <c r="J24" s="7" t="s">
        <v>105</v>
      </c>
    </row>
    <row r="25" spans="1:10" ht="13.5" thickBot="1" x14ac:dyDescent="0.25">
      <c r="A25" s="140"/>
      <c r="B25" s="49" t="s">
        <v>9</v>
      </c>
      <c r="C25" s="144" t="s">
        <v>10</v>
      </c>
      <c r="D25" s="145"/>
      <c r="E25" s="51" t="s">
        <v>10</v>
      </c>
      <c r="F25" s="51" t="s">
        <v>10</v>
      </c>
      <c r="G25" s="76" t="s">
        <v>23</v>
      </c>
      <c r="H25" s="77">
        <v>21610</v>
      </c>
      <c r="I25" s="77">
        <v>50</v>
      </c>
      <c r="J25" s="78">
        <v>21660</v>
      </c>
    </row>
    <row r="26" spans="1:10" ht="13.5" thickBot="1" x14ac:dyDescent="0.25">
      <c r="A26" s="141"/>
      <c r="B26" s="87"/>
      <c r="C26" s="75"/>
      <c r="D26" s="75"/>
      <c r="E26" s="75"/>
      <c r="F26" s="75"/>
      <c r="G26" s="88" t="s">
        <v>32</v>
      </c>
      <c r="H26" s="133"/>
      <c r="I26" s="133"/>
      <c r="J26" s="134"/>
    </row>
    <row r="27" spans="1:10" ht="13.5" thickBot="1" x14ac:dyDescent="0.25">
      <c r="A27" s="140"/>
      <c r="B27" s="79" t="s">
        <v>9</v>
      </c>
      <c r="C27" s="80" t="s">
        <v>10</v>
      </c>
      <c r="D27" s="81" t="s">
        <v>10</v>
      </c>
      <c r="E27" s="82" t="s">
        <v>10</v>
      </c>
      <c r="F27" s="83" t="s">
        <v>10</v>
      </c>
      <c r="G27" s="84" t="s">
        <v>33</v>
      </c>
      <c r="H27" s="85">
        <v>0</v>
      </c>
      <c r="I27" s="85">
        <v>50</v>
      </c>
      <c r="J27" s="86">
        <v>50</v>
      </c>
    </row>
    <row r="28" spans="1:10" ht="13.5" thickBot="1" x14ac:dyDescent="0.25">
      <c r="A28" s="140"/>
      <c r="B28" s="89" t="s">
        <v>9</v>
      </c>
      <c r="C28" s="90" t="s">
        <v>98</v>
      </c>
      <c r="D28" s="91"/>
      <c r="E28" s="92" t="s">
        <v>27</v>
      </c>
      <c r="F28" s="93">
        <v>5213</v>
      </c>
      <c r="G28" s="94" t="s">
        <v>97</v>
      </c>
      <c r="H28" s="95">
        <v>0</v>
      </c>
      <c r="I28" s="95">
        <v>50</v>
      </c>
      <c r="J28" s="96">
        <v>50</v>
      </c>
    </row>
    <row r="29" spans="1:10" x14ac:dyDescent="0.2">
      <c r="H29" s="3"/>
      <c r="I29" s="2"/>
    </row>
  </sheetData>
  <mergeCells count="15">
    <mergeCell ref="G1:J1"/>
    <mergeCell ref="B22:J22"/>
    <mergeCell ref="B2:J2"/>
    <mergeCell ref="B4:J4"/>
    <mergeCell ref="B6:J6"/>
    <mergeCell ref="A24:A28"/>
    <mergeCell ref="C24:D24"/>
    <mergeCell ref="C25:D25"/>
    <mergeCell ref="A8:A20"/>
    <mergeCell ref="C8:D8"/>
    <mergeCell ref="C9:D9"/>
    <mergeCell ref="C10:D10"/>
    <mergeCell ref="C11:D11"/>
    <mergeCell ref="C19:D19"/>
    <mergeCell ref="C20:D20"/>
  </mergeCells>
  <pageMargins left="0.31496062992125984" right="0.31496062992125984" top="0.59055118110236227" bottom="0.59055118110236227" header="0.31496062992125984" footer="0.31496062992125984"/>
  <pageSetup paperSize="9" orientation="portrait" r:id="rId1"/>
  <ignoredErrors>
    <ignoredError sqref="J10 J19:J20" evalError="1"/>
    <ignoredError sqref="H12" formulaRange="1"/>
    <ignoredError sqref="E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Layout" zoomScaleNormal="100" workbookViewId="0">
      <selection activeCell="A17" sqref="A1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</cols>
  <sheetData>
    <row r="1" spans="1:5" ht="13.5" thickBot="1" x14ac:dyDescent="0.25">
      <c r="A1" s="157" t="s">
        <v>34</v>
      </c>
      <c r="B1" s="157"/>
      <c r="C1" s="97"/>
      <c r="D1" s="97"/>
      <c r="E1" s="98" t="s">
        <v>35</v>
      </c>
    </row>
    <row r="2" spans="1:5" ht="24.75" thickBot="1" x14ac:dyDescent="0.25">
      <c r="A2" s="99" t="s">
        <v>36</v>
      </c>
      <c r="B2" s="100" t="s">
        <v>37</v>
      </c>
      <c r="C2" s="101" t="s">
        <v>38</v>
      </c>
      <c r="D2" s="101" t="s">
        <v>103</v>
      </c>
      <c r="E2" s="101" t="s">
        <v>39</v>
      </c>
    </row>
    <row r="3" spans="1:5" ht="28.5" x14ac:dyDescent="0.2">
      <c r="A3" s="102" t="s">
        <v>40</v>
      </c>
      <c r="B3" s="103" t="s">
        <v>41</v>
      </c>
      <c r="C3" s="104">
        <f>C4+C5+C6</f>
        <v>2625863.2199999997</v>
      </c>
      <c r="D3" s="104">
        <f>D4+D5+D6</f>
        <v>0</v>
      </c>
      <c r="E3" s="105">
        <f t="shared" ref="E3:E25" si="0">C3+D3</f>
        <v>2625863.2199999997</v>
      </c>
    </row>
    <row r="4" spans="1:5" ht="15" x14ac:dyDescent="0.2">
      <c r="A4" s="106" t="s">
        <v>42</v>
      </c>
      <c r="B4" s="107" t="s">
        <v>43</v>
      </c>
      <c r="C4" s="108">
        <v>2466142.71</v>
      </c>
      <c r="D4" s="109">
        <v>0</v>
      </c>
      <c r="E4" s="110">
        <f t="shared" si="0"/>
        <v>2466142.71</v>
      </c>
    </row>
    <row r="5" spans="1:5" ht="15" x14ac:dyDescent="0.2">
      <c r="A5" s="106" t="s">
        <v>44</v>
      </c>
      <c r="B5" s="107" t="s">
        <v>45</v>
      </c>
      <c r="C5" s="108">
        <v>159504.26</v>
      </c>
      <c r="D5" s="111">
        <v>0</v>
      </c>
      <c r="E5" s="110">
        <f t="shared" si="0"/>
        <v>159504.26</v>
      </c>
    </row>
    <row r="6" spans="1:5" ht="15" x14ac:dyDescent="0.2">
      <c r="A6" s="106" t="s">
        <v>46</v>
      </c>
      <c r="B6" s="107" t="s">
        <v>47</v>
      </c>
      <c r="C6" s="108">
        <v>216.25</v>
      </c>
      <c r="D6" s="108">
        <v>0</v>
      </c>
      <c r="E6" s="110">
        <f t="shared" si="0"/>
        <v>216.25</v>
      </c>
    </row>
    <row r="7" spans="1:5" ht="15" x14ac:dyDescent="0.2">
      <c r="A7" s="112" t="s">
        <v>48</v>
      </c>
      <c r="B7" s="107" t="s">
        <v>49</v>
      </c>
      <c r="C7" s="113">
        <f>C8+C14</f>
        <v>4464116.72</v>
      </c>
      <c r="D7" s="113">
        <f>D8+D14</f>
        <v>0</v>
      </c>
      <c r="E7" s="114">
        <f t="shared" si="0"/>
        <v>4464116.72</v>
      </c>
    </row>
    <row r="8" spans="1:5" ht="15" x14ac:dyDescent="0.2">
      <c r="A8" s="106" t="s">
        <v>50</v>
      </c>
      <c r="B8" s="107" t="s">
        <v>51</v>
      </c>
      <c r="C8" s="108">
        <f>C9+C10+C12+C13</f>
        <v>4268257.71</v>
      </c>
      <c r="D8" s="108">
        <f>D9+D10+D12+D13</f>
        <v>0</v>
      </c>
      <c r="E8" s="115">
        <f t="shared" si="0"/>
        <v>4268257.71</v>
      </c>
    </row>
    <row r="9" spans="1:5" ht="15" x14ac:dyDescent="0.2">
      <c r="A9" s="106" t="s">
        <v>52</v>
      </c>
      <c r="B9" s="107" t="s">
        <v>53</v>
      </c>
      <c r="C9" s="108">
        <v>63118.7</v>
      </c>
      <c r="D9" s="108">
        <v>0</v>
      </c>
      <c r="E9" s="115">
        <f t="shared" si="0"/>
        <v>63118.7</v>
      </c>
    </row>
    <row r="10" spans="1:5" ht="30" x14ac:dyDescent="0.2">
      <c r="A10" s="106" t="s">
        <v>54</v>
      </c>
      <c r="B10" s="107" t="s">
        <v>51</v>
      </c>
      <c r="C10" s="108">
        <v>4180369.0100000002</v>
      </c>
      <c r="D10" s="108">
        <v>0</v>
      </c>
      <c r="E10" s="115">
        <f t="shared" si="0"/>
        <v>4180369.0100000002</v>
      </c>
    </row>
    <row r="11" spans="1:5" ht="15" x14ac:dyDescent="0.2">
      <c r="A11" s="106" t="s">
        <v>55</v>
      </c>
      <c r="B11" s="107">
        <v>4123</v>
      </c>
      <c r="C11" s="108">
        <v>0</v>
      </c>
      <c r="D11" s="108">
        <v>0</v>
      </c>
      <c r="E11" s="115">
        <f>SUM(C11:D11)</f>
        <v>0</v>
      </c>
    </row>
    <row r="12" spans="1:5" ht="15" x14ac:dyDescent="0.2">
      <c r="A12" s="106" t="s">
        <v>56</v>
      </c>
      <c r="B12" s="107" t="s">
        <v>57</v>
      </c>
      <c r="C12" s="108">
        <v>0</v>
      </c>
      <c r="D12" s="108">
        <v>0</v>
      </c>
      <c r="E12" s="115">
        <f>SUM(C12:D12)</f>
        <v>0</v>
      </c>
    </row>
    <row r="13" spans="1:5" ht="15" x14ac:dyDescent="0.2">
      <c r="A13" s="106" t="s">
        <v>58</v>
      </c>
      <c r="B13" s="107">
        <v>4121</v>
      </c>
      <c r="C13" s="108">
        <v>24770</v>
      </c>
      <c r="D13" s="108">
        <v>0</v>
      </c>
      <c r="E13" s="115">
        <f>SUM(C13:D13)</f>
        <v>24770</v>
      </c>
    </row>
    <row r="14" spans="1:5" ht="15" x14ac:dyDescent="0.2">
      <c r="A14" s="106" t="s">
        <v>59</v>
      </c>
      <c r="B14" s="107" t="s">
        <v>60</v>
      </c>
      <c r="C14" s="108">
        <f>C15+C17+C18</f>
        <v>195859.01</v>
      </c>
      <c r="D14" s="108">
        <f>D15+D17+D18</f>
        <v>0</v>
      </c>
      <c r="E14" s="115">
        <f t="shared" si="0"/>
        <v>195859.01</v>
      </c>
    </row>
    <row r="15" spans="1:5" ht="30" x14ac:dyDescent="0.2">
      <c r="A15" s="106" t="s">
        <v>54</v>
      </c>
      <c r="B15" s="107" t="s">
        <v>61</v>
      </c>
      <c r="C15" s="108">
        <v>191329.65000000002</v>
      </c>
      <c r="D15" s="108">
        <v>0</v>
      </c>
      <c r="E15" s="115">
        <f t="shared" si="0"/>
        <v>191329.65000000002</v>
      </c>
    </row>
    <row r="16" spans="1:5" ht="15" x14ac:dyDescent="0.2">
      <c r="A16" s="106" t="s">
        <v>62</v>
      </c>
      <c r="B16" s="107">
        <v>4223</v>
      </c>
      <c r="C16" s="108">
        <v>0</v>
      </c>
      <c r="D16" s="108">
        <v>0</v>
      </c>
      <c r="E16" s="115">
        <f>SUM(C16:D16)</f>
        <v>0</v>
      </c>
    </row>
    <row r="17" spans="1:5" ht="15" x14ac:dyDescent="0.2">
      <c r="A17" s="106" t="s">
        <v>56</v>
      </c>
      <c r="B17" s="107" t="s">
        <v>63</v>
      </c>
      <c r="C17" s="108">
        <v>0</v>
      </c>
      <c r="D17" s="108">
        <v>0</v>
      </c>
      <c r="E17" s="115">
        <f>SUM(C17:D17)</f>
        <v>0</v>
      </c>
    </row>
    <row r="18" spans="1:5" ht="15" x14ac:dyDescent="0.2">
      <c r="A18" s="106" t="s">
        <v>58</v>
      </c>
      <c r="B18" s="107">
        <v>4221</v>
      </c>
      <c r="C18" s="108">
        <v>4529.3599999999997</v>
      </c>
      <c r="D18" s="108">
        <v>0</v>
      </c>
      <c r="E18" s="115">
        <f>SUM(C18:D18)</f>
        <v>4529.3599999999997</v>
      </c>
    </row>
    <row r="19" spans="1:5" ht="28.5" x14ac:dyDescent="0.2">
      <c r="A19" s="112" t="s">
        <v>64</v>
      </c>
      <c r="B19" s="116" t="s">
        <v>65</v>
      </c>
      <c r="C19" s="113">
        <f>C3+C7</f>
        <v>7089979.9399999995</v>
      </c>
      <c r="D19" s="113">
        <f>D3+D7</f>
        <v>0</v>
      </c>
      <c r="E19" s="114">
        <f t="shared" si="0"/>
        <v>7089979.9399999995</v>
      </c>
    </row>
    <row r="20" spans="1:5" ht="14.25" x14ac:dyDescent="0.2">
      <c r="A20" s="112" t="s">
        <v>66</v>
      </c>
      <c r="B20" s="116" t="s">
        <v>67</v>
      </c>
      <c r="C20" s="113">
        <f>SUM(C21:C24)</f>
        <v>958065.58000000007</v>
      </c>
      <c r="D20" s="113">
        <f>SUM(D21:D24)</f>
        <v>0</v>
      </c>
      <c r="E20" s="114">
        <f t="shared" si="0"/>
        <v>958065.58000000007</v>
      </c>
    </row>
    <row r="21" spans="1:5" ht="15" x14ac:dyDescent="0.2">
      <c r="A21" s="106" t="s">
        <v>68</v>
      </c>
      <c r="B21" s="107" t="s">
        <v>69</v>
      </c>
      <c r="C21" s="108">
        <v>127924.29999999999</v>
      </c>
      <c r="D21" s="108">
        <v>0</v>
      </c>
      <c r="E21" s="115">
        <f t="shared" si="0"/>
        <v>127924.29999999999</v>
      </c>
    </row>
    <row r="22" spans="1:5" ht="15" x14ac:dyDescent="0.2">
      <c r="A22" s="106" t="s">
        <v>70</v>
      </c>
      <c r="B22" s="107">
        <v>8115</v>
      </c>
      <c r="C22" s="108">
        <v>977016.28</v>
      </c>
      <c r="D22" s="108">
        <v>0</v>
      </c>
      <c r="E22" s="115">
        <f>SUM(C22:D22)</f>
        <v>977016.28</v>
      </c>
    </row>
    <row r="23" spans="1:5" ht="15" x14ac:dyDescent="0.2">
      <c r="A23" s="106" t="s">
        <v>71</v>
      </c>
      <c r="B23" s="107">
        <v>8123</v>
      </c>
      <c r="C23" s="108">
        <v>0</v>
      </c>
      <c r="D23" s="108">
        <v>0</v>
      </c>
      <c r="E23" s="115">
        <f>C23+D23</f>
        <v>0</v>
      </c>
    </row>
    <row r="24" spans="1:5" ht="15.75" thickBot="1" x14ac:dyDescent="0.25">
      <c r="A24" s="117" t="s">
        <v>72</v>
      </c>
      <c r="B24" s="118">
        <v>-8124</v>
      </c>
      <c r="C24" s="119">
        <v>-146875</v>
      </c>
      <c r="D24" s="119">
        <v>0</v>
      </c>
      <c r="E24" s="120">
        <f>C24+D24</f>
        <v>-146875</v>
      </c>
    </row>
    <row r="25" spans="1:5" ht="15" thickBot="1" x14ac:dyDescent="0.25">
      <c r="A25" s="121" t="s">
        <v>73</v>
      </c>
      <c r="B25" s="122"/>
      <c r="C25" s="123">
        <f>C3+C7+C20</f>
        <v>8048045.5199999996</v>
      </c>
      <c r="D25" s="123">
        <f>D19+D20</f>
        <v>0</v>
      </c>
      <c r="E25" s="124">
        <f t="shared" si="0"/>
        <v>8048045.5199999996</v>
      </c>
    </row>
    <row r="26" spans="1:5" ht="13.5" thickBot="1" x14ac:dyDescent="0.25">
      <c r="A26" s="157" t="s">
        <v>74</v>
      </c>
      <c r="B26" s="157"/>
      <c r="C26" s="125"/>
      <c r="D26" s="125"/>
      <c r="E26" s="126" t="s">
        <v>35</v>
      </c>
    </row>
    <row r="27" spans="1:5" ht="24.75" thickBot="1" x14ac:dyDescent="0.25">
      <c r="A27" s="99" t="s">
        <v>75</v>
      </c>
      <c r="B27" s="100" t="s">
        <v>8</v>
      </c>
      <c r="C27" s="101" t="s">
        <v>38</v>
      </c>
      <c r="D27" s="101" t="s">
        <v>103</v>
      </c>
      <c r="E27" s="101" t="s">
        <v>39</v>
      </c>
    </row>
    <row r="28" spans="1:5" ht="15" x14ac:dyDescent="0.2">
      <c r="A28" s="127" t="s">
        <v>76</v>
      </c>
      <c r="B28" s="128" t="s">
        <v>77</v>
      </c>
      <c r="C28" s="111">
        <v>28361.82</v>
      </c>
      <c r="D28" s="111">
        <v>0</v>
      </c>
      <c r="E28" s="129">
        <f>C28+D28</f>
        <v>28361.82</v>
      </c>
    </row>
    <row r="29" spans="1:5" ht="15" x14ac:dyDescent="0.2">
      <c r="A29" s="130" t="s">
        <v>78</v>
      </c>
      <c r="B29" s="107" t="s">
        <v>77</v>
      </c>
      <c r="C29" s="108">
        <v>255521.85</v>
      </c>
      <c r="D29" s="111">
        <v>0</v>
      </c>
      <c r="E29" s="129">
        <f t="shared" ref="E29:E44" si="1">C29+D29</f>
        <v>255521.85</v>
      </c>
    </row>
    <row r="30" spans="1:5" ht="15" x14ac:dyDescent="0.2">
      <c r="A30" s="130" t="s">
        <v>79</v>
      </c>
      <c r="B30" s="107" t="s">
        <v>80</v>
      </c>
      <c r="C30" s="108">
        <v>134690.39000000001</v>
      </c>
      <c r="D30" s="111">
        <v>0</v>
      </c>
      <c r="E30" s="129">
        <f>SUM(C30:D30)</f>
        <v>134690.39000000001</v>
      </c>
    </row>
    <row r="31" spans="1:5" ht="15" x14ac:dyDescent="0.2">
      <c r="A31" s="130" t="s">
        <v>81</v>
      </c>
      <c r="B31" s="107" t="s">
        <v>77</v>
      </c>
      <c r="C31" s="108">
        <v>941974.97</v>
      </c>
      <c r="D31" s="111">
        <v>0</v>
      </c>
      <c r="E31" s="129">
        <f t="shared" si="1"/>
        <v>941974.97</v>
      </c>
    </row>
    <row r="32" spans="1:5" ht="15" x14ac:dyDescent="0.2">
      <c r="A32" s="130" t="s">
        <v>82</v>
      </c>
      <c r="B32" s="107" t="s">
        <v>77</v>
      </c>
      <c r="C32" s="108">
        <v>684277.86</v>
      </c>
      <c r="D32" s="111">
        <v>-50</v>
      </c>
      <c r="E32" s="129">
        <f t="shared" si="1"/>
        <v>684227.86</v>
      </c>
    </row>
    <row r="33" spans="1:5" ht="15" x14ac:dyDescent="0.2">
      <c r="A33" s="130" t="s">
        <v>83</v>
      </c>
      <c r="B33" s="107" t="s">
        <v>77</v>
      </c>
      <c r="C33" s="108">
        <v>3736895.7300000004</v>
      </c>
      <c r="D33" s="111">
        <v>0</v>
      </c>
      <c r="E33" s="129">
        <f>C33+D33</f>
        <v>3736895.7300000004</v>
      </c>
    </row>
    <row r="34" spans="1:5" ht="15" x14ac:dyDescent="0.2">
      <c r="A34" s="130" t="s">
        <v>84</v>
      </c>
      <c r="B34" s="107" t="s">
        <v>80</v>
      </c>
      <c r="C34" s="108">
        <v>505114.62</v>
      </c>
      <c r="D34" s="111">
        <v>50</v>
      </c>
      <c r="E34" s="129">
        <f t="shared" si="1"/>
        <v>505164.62</v>
      </c>
    </row>
    <row r="35" spans="1:5" ht="15" x14ac:dyDescent="0.2">
      <c r="A35" s="130" t="s">
        <v>85</v>
      </c>
      <c r="B35" s="107" t="s">
        <v>77</v>
      </c>
      <c r="C35" s="108">
        <v>30600</v>
      </c>
      <c r="D35" s="111">
        <v>0</v>
      </c>
      <c r="E35" s="129">
        <f t="shared" si="1"/>
        <v>30600</v>
      </c>
    </row>
    <row r="36" spans="1:5" ht="15" x14ac:dyDescent="0.2">
      <c r="A36" s="130" t="s">
        <v>86</v>
      </c>
      <c r="B36" s="107" t="s">
        <v>80</v>
      </c>
      <c r="C36" s="108">
        <v>671854.55</v>
      </c>
      <c r="D36" s="111">
        <v>0</v>
      </c>
      <c r="E36" s="129">
        <f t="shared" si="1"/>
        <v>671854.55</v>
      </c>
    </row>
    <row r="37" spans="1:5" ht="15" x14ac:dyDescent="0.2">
      <c r="A37" s="130" t="s">
        <v>87</v>
      </c>
      <c r="B37" s="107" t="s">
        <v>88</v>
      </c>
      <c r="C37" s="108">
        <v>0</v>
      </c>
      <c r="D37" s="111">
        <v>0</v>
      </c>
      <c r="E37" s="129">
        <f t="shared" si="1"/>
        <v>0</v>
      </c>
    </row>
    <row r="38" spans="1:5" ht="15" x14ac:dyDescent="0.2">
      <c r="A38" s="130" t="s">
        <v>89</v>
      </c>
      <c r="B38" s="107" t="s">
        <v>80</v>
      </c>
      <c r="C38" s="108">
        <v>785711.42999999993</v>
      </c>
      <c r="D38" s="111">
        <v>0</v>
      </c>
      <c r="E38" s="129">
        <f t="shared" si="1"/>
        <v>785711.42999999993</v>
      </c>
    </row>
    <row r="39" spans="1:5" ht="15" x14ac:dyDescent="0.2">
      <c r="A39" s="130" t="s">
        <v>90</v>
      </c>
      <c r="B39" s="107" t="s">
        <v>80</v>
      </c>
      <c r="C39" s="108">
        <v>20000</v>
      </c>
      <c r="D39" s="111">
        <v>0</v>
      </c>
      <c r="E39" s="129">
        <f t="shared" si="1"/>
        <v>20000</v>
      </c>
    </row>
    <row r="40" spans="1:5" ht="15" x14ac:dyDescent="0.2">
      <c r="A40" s="130" t="s">
        <v>91</v>
      </c>
      <c r="B40" s="107" t="s">
        <v>77</v>
      </c>
      <c r="C40" s="108">
        <v>7787.89</v>
      </c>
      <c r="D40" s="111">
        <v>0</v>
      </c>
      <c r="E40" s="129">
        <f t="shared" si="1"/>
        <v>7787.89</v>
      </c>
    </row>
    <row r="41" spans="1:5" ht="15" x14ac:dyDescent="0.2">
      <c r="A41" s="130" t="s">
        <v>92</v>
      </c>
      <c r="B41" s="107" t="s">
        <v>80</v>
      </c>
      <c r="C41" s="108">
        <v>139272.66999999998</v>
      </c>
      <c r="D41" s="111">
        <v>0</v>
      </c>
      <c r="E41" s="129">
        <f>C41+D41</f>
        <v>139272.66999999998</v>
      </c>
    </row>
    <row r="42" spans="1:5" ht="15" x14ac:dyDescent="0.2">
      <c r="A42" s="130" t="s">
        <v>93</v>
      </c>
      <c r="B42" s="107" t="s">
        <v>80</v>
      </c>
      <c r="C42" s="108">
        <v>13993.01</v>
      </c>
      <c r="D42" s="111">
        <v>0</v>
      </c>
      <c r="E42" s="129">
        <f t="shared" si="1"/>
        <v>13993.01</v>
      </c>
    </row>
    <row r="43" spans="1:5" ht="15" x14ac:dyDescent="0.2">
      <c r="A43" s="130" t="s">
        <v>94</v>
      </c>
      <c r="B43" s="107" t="s">
        <v>80</v>
      </c>
      <c r="C43" s="108">
        <v>84728.29</v>
      </c>
      <c r="D43" s="111">
        <v>0</v>
      </c>
      <c r="E43" s="129">
        <f t="shared" si="1"/>
        <v>84728.29</v>
      </c>
    </row>
    <row r="44" spans="1:5" ht="15.75" thickBot="1" x14ac:dyDescent="0.25">
      <c r="A44" s="130" t="s">
        <v>95</v>
      </c>
      <c r="B44" s="107" t="s">
        <v>80</v>
      </c>
      <c r="C44" s="108">
        <v>7260.4400000000005</v>
      </c>
      <c r="D44" s="111">
        <v>0</v>
      </c>
      <c r="E44" s="129">
        <f t="shared" si="1"/>
        <v>7260.4400000000005</v>
      </c>
    </row>
    <row r="45" spans="1:5" ht="15" thickBot="1" x14ac:dyDescent="0.25">
      <c r="A45" s="131" t="s">
        <v>96</v>
      </c>
      <c r="B45" s="122"/>
      <c r="C45" s="123">
        <f>C28+C29+C31+C32+C33+C34+C35+C36+C37+C38+C39+C40+C41+C42+C43+C44+C30</f>
        <v>8048045.5199999996</v>
      </c>
      <c r="D45" s="123">
        <f>SUM(D28:D44)</f>
        <v>0</v>
      </c>
      <c r="E45" s="124">
        <f>SUM(E28:E44)</f>
        <v>8048045.5200000005</v>
      </c>
    </row>
  </sheetData>
  <mergeCells count="2">
    <mergeCell ref="A1:B1"/>
    <mergeCell ref="A26:B26"/>
  </mergeCells>
  <pageMargins left="0.7" right="0.7" top="0.78740157499999996" bottom="0.78740157499999996" header="0.3" footer="0.3"/>
  <pageSetup paperSize="9" orientation="portrait" r:id="rId1"/>
  <headerFooter>
    <oddHeader>&amp;RP01_Změna rozpočtu - rozpočtové opatření č. 165/16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ZRRO_165_16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Ščerbáková Markéta</cp:lastModifiedBy>
  <cp:lastPrinted>2016-05-10T11:39:56Z</cp:lastPrinted>
  <dcterms:created xsi:type="dcterms:W3CDTF">2014-01-14T12:11:56Z</dcterms:created>
  <dcterms:modified xsi:type="dcterms:W3CDTF">2016-05-10T11:41:53Z</dcterms:modified>
</cp:coreProperties>
</file>