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10" windowWidth="15480" windowHeight="5730" activeTab="1"/>
  </bookViews>
  <sheets>
    <sheet name="Bilance PaV" sheetId="1" r:id="rId1"/>
    <sheet name="923 03 EO rezervy" sheetId="2" r:id="rId2"/>
    <sheet name="923 02 ORREP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<sst xmlns="http://schemas.openxmlformats.org/spreadsheetml/2006/main" count="141" uniqueCount="97">
  <si>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</si>
  <si>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</si>
  <si>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</si>
  <si>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</si>
  <si>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</si>
  <si>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</si>
  <si>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</si>
  <si>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</si>
  <si>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</si>
  <si>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</si>
  <si>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</si>
  <si>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</si>
  <si>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</si>
  <si>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</si>
  <si>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</si>
  <si>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</si>
  <si>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</si>
  <si>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</si>
  <si>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</si>
  <si>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</si>
  <si>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</si>
  <si>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</si>
  <si>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</si>
  <si>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</si>
  <si>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</si>
  <si>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</si>
  <si>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</si>
  <si>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</si>
  <si>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</si>
  <si>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</si>
  <si>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</si>
  <si>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</si>
  <si>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</si>
  <si>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</si>
  <si>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</si>
  <si>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</si>
  <si>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</si>
  <si>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</si>
  <si>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</si>
  <si>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</si>
  <si>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</si>
  <si>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</si>
  <si>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</si>
  <si>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</si>
  <si>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</si>
  <si>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</si>
  <si>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</si>
  <si>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</si>
  <si>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</si>
  <si>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</si>
  <si>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</si>
  <si>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</si>
  <si>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</si>
  <si>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</si>
  <si>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</si>
  <si>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</si>
  <si>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</si>
  <si>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</si>
  <si>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</si>
  <si>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</si>
  <si>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</si>
  <si>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</si>
  <si>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</si>
  <si>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</si>
  <si>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</si>
  <si>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</si>
  <si>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</si>
  <si>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</si>
  <si>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</si>
  <si>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</si>
  <si>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</si>
  <si>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I  2016</t>
  </si>
  <si>
    <t>UR II 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</si>
  <si>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</si>
  <si>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</si>
  <si>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</si>
  <si>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</si>
  <si>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</si>
  <si>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</si>
  <si>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Odbor regionálního rozvoje a evropských projektů</t>
  </si>
  <si>
    <t>Kapitola 923 02 - Spolufinancování EU</t>
  </si>
  <si>
    <t>tis.Kč</t>
  </si>
  <si>
    <t>č.a.</t>
  </si>
  <si>
    <t>UZ</t>
  </si>
  <si>
    <t xml:space="preserve"> S P O L U F I N A N C O V Á N Í   E U</t>
  </si>
  <si>
    <t>Běžné a kapitálové výdaje resortu celkem</t>
  </si>
  <si>
    <t>5169</t>
  </si>
  <si>
    <t>Nákup ostatních služeb</t>
  </si>
  <si>
    <t>UR I 2016</t>
  </si>
  <si>
    <t>UR II 2016</t>
  </si>
  <si>
    <t>3745</t>
  </si>
  <si>
    <t>106100000</t>
  </si>
  <si>
    <t>106515011</t>
  </si>
  <si>
    <t>08620080000</t>
  </si>
  <si>
    <t>OP ŽP - Ošetření aleje Kamenický Šenov - Slunečná</t>
  </si>
  <si>
    <t>Změna rozpočtu - rozpočtové opatření č. 172/16</t>
  </si>
  <si>
    <t>ZR-RO č. 172/16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</si>
</sst>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9" applyFont="1" applyFill="1" applyAlignment="1">
      <alignment horizontal="right"/>
      <protection/>
    </xf>
    <xf numFmtId="0" fontId="39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39" fillId="0" borderId="0" xfId="48" applyFill="1">
      <alignment/>
      <protection/>
    </xf>
    <xf numFmtId="49" fontId="12" fillId="0" borderId="0" xfId="52" applyNumberFormat="1" applyFont="1" applyBorder="1" applyAlignment="1">
      <alignment vertical="center" textRotation="90"/>
      <protection/>
    </xf>
    <xf numFmtId="0" fontId="9" fillId="0" borderId="0" xfId="56" applyFont="1" applyFill="1" applyBorder="1" applyAlignment="1">
      <alignment horizontal="center"/>
      <protection/>
    </xf>
    <xf numFmtId="49" fontId="9" fillId="0" borderId="0" xfId="56" applyNumberFormat="1" applyFont="1" applyFill="1" applyBorder="1" applyAlignment="1">
      <alignment horizontal="center"/>
      <protection/>
    </xf>
    <xf numFmtId="165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" fontId="9" fillId="0" borderId="0" xfId="56" applyNumberFormat="1" applyFont="1" applyFill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5" borderId="24" xfId="53" applyNumberFormat="1" applyFont="1" applyFill="1" applyBorder="1" applyAlignment="1">
      <alignment horizontal="center" vertical="center" wrapText="1"/>
      <protection/>
    </xf>
    <xf numFmtId="4" fontId="15" fillId="35" borderId="25" xfId="53" applyNumberFormat="1" applyFont="1" applyFill="1" applyBorder="1" applyAlignment="1">
      <alignment horizontal="center" vertical="center" wrapText="1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5" fillId="36" borderId="14" xfId="54" applyFont="1" applyFill="1" applyBorder="1" applyAlignment="1">
      <alignment horizontal="left" vertical="center" wrapText="1"/>
      <protection/>
    </xf>
    <xf numFmtId="4" fontId="15" fillId="36" borderId="14" xfId="53" applyNumberFormat="1" applyFont="1" applyFill="1" applyBorder="1" applyAlignment="1">
      <alignment vertical="center"/>
      <protection/>
    </xf>
    <xf numFmtId="4" fontId="15" fillId="36" borderId="15" xfId="53" applyNumberFormat="1" applyFont="1" applyFill="1" applyBorder="1" applyAlignment="1">
      <alignment vertical="center"/>
      <protection/>
    </xf>
    <xf numFmtId="0" fontId="56" fillId="37" borderId="13" xfId="53" applyFont="1" applyFill="1" applyBorder="1" applyAlignment="1">
      <alignment horizontal="center" vertical="center" wrapText="1"/>
      <protection/>
    </xf>
    <xf numFmtId="0" fontId="56" fillId="37" borderId="26" xfId="53" applyFont="1" applyFill="1" applyBorder="1" applyAlignment="1">
      <alignment horizontal="center" vertical="center" wrapText="1"/>
      <protection/>
    </xf>
    <xf numFmtId="49" fontId="56" fillId="37" borderId="27" xfId="53" applyNumberFormat="1" applyFont="1" applyFill="1" applyBorder="1" applyAlignment="1">
      <alignment horizontal="center" vertical="center" wrapText="1"/>
      <protection/>
    </xf>
    <xf numFmtId="49" fontId="56" fillId="37" borderId="14" xfId="53" applyNumberFormat="1" applyFont="1" applyFill="1" applyBorder="1" applyAlignment="1">
      <alignment horizontal="center" vertical="center" wrapText="1"/>
      <protection/>
    </xf>
    <xf numFmtId="0" fontId="56" fillId="37" borderId="14" xfId="53" applyFont="1" applyFill="1" applyBorder="1" applyAlignment="1">
      <alignment horizontal="left" vertical="center" wrapText="1"/>
      <protection/>
    </xf>
    <xf numFmtId="4" fontId="56" fillId="37" borderId="14" xfId="53" applyNumberFormat="1" applyFont="1" applyFill="1" applyBorder="1" applyAlignment="1">
      <alignment vertical="center"/>
      <protection/>
    </xf>
    <xf numFmtId="4" fontId="56" fillId="37" borderId="15" xfId="53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center" vertical="center" wrapText="1"/>
      <protection/>
    </xf>
    <xf numFmtId="49" fontId="9" fillId="37" borderId="14" xfId="53" applyNumberFormat="1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left" vertical="center" wrapText="1"/>
      <protection/>
    </xf>
    <xf numFmtId="4" fontId="9" fillId="37" borderId="14" xfId="53" applyNumberFormat="1" applyFont="1" applyFill="1" applyBorder="1" applyAlignment="1">
      <alignment vertical="center"/>
      <protection/>
    </xf>
    <xf numFmtId="4" fontId="9" fillId="37" borderId="15" xfId="53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6" fillId="0" borderId="0" xfId="59" applyFont="1" applyAlignment="1">
      <alignment/>
      <protection/>
    </xf>
    <xf numFmtId="0" fontId="8" fillId="0" borderId="0" xfId="52">
      <alignment/>
      <protection/>
    </xf>
    <xf numFmtId="0" fontId="0" fillId="0" borderId="0" xfId="47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4" fontId="9" fillId="0" borderId="0" xfId="49" applyNumberFormat="1" applyFont="1" applyFill="1" applyBorder="1">
      <alignment/>
      <protection/>
    </xf>
    <xf numFmtId="4" fontId="9" fillId="0" borderId="0" xfId="57" applyNumberFormat="1" applyFont="1" applyFill="1" applyBorder="1" applyAlignment="1">
      <alignment/>
      <protection/>
    </xf>
    <xf numFmtId="166" fontId="9" fillId="0" borderId="0" xfId="57" applyNumberFormat="1" applyFont="1" applyFill="1" applyBorder="1" applyAlignment="1">
      <alignment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5" fillId="0" borderId="0" xfId="55" applyFont="1" applyFill="1" applyAlignment="1">
      <alignment horizontal="center"/>
      <protection/>
    </xf>
    <xf numFmtId="0" fontId="15" fillId="0" borderId="28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20" xfId="49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 wrapText="1"/>
      <protection/>
    </xf>
    <xf numFmtId="0" fontId="15" fillId="0" borderId="31" xfId="49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15" fillId="0" borderId="32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left" vertical="center"/>
      <protection/>
    </xf>
    <xf numFmtId="4" fontId="15" fillId="0" borderId="20" xfId="55" applyNumberFormat="1" applyFont="1" applyFill="1" applyBorder="1" applyAlignment="1">
      <alignment vertical="center"/>
      <protection/>
    </xf>
    <xf numFmtId="4" fontId="58" fillId="0" borderId="20" xfId="55" applyNumberFormat="1" applyFont="1" applyFill="1" applyBorder="1" applyAlignment="1">
      <alignment vertical="center"/>
      <protection/>
    </xf>
    <xf numFmtId="0" fontId="15" fillId="0" borderId="23" xfId="58" applyFont="1" applyFill="1" applyBorder="1" applyAlignment="1">
      <alignment horizontal="center" vertical="center"/>
      <protection/>
    </xf>
    <xf numFmtId="49" fontId="9" fillId="38" borderId="24" xfId="57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horizontal="center" vertical="center"/>
      <protection/>
    </xf>
    <xf numFmtId="49" fontId="15" fillId="0" borderId="33" xfId="58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vertical="center" wrapText="1"/>
      <protection/>
    </xf>
    <xf numFmtId="4" fontId="15" fillId="0" borderId="34" xfId="58" applyNumberFormat="1" applyFont="1" applyFill="1" applyBorder="1" applyAlignment="1">
      <alignment vertical="center"/>
      <protection/>
    </xf>
    <xf numFmtId="4" fontId="58" fillId="0" borderId="24" xfId="58" applyNumberFormat="1" applyFont="1" applyFill="1" applyBorder="1" applyAlignment="1">
      <alignment vertical="center"/>
      <protection/>
    </xf>
    <xf numFmtId="4" fontId="15" fillId="0" borderId="35" xfId="58" applyNumberFormat="1" applyFont="1" applyFill="1" applyBorder="1" applyAlignment="1">
      <alignment vertical="center"/>
      <protection/>
    </xf>
    <xf numFmtId="4" fontId="9" fillId="0" borderId="0" xfId="56" applyNumberFormat="1" applyFont="1">
      <alignment/>
      <protection/>
    </xf>
    <xf numFmtId="0" fontId="0" fillId="0" borderId="0" xfId="56">
      <alignment/>
      <protection/>
    </xf>
    <xf numFmtId="0" fontId="15" fillId="0" borderId="36" xfId="58" applyFont="1" applyFill="1" applyBorder="1" applyAlignment="1">
      <alignment horizontal="center" vertical="center"/>
      <protection/>
    </xf>
    <xf numFmtId="49" fontId="15" fillId="0" borderId="22" xfId="58" applyNumberFormat="1" applyFont="1" applyFill="1" applyBorder="1" applyAlignment="1">
      <alignment horizontal="center" vertical="center"/>
      <protection/>
    </xf>
    <xf numFmtId="49" fontId="9" fillId="38" borderId="37" xfId="57" applyNumberFormat="1" applyFont="1" applyFill="1" applyBorder="1" applyAlignment="1">
      <alignment horizontal="center" vertical="center"/>
      <protection/>
    </xf>
    <xf numFmtId="0" fontId="9" fillId="38" borderId="38" xfId="57" applyFont="1" applyFill="1" applyBorder="1" applyAlignment="1">
      <alignment vertical="center"/>
      <protection/>
    </xf>
    <xf numFmtId="4" fontId="9" fillId="38" borderId="37" xfId="51" applyNumberFormat="1" applyFont="1" applyFill="1" applyBorder="1" applyAlignment="1">
      <alignment horizontal="right" vertical="center"/>
      <protection/>
    </xf>
    <xf numFmtId="4" fontId="59" fillId="0" borderId="37" xfId="58" applyNumberFormat="1" applyFont="1" applyFill="1" applyBorder="1" applyAlignment="1">
      <alignment vertical="center"/>
      <protection/>
    </xf>
    <xf numFmtId="4" fontId="9" fillId="0" borderId="39" xfId="58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4" fontId="9" fillId="0" borderId="0" xfId="51" applyNumberFormat="1" applyFont="1" applyFill="1" applyBorder="1" applyAlignment="1">
      <alignment horizontal="right"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58" fillId="37" borderId="14" xfId="53" applyNumberFormat="1" applyFont="1" applyFill="1" applyBorder="1" applyAlignment="1">
      <alignment vertical="center"/>
      <protection/>
    </xf>
    <xf numFmtId="4" fontId="59" fillId="0" borderId="14" xfId="53" applyNumberFormat="1" applyFont="1" applyFill="1" applyBorder="1" applyAlignment="1">
      <alignment vertical="center"/>
      <protection/>
    </xf>
    <xf numFmtId="49" fontId="9" fillId="38" borderId="14" xfId="57" applyNumberFormat="1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4" xfId="58" applyNumberFormat="1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vertical="center" wrapText="1"/>
      <protection/>
    </xf>
    <xf numFmtId="4" fontId="9" fillId="0" borderId="14" xfId="58" applyNumberFormat="1" applyFont="1" applyFill="1" applyBorder="1" applyAlignment="1">
      <alignment vertical="center"/>
      <protection/>
    </xf>
    <xf numFmtId="4" fontId="59" fillId="0" borderId="14" xfId="58" applyNumberFormat="1" applyFont="1" applyFill="1" applyBorder="1" applyAlignment="1">
      <alignment vertical="center"/>
      <protection/>
    </xf>
    <xf numFmtId="4" fontId="9" fillId="0" borderId="15" xfId="58" applyNumberFormat="1" applyFont="1" applyFill="1" applyBorder="1" applyAlignment="1">
      <alignment vertical="center"/>
      <protection/>
    </xf>
    <xf numFmtId="4" fontId="15" fillId="0" borderId="21" xfId="55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2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2" t="s">
        <v>48</v>
      </c>
      <c r="B1" s="14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96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2625863.2199999997</v>
      </c>
      <c r="D3" s="26">
        <f>D4+D5+D6</f>
        <v>0</v>
      </c>
      <c r="E3" s="27">
        <f aca="true" t="shared" si="0" ref="E3:E25">C3+D3</f>
        <v>2625863.2199999997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159504.26</v>
      </c>
      <c r="D5" s="4">
        <v>0</v>
      </c>
      <c r="E5" s="10">
        <f t="shared" si="0"/>
        <v>159504.26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4464116.72</v>
      </c>
      <c r="D7" s="13">
        <f>D8+D14</f>
        <v>0</v>
      </c>
      <c r="E7" s="14">
        <f t="shared" si="0"/>
        <v>4464116.72</v>
      </c>
    </row>
    <row r="8" spans="1:5" ht="15" customHeight="1">
      <c r="A8" s="6" t="s">
        <v>43</v>
      </c>
      <c r="B8" s="7" t="s">
        <v>11</v>
      </c>
      <c r="C8" s="8">
        <f>C9+C10+C12+C13</f>
        <v>4268257.71</v>
      </c>
      <c r="D8" s="8">
        <f>D9+D10+D12+D13</f>
        <v>0</v>
      </c>
      <c r="E8" s="11">
        <f t="shared" si="0"/>
        <v>4268257.71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4180369.0100000002</v>
      </c>
      <c r="D10" s="8">
        <v>0</v>
      </c>
      <c r="E10" s="11">
        <f t="shared" si="0"/>
        <v>4180369.0100000002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195859.01</v>
      </c>
      <c r="D14" s="8">
        <f>D15+D17+D18</f>
        <v>0</v>
      </c>
      <c r="E14" s="11">
        <f t="shared" si="0"/>
        <v>195859.01</v>
      </c>
    </row>
    <row r="15" spans="1:5" ht="15" customHeight="1">
      <c r="A15" s="6" t="s">
        <v>55</v>
      </c>
      <c r="B15" s="7" t="s">
        <v>13</v>
      </c>
      <c r="C15" s="8">
        <v>191329.65000000002</v>
      </c>
      <c r="D15" s="8">
        <v>0</v>
      </c>
      <c r="E15" s="11">
        <f t="shared" si="0"/>
        <v>191329.65000000002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7089979.9399999995</v>
      </c>
      <c r="D19" s="13">
        <f>D3+D7</f>
        <v>0</v>
      </c>
      <c r="E19" s="14">
        <f t="shared" si="0"/>
        <v>7089979.9399999995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8048045.52</v>
      </c>
      <c r="D25" s="22">
        <f>D19+D20</f>
        <v>0</v>
      </c>
      <c r="E25" s="23">
        <f t="shared" si="0"/>
        <v>8048045.52</v>
      </c>
    </row>
    <row r="26" spans="1:5" ht="13.5" thickBot="1">
      <c r="A26" s="142" t="s">
        <v>49</v>
      </c>
      <c r="B26" s="14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96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134690.39</v>
      </c>
      <c r="D30" s="4">
        <v>0</v>
      </c>
      <c r="E30" s="5">
        <f>SUM(C30:D30)</f>
        <v>134690.39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684277.86</v>
      </c>
      <c r="D32" s="4">
        <v>0</v>
      </c>
      <c r="E32" s="5">
        <f t="shared" si="1"/>
        <v>684277.86</v>
      </c>
    </row>
    <row r="33" spans="1:5" ht="15" customHeight="1">
      <c r="A33" s="25" t="s">
        <v>39</v>
      </c>
      <c r="B33" s="7" t="s">
        <v>20</v>
      </c>
      <c r="C33" s="8">
        <v>3736895.7300000004</v>
      </c>
      <c r="D33" s="4">
        <v>0</v>
      </c>
      <c r="E33" s="5">
        <f>C33+D33</f>
        <v>3736895.7300000004</v>
      </c>
    </row>
    <row r="34" spans="1:5" ht="15" customHeight="1">
      <c r="A34" s="25" t="s">
        <v>46</v>
      </c>
      <c r="B34" s="7" t="s">
        <v>24</v>
      </c>
      <c r="C34" s="8">
        <v>505114.62</v>
      </c>
      <c r="D34" s="4">
        <v>0</v>
      </c>
      <c r="E34" s="5">
        <f t="shared" si="1"/>
        <v>505114.62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671854.55</v>
      </c>
      <c r="D36" s="4">
        <v>0</v>
      </c>
      <c r="E36" s="5">
        <f t="shared" si="1"/>
        <v>671854.55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785711.4299999999</v>
      </c>
      <c r="D38" s="4">
        <v>0</v>
      </c>
      <c r="E38" s="5">
        <f t="shared" si="1"/>
        <v>785711.4299999999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8048045.52</v>
      </c>
      <c r="D45" s="22">
        <f>SUM(D28:D44)</f>
        <v>0</v>
      </c>
      <c r="E45" s="23">
        <f>SUM(E28:E44)</f>
        <v>8048045.5200000005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7.421875" style="41" bestFit="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143" t="s">
        <v>95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146" t="s">
        <v>65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147" t="s">
        <v>67</v>
      </c>
      <c r="C8" s="147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96</v>
      </c>
      <c r="J8" s="60" t="s">
        <v>72</v>
      </c>
    </row>
    <row r="9" spans="1:10" ht="22.5">
      <c r="A9" s="61" t="s">
        <v>73</v>
      </c>
      <c r="B9" s="148" t="s">
        <v>73</v>
      </c>
      <c r="C9" s="148"/>
      <c r="D9" s="62"/>
      <c r="E9" s="62"/>
      <c r="F9" s="63" t="s">
        <v>74</v>
      </c>
      <c r="G9" s="64">
        <f>G10</f>
        <v>6719.69</v>
      </c>
      <c r="H9" s="64">
        <v>17744.21</v>
      </c>
      <c r="I9" s="64">
        <f>I10</f>
        <v>-122</v>
      </c>
      <c r="J9" s="65">
        <f>SUM(H9:I9)</f>
        <v>17622.21</v>
      </c>
    </row>
    <row r="10" spans="1:10" s="73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f>H11</f>
        <v>14644.21</v>
      </c>
      <c r="I10" s="131">
        <f>I11</f>
        <v>-122</v>
      </c>
      <c r="J10" s="72">
        <f>H10+I10</f>
        <v>14522.21</v>
      </c>
    </row>
    <row r="11" spans="1:10" ht="15">
      <c r="A11" s="74"/>
      <c r="B11" s="75"/>
      <c r="C11" s="76"/>
      <c r="D11" s="77">
        <v>6409</v>
      </c>
      <c r="E11" s="78">
        <v>5901</v>
      </c>
      <c r="F11" s="79" t="s">
        <v>78</v>
      </c>
      <c r="G11" s="80">
        <v>6719.69</v>
      </c>
      <c r="H11" s="80">
        <v>14644.21</v>
      </c>
      <c r="I11" s="132">
        <v>-122</v>
      </c>
      <c r="J11" s="81">
        <f>H11+I11</f>
        <v>14522.21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1" width="2.7109375" style="82" customWidth="1"/>
    <col min="2" max="2" width="9.8515625" style="82" customWidth="1"/>
    <col min="3" max="4" width="4.7109375" style="82" customWidth="1"/>
    <col min="5" max="5" width="7.8515625" style="82" customWidth="1"/>
    <col min="6" max="6" width="40.8515625" style="82" customWidth="1"/>
    <col min="7" max="7" width="8.00390625" style="83" customWidth="1"/>
    <col min="8" max="8" width="8.7109375" style="83" bestFit="1" customWidth="1"/>
    <col min="9" max="9" width="7.7109375" style="82" customWidth="1"/>
    <col min="10" max="10" width="8.7109375" style="82" bestFit="1" customWidth="1"/>
    <col min="11" max="16384" width="9.140625" style="82" customWidth="1"/>
  </cols>
  <sheetData>
    <row r="1" spans="9:10" ht="12.75">
      <c r="I1" s="84"/>
      <c r="J1" s="84"/>
    </row>
    <row r="2" spans="1:10" ht="18" customHeight="1">
      <c r="A2" s="149" t="s">
        <v>95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customHeight="1">
      <c r="A3" s="85"/>
      <c r="B3" s="85"/>
      <c r="C3" s="85"/>
      <c r="D3" s="85"/>
      <c r="E3" s="85"/>
      <c r="F3" s="85"/>
      <c r="G3" s="85"/>
      <c r="H3" s="85"/>
      <c r="I3" s="86"/>
      <c r="J3" s="86"/>
    </row>
    <row r="4" spans="1:10" ht="15.75">
      <c r="A4" s="150" t="s">
        <v>79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" customHeight="1">
      <c r="A5" s="85"/>
      <c r="B5" s="85"/>
      <c r="C5" s="85"/>
      <c r="D5" s="85"/>
      <c r="E5" s="85"/>
      <c r="F5" s="85"/>
      <c r="G5" s="85"/>
      <c r="H5" s="85"/>
      <c r="I5" s="86"/>
      <c r="J5" s="86"/>
    </row>
    <row r="6" spans="1:10" ht="15.75">
      <c r="A6" s="151" t="s">
        <v>80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 customHeight="1">
      <c r="A7" s="87"/>
      <c r="B7" s="88"/>
      <c r="C7" s="88"/>
      <c r="D7" s="87"/>
      <c r="E7" s="87"/>
      <c r="F7" s="89"/>
      <c r="G7" s="90"/>
      <c r="H7" s="90"/>
      <c r="I7" s="91"/>
      <c r="J7" s="90"/>
    </row>
    <row r="8" spans="1:10" ht="12.75" customHeight="1" thickBot="1">
      <c r="A8" s="92"/>
      <c r="B8" s="92"/>
      <c r="C8" s="92"/>
      <c r="D8" s="92"/>
      <c r="E8" s="92"/>
      <c r="F8" s="92"/>
      <c r="G8" s="93"/>
      <c r="H8" s="93"/>
      <c r="I8" s="92"/>
      <c r="J8" s="94" t="s">
        <v>81</v>
      </c>
    </row>
    <row r="9" spans="1:10" ht="23.25" thickBot="1">
      <c r="A9" s="95" t="s">
        <v>66</v>
      </c>
      <c r="B9" s="96" t="s">
        <v>82</v>
      </c>
      <c r="C9" s="97" t="s">
        <v>68</v>
      </c>
      <c r="D9" s="96" t="s">
        <v>19</v>
      </c>
      <c r="E9" s="98" t="s">
        <v>83</v>
      </c>
      <c r="F9" s="97" t="s">
        <v>84</v>
      </c>
      <c r="G9" s="99" t="s">
        <v>70</v>
      </c>
      <c r="H9" s="99" t="s">
        <v>88</v>
      </c>
      <c r="I9" s="100" t="s">
        <v>96</v>
      </c>
      <c r="J9" s="101" t="s">
        <v>89</v>
      </c>
    </row>
    <row r="10" spans="1:14" ht="12.75" customHeight="1" thickBot="1">
      <c r="A10" s="102" t="s">
        <v>75</v>
      </c>
      <c r="B10" s="103" t="s">
        <v>73</v>
      </c>
      <c r="C10" s="104" t="s">
        <v>73</v>
      </c>
      <c r="D10" s="103" t="s">
        <v>73</v>
      </c>
      <c r="E10" s="103" t="s">
        <v>73</v>
      </c>
      <c r="F10" s="105" t="s">
        <v>85</v>
      </c>
      <c r="G10" s="106">
        <v>6210</v>
      </c>
      <c r="H10" s="106">
        <v>115056.82</v>
      </c>
      <c r="I10" s="107">
        <f>I11</f>
        <v>122</v>
      </c>
      <c r="J10" s="141">
        <f>SUM(H10:I10)</f>
        <v>115178.82</v>
      </c>
      <c r="L10" s="83"/>
      <c r="N10" s="83"/>
    </row>
    <row r="11" spans="1:11" s="117" customFormat="1" ht="22.5">
      <c r="A11" s="108" t="s">
        <v>75</v>
      </c>
      <c r="B11" s="109" t="s">
        <v>93</v>
      </c>
      <c r="C11" s="110" t="s">
        <v>73</v>
      </c>
      <c r="D11" s="110" t="s">
        <v>73</v>
      </c>
      <c r="E11" s="111" t="s">
        <v>73</v>
      </c>
      <c r="F11" s="112" t="s">
        <v>94</v>
      </c>
      <c r="G11" s="113">
        <v>0</v>
      </c>
      <c r="H11" s="113">
        <v>0</v>
      </c>
      <c r="I11" s="114">
        <f>SUM(I12:I13)</f>
        <v>122</v>
      </c>
      <c r="J11" s="115">
        <f>G11+I11</f>
        <v>122</v>
      </c>
      <c r="K11" s="116"/>
    </row>
    <row r="12" spans="1:11" s="117" customFormat="1" ht="12.75">
      <c r="A12" s="134"/>
      <c r="B12" s="133"/>
      <c r="C12" s="135">
        <v>3745</v>
      </c>
      <c r="D12" s="135">
        <v>5169</v>
      </c>
      <c r="E12" s="136" t="s">
        <v>91</v>
      </c>
      <c r="F12" s="137" t="s">
        <v>87</v>
      </c>
      <c r="G12" s="138">
        <v>0</v>
      </c>
      <c r="H12" s="138">
        <v>0</v>
      </c>
      <c r="I12" s="139">
        <v>18.3</v>
      </c>
      <c r="J12" s="140">
        <f>G12+I12</f>
        <v>18.3</v>
      </c>
      <c r="K12" s="116"/>
    </row>
    <row r="13" spans="1:11" s="117" customFormat="1" ht="13.5" thickBot="1">
      <c r="A13" s="118"/>
      <c r="B13" s="119"/>
      <c r="C13" s="120" t="s">
        <v>90</v>
      </c>
      <c r="D13" s="120" t="s">
        <v>86</v>
      </c>
      <c r="E13" s="120" t="s">
        <v>92</v>
      </c>
      <c r="F13" s="121" t="s">
        <v>87</v>
      </c>
      <c r="G13" s="122">
        <v>0</v>
      </c>
      <c r="H13" s="122">
        <v>0</v>
      </c>
      <c r="I13" s="123">
        <v>103.7</v>
      </c>
      <c r="J13" s="124">
        <f>G13+I13</f>
        <v>103.7</v>
      </c>
      <c r="K13" s="116"/>
    </row>
    <row r="14" spans="1:10" ht="12.75" customHeight="1">
      <c r="A14" s="125"/>
      <c r="B14" s="126"/>
      <c r="C14" s="127"/>
      <c r="D14" s="126"/>
      <c r="E14" s="126"/>
      <c r="F14" s="128"/>
      <c r="G14" s="129"/>
      <c r="H14" s="129"/>
      <c r="I14" s="130"/>
      <c r="J14" s="130"/>
    </row>
    <row r="15" spans="1:10" ht="12.75" customHeight="1">
      <c r="A15" s="125"/>
      <c r="B15" s="126"/>
      <c r="C15" s="127"/>
      <c r="D15" s="126"/>
      <c r="E15" s="126"/>
      <c r="F15" s="128"/>
      <c r="G15" s="129"/>
      <c r="H15" s="129"/>
      <c r="I15" s="130"/>
      <c r="J15" s="130"/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Křepel Jaroslav</cp:lastModifiedBy>
  <cp:lastPrinted>2016-03-09T09:31:14Z</cp:lastPrinted>
  <dcterms:created xsi:type="dcterms:W3CDTF">2007-12-18T12:40:54Z</dcterms:created>
  <dcterms:modified xsi:type="dcterms:W3CDTF">2016-05-18T10:28:25Z</dcterms:modified>
  <cp:category/>
  <cp:version/>
  <cp:contentType/>
  <cp:contentStatus/>
</cp:coreProperties>
</file>