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2604" sheetId="4" r:id="rId1"/>
    <sheet name="Bilance PaV" sheetId="3" r:id="rId2"/>
  </sheets>
  <definedNames>
    <definedName name="_xlnm.Print_Area" localSheetId="0">'92604'!$A$1:$N$675</definedName>
  </definedNames>
  <calcPr calcId="145621"/>
</workbook>
</file>

<file path=xl/calcChain.xml><?xml version="1.0" encoding="utf-8"?>
<calcChain xmlns="http://schemas.openxmlformats.org/spreadsheetml/2006/main">
  <c r="K673" i="4" l="1"/>
  <c r="M673" i="4" s="1"/>
  <c r="I673" i="4"/>
  <c r="I672" i="4"/>
  <c r="K672" i="4" s="1"/>
  <c r="M672" i="4" s="1"/>
  <c r="H672" i="4"/>
  <c r="H671" i="4"/>
  <c r="G671" i="4"/>
  <c r="K670" i="4"/>
  <c r="M670" i="4" s="1"/>
  <c r="I670" i="4"/>
  <c r="M669" i="4"/>
  <c r="I669" i="4"/>
  <c r="K669" i="4" s="1"/>
  <c r="K668" i="4"/>
  <c r="M668" i="4" s="1"/>
  <c r="I668" i="4"/>
  <c r="I667" i="4"/>
  <c r="H666" i="4"/>
  <c r="G666" i="4"/>
  <c r="M665" i="4"/>
  <c r="K665" i="4"/>
  <c r="I664" i="4"/>
  <c r="K664" i="4" s="1"/>
  <c r="M664" i="4" s="1"/>
  <c r="K663" i="4"/>
  <c r="M663" i="4" s="1"/>
  <c r="I663" i="4"/>
  <c r="I662" i="4"/>
  <c r="K662" i="4" s="1"/>
  <c r="M662" i="4" s="1"/>
  <c r="K661" i="4"/>
  <c r="M661" i="4" s="1"/>
  <c r="I661" i="4"/>
  <c r="I660" i="4"/>
  <c r="K660" i="4" s="1"/>
  <c r="M660" i="4" s="1"/>
  <c r="K659" i="4"/>
  <c r="M659" i="4" s="1"/>
  <c r="I659" i="4"/>
  <c r="I658" i="4"/>
  <c r="K658" i="4" s="1"/>
  <c r="M658" i="4" s="1"/>
  <c r="H658" i="4"/>
  <c r="G658" i="4"/>
  <c r="M657" i="4"/>
  <c r="M656" i="4"/>
  <c r="L656" i="4"/>
  <c r="M655" i="4"/>
  <c r="L654" i="4"/>
  <c r="M654" i="4" s="1"/>
  <c r="M653" i="4"/>
  <c r="M652" i="4"/>
  <c r="L652" i="4"/>
  <c r="M651" i="4"/>
  <c r="L650" i="4"/>
  <c r="M650" i="4" s="1"/>
  <c r="M649" i="4"/>
  <c r="M648" i="4"/>
  <c r="L648" i="4"/>
  <c r="M647" i="4"/>
  <c r="L646" i="4"/>
  <c r="M646" i="4" s="1"/>
  <c r="M645" i="4"/>
  <c r="M644" i="4"/>
  <c r="L644" i="4"/>
  <c r="M643" i="4"/>
  <c r="L642" i="4"/>
  <c r="M642" i="4" s="1"/>
  <c r="M641" i="4"/>
  <c r="M640" i="4"/>
  <c r="L640" i="4"/>
  <c r="M639" i="4"/>
  <c r="L638" i="4"/>
  <c r="M638" i="4" s="1"/>
  <c r="M637" i="4"/>
  <c r="M636" i="4"/>
  <c r="L636" i="4"/>
  <c r="M635" i="4"/>
  <c r="L634" i="4"/>
  <c r="M634" i="4" s="1"/>
  <c r="M633" i="4"/>
  <c r="M632" i="4"/>
  <c r="L632" i="4"/>
  <c r="M631" i="4"/>
  <c r="L630" i="4"/>
  <c r="M630" i="4" s="1"/>
  <c r="M629" i="4"/>
  <c r="M628" i="4"/>
  <c r="L628" i="4"/>
  <c r="M627" i="4"/>
  <c r="L626" i="4"/>
  <c r="M626" i="4" s="1"/>
  <c r="M625" i="4"/>
  <c r="M624" i="4"/>
  <c r="L624" i="4"/>
  <c r="M623" i="4"/>
  <c r="L622" i="4"/>
  <c r="M622" i="4" s="1"/>
  <c r="M621" i="4"/>
  <c r="M620" i="4"/>
  <c r="L620" i="4"/>
  <c r="M619" i="4"/>
  <c r="L618" i="4"/>
  <c r="M618" i="4" s="1"/>
  <c r="M617" i="4"/>
  <c r="M616" i="4"/>
  <c r="L616" i="4"/>
  <c r="M615" i="4"/>
  <c r="L614" i="4"/>
  <c r="M614" i="4" s="1"/>
  <c r="M613" i="4"/>
  <c r="M612" i="4"/>
  <c r="L612" i="4"/>
  <c r="M611" i="4"/>
  <c r="L610" i="4"/>
  <c r="M610" i="4" s="1"/>
  <c r="M609" i="4"/>
  <c r="M608" i="4"/>
  <c r="L608" i="4"/>
  <c r="M607" i="4"/>
  <c r="L606" i="4"/>
  <c r="M606" i="4" s="1"/>
  <c r="M605" i="4"/>
  <c r="M604" i="4"/>
  <c r="L604" i="4"/>
  <c r="M603" i="4"/>
  <c r="L602" i="4"/>
  <c r="M602" i="4" s="1"/>
  <c r="M601" i="4"/>
  <c r="M600" i="4"/>
  <c r="L600" i="4"/>
  <c r="M599" i="4"/>
  <c r="L598" i="4"/>
  <c r="M598" i="4" s="1"/>
  <c r="M597" i="4"/>
  <c r="M596" i="4"/>
  <c r="L596" i="4"/>
  <c r="M595" i="4"/>
  <c r="L594" i="4"/>
  <c r="M594" i="4" s="1"/>
  <c r="M593" i="4"/>
  <c r="M592" i="4"/>
  <c r="L592" i="4"/>
  <c r="M591" i="4"/>
  <c r="L590" i="4"/>
  <c r="M590" i="4" s="1"/>
  <c r="M589" i="4"/>
  <c r="M588" i="4"/>
  <c r="L588" i="4"/>
  <c r="M587" i="4"/>
  <c r="L586" i="4"/>
  <c r="M586" i="4" s="1"/>
  <c r="M585" i="4"/>
  <c r="M584" i="4"/>
  <c r="L584" i="4"/>
  <c r="M583" i="4"/>
  <c r="L582" i="4"/>
  <c r="M582" i="4" s="1"/>
  <c r="M581" i="4"/>
  <c r="M580" i="4"/>
  <c r="L580" i="4"/>
  <c r="M579" i="4"/>
  <c r="L578" i="4"/>
  <c r="M578" i="4" s="1"/>
  <c r="M577" i="4"/>
  <c r="M576" i="4"/>
  <c r="L576" i="4"/>
  <c r="M575" i="4"/>
  <c r="L574" i="4"/>
  <c r="M574" i="4" s="1"/>
  <c r="M573" i="4"/>
  <c r="M572" i="4"/>
  <c r="L572" i="4"/>
  <c r="M571" i="4"/>
  <c r="L570" i="4"/>
  <c r="M570" i="4" s="1"/>
  <c r="M569" i="4"/>
  <c r="M568" i="4"/>
  <c r="L568" i="4"/>
  <c r="M567" i="4"/>
  <c r="L566" i="4"/>
  <c r="M566" i="4" s="1"/>
  <c r="M565" i="4"/>
  <c r="M564" i="4"/>
  <c r="L564" i="4"/>
  <c r="M563" i="4"/>
  <c r="L562" i="4"/>
  <c r="M562" i="4" s="1"/>
  <c r="M561" i="4"/>
  <c r="M560" i="4"/>
  <c r="L560" i="4"/>
  <c r="M559" i="4"/>
  <c r="L558" i="4"/>
  <c r="M558" i="4" s="1"/>
  <c r="M557" i="4"/>
  <c r="M556" i="4"/>
  <c r="L556" i="4"/>
  <c r="M555" i="4"/>
  <c r="L554" i="4"/>
  <c r="M554" i="4" s="1"/>
  <c r="M553" i="4"/>
  <c r="M552" i="4"/>
  <c r="L552" i="4"/>
  <c r="M551" i="4"/>
  <c r="L550" i="4"/>
  <c r="M550" i="4" s="1"/>
  <c r="M549" i="4"/>
  <c r="M548" i="4"/>
  <c r="L548" i="4"/>
  <c r="M547" i="4"/>
  <c r="L546" i="4"/>
  <c r="M546" i="4" s="1"/>
  <c r="M545" i="4"/>
  <c r="M544" i="4"/>
  <c r="L544" i="4"/>
  <c r="M543" i="4"/>
  <c r="L542" i="4"/>
  <c r="M542" i="4" s="1"/>
  <c r="M541" i="4"/>
  <c r="M540" i="4"/>
  <c r="L540" i="4"/>
  <c r="M539" i="4"/>
  <c r="L538" i="4"/>
  <c r="M538" i="4" s="1"/>
  <c r="M537" i="4"/>
  <c r="M536" i="4"/>
  <c r="L536" i="4"/>
  <c r="M535" i="4"/>
  <c r="L534" i="4"/>
  <c r="M534" i="4" s="1"/>
  <c r="M533" i="4"/>
  <c r="M532" i="4"/>
  <c r="L532" i="4"/>
  <c r="M531" i="4"/>
  <c r="L530" i="4"/>
  <c r="M530" i="4" s="1"/>
  <c r="M529" i="4"/>
  <c r="M528" i="4"/>
  <c r="L528" i="4"/>
  <c r="M527" i="4"/>
  <c r="L526" i="4"/>
  <c r="M526" i="4" s="1"/>
  <c r="M525" i="4"/>
  <c r="M524" i="4"/>
  <c r="L524" i="4"/>
  <c r="M523" i="4"/>
  <c r="L522" i="4"/>
  <c r="M522" i="4" s="1"/>
  <c r="M521" i="4"/>
  <c r="M520" i="4"/>
  <c r="L520" i="4"/>
  <c r="M519" i="4"/>
  <c r="L518" i="4"/>
  <c r="M518" i="4" s="1"/>
  <c r="M517" i="4"/>
  <c r="M516" i="4"/>
  <c r="L516" i="4"/>
  <c r="M515" i="4"/>
  <c r="L514" i="4"/>
  <c r="M514" i="4" s="1"/>
  <c r="M513" i="4"/>
  <c r="M512" i="4"/>
  <c r="L512" i="4"/>
  <c r="M511" i="4"/>
  <c r="L510" i="4"/>
  <c r="M510" i="4" s="1"/>
  <c r="M509" i="4"/>
  <c r="M508" i="4"/>
  <c r="L508" i="4"/>
  <c r="M507" i="4"/>
  <c r="L506" i="4"/>
  <c r="M506" i="4" s="1"/>
  <c r="M505" i="4"/>
  <c r="M504" i="4"/>
  <c r="L504" i="4"/>
  <c r="M503" i="4"/>
  <c r="L502" i="4"/>
  <c r="M502" i="4" s="1"/>
  <c r="M501" i="4"/>
  <c r="M500" i="4"/>
  <c r="L500" i="4"/>
  <c r="M499" i="4"/>
  <c r="L498" i="4"/>
  <c r="M498" i="4" s="1"/>
  <c r="M497" i="4"/>
  <c r="M496" i="4"/>
  <c r="L496" i="4"/>
  <c r="M495" i="4"/>
  <c r="L494" i="4"/>
  <c r="M494" i="4" s="1"/>
  <c r="M493" i="4"/>
  <c r="M492" i="4"/>
  <c r="L492" i="4"/>
  <c r="M491" i="4"/>
  <c r="L490" i="4"/>
  <c r="M490" i="4" s="1"/>
  <c r="M489" i="4"/>
  <c r="M488" i="4"/>
  <c r="L488" i="4"/>
  <c r="M487" i="4"/>
  <c r="L486" i="4"/>
  <c r="M486" i="4" s="1"/>
  <c r="M485" i="4"/>
  <c r="M484" i="4"/>
  <c r="L484" i="4"/>
  <c r="M483" i="4"/>
  <c r="L482" i="4"/>
  <c r="M482" i="4" s="1"/>
  <c r="M481" i="4"/>
  <c r="M480" i="4"/>
  <c r="L480" i="4"/>
  <c r="M479" i="4"/>
  <c r="L478" i="4"/>
  <c r="M478" i="4" s="1"/>
  <c r="M477" i="4"/>
  <c r="M476" i="4"/>
  <c r="L476" i="4"/>
  <c r="M475" i="4"/>
  <c r="L474" i="4"/>
  <c r="M474" i="4" s="1"/>
  <c r="M473" i="4"/>
  <c r="M472" i="4"/>
  <c r="L472" i="4"/>
  <c r="M471" i="4"/>
  <c r="L470" i="4"/>
  <c r="M470" i="4" s="1"/>
  <c r="M469" i="4"/>
  <c r="M468" i="4"/>
  <c r="L468" i="4"/>
  <c r="M467" i="4"/>
  <c r="L466" i="4"/>
  <c r="M466" i="4" s="1"/>
  <c r="M465" i="4"/>
  <c r="M464" i="4"/>
  <c r="L464" i="4"/>
  <c r="M463" i="4"/>
  <c r="L462" i="4"/>
  <c r="M462" i="4" s="1"/>
  <c r="M461" i="4"/>
  <c r="M460" i="4"/>
  <c r="L460" i="4"/>
  <c r="M459" i="4"/>
  <c r="L458" i="4"/>
  <c r="M458" i="4" s="1"/>
  <c r="M457" i="4"/>
  <c r="M456" i="4"/>
  <c r="L456" i="4"/>
  <c r="M455" i="4"/>
  <c r="L454" i="4"/>
  <c r="M454" i="4" s="1"/>
  <c r="M453" i="4"/>
  <c r="M452" i="4"/>
  <c r="L452" i="4"/>
  <c r="M451" i="4"/>
  <c r="L450" i="4"/>
  <c r="M450" i="4" s="1"/>
  <c r="M449" i="4"/>
  <c r="M448" i="4"/>
  <c r="L448" i="4"/>
  <c r="M447" i="4"/>
  <c r="L446" i="4"/>
  <c r="M446" i="4" s="1"/>
  <c r="M445" i="4"/>
  <c r="M444" i="4"/>
  <c r="L444" i="4"/>
  <c r="M443" i="4"/>
  <c r="L442" i="4"/>
  <c r="M442" i="4" s="1"/>
  <c r="M441" i="4"/>
  <c r="M440" i="4"/>
  <c r="L440" i="4"/>
  <c r="M439" i="4"/>
  <c r="L438" i="4"/>
  <c r="M438" i="4" s="1"/>
  <c r="M437" i="4"/>
  <c r="M436" i="4"/>
  <c r="L436" i="4"/>
  <c r="M435" i="4"/>
  <c r="L434" i="4"/>
  <c r="M434" i="4" s="1"/>
  <c r="M433" i="4"/>
  <c r="M432" i="4"/>
  <c r="L432" i="4"/>
  <c r="M431" i="4"/>
  <c r="L430" i="4"/>
  <c r="M430" i="4" s="1"/>
  <c r="M429" i="4"/>
  <c r="M428" i="4"/>
  <c r="L428" i="4"/>
  <c r="M427" i="4"/>
  <c r="L426" i="4"/>
  <c r="M425" i="4"/>
  <c r="M424" i="4"/>
  <c r="L424" i="4"/>
  <c r="M423" i="4"/>
  <c r="L422" i="4"/>
  <c r="M422" i="4" s="1"/>
  <c r="M421" i="4"/>
  <c r="M420" i="4"/>
  <c r="L420" i="4"/>
  <c r="M419" i="4"/>
  <c r="L418" i="4"/>
  <c r="M418" i="4" s="1"/>
  <c r="K417" i="4"/>
  <c r="M417" i="4" s="1"/>
  <c r="I417" i="4"/>
  <c r="M416" i="4"/>
  <c r="I416" i="4"/>
  <c r="K416" i="4" s="1"/>
  <c r="K415" i="4"/>
  <c r="M415" i="4" s="1"/>
  <c r="I415" i="4"/>
  <c r="M414" i="4"/>
  <c r="I414" i="4"/>
  <c r="K414" i="4" s="1"/>
  <c r="K413" i="4"/>
  <c r="M413" i="4" s="1"/>
  <c r="I413" i="4"/>
  <c r="M412" i="4"/>
  <c r="I412" i="4"/>
  <c r="K412" i="4" s="1"/>
  <c r="K411" i="4"/>
  <c r="M411" i="4" s="1"/>
  <c r="I411" i="4"/>
  <c r="M410" i="4"/>
  <c r="I410" i="4"/>
  <c r="K410" i="4" s="1"/>
  <c r="K409" i="4"/>
  <c r="M409" i="4" s="1"/>
  <c r="I409" i="4"/>
  <c r="M408" i="4"/>
  <c r="I408" i="4"/>
  <c r="K408" i="4" s="1"/>
  <c r="K407" i="4"/>
  <c r="M407" i="4" s="1"/>
  <c r="I407" i="4"/>
  <c r="M406" i="4"/>
  <c r="I406" i="4"/>
  <c r="K406" i="4" s="1"/>
  <c r="K405" i="4"/>
  <c r="M405" i="4" s="1"/>
  <c r="I405" i="4"/>
  <c r="M404" i="4"/>
  <c r="I404" i="4"/>
  <c r="K404" i="4" s="1"/>
  <c r="K403" i="4"/>
  <c r="M403" i="4" s="1"/>
  <c r="I403" i="4"/>
  <c r="M402" i="4"/>
  <c r="I402" i="4"/>
  <c r="K402" i="4" s="1"/>
  <c r="K401" i="4"/>
  <c r="M401" i="4" s="1"/>
  <c r="I401" i="4"/>
  <c r="M400" i="4"/>
  <c r="I400" i="4"/>
  <c r="K400" i="4" s="1"/>
  <c r="K399" i="4"/>
  <c r="M399" i="4" s="1"/>
  <c r="I399" i="4"/>
  <c r="M398" i="4"/>
  <c r="I398" i="4"/>
  <c r="K398" i="4" s="1"/>
  <c r="K397" i="4"/>
  <c r="M397" i="4" s="1"/>
  <c r="I397" i="4"/>
  <c r="M396" i="4"/>
  <c r="I396" i="4"/>
  <c r="K396" i="4" s="1"/>
  <c r="K395" i="4"/>
  <c r="M395" i="4" s="1"/>
  <c r="I395" i="4"/>
  <c r="M394" i="4"/>
  <c r="I394" i="4"/>
  <c r="K394" i="4" s="1"/>
  <c r="K393" i="4"/>
  <c r="M393" i="4" s="1"/>
  <c r="I393" i="4"/>
  <c r="M392" i="4"/>
  <c r="I392" i="4"/>
  <c r="K392" i="4" s="1"/>
  <c r="K391" i="4"/>
  <c r="M391" i="4" s="1"/>
  <c r="I391" i="4"/>
  <c r="M390" i="4"/>
  <c r="I390" i="4"/>
  <c r="K390" i="4" s="1"/>
  <c r="K389" i="4"/>
  <c r="M389" i="4" s="1"/>
  <c r="I389" i="4"/>
  <c r="M388" i="4"/>
  <c r="I388" i="4"/>
  <c r="K388" i="4" s="1"/>
  <c r="K387" i="4"/>
  <c r="M387" i="4" s="1"/>
  <c r="I387" i="4"/>
  <c r="M386" i="4"/>
  <c r="I386" i="4"/>
  <c r="K386" i="4" s="1"/>
  <c r="K385" i="4"/>
  <c r="M385" i="4" s="1"/>
  <c r="I385" i="4"/>
  <c r="M384" i="4"/>
  <c r="I384" i="4"/>
  <c r="K384" i="4" s="1"/>
  <c r="K383" i="4"/>
  <c r="M383" i="4" s="1"/>
  <c r="I383" i="4"/>
  <c r="M382" i="4"/>
  <c r="I382" i="4"/>
  <c r="K382" i="4" s="1"/>
  <c r="K381" i="4"/>
  <c r="M381" i="4" s="1"/>
  <c r="I381" i="4"/>
  <c r="M380" i="4"/>
  <c r="I380" i="4"/>
  <c r="K380" i="4" s="1"/>
  <c r="K379" i="4"/>
  <c r="M379" i="4" s="1"/>
  <c r="I379" i="4"/>
  <c r="M378" i="4"/>
  <c r="I378" i="4"/>
  <c r="K378" i="4" s="1"/>
  <c r="K377" i="4"/>
  <c r="M377" i="4" s="1"/>
  <c r="I377" i="4"/>
  <c r="M376" i="4"/>
  <c r="I376" i="4"/>
  <c r="K376" i="4" s="1"/>
  <c r="K375" i="4"/>
  <c r="M375" i="4" s="1"/>
  <c r="I375" i="4"/>
  <c r="L374" i="4"/>
  <c r="H374" i="4"/>
  <c r="G373" i="4"/>
  <c r="K372" i="4"/>
  <c r="M372" i="4" s="1"/>
  <c r="I372" i="4"/>
  <c r="I371" i="4"/>
  <c r="K371" i="4" s="1"/>
  <c r="M371" i="4" s="1"/>
  <c r="K370" i="4"/>
  <c r="M370" i="4" s="1"/>
  <c r="H370" i="4"/>
  <c r="I370" i="4" s="1"/>
  <c r="K369" i="4"/>
  <c r="M369" i="4" s="1"/>
  <c r="I369" i="4"/>
  <c r="M368" i="4"/>
  <c r="I368" i="4"/>
  <c r="K368" i="4" s="1"/>
  <c r="K367" i="4"/>
  <c r="M367" i="4" s="1"/>
  <c r="I367" i="4"/>
  <c r="M366" i="4"/>
  <c r="I366" i="4"/>
  <c r="K366" i="4" s="1"/>
  <c r="K365" i="4"/>
  <c r="M365" i="4" s="1"/>
  <c r="I365" i="4"/>
  <c r="M364" i="4"/>
  <c r="I364" i="4"/>
  <c r="K364" i="4" s="1"/>
  <c r="K363" i="4"/>
  <c r="M363" i="4" s="1"/>
  <c r="I363" i="4"/>
  <c r="M362" i="4"/>
  <c r="I362" i="4"/>
  <c r="K362" i="4" s="1"/>
  <c r="K361" i="4"/>
  <c r="M361" i="4" s="1"/>
  <c r="I361" i="4"/>
  <c r="M360" i="4"/>
  <c r="I360" i="4"/>
  <c r="K360" i="4" s="1"/>
  <c r="K359" i="4"/>
  <c r="M359" i="4" s="1"/>
  <c r="I359" i="4"/>
  <c r="M358" i="4"/>
  <c r="I358" i="4"/>
  <c r="K358" i="4" s="1"/>
  <c r="H358" i="4"/>
  <c r="I357" i="4"/>
  <c r="K357" i="4" s="1"/>
  <c r="M357" i="4" s="1"/>
  <c r="H357" i="4"/>
  <c r="G357" i="4"/>
  <c r="K356" i="4"/>
  <c r="M356" i="4" s="1"/>
  <c r="I356" i="4"/>
  <c r="M355" i="4"/>
  <c r="I355" i="4"/>
  <c r="K355" i="4" s="1"/>
  <c r="G355" i="4"/>
  <c r="M354" i="4"/>
  <c r="I354" i="4"/>
  <c r="K354" i="4" s="1"/>
  <c r="G353" i="4"/>
  <c r="I353" i="4" s="1"/>
  <c r="K353" i="4" s="1"/>
  <c r="M353" i="4" s="1"/>
  <c r="K352" i="4"/>
  <c r="M352" i="4" s="1"/>
  <c r="I352" i="4"/>
  <c r="I351" i="4"/>
  <c r="K351" i="4" s="1"/>
  <c r="M351" i="4" s="1"/>
  <c r="G351" i="4"/>
  <c r="M350" i="4"/>
  <c r="I350" i="4"/>
  <c r="K350" i="4" s="1"/>
  <c r="G349" i="4"/>
  <c r="I349" i="4" s="1"/>
  <c r="K349" i="4" s="1"/>
  <c r="M349" i="4" s="1"/>
  <c r="K348" i="4"/>
  <c r="M348" i="4" s="1"/>
  <c r="I348" i="4"/>
  <c r="I347" i="4"/>
  <c r="K347" i="4" s="1"/>
  <c r="M347" i="4" s="1"/>
  <c r="G347" i="4"/>
  <c r="I346" i="4"/>
  <c r="K346" i="4" s="1"/>
  <c r="M346" i="4" s="1"/>
  <c r="G345" i="4"/>
  <c r="I345" i="4" s="1"/>
  <c r="K345" i="4" s="1"/>
  <c r="M345" i="4" s="1"/>
  <c r="K344" i="4"/>
  <c r="M344" i="4" s="1"/>
  <c r="I344" i="4"/>
  <c r="I343" i="4"/>
  <c r="K343" i="4" s="1"/>
  <c r="M343" i="4" s="1"/>
  <c r="G343" i="4"/>
  <c r="M342" i="4"/>
  <c r="I342" i="4"/>
  <c r="K342" i="4" s="1"/>
  <c r="K341" i="4"/>
  <c r="M341" i="4" s="1"/>
  <c r="G341" i="4"/>
  <c r="I341" i="4" s="1"/>
  <c r="K340" i="4"/>
  <c r="M340" i="4" s="1"/>
  <c r="I340" i="4"/>
  <c r="M339" i="4"/>
  <c r="I339" i="4"/>
  <c r="K339" i="4" s="1"/>
  <c r="G339" i="4"/>
  <c r="I338" i="4"/>
  <c r="K338" i="4" s="1"/>
  <c r="M338" i="4" s="1"/>
  <c r="G337" i="4"/>
  <c r="I337" i="4" s="1"/>
  <c r="K337" i="4" s="1"/>
  <c r="M337" i="4" s="1"/>
  <c r="I336" i="4"/>
  <c r="K336" i="4" s="1"/>
  <c r="M336" i="4" s="1"/>
  <c r="K335" i="4"/>
  <c r="M335" i="4" s="1"/>
  <c r="G335" i="4"/>
  <c r="I335" i="4" s="1"/>
  <c r="M334" i="4"/>
  <c r="K334" i="4"/>
  <c r="I334" i="4"/>
  <c r="K333" i="4"/>
  <c r="M333" i="4" s="1"/>
  <c r="I333" i="4"/>
  <c r="G333" i="4"/>
  <c r="K332" i="4"/>
  <c r="M332" i="4" s="1"/>
  <c r="I332" i="4"/>
  <c r="K331" i="4"/>
  <c r="M331" i="4" s="1"/>
  <c r="G331" i="4"/>
  <c r="I331" i="4" s="1"/>
  <c r="I330" i="4"/>
  <c r="K330" i="4" s="1"/>
  <c r="M330" i="4" s="1"/>
  <c r="I329" i="4"/>
  <c r="K329" i="4" s="1"/>
  <c r="M329" i="4" s="1"/>
  <c r="G329" i="4"/>
  <c r="M328" i="4"/>
  <c r="I328" i="4"/>
  <c r="K328" i="4" s="1"/>
  <c r="M327" i="4"/>
  <c r="G327" i="4"/>
  <c r="I327" i="4" s="1"/>
  <c r="K327" i="4" s="1"/>
  <c r="K326" i="4"/>
  <c r="M326" i="4" s="1"/>
  <c r="I326" i="4"/>
  <c r="M325" i="4"/>
  <c r="I325" i="4"/>
  <c r="K325" i="4" s="1"/>
  <c r="G325" i="4"/>
  <c r="I324" i="4"/>
  <c r="K324" i="4" s="1"/>
  <c r="M324" i="4" s="1"/>
  <c r="I323" i="4"/>
  <c r="K323" i="4" s="1"/>
  <c r="M323" i="4" s="1"/>
  <c r="G323" i="4"/>
  <c r="K322" i="4"/>
  <c r="M322" i="4" s="1"/>
  <c r="I322" i="4"/>
  <c r="M321" i="4"/>
  <c r="G321" i="4"/>
  <c r="I321" i="4" s="1"/>
  <c r="K321" i="4" s="1"/>
  <c r="I320" i="4"/>
  <c r="K320" i="4" s="1"/>
  <c r="M320" i="4" s="1"/>
  <c r="K319" i="4"/>
  <c r="M319" i="4" s="1"/>
  <c r="G319" i="4"/>
  <c r="I319" i="4" s="1"/>
  <c r="M318" i="4"/>
  <c r="K318" i="4"/>
  <c r="I318" i="4"/>
  <c r="K317" i="4"/>
  <c r="M317" i="4" s="1"/>
  <c r="I317" i="4"/>
  <c r="G317" i="4"/>
  <c r="K316" i="4"/>
  <c r="M316" i="4" s="1"/>
  <c r="I316" i="4"/>
  <c r="G315" i="4"/>
  <c r="I315" i="4" s="1"/>
  <c r="K315" i="4" s="1"/>
  <c r="M315" i="4" s="1"/>
  <c r="I314" i="4"/>
  <c r="K314" i="4" s="1"/>
  <c r="M314" i="4" s="1"/>
  <c r="I313" i="4"/>
  <c r="K313" i="4" s="1"/>
  <c r="M313" i="4" s="1"/>
  <c r="G313" i="4"/>
  <c r="M312" i="4"/>
  <c r="I312" i="4"/>
  <c r="K312" i="4" s="1"/>
  <c r="M311" i="4"/>
  <c r="G311" i="4"/>
  <c r="I311" i="4" s="1"/>
  <c r="K311" i="4" s="1"/>
  <c r="K310" i="4"/>
  <c r="M310" i="4" s="1"/>
  <c r="I310" i="4"/>
  <c r="M309" i="4"/>
  <c r="I309" i="4"/>
  <c r="K309" i="4" s="1"/>
  <c r="G309" i="4"/>
  <c r="M308" i="4"/>
  <c r="I308" i="4"/>
  <c r="K308" i="4" s="1"/>
  <c r="I307" i="4"/>
  <c r="K307" i="4" s="1"/>
  <c r="M307" i="4" s="1"/>
  <c r="G307" i="4"/>
  <c r="K306" i="4"/>
  <c r="M306" i="4" s="1"/>
  <c r="I306" i="4"/>
  <c r="G305" i="4"/>
  <c r="I305" i="4" s="1"/>
  <c r="K305" i="4" s="1"/>
  <c r="M305" i="4" s="1"/>
  <c r="I304" i="4"/>
  <c r="K304" i="4" s="1"/>
  <c r="M304" i="4" s="1"/>
  <c r="K303" i="4"/>
  <c r="M303" i="4" s="1"/>
  <c r="G303" i="4"/>
  <c r="I303" i="4" s="1"/>
  <c r="M302" i="4"/>
  <c r="K302" i="4"/>
  <c r="I302" i="4"/>
  <c r="K301" i="4"/>
  <c r="M301" i="4" s="1"/>
  <c r="I301" i="4"/>
  <c r="G301" i="4"/>
  <c r="K300" i="4"/>
  <c r="M300" i="4" s="1"/>
  <c r="I300" i="4"/>
  <c r="G299" i="4"/>
  <c r="I299" i="4" s="1"/>
  <c r="K299" i="4" s="1"/>
  <c r="M299" i="4" s="1"/>
  <c r="I298" i="4"/>
  <c r="K298" i="4" s="1"/>
  <c r="M298" i="4" s="1"/>
  <c r="I297" i="4"/>
  <c r="K297" i="4" s="1"/>
  <c r="M297" i="4" s="1"/>
  <c r="G297" i="4"/>
  <c r="M296" i="4"/>
  <c r="I296" i="4"/>
  <c r="K296" i="4" s="1"/>
  <c r="G295" i="4"/>
  <c r="I295" i="4" s="1"/>
  <c r="K295" i="4" s="1"/>
  <c r="M295" i="4" s="1"/>
  <c r="K294" i="4"/>
  <c r="M294" i="4" s="1"/>
  <c r="I294" i="4"/>
  <c r="I293" i="4"/>
  <c r="K293" i="4" s="1"/>
  <c r="M293" i="4" s="1"/>
  <c r="G293" i="4"/>
  <c r="M292" i="4"/>
  <c r="I292" i="4"/>
  <c r="K292" i="4" s="1"/>
  <c r="I291" i="4"/>
  <c r="K291" i="4" s="1"/>
  <c r="M291" i="4" s="1"/>
  <c r="G291" i="4"/>
  <c r="K290" i="4"/>
  <c r="M290" i="4" s="1"/>
  <c r="I290" i="4"/>
  <c r="G289" i="4"/>
  <c r="I289" i="4" s="1"/>
  <c r="K289" i="4" s="1"/>
  <c r="M289" i="4" s="1"/>
  <c r="I288" i="4"/>
  <c r="K288" i="4" s="1"/>
  <c r="M288" i="4" s="1"/>
  <c r="K287" i="4"/>
  <c r="M287" i="4" s="1"/>
  <c r="G287" i="4"/>
  <c r="I287" i="4" s="1"/>
  <c r="M286" i="4"/>
  <c r="K286" i="4"/>
  <c r="I286" i="4"/>
  <c r="K285" i="4"/>
  <c r="M285" i="4" s="1"/>
  <c r="I285" i="4"/>
  <c r="G285" i="4"/>
  <c r="K284" i="4"/>
  <c r="M284" i="4" s="1"/>
  <c r="I284" i="4"/>
  <c r="K283" i="4"/>
  <c r="M283" i="4" s="1"/>
  <c r="G283" i="4"/>
  <c r="I283" i="4" s="1"/>
  <c r="I282" i="4"/>
  <c r="K282" i="4" s="1"/>
  <c r="M282" i="4" s="1"/>
  <c r="I281" i="4"/>
  <c r="K281" i="4" s="1"/>
  <c r="M281" i="4" s="1"/>
  <c r="G281" i="4"/>
  <c r="M280" i="4"/>
  <c r="I280" i="4"/>
  <c r="K280" i="4" s="1"/>
  <c r="G279" i="4"/>
  <c r="I279" i="4" s="1"/>
  <c r="K279" i="4" s="1"/>
  <c r="M279" i="4" s="1"/>
  <c r="K278" i="4"/>
  <c r="M278" i="4" s="1"/>
  <c r="I278" i="4"/>
  <c r="I277" i="4"/>
  <c r="K277" i="4" s="1"/>
  <c r="M277" i="4" s="1"/>
  <c r="G277" i="4"/>
  <c r="I276" i="4"/>
  <c r="K276" i="4" s="1"/>
  <c r="M276" i="4" s="1"/>
  <c r="I275" i="4"/>
  <c r="K275" i="4" s="1"/>
  <c r="M275" i="4" s="1"/>
  <c r="G275" i="4"/>
  <c r="K274" i="4"/>
  <c r="M274" i="4" s="1"/>
  <c r="I274" i="4"/>
  <c r="M273" i="4"/>
  <c r="G273" i="4"/>
  <c r="I273" i="4" s="1"/>
  <c r="K273" i="4" s="1"/>
  <c r="I272" i="4"/>
  <c r="K272" i="4" s="1"/>
  <c r="M272" i="4" s="1"/>
  <c r="K271" i="4"/>
  <c r="M271" i="4" s="1"/>
  <c r="G271" i="4"/>
  <c r="I271" i="4" s="1"/>
  <c r="M270" i="4"/>
  <c r="K270" i="4"/>
  <c r="I270" i="4"/>
  <c r="K269" i="4"/>
  <c r="M269" i="4" s="1"/>
  <c r="I269" i="4"/>
  <c r="G269" i="4"/>
  <c r="K268" i="4"/>
  <c r="M268" i="4" s="1"/>
  <c r="I268" i="4"/>
  <c r="K267" i="4"/>
  <c r="M267" i="4" s="1"/>
  <c r="G267" i="4"/>
  <c r="I267" i="4" s="1"/>
  <c r="I266" i="4"/>
  <c r="K266" i="4" s="1"/>
  <c r="M266" i="4" s="1"/>
  <c r="I265" i="4"/>
  <c r="K265" i="4" s="1"/>
  <c r="M265" i="4" s="1"/>
  <c r="G265" i="4"/>
  <c r="M264" i="4"/>
  <c r="I264" i="4"/>
  <c r="K264" i="4" s="1"/>
  <c r="M263" i="4"/>
  <c r="G263" i="4"/>
  <c r="I263" i="4" s="1"/>
  <c r="K263" i="4" s="1"/>
  <c r="K262" i="4"/>
  <c r="M262" i="4" s="1"/>
  <c r="I262" i="4"/>
  <c r="M261" i="4"/>
  <c r="I261" i="4"/>
  <c r="K261" i="4" s="1"/>
  <c r="G261" i="4"/>
  <c r="I260" i="4"/>
  <c r="K260" i="4" s="1"/>
  <c r="M260" i="4" s="1"/>
  <c r="I259" i="4"/>
  <c r="K259" i="4" s="1"/>
  <c r="M259" i="4" s="1"/>
  <c r="G259" i="4"/>
  <c r="K258" i="4"/>
  <c r="M258" i="4" s="1"/>
  <c r="I258" i="4"/>
  <c r="M257" i="4"/>
  <c r="G257" i="4"/>
  <c r="I257" i="4" s="1"/>
  <c r="K257" i="4" s="1"/>
  <c r="I256" i="4"/>
  <c r="K256" i="4" s="1"/>
  <c r="M256" i="4" s="1"/>
  <c r="K255" i="4"/>
  <c r="M255" i="4" s="1"/>
  <c r="G255" i="4"/>
  <c r="I255" i="4" s="1"/>
  <c r="M254" i="4"/>
  <c r="K254" i="4"/>
  <c r="I254" i="4"/>
  <c r="K253" i="4"/>
  <c r="M253" i="4" s="1"/>
  <c r="I253" i="4"/>
  <c r="G253" i="4"/>
  <c r="K252" i="4"/>
  <c r="M252" i="4" s="1"/>
  <c r="I252" i="4"/>
  <c r="G251" i="4"/>
  <c r="I251" i="4" s="1"/>
  <c r="K251" i="4" s="1"/>
  <c r="M251" i="4" s="1"/>
  <c r="I250" i="4"/>
  <c r="K250" i="4" s="1"/>
  <c r="M250" i="4" s="1"/>
  <c r="I249" i="4"/>
  <c r="K249" i="4" s="1"/>
  <c r="M249" i="4" s="1"/>
  <c r="G249" i="4"/>
  <c r="M248" i="4"/>
  <c r="I248" i="4"/>
  <c r="K248" i="4" s="1"/>
  <c r="M247" i="4"/>
  <c r="G247" i="4"/>
  <c r="I247" i="4" s="1"/>
  <c r="K247" i="4" s="1"/>
  <c r="K246" i="4"/>
  <c r="M246" i="4" s="1"/>
  <c r="I246" i="4"/>
  <c r="M245" i="4"/>
  <c r="I245" i="4"/>
  <c r="K245" i="4" s="1"/>
  <c r="G245" i="4"/>
  <c r="M244" i="4"/>
  <c r="I244" i="4"/>
  <c r="K244" i="4" s="1"/>
  <c r="I243" i="4"/>
  <c r="K243" i="4" s="1"/>
  <c r="M243" i="4" s="1"/>
  <c r="G243" i="4"/>
  <c r="K242" i="4"/>
  <c r="M242" i="4" s="1"/>
  <c r="I242" i="4"/>
  <c r="G241" i="4"/>
  <c r="I241" i="4" s="1"/>
  <c r="K241" i="4" s="1"/>
  <c r="M241" i="4" s="1"/>
  <c r="I240" i="4"/>
  <c r="K240" i="4" s="1"/>
  <c r="M240" i="4" s="1"/>
  <c r="K239" i="4"/>
  <c r="M239" i="4" s="1"/>
  <c r="G239" i="4"/>
  <c r="I239" i="4" s="1"/>
  <c r="M238" i="4"/>
  <c r="K238" i="4"/>
  <c r="I238" i="4"/>
  <c r="K237" i="4"/>
  <c r="M237" i="4" s="1"/>
  <c r="I237" i="4"/>
  <c r="G237" i="4"/>
  <c r="K236" i="4"/>
  <c r="M236" i="4" s="1"/>
  <c r="I236" i="4"/>
  <c r="G235" i="4"/>
  <c r="I235" i="4" s="1"/>
  <c r="K235" i="4" s="1"/>
  <c r="M235" i="4" s="1"/>
  <c r="I234" i="4"/>
  <c r="K234" i="4" s="1"/>
  <c r="M234" i="4" s="1"/>
  <c r="I233" i="4"/>
  <c r="K233" i="4" s="1"/>
  <c r="M233" i="4" s="1"/>
  <c r="G233" i="4"/>
  <c r="M232" i="4"/>
  <c r="I232" i="4"/>
  <c r="K232" i="4" s="1"/>
  <c r="G231" i="4"/>
  <c r="I231" i="4" s="1"/>
  <c r="K231" i="4" s="1"/>
  <c r="M231" i="4" s="1"/>
  <c r="K230" i="4"/>
  <c r="M230" i="4" s="1"/>
  <c r="I230" i="4"/>
  <c r="I229" i="4"/>
  <c r="K229" i="4" s="1"/>
  <c r="M229" i="4" s="1"/>
  <c r="G229" i="4"/>
  <c r="M228" i="4"/>
  <c r="I228" i="4"/>
  <c r="K228" i="4" s="1"/>
  <c r="I227" i="4"/>
  <c r="K227" i="4" s="1"/>
  <c r="M227" i="4" s="1"/>
  <c r="G227" i="4"/>
  <c r="K226" i="4"/>
  <c r="M226" i="4" s="1"/>
  <c r="I226" i="4"/>
  <c r="G225" i="4"/>
  <c r="I225" i="4" s="1"/>
  <c r="K225" i="4" s="1"/>
  <c r="M225" i="4" s="1"/>
  <c r="I224" i="4"/>
  <c r="K224" i="4" s="1"/>
  <c r="M224" i="4" s="1"/>
  <c r="K223" i="4"/>
  <c r="M223" i="4" s="1"/>
  <c r="G223" i="4"/>
  <c r="I223" i="4" s="1"/>
  <c r="M222" i="4"/>
  <c r="K222" i="4"/>
  <c r="I222" i="4"/>
  <c r="K221" i="4"/>
  <c r="M221" i="4" s="1"/>
  <c r="I221" i="4"/>
  <c r="G221" i="4"/>
  <c r="K220" i="4"/>
  <c r="M220" i="4" s="1"/>
  <c r="I220" i="4"/>
  <c r="K219" i="4"/>
  <c r="M219" i="4" s="1"/>
  <c r="G219" i="4"/>
  <c r="I219" i="4" s="1"/>
  <c r="I218" i="4"/>
  <c r="K218" i="4" s="1"/>
  <c r="M218" i="4" s="1"/>
  <c r="I217" i="4"/>
  <c r="K217" i="4" s="1"/>
  <c r="M217" i="4" s="1"/>
  <c r="G217" i="4"/>
  <c r="M216" i="4"/>
  <c r="I216" i="4"/>
  <c r="K216" i="4" s="1"/>
  <c r="G215" i="4"/>
  <c r="I215" i="4" s="1"/>
  <c r="K215" i="4" s="1"/>
  <c r="M215" i="4" s="1"/>
  <c r="K214" i="4"/>
  <c r="M214" i="4" s="1"/>
  <c r="I214" i="4"/>
  <c r="I213" i="4"/>
  <c r="K213" i="4" s="1"/>
  <c r="M213" i="4" s="1"/>
  <c r="G213" i="4"/>
  <c r="I212" i="4"/>
  <c r="K212" i="4" s="1"/>
  <c r="M212" i="4" s="1"/>
  <c r="K211" i="4"/>
  <c r="M211" i="4" s="1"/>
  <c r="G211" i="4"/>
  <c r="I211" i="4" s="1"/>
  <c r="K210" i="4"/>
  <c r="M210" i="4" s="1"/>
  <c r="I210" i="4"/>
  <c r="M209" i="4"/>
  <c r="I209" i="4"/>
  <c r="K209" i="4" s="1"/>
  <c r="G209" i="4"/>
  <c r="I208" i="4"/>
  <c r="K208" i="4" s="1"/>
  <c r="M208" i="4" s="1"/>
  <c r="K207" i="4"/>
  <c r="M207" i="4" s="1"/>
  <c r="G207" i="4"/>
  <c r="I207" i="4" s="1"/>
  <c r="K206" i="4"/>
  <c r="M206" i="4" s="1"/>
  <c r="I206" i="4"/>
  <c r="M205" i="4"/>
  <c r="I205" i="4"/>
  <c r="K205" i="4" s="1"/>
  <c r="G205" i="4"/>
  <c r="M204" i="4"/>
  <c r="I204" i="4"/>
  <c r="K204" i="4" s="1"/>
  <c r="G203" i="4"/>
  <c r="I203" i="4" s="1"/>
  <c r="K203" i="4" s="1"/>
  <c r="M203" i="4" s="1"/>
  <c r="K202" i="4"/>
  <c r="M202" i="4" s="1"/>
  <c r="I202" i="4"/>
  <c r="I201" i="4"/>
  <c r="K201" i="4" s="1"/>
  <c r="M201" i="4" s="1"/>
  <c r="G201" i="4"/>
  <c r="M200" i="4"/>
  <c r="I200" i="4"/>
  <c r="K200" i="4" s="1"/>
  <c r="G199" i="4"/>
  <c r="I199" i="4" s="1"/>
  <c r="K199" i="4" s="1"/>
  <c r="M199" i="4" s="1"/>
  <c r="K198" i="4"/>
  <c r="M198" i="4" s="1"/>
  <c r="I198" i="4"/>
  <c r="I197" i="4"/>
  <c r="K197" i="4" s="1"/>
  <c r="M197" i="4" s="1"/>
  <c r="G197" i="4"/>
  <c r="I196" i="4"/>
  <c r="K196" i="4" s="1"/>
  <c r="M196" i="4" s="1"/>
  <c r="K195" i="4"/>
  <c r="M195" i="4" s="1"/>
  <c r="G195" i="4"/>
  <c r="I195" i="4" s="1"/>
  <c r="K194" i="4"/>
  <c r="M194" i="4" s="1"/>
  <c r="I194" i="4"/>
  <c r="M193" i="4"/>
  <c r="I193" i="4"/>
  <c r="K193" i="4" s="1"/>
  <c r="G193" i="4"/>
  <c r="I192" i="4"/>
  <c r="K192" i="4" s="1"/>
  <c r="M192" i="4" s="1"/>
  <c r="K191" i="4"/>
  <c r="M191" i="4" s="1"/>
  <c r="G191" i="4"/>
  <c r="I191" i="4" s="1"/>
  <c r="K190" i="4"/>
  <c r="M190" i="4" s="1"/>
  <c r="I190" i="4"/>
  <c r="M189" i="4"/>
  <c r="I189" i="4"/>
  <c r="K189" i="4" s="1"/>
  <c r="G189" i="4"/>
  <c r="M188" i="4"/>
  <c r="I188" i="4"/>
  <c r="K188" i="4" s="1"/>
  <c r="G187" i="4"/>
  <c r="I187" i="4" s="1"/>
  <c r="K187" i="4" s="1"/>
  <c r="M187" i="4" s="1"/>
  <c r="K186" i="4"/>
  <c r="M186" i="4" s="1"/>
  <c r="I186" i="4"/>
  <c r="I185" i="4"/>
  <c r="K185" i="4" s="1"/>
  <c r="M185" i="4" s="1"/>
  <c r="G185" i="4"/>
  <c r="M184" i="4"/>
  <c r="I184" i="4"/>
  <c r="K184" i="4" s="1"/>
  <c r="G183" i="4"/>
  <c r="I183" i="4" s="1"/>
  <c r="K183" i="4" s="1"/>
  <c r="M183" i="4" s="1"/>
  <c r="K182" i="4"/>
  <c r="M182" i="4" s="1"/>
  <c r="I182" i="4"/>
  <c r="I181" i="4"/>
  <c r="K181" i="4" s="1"/>
  <c r="M181" i="4" s="1"/>
  <c r="G181" i="4"/>
  <c r="I180" i="4"/>
  <c r="K180" i="4" s="1"/>
  <c r="M180" i="4" s="1"/>
  <c r="K179" i="4"/>
  <c r="M179" i="4" s="1"/>
  <c r="G179" i="4"/>
  <c r="I179" i="4" s="1"/>
  <c r="K178" i="4"/>
  <c r="M178" i="4" s="1"/>
  <c r="I178" i="4"/>
  <c r="M177" i="4"/>
  <c r="I177" i="4"/>
  <c r="K177" i="4" s="1"/>
  <c r="G177" i="4"/>
  <c r="I176" i="4"/>
  <c r="K176" i="4" s="1"/>
  <c r="M176" i="4" s="1"/>
  <c r="K175" i="4"/>
  <c r="M175" i="4" s="1"/>
  <c r="G175" i="4"/>
  <c r="I175" i="4" s="1"/>
  <c r="K174" i="4"/>
  <c r="M174" i="4" s="1"/>
  <c r="I174" i="4"/>
  <c r="M173" i="4"/>
  <c r="I173" i="4"/>
  <c r="K173" i="4" s="1"/>
  <c r="G173" i="4"/>
  <c r="M172" i="4"/>
  <c r="I172" i="4"/>
  <c r="K172" i="4" s="1"/>
  <c r="G171" i="4"/>
  <c r="I171" i="4" s="1"/>
  <c r="K171" i="4" s="1"/>
  <c r="M171" i="4" s="1"/>
  <c r="K170" i="4"/>
  <c r="M170" i="4" s="1"/>
  <c r="I170" i="4"/>
  <c r="I169" i="4"/>
  <c r="K169" i="4" s="1"/>
  <c r="M169" i="4" s="1"/>
  <c r="G169" i="4"/>
  <c r="M168" i="4"/>
  <c r="I168" i="4"/>
  <c r="K168" i="4" s="1"/>
  <c r="G167" i="4"/>
  <c r="I167" i="4" s="1"/>
  <c r="K167" i="4" s="1"/>
  <c r="M167" i="4" s="1"/>
  <c r="K166" i="4"/>
  <c r="M166" i="4" s="1"/>
  <c r="I166" i="4"/>
  <c r="K165" i="4"/>
  <c r="M165" i="4" s="1"/>
  <c r="I165" i="4"/>
  <c r="G165" i="4"/>
  <c r="K164" i="4"/>
  <c r="M164" i="4" s="1"/>
  <c r="I164" i="4"/>
  <c r="G163" i="4"/>
  <c r="I163" i="4" s="1"/>
  <c r="K163" i="4" s="1"/>
  <c r="M163" i="4" s="1"/>
  <c r="K162" i="4"/>
  <c r="M162" i="4" s="1"/>
  <c r="I162" i="4"/>
  <c r="I161" i="4"/>
  <c r="K161" i="4" s="1"/>
  <c r="M161" i="4" s="1"/>
  <c r="G161" i="4"/>
  <c r="I160" i="4"/>
  <c r="K160" i="4" s="1"/>
  <c r="M160" i="4" s="1"/>
  <c r="M159" i="4"/>
  <c r="K159" i="4"/>
  <c r="G159" i="4"/>
  <c r="I159" i="4" s="1"/>
  <c r="K158" i="4"/>
  <c r="M158" i="4" s="1"/>
  <c r="I158" i="4"/>
  <c r="I157" i="4"/>
  <c r="K157" i="4" s="1"/>
  <c r="M157" i="4" s="1"/>
  <c r="G157" i="4"/>
  <c r="I156" i="4"/>
  <c r="K156" i="4" s="1"/>
  <c r="M156" i="4" s="1"/>
  <c r="G155" i="4"/>
  <c r="I155" i="4" s="1"/>
  <c r="K155" i="4" s="1"/>
  <c r="M155" i="4" s="1"/>
  <c r="K154" i="4"/>
  <c r="M154" i="4" s="1"/>
  <c r="I154" i="4"/>
  <c r="G153" i="4"/>
  <c r="I153" i="4" s="1"/>
  <c r="K153" i="4" s="1"/>
  <c r="M153" i="4" s="1"/>
  <c r="M152" i="4"/>
  <c r="I152" i="4"/>
  <c r="K152" i="4" s="1"/>
  <c r="K151" i="4"/>
  <c r="M151" i="4" s="1"/>
  <c r="G151" i="4"/>
  <c r="I151" i="4" s="1"/>
  <c r="K150" i="4"/>
  <c r="M150" i="4" s="1"/>
  <c r="I150" i="4"/>
  <c r="I149" i="4"/>
  <c r="K149" i="4" s="1"/>
  <c r="M149" i="4" s="1"/>
  <c r="G149" i="4"/>
  <c r="I148" i="4"/>
  <c r="K148" i="4" s="1"/>
  <c r="M148" i="4" s="1"/>
  <c r="K147" i="4"/>
  <c r="M147" i="4" s="1"/>
  <c r="I147" i="4"/>
  <c r="G147" i="4"/>
  <c r="I146" i="4"/>
  <c r="K146" i="4" s="1"/>
  <c r="M146" i="4" s="1"/>
  <c r="G145" i="4"/>
  <c r="I145" i="4" s="1"/>
  <c r="K145" i="4" s="1"/>
  <c r="M145" i="4" s="1"/>
  <c r="M144" i="4"/>
  <c r="I144" i="4"/>
  <c r="K144" i="4" s="1"/>
  <c r="G143" i="4"/>
  <c r="I143" i="4" s="1"/>
  <c r="K143" i="4" s="1"/>
  <c r="M143" i="4" s="1"/>
  <c r="M142" i="4"/>
  <c r="K142" i="4"/>
  <c r="I142" i="4"/>
  <c r="M141" i="4"/>
  <c r="K141" i="4"/>
  <c r="I141" i="4"/>
  <c r="I140" i="4"/>
  <c r="K140" i="4" s="1"/>
  <c r="M140" i="4" s="1"/>
  <c r="M139" i="4"/>
  <c r="I139" i="4"/>
  <c r="K139" i="4" s="1"/>
  <c r="K138" i="4"/>
  <c r="M138" i="4" s="1"/>
  <c r="I138" i="4"/>
  <c r="I137" i="4"/>
  <c r="K137" i="4" s="1"/>
  <c r="M137" i="4" s="1"/>
  <c r="K136" i="4"/>
  <c r="M136" i="4" s="1"/>
  <c r="I136" i="4"/>
  <c r="I135" i="4"/>
  <c r="K135" i="4" s="1"/>
  <c r="M135" i="4" s="1"/>
  <c r="M134" i="4"/>
  <c r="K134" i="4"/>
  <c r="I134" i="4"/>
  <c r="M133" i="4"/>
  <c r="K133" i="4"/>
  <c r="I133" i="4"/>
  <c r="I132" i="4"/>
  <c r="K132" i="4" s="1"/>
  <c r="M132" i="4" s="1"/>
  <c r="M131" i="4"/>
  <c r="I131" i="4"/>
  <c r="K131" i="4" s="1"/>
  <c r="K130" i="4"/>
  <c r="M130" i="4" s="1"/>
  <c r="I130" i="4"/>
  <c r="I129" i="4"/>
  <c r="K129" i="4" s="1"/>
  <c r="M129" i="4" s="1"/>
  <c r="K128" i="4"/>
  <c r="M128" i="4" s="1"/>
  <c r="I128" i="4"/>
  <c r="I127" i="4"/>
  <c r="K127" i="4" s="1"/>
  <c r="M127" i="4" s="1"/>
  <c r="M126" i="4"/>
  <c r="K126" i="4"/>
  <c r="I126" i="4"/>
  <c r="M125" i="4"/>
  <c r="K125" i="4"/>
  <c r="I125" i="4"/>
  <c r="I124" i="4"/>
  <c r="K124" i="4" s="1"/>
  <c r="M124" i="4" s="1"/>
  <c r="M123" i="4"/>
  <c r="I123" i="4"/>
  <c r="K123" i="4" s="1"/>
  <c r="K122" i="4"/>
  <c r="M122" i="4" s="1"/>
  <c r="I122" i="4"/>
  <c r="I121" i="4"/>
  <c r="K121" i="4" s="1"/>
  <c r="M121" i="4" s="1"/>
  <c r="K120" i="4"/>
  <c r="M120" i="4" s="1"/>
  <c r="I120" i="4"/>
  <c r="I119" i="4"/>
  <c r="K119" i="4" s="1"/>
  <c r="M119" i="4" s="1"/>
  <c r="M118" i="4"/>
  <c r="K118" i="4"/>
  <c r="I118" i="4"/>
  <c r="M117" i="4"/>
  <c r="K117" i="4"/>
  <c r="I117" i="4"/>
  <c r="I116" i="4"/>
  <c r="K116" i="4" s="1"/>
  <c r="M116" i="4" s="1"/>
  <c r="M115" i="4"/>
  <c r="I115" i="4"/>
  <c r="K115" i="4" s="1"/>
  <c r="K114" i="4"/>
  <c r="M114" i="4" s="1"/>
  <c r="I114" i="4"/>
  <c r="I113" i="4"/>
  <c r="K113" i="4" s="1"/>
  <c r="M113" i="4" s="1"/>
  <c r="K112" i="4"/>
  <c r="M112" i="4" s="1"/>
  <c r="I112" i="4"/>
  <c r="I111" i="4"/>
  <c r="K111" i="4" s="1"/>
  <c r="M111" i="4" s="1"/>
  <c r="M110" i="4"/>
  <c r="K110" i="4"/>
  <c r="I110" i="4"/>
  <c r="M109" i="4"/>
  <c r="K109" i="4"/>
  <c r="I109" i="4"/>
  <c r="I108" i="4"/>
  <c r="K108" i="4" s="1"/>
  <c r="M108" i="4" s="1"/>
  <c r="M107" i="4"/>
  <c r="I107" i="4"/>
  <c r="K107" i="4" s="1"/>
  <c r="K106" i="4"/>
  <c r="M106" i="4" s="1"/>
  <c r="I106" i="4"/>
  <c r="I105" i="4"/>
  <c r="K105" i="4" s="1"/>
  <c r="M105" i="4" s="1"/>
  <c r="K104" i="4"/>
  <c r="M104" i="4" s="1"/>
  <c r="I104" i="4"/>
  <c r="I103" i="4"/>
  <c r="K103" i="4" s="1"/>
  <c r="M103" i="4" s="1"/>
  <c r="M102" i="4"/>
  <c r="K102" i="4"/>
  <c r="I102" i="4"/>
  <c r="M101" i="4"/>
  <c r="K101" i="4"/>
  <c r="I101" i="4"/>
  <c r="K100" i="4"/>
  <c r="M100" i="4" s="1"/>
  <c r="I100" i="4"/>
  <c r="I99" i="4"/>
  <c r="K99" i="4" s="1"/>
  <c r="M99" i="4" s="1"/>
  <c r="I98" i="4"/>
  <c r="K98" i="4" s="1"/>
  <c r="M98" i="4" s="1"/>
  <c r="M97" i="4"/>
  <c r="K97" i="4"/>
  <c r="I97" i="4"/>
  <c r="K96" i="4"/>
  <c r="M96" i="4" s="1"/>
  <c r="I96" i="4"/>
  <c r="I95" i="4"/>
  <c r="K95" i="4" s="1"/>
  <c r="M95" i="4" s="1"/>
  <c r="I94" i="4"/>
  <c r="K94" i="4" s="1"/>
  <c r="M94" i="4" s="1"/>
  <c r="M93" i="4"/>
  <c r="K93" i="4"/>
  <c r="I93" i="4"/>
  <c r="K92" i="4"/>
  <c r="M92" i="4" s="1"/>
  <c r="I92" i="4"/>
  <c r="I91" i="4"/>
  <c r="K91" i="4" s="1"/>
  <c r="M91" i="4" s="1"/>
  <c r="H91" i="4"/>
  <c r="I90" i="4"/>
  <c r="K90" i="4" s="1"/>
  <c r="M90" i="4" s="1"/>
  <c r="I89" i="4"/>
  <c r="K89" i="4" s="1"/>
  <c r="M89" i="4" s="1"/>
  <c r="M88" i="4"/>
  <c r="K88" i="4"/>
  <c r="I88" i="4"/>
  <c r="K87" i="4"/>
  <c r="M87" i="4" s="1"/>
  <c r="I87" i="4"/>
  <c r="I86" i="4"/>
  <c r="K86" i="4" s="1"/>
  <c r="M86" i="4" s="1"/>
  <c r="H85" i="4"/>
  <c r="I85" i="4" s="1"/>
  <c r="I83" i="4"/>
  <c r="K83" i="4" s="1"/>
  <c r="M83" i="4" s="1"/>
  <c r="I82" i="4"/>
  <c r="K82" i="4" s="1"/>
  <c r="M82" i="4" s="1"/>
  <c r="M81" i="4"/>
  <c r="K81" i="4"/>
  <c r="I81" i="4"/>
  <c r="K80" i="4"/>
  <c r="M80" i="4" s="1"/>
  <c r="I80" i="4"/>
  <c r="I79" i="4"/>
  <c r="K79" i="4" s="1"/>
  <c r="M79" i="4" s="1"/>
  <c r="I78" i="4"/>
  <c r="K78" i="4" s="1"/>
  <c r="M78" i="4" s="1"/>
  <c r="M77" i="4"/>
  <c r="K77" i="4"/>
  <c r="I77" i="4"/>
  <c r="K76" i="4"/>
  <c r="M76" i="4" s="1"/>
  <c r="I76" i="4"/>
  <c r="I75" i="4"/>
  <c r="K75" i="4" s="1"/>
  <c r="M75" i="4" s="1"/>
  <c r="I74" i="4"/>
  <c r="K74" i="4" s="1"/>
  <c r="M74" i="4" s="1"/>
  <c r="M73" i="4"/>
  <c r="K73" i="4"/>
  <c r="I73" i="4"/>
  <c r="K72" i="4"/>
  <c r="M72" i="4" s="1"/>
  <c r="I72" i="4"/>
  <c r="I71" i="4"/>
  <c r="K71" i="4" s="1"/>
  <c r="M71" i="4" s="1"/>
  <c r="I70" i="4"/>
  <c r="K70" i="4" s="1"/>
  <c r="M70" i="4" s="1"/>
  <c r="M69" i="4"/>
  <c r="K69" i="4"/>
  <c r="I69" i="4"/>
  <c r="K68" i="4"/>
  <c r="M68" i="4" s="1"/>
  <c r="I68" i="4"/>
  <c r="I67" i="4"/>
  <c r="K67" i="4" s="1"/>
  <c r="M67" i="4" s="1"/>
  <c r="I66" i="4"/>
  <c r="K66" i="4" s="1"/>
  <c r="M66" i="4" s="1"/>
  <c r="M65" i="4"/>
  <c r="K65" i="4"/>
  <c r="I65" i="4"/>
  <c r="K64" i="4"/>
  <c r="M64" i="4" s="1"/>
  <c r="I64" i="4"/>
  <c r="I63" i="4"/>
  <c r="K63" i="4" s="1"/>
  <c r="M63" i="4" s="1"/>
  <c r="I62" i="4"/>
  <c r="K62" i="4" s="1"/>
  <c r="M62" i="4" s="1"/>
  <c r="M61" i="4"/>
  <c r="K61" i="4"/>
  <c r="I61" i="4"/>
  <c r="K60" i="4"/>
  <c r="M60" i="4" s="1"/>
  <c r="I60" i="4"/>
  <c r="I59" i="4"/>
  <c r="K59" i="4" s="1"/>
  <c r="M59" i="4" s="1"/>
  <c r="I58" i="4"/>
  <c r="K58" i="4" s="1"/>
  <c r="M58" i="4" s="1"/>
  <c r="M57" i="4"/>
  <c r="K57" i="4"/>
  <c r="I57" i="4"/>
  <c r="K56" i="4"/>
  <c r="M56" i="4" s="1"/>
  <c r="I56" i="4"/>
  <c r="I55" i="4"/>
  <c r="K55" i="4" s="1"/>
  <c r="M55" i="4" s="1"/>
  <c r="I54" i="4"/>
  <c r="K54" i="4" s="1"/>
  <c r="M54" i="4" s="1"/>
  <c r="M53" i="4"/>
  <c r="K53" i="4"/>
  <c r="I53" i="4"/>
  <c r="K52" i="4"/>
  <c r="M52" i="4" s="1"/>
  <c r="I52" i="4"/>
  <c r="I51" i="4"/>
  <c r="K51" i="4" s="1"/>
  <c r="M51" i="4" s="1"/>
  <c r="I50" i="4"/>
  <c r="K50" i="4" s="1"/>
  <c r="M50" i="4" s="1"/>
  <c r="M49" i="4"/>
  <c r="K49" i="4"/>
  <c r="I49" i="4"/>
  <c r="K48" i="4"/>
  <c r="M48" i="4" s="1"/>
  <c r="I48" i="4"/>
  <c r="I47" i="4"/>
  <c r="K47" i="4" s="1"/>
  <c r="M47" i="4" s="1"/>
  <c r="I46" i="4"/>
  <c r="K46" i="4" s="1"/>
  <c r="M46" i="4" s="1"/>
  <c r="M45" i="4"/>
  <c r="K45" i="4"/>
  <c r="I45" i="4"/>
  <c r="K44" i="4"/>
  <c r="M44" i="4" s="1"/>
  <c r="I44" i="4"/>
  <c r="I43" i="4"/>
  <c r="K43" i="4" s="1"/>
  <c r="M43" i="4" s="1"/>
  <c r="I42" i="4"/>
  <c r="K42" i="4" s="1"/>
  <c r="M42" i="4" s="1"/>
  <c r="M41" i="4"/>
  <c r="K41" i="4"/>
  <c r="I41" i="4"/>
  <c r="K40" i="4"/>
  <c r="M40" i="4" s="1"/>
  <c r="I40" i="4"/>
  <c r="I39" i="4"/>
  <c r="K39" i="4" s="1"/>
  <c r="M39" i="4" s="1"/>
  <c r="I38" i="4"/>
  <c r="K38" i="4" s="1"/>
  <c r="M38" i="4" s="1"/>
  <c r="M37" i="4"/>
  <c r="K37" i="4"/>
  <c r="I37" i="4"/>
  <c r="K36" i="4"/>
  <c r="M36" i="4" s="1"/>
  <c r="I36" i="4"/>
  <c r="I35" i="4"/>
  <c r="K35" i="4" s="1"/>
  <c r="M35" i="4" s="1"/>
  <c r="I34" i="4"/>
  <c r="K34" i="4" s="1"/>
  <c r="M34" i="4" s="1"/>
  <c r="M33" i="4"/>
  <c r="K33" i="4"/>
  <c r="I33" i="4"/>
  <c r="K32" i="4"/>
  <c r="M32" i="4" s="1"/>
  <c r="I32" i="4"/>
  <c r="I31" i="4"/>
  <c r="K31" i="4" s="1"/>
  <c r="M31" i="4" s="1"/>
  <c r="I30" i="4"/>
  <c r="K30" i="4" s="1"/>
  <c r="M30" i="4" s="1"/>
  <c r="M29" i="4"/>
  <c r="K29" i="4"/>
  <c r="I29" i="4"/>
  <c r="K28" i="4"/>
  <c r="M28" i="4" s="1"/>
  <c r="I28" i="4"/>
  <c r="I27" i="4"/>
  <c r="K27" i="4" s="1"/>
  <c r="M27" i="4" s="1"/>
  <c r="I26" i="4"/>
  <c r="K26" i="4" s="1"/>
  <c r="M26" i="4" s="1"/>
  <c r="M25" i="4"/>
  <c r="K25" i="4"/>
  <c r="I25" i="4"/>
  <c r="K24" i="4"/>
  <c r="M24" i="4" s="1"/>
  <c r="I24" i="4"/>
  <c r="I23" i="4"/>
  <c r="K23" i="4" s="1"/>
  <c r="M23" i="4" s="1"/>
  <c r="I22" i="4"/>
  <c r="K22" i="4" s="1"/>
  <c r="M22" i="4" s="1"/>
  <c r="M21" i="4"/>
  <c r="K21" i="4"/>
  <c r="I21" i="4"/>
  <c r="K20" i="4"/>
  <c r="M20" i="4" s="1"/>
  <c r="I20" i="4"/>
  <c r="I19" i="4"/>
  <c r="K19" i="4" s="1"/>
  <c r="M19" i="4" s="1"/>
  <c r="I18" i="4"/>
  <c r="K18" i="4" s="1"/>
  <c r="M18" i="4" s="1"/>
  <c r="M17" i="4"/>
  <c r="K17" i="4"/>
  <c r="I17" i="4"/>
  <c r="K16" i="4"/>
  <c r="M16" i="4" s="1"/>
  <c r="I16" i="4"/>
  <c r="I15" i="4"/>
  <c r="K15" i="4" s="1"/>
  <c r="M15" i="4" s="1"/>
  <c r="H14" i="4"/>
  <c r="I14" i="4" s="1"/>
  <c r="H13" i="4"/>
  <c r="G13" i="4"/>
  <c r="M11" i="4"/>
  <c r="J10" i="4"/>
  <c r="K85" i="4" l="1"/>
  <c r="M85" i="4" s="1"/>
  <c r="I84" i="4"/>
  <c r="K84" i="4" s="1"/>
  <c r="M84" i="4" s="1"/>
  <c r="I13" i="4"/>
  <c r="K14" i="4"/>
  <c r="M14" i="4" s="1"/>
  <c r="M426" i="4"/>
  <c r="L373" i="4"/>
  <c r="L12" i="4" s="1"/>
  <c r="L10" i="4" s="1"/>
  <c r="H84" i="4"/>
  <c r="H12" i="4" s="1"/>
  <c r="H10" i="4" s="1"/>
  <c r="G84" i="4"/>
  <c r="G12" i="4" s="1"/>
  <c r="G10" i="4" s="1"/>
  <c r="I671" i="4"/>
  <c r="K671" i="4" s="1"/>
  <c r="M671" i="4" s="1"/>
  <c r="H373" i="4"/>
  <c r="I374" i="4"/>
  <c r="K667" i="4"/>
  <c r="M667" i="4" s="1"/>
  <c r="I666" i="4"/>
  <c r="K666" i="4" s="1"/>
  <c r="M666" i="4" s="1"/>
  <c r="I373" i="4" l="1"/>
  <c r="K373" i="4" s="1"/>
  <c r="M373" i="4" s="1"/>
  <c r="K374" i="4"/>
  <c r="M374" i="4" s="1"/>
  <c r="K13" i="4"/>
  <c r="M13" i="4" s="1"/>
  <c r="I12" i="4" l="1"/>
  <c r="I10" i="4" l="1"/>
  <c r="K12" i="4"/>
  <c r="K10" i="4" l="1"/>
  <c r="M10" i="4" s="1"/>
  <c r="M12" i="4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E21" i="3"/>
  <c r="E20" i="3"/>
  <c r="D20" i="3"/>
  <c r="C20" i="3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D7" i="3" s="1"/>
  <c r="C8" i="3"/>
  <c r="E8" i="3" s="1"/>
  <c r="E6" i="3"/>
  <c r="E5" i="3"/>
  <c r="E4" i="3"/>
  <c r="D3" i="3"/>
  <c r="D19" i="3" s="1"/>
  <c r="D25" i="3" s="1"/>
  <c r="C3" i="3"/>
  <c r="E45" i="3" l="1"/>
  <c r="C19" i="3"/>
  <c r="E19" i="3" s="1"/>
  <c r="E3" i="3"/>
  <c r="C7" i="3"/>
  <c r="E7" i="3" s="1"/>
  <c r="C25" i="3"/>
  <c r="E25" i="3" s="1"/>
</calcChain>
</file>

<file path=xl/sharedStrings.xml><?xml version="1.0" encoding="utf-8"?>
<sst xmlns="http://schemas.openxmlformats.org/spreadsheetml/2006/main" count="2540" uniqueCount="455">
  <si>
    <t>pol.</t>
  </si>
  <si>
    <t>v tis. Kč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</si>
  <si>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</si>
  <si>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</si>
  <si>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</si>
  <si>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</si>
  <si>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</si>
  <si>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</si>
  <si>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</si>
  <si>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</si>
  <si>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</si>
  <si>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</si>
  <si>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</si>
  <si>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</si>
  <si>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</si>
  <si>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</si>
  <si>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</si>
  <si>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</si>
  <si>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</si>
  <si>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</si>
  <si>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</si>
  <si>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</si>
  <si>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</si>
  <si>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</si>
  <si>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</si>
  <si>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</si>
  <si>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</si>
  <si>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</si>
  <si>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</si>
  <si>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</si>
  <si>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</si>
  <si>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</si>
  <si>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</si>
  <si>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</si>
  <si>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</si>
  <si>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</si>
  <si>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</si>
  <si>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</si>
  <si>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</si>
  <si>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</si>
  <si>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</si>
  <si>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</si>
  <si>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</si>
  <si>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</si>
  <si>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</si>
  <si>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</si>
  <si>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</si>
  <si>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</si>
  <si>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</si>
  <si>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</si>
  <si>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</si>
  <si>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</si>
  <si>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</si>
  <si>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</si>
  <si>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</si>
  <si>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</si>
  <si>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</si>
  <si>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</si>
  <si>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</si>
  <si>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</si>
  <si>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</si>
  <si>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</si>
  <si>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</si>
  <si>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</si>
  <si>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ke ZR-RO č.141/16</t>
  </si>
  <si>
    <t>ZR-RO č. 141/16</t>
  </si>
  <si>
    <t>ZR-RO č.141/16</t>
  </si>
  <si>
    <t>Změna rozpočtu - rozpočtové opatření č.141/16</t>
  </si>
  <si>
    <t>Příloha č. 1 - tab. část ke ZR-RO č.141/16</t>
  </si>
  <si>
    <t>926 04 - DOTAČNÍ FOND</t>
  </si>
  <si>
    <t>Odbor školství, mládeže, tělovýchovy a sportu</t>
  </si>
  <si>
    <t>tis.Kč</t>
  </si>
  <si>
    <t>uk.</t>
  </si>
  <si>
    <t>č.a.</t>
  </si>
  <si>
    <t>§</t>
  </si>
  <si>
    <t>926 04 - D O T A Č N Í   F O N D</t>
  </si>
  <si>
    <t>UR I. 2016</t>
  </si>
  <si>
    <t>ZR-RO č.28,55/16</t>
  </si>
  <si>
    <t>UR II. 2016</t>
  </si>
  <si>
    <t>RU č. 1/16</t>
  </si>
  <si>
    <t>UR III.2016</t>
  </si>
  <si>
    <t>UR IV.2016</t>
  </si>
  <si>
    <t>SU</t>
  </si>
  <si>
    <t>Programy resortu školství, mládeže, tělovýchovy a sportu</t>
  </si>
  <si>
    <t>4a. Oblast podpory školství a mládež</t>
  </si>
  <si>
    <t>4b. Oblast podpory tělovýchovy a sport</t>
  </si>
  <si>
    <t>Program 4.20 (3.4.)</t>
  </si>
  <si>
    <t>Údržba, provoz a nájem sportovních zařízení</t>
  </si>
  <si>
    <t>4200000</t>
  </si>
  <si>
    <t>0000</t>
  </si>
  <si>
    <t>x</t>
  </si>
  <si>
    <t>nespecifikované rezervy</t>
  </si>
  <si>
    <t>3040017</t>
  </si>
  <si>
    <t>TJ Spartak ČKD Žandov - Pravidelná činnost sportovních oddílů pracujících s dětmi a mládeží - podpora pronájmu tělovýchovného zařízení v regionu</t>
  </si>
  <si>
    <t xml:space="preserve"> </t>
  </si>
  <si>
    <t>neinvestiční transfery spolkům</t>
  </si>
  <si>
    <t>TJ Spartak Chrastava - Nákup energií pro provoz sportovišť</t>
  </si>
  <si>
    <t>ostatní neinvestiční výdaje jinde nezařazené</t>
  </si>
  <si>
    <t>Sport Aerobic Liberec o.s. - Udržení provozu sport.centra mládeže Sport Aerobic Liberec</t>
  </si>
  <si>
    <t>TJ Sokol Přepeře - Náklady energií v sokolovně v Přepeřích v roce 2014</t>
  </si>
  <si>
    <t/>
  </si>
  <si>
    <t>TJ Sokol Doubí o.s. - Údržba, provoz a nájem sportovních zařízení pro TJ Sokol Doubí</t>
  </si>
  <si>
    <t>3040180</t>
  </si>
  <si>
    <t>TJ Lokomotiva Česká Lípa - Údržba a provoz sportovních zaříz.a nájmy</t>
  </si>
  <si>
    <t>oprava akce</t>
  </si>
  <si>
    <t>TJ SOKOL HORKA U STARÉ PAKY - Zajištění provozu budovy sokolovny na Horkách u Staré Paky</t>
  </si>
  <si>
    <t>HC Frýdlant - Rekonstrukce šaten v areálu zimního stadionu Frýdlant</t>
  </si>
  <si>
    <t>TJ Sokol Záhoří - Protismyková dlažba, venkovní dveře</t>
  </si>
  <si>
    <t>FK Košťálov, o.s.-Údržba a regenerace hrací plochy fotbalového hřiště</t>
  </si>
  <si>
    <t>TJ FK ŽBS Železný Brod-Provoz a údržba areálu TJ FK ŽBS Železný Brod</t>
  </si>
  <si>
    <t>Tělocvičná jednota Sokol Studenec-Údržba a provoz budovy sokolovny ve Studenci</t>
  </si>
  <si>
    <t>Tělovýchovná jednota Sokol, Rochlice, Liberec-Provoz budovy tělocvičny</t>
  </si>
  <si>
    <t>KRAJSKÁ ORGANIZACE ČUS LK, Liberec-Nájemné Krajské organizace ČUS LK</t>
  </si>
  <si>
    <t>Jiskra Raspenava, o.s.-Údržba a energie sportovní haly Raspenava</t>
  </si>
  <si>
    <t>Liberecká sportovní a tělovýchovná organizace, o.s., Liberec-Nájemné okresní organ.ČUS Liberec</t>
  </si>
  <si>
    <t>Tělovýchovná jednota Sokol Zlatá Olešnice-Elektrická energie pro lyžařský areál TJ Sokol Zlatá Olešnice</t>
  </si>
  <si>
    <t>Tělocvičná jednota SOKOL Kobyly-Nákup energií a opravy v budově sokolovny na Nechválově</t>
  </si>
  <si>
    <t>Bruslařský klub Variace Liberec-Údržba a provoz sportov.zařízení v období leden 2015 až prosinec 2015</t>
  </si>
  <si>
    <t>Sportovní klub Kanoistika Česká Lípa-Údržba loděnice a úprava vodácké trati</t>
  </si>
  <si>
    <t>Tělovýchovná jednota Sokol Přepeře-Nákup energií v roce 2015 v sokolovně TJ Sokol Přepeře</t>
  </si>
  <si>
    <t>Tělocvičná jednota Sokol Chuchelna-Úhrada energií v objektu sokolovny v obci Chuchelna</t>
  </si>
  <si>
    <t>TJ Bižuterie, o.s., Jablonec n/N-Zajiš.finanč.prostř.pro vytvoření zázemí sportovců tělovýchov.spolku</t>
  </si>
  <si>
    <t>Iron Fighters Kickboxing, z.s., Jablonec n/N-Kickbox</t>
  </si>
  <si>
    <t>TJ SOKOL JENIŠOVICE-Údržba a provoz hřišť, umýváren a haly</t>
  </si>
  <si>
    <t>TJ Sokol Lomnice nad Popelkou-Úhrada spotř. plynu v sokolovně Lomnice n/P</t>
  </si>
  <si>
    <t>TJ SEBA Tanvald-Údržba a provoz dětského lyžařského vleku - Tanvald Výšina</t>
  </si>
  <si>
    <t>3040359</t>
  </si>
  <si>
    <t>Lyžařský sportovní klub Lomnice n/P-Údržba a provoz klasický lyžařský areál Lomnice n/P</t>
  </si>
  <si>
    <t>Tělocvičná jednota SOKOL Liberec-Nájem tělocvičen 2015</t>
  </si>
  <si>
    <t>AFK Nové Město pod Smrkem-Nákup energií a nájem na provoz fotbalového hřiště</t>
  </si>
  <si>
    <t>Tělovýchovná jednota Bílí Tygři Liberec-Program na výchovu hokejových talentů</t>
  </si>
  <si>
    <t>Tenisový klub Železný Brod, o.s.-Provoz tenisové nafukovací haly v období leden 2015 - prosinec 2015</t>
  </si>
  <si>
    <t>Satel Liberec, Jablonecká 18/88, Liberec - Údržba a energie</t>
  </si>
  <si>
    <t>FK Brniště, o.s.- Údržba provoz těl.a sport.zařízení, zahrnuje dr.opravy šaten, tribuny na fotbal.hřišti a údržbu fotbal.hřiště/hnojení a setí travního semene/</t>
  </si>
  <si>
    <t>Program 4.21 (3.5.)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</si>
  <si>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</si>
  <si>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</si>
  <si>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</si>
  <si>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TJ Sokol Víchová n/J - Zajištění činnosti oddílu kopané TJ Sokol Víchová n/J</t>
  </si>
  <si>
    <t>AC SYNER Turnov - Doprava a dresy pro atletickou mládež AC SYNER Turnov</t>
  </si>
  <si>
    <t>Klub českých turistů Ještědská oblast, Liberec - Materiál pro odbory, školení cvičitelů a organizátorů pochodů</t>
  </si>
  <si>
    <t>TJ SEBA TANVALD - Tanvaldské mládežnické běžecké lyžování 2014</t>
  </si>
  <si>
    <t>SPORT RELAX, Česká Lípa-Celoroční sportovní činnost klubu</t>
  </si>
  <si>
    <t>TJ Sokol Studenec-Pravid.činnost a obnova mater.vybavení oddílu lyžování T. J. Sokol Studenec</t>
  </si>
  <si>
    <t>Motosport Chuchelna-Příspěvek na startovné a cestovní náklady</t>
  </si>
  <si>
    <t>FC Slovan Liberec - mládež-FC Slovan Liberec - mládež, materiální vybavení pro tréninky a zápasy dětí</t>
  </si>
  <si>
    <t>Tělocvičná jednota SOKOL Český Dub-Provoz sokolovny Český Dub 2015</t>
  </si>
  <si>
    <t>Slavia Liberec orienteering-Podpora pravidelné činnosti sportovního klubu Slavia Liberec orienteering</t>
  </si>
  <si>
    <t>TJ Sokol Doubí o.s., Liberec-Pravidelná činnost Tělovýchovné jednoty Sokol Doubí</t>
  </si>
  <si>
    <t>Junák - svaz skautů a skautek ČR, středisko  "Štika" Turnov-Vybavení turnovských skautů</t>
  </si>
  <si>
    <t>TJ Desko Liberec-Celoroční činnost TJ Desko Liberec</t>
  </si>
  <si>
    <t>TJ SOKOL JENIŠOVICE-Činnost a vybavení oddílů TJ Sokol Jenišovice</t>
  </si>
  <si>
    <t>TJ SEBA Tanvald-Tanvaldské mládežnické běžecké lyžování 2015</t>
  </si>
  <si>
    <t>Lyžařský sportovní klub Lomnice nad Popelkou-Sportovní příprava LSK Lomnice n. Pop.</t>
  </si>
  <si>
    <t>Šachový klub Zikuda Turnov - o.s.-Pravidelná činnost oddílu ŠK ZIKUDA Turnov - soutěže 2015</t>
  </si>
  <si>
    <t>Baseball Club Blesk Jablonec n/N-Celoroční tréninková a zápasová činnost Baseball Clubu Blesk Jablonec n/N</t>
  </si>
  <si>
    <t>KC KOOPERATIVA LIBEREC-Pravidelná činnost sportovních a tělovýchovných organizací</t>
  </si>
  <si>
    <t>Iron Fighters Kickboxing, Rádlo-Provoz sportovního klubu</t>
  </si>
  <si>
    <t>Klub českých turistů TJ Tatran Jablonec n/N-Materiální a trenérské zabezpečení oddílu orientačního běhu</t>
  </si>
  <si>
    <t>MTB-Cyklokros Team, Lučany n/N-Zajištění účasti MTB - Cyklokros Teamu na SP v cross country v roce 2015</t>
  </si>
  <si>
    <t>Liberecký krajský atletický svaz, Liberec-Podpora pro dobrovolné trenéry LKAS</t>
  </si>
  <si>
    <t>Tělovýchovná jednota Bílí Tygři Liberec-Vytvoření podmínek pro výchovu hokejové mládeže</t>
  </si>
  <si>
    <t>TJ Tatran Jablonné v/P-Materiální vybavení, doprava mládeže a odměna rozhodčích</t>
  </si>
  <si>
    <t>TJSokol Skuhrov-Vyplnění volného času mládeže tělových.aktivitami se zaměřením na běžec.lyžování</t>
  </si>
  <si>
    <t>TJ LIAZ Jablonec n/N - Pravidelná sport.čin.atlet.odd.TJ LIAZ Jablonec n/N</t>
  </si>
  <si>
    <t>AC SYNER Turnov-Celoroční pravidelná činnost s mládeží v AC SYNER Turnov</t>
  </si>
  <si>
    <t>TJ Turnov, o.s.-Podpora pravidelné sportovní činnosti oddílů mládeže TJ Turnov</t>
  </si>
  <si>
    <t>A-STYL,Liberec-Technické a personální zajištění chodu A-stylu Liberec</t>
  </si>
  <si>
    <t>TJ Lokomotiva Česká Lípa, z.s.-Pravidelná sport. čin.dětí a mládeže v TJ Lokomotiva Česká Lípa</t>
  </si>
  <si>
    <t>TS TAKT Liberec,o.s.-Pravidelná činnost taneční skupiny TAKT Liberec</t>
  </si>
  <si>
    <t>FC Slovan Liberec-mládež-FC Slovan Liberec-mládež, pravidelná sportovní činnost mládeže</t>
  </si>
  <si>
    <t>TJ Desná-Pravidelná činnost mládeže v TJ Desná</t>
  </si>
  <si>
    <t>AK AC Slovan Liberec, o.s.-Pravidelná sportovní činnost dětí a mládeže realizované ve SK</t>
  </si>
  <si>
    <t>ČLTK BIŽUTERIE Jablonec n.N-Pravidelná činnost ČLTK Bižuterie Jablonec n.N.</t>
  </si>
  <si>
    <t>Trampolíny Liberec, o. s.-Finanční podpora zajištění sportoviště a trenérů</t>
  </si>
  <si>
    <t>FK Pěnčín-Turnov-Podpora fotbalistů na Turnovsku</t>
  </si>
  <si>
    <t>Hokejový klub Česká Lípa-Pravidelná sportovní činnost dětí a mládeže v HC Česká Lípa</t>
  </si>
  <si>
    <t>TJ DOKSY-Pravidelná sportovní činnost dětí a mládeže v TJ Doksy</t>
  </si>
  <si>
    <t>FC Nový Bor, o.s.-Pravidelná činnost fotbalového klubu FC Nový Bor</t>
  </si>
  <si>
    <t>TJ VK DUKLA LIBEREC-Pravidelná činnost TJ VK Dukla Liberec 1.1.2015-30.6.2016</t>
  </si>
  <si>
    <t>Sport Aerobic Liberec o.s.-Pravidelná činnost Sport Aerobic Liberec o.s.</t>
  </si>
  <si>
    <t>TJ Lokomotiva Liberec I, o.s.-Pravidelná sportovní činnost TJ Lokomotiva Liberec 1</t>
  </si>
  <si>
    <t>SPORT RELAX, Česká Lípa -Podpora sportovní činnosti karate klubu SPORT RELAX</t>
  </si>
  <si>
    <t>TJ Bižuterie, z.s.-Podpora sportujících dětí a mládeže</t>
  </si>
  <si>
    <t>SK Skalice u České Lípy-Pravidelná sportovní činnost SK Skalice u České Lípy</t>
  </si>
  <si>
    <t>Shotokan Sport Centrum Česká Lípa-Pravidelná sport.čin.Shotokan Sport Centrum Česká Lípa</t>
  </si>
  <si>
    <t>TJ DUKLA Liberec, o.s.-Pravidelná činnost TJ DUKLA Liberec, z.s.</t>
  </si>
  <si>
    <t>TJ SLOVAN VESEC, Liberec-Pravidelná činnost TJ Slovan Vesec ve výchově mládeže</t>
  </si>
  <si>
    <t>Sportovní středisko - plavecký klub Česká Lípa-Pravidelná činnost PK Česká Lípa</t>
  </si>
  <si>
    <t>TJ Jiskra Nový Bor, o.s.-Pravidelná sportovní činnost Jiskry NB</t>
  </si>
  <si>
    <t>Sportovní klub SPORTAKTIV, o.s., Jablonec n/N-Pravidelná činnost SK Sportaktiv</t>
  </si>
  <si>
    <t>Athletic club Česká Lípa-Pravidelná sportovní činnost AC Česká Lípa</t>
  </si>
  <si>
    <t>Beach Volley Vratislavice n. N. o.s.-Pravidelná činnost BV Vratislavice</t>
  </si>
  <si>
    <t>Enliven Centre, o.s. Česká Lípa-Sportujeme celý rok</t>
  </si>
  <si>
    <t>Floorball Club Česká Lípa-Pravidelná činnost Floorball Club Česká Lípa</t>
  </si>
  <si>
    <t>DRACI FBC LIBEREC-Pravidelná činnost FBC Liberec</t>
  </si>
  <si>
    <t>Ski klub Jablonec n. N.-Pravidelná činnost dětí a mládeže ve SKI klubu Jablonec n. N.</t>
  </si>
  <si>
    <t>TJ Velké Hamry-Pravidelná sportovní činnost dětí a mládeže v TJ Velké Hamry</t>
  </si>
  <si>
    <t>Sportovní klub S. K. Osečná-Pravidelná činnost Sportovního klubu S.K.Osečná</t>
  </si>
  <si>
    <t>Klub českých turistů TJ Tatran Jablonec n/N-Pravidelná spotr.čin.dětí a mlád.real.v TJ Tatran Jablonec, oddíl orientačního běhu</t>
  </si>
  <si>
    <t>Gryf z.s, Liberec-Pravidelná činnost Gryf z.s.</t>
  </si>
  <si>
    <t>TJ SLAVIA Liberec-Pravidelná činnost TJ Slavia Liberec</t>
  </si>
  <si>
    <t>SK Semily-Pravidelná sportovní činnost  dětí a mládeže realizovaná ve SK Semily</t>
  </si>
  <si>
    <t>TJ FK ŽBS Železný Brod-Činnost TJ FK ŽBS Železný Brod</t>
  </si>
  <si>
    <t>Gymnastika Liberec-Pravidelná činnost Gymnastika Liberec</t>
  </si>
  <si>
    <t>SK Matchball Česká Lípa-Pravid.čin.tenisových družstev a přípravky SK MATCHBALL Česká Lípa</t>
  </si>
  <si>
    <t>LIBEREC HANDBALL-Pravidelná činnost Liberec Handball</t>
  </si>
  <si>
    <t>HC Frýdlant-Počet podpořených dětí a mládeže do 19 let</t>
  </si>
  <si>
    <t>Občanské sdružení FK Sedmihorky-Pravidelná činnost fotbalového klubu Sedmihorky</t>
  </si>
  <si>
    <t>TJ Spartak Smržovka-Pravidelná sport.čin.dětí a mládeže realiz.ve sport.odd.TJ Spartak Smržovka</t>
  </si>
  <si>
    <t>Judoclub Liberec-Pravidelná činnost Judoclubu Liberec</t>
  </si>
  <si>
    <t>Basketbalový klub Kondoři Liberec-Pravidelná činnost BK Kondoři Liberec</t>
  </si>
  <si>
    <t>TJ Tatran Bílý Kostel n/N-Pravidelná sportovní činnost TJ TATRAN Bílý Kostel n/N</t>
  </si>
  <si>
    <t>Tělovýchovně sportovní club Turnov, o.s.-Nákup DDHM - judistická žíněnka</t>
  </si>
  <si>
    <t>T.J. HC Jablonec n/N-Pravidelná celoroční činnost mládežnických týmů TJ. HC Jablonec n/N</t>
  </si>
  <si>
    <t>Lyžařský sportovní klub Lomnice n/P-Pravidelná činnost LSK Lomnice n/P</t>
  </si>
  <si>
    <t>Hokejový klub Lomnice n/P-Pravidelná činnost Hokejového klubu Lomnice n/P</t>
  </si>
  <si>
    <t>TJ Jilemnice-Pravidelná celoroční činnost TJ Jilemnice</t>
  </si>
  <si>
    <t>Badmintonový klub TU v Liberci-Pravidelná činnost Badmintonového klubu TU v Liberci</t>
  </si>
  <si>
    <t>Golf Club Liberec-Pravidelné tréninky dětí a mládeže 2015</t>
  </si>
  <si>
    <t>SK Studenec-Pravidelná sportovní činnost dětí a mládeže realizovaná ve SK Studenec</t>
  </si>
  <si>
    <t>TJ LIAZ Jablonec n/N-Podpora pravidelné činnosti oddílů TJ LIAZ</t>
  </si>
  <si>
    <t>FBC Lomnice nad Popelkou-Pravidelná činnost FBC Lomnice n. P.</t>
  </si>
  <si>
    <t>Vysokoškolský SK Slavia TU Liberec o.s.-Pravid.činnost spolku VSK Slavia TU Liberec</t>
  </si>
  <si>
    <t>Klub biatlonu Jilemnice-Celoroční činnost klubu biatlonu Jilemnice, z.s.</t>
  </si>
  <si>
    <t>Sportovní klub JEŠTĚD, Liberec-Pravidelná činnost SK JEŠTĚD</t>
  </si>
  <si>
    <t>KLUB MLÁDEŽE STOLNÍHO TENISU LIBEREC-Pravid.činnost Klubu mlád.stolního tenisu Liberec</t>
  </si>
  <si>
    <t>Liberecký tenisový klub, Liberec-Pravidelná činnost dětí a mládeže LTK Liberec</t>
  </si>
  <si>
    <t>TJ SEBA Tanvald-Pravid.činnost odd.běžeckého lyžov.dětí a mládeže TJ Seba Tanvald 2015-2016</t>
  </si>
  <si>
    <t>SK stolního tenisu Liberec-Pravidelná činnost oddílu SKST Liberec</t>
  </si>
  <si>
    <t>SK Judo Nový Bor-Celoroční činnost SK Judo Nový Bor</t>
  </si>
  <si>
    <t>Jizerský klub lyžařů Desná-Pravidelná sportovní činnost Jizerského klubu lyžařů Desná</t>
  </si>
  <si>
    <t>FK Krásná Studánka-Pravidelná sportovní činnost FK Krásná Studánka</t>
  </si>
  <si>
    <t>SK ToRiK Doksy-Pravidelná sportovní činnost Sportovního klubu TORiK Doksy</t>
  </si>
  <si>
    <t>TJ SOKOL Turnov-Podpora pravidelné činnosti sportovního oddílu stolního tenisu</t>
  </si>
  <si>
    <t>Baseball Club Blesk Jablonec nad Nisou-Celoroční činnost BC Blesk</t>
  </si>
  <si>
    <t>SK KARATE-SHOTOKAN LIBEREC-Podpora závod. skup.dětí při účasti na domác.a mezin.závod. a campech v karate v obd.od 1.1.2015 do 30.6. 2016.</t>
  </si>
  <si>
    <t>SK Kraso Česká Lípa-Pravidelná sportovní činnost SK Kraso Česká Lípa</t>
  </si>
  <si>
    <t>TJ SOKOL Ruprechtice, Liberec-Pravidelná činnost TJ Sokola Ruprechtice</t>
  </si>
  <si>
    <t>1. Novoborský šachový klub, o.s., Nový Bor-Pravid.činnost 1.Novoborského šachového klubu</t>
  </si>
  <si>
    <t>TJ Vysoké nad Jizerou-Pravidelná sportovní činnost dětí a mládeže TJ Vysoké n/J</t>
  </si>
  <si>
    <t>SK Hodkovice n/M-Pravidelná sportovní činnost dětí a mládeže realizovaná ve SK a TJ</t>
  </si>
  <si>
    <t>TJ Start Liberec-Rozvoj, údržba a zlepšování podmínek tenisového areálu TJ Start Liberec</t>
  </si>
  <si>
    <t>Klub cyklistů KOOPERATIVA Sportov.gymnázia Jablonec n/N-Pravid.činnost KC Kooperativa SG</t>
  </si>
  <si>
    <t>Titans Liberec, občanské sdružení-Rozvoj juniorského týmu Titans Liberec</t>
  </si>
  <si>
    <t>FK HEJNICE-Pravidelná činnost FK HEJNICE</t>
  </si>
  <si>
    <t>Sport. akademie Luďka Zelenky, Český Dub-Pravidelná činnost SALZ (1.1.2015 - 30.6.2016)</t>
  </si>
  <si>
    <t>TJ Jiskra Višňová-Pravidelná sport. činnost dětí a mládeže realizovaná ve FK TJ Jiskra Višňová</t>
  </si>
  <si>
    <t>Tělovýchovná jednota Semily-Celoroční pravidelná činnost s mládeží v TJ Semily</t>
  </si>
  <si>
    <t>Tělovýchovná jednota Družba Bukovany, Nový Bor-Pravidelná činnost TJ Družba Bukovany</t>
  </si>
  <si>
    <t>1.FLORBALOVÝ KLUB JABLONEC N.N.-Mládežnické kategorie Florbal Jablonec</t>
  </si>
  <si>
    <t>TJ Desko Liberec-Pravidelná činnost TJ Desko Liberec</t>
  </si>
  <si>
    <t>Sportovně střelecký klub Manušice, Česká Lípa-Pravidelná činnost SSK Manušice</t>
  </si>
  <si>
    <t>Sportovní plavecký klub Liberec-Pravidelná činnost Sportovního plaveckého klubu Liberec</t>
  </si>
  <si>
    <t>TJ Slovan Hrádek nad Nisou-Celoroční činnost-TJ Slovan Hrádek n/N</t>
  </si>
  <si>
    <t>TJ Spartak Rokytnice n/J, o.s. -Pravidelná činnost dětí a mládeže TJ Spartak Rokytnice n/J.</t>
  </si>
  <si>
    <t>SK Freestyle Area, Vítkovice v Krkonoších-Snowpark house</t>
  </si>
  <si>
    <t>Český krkonošský spolek SKI Jilemnice, o.s.-Pravidelná činnost ČKS SKI Jilemnice</t>
  </si>
  <si>
    <t>Jiskra Raspenava, o.s.-Pravidelná sportovní činnost dětí a mládeže Jiskra Raspenava,o.s.</t>
  </si>
  <si>
    <t>Sportovní klub Niké Jilemnice-Jilemnické plavání</t>
  </si>
  <si>
    <t>OK Jiskra Nový Bor-Pravidelná sportovní činnost dětí a mládeže v OK Jiskra Nový Bor</t>
  </si>
  <si>
    <t>TJ Sokol Jablonec n/J-Pravidelná sportovní činnost dětí a mládeže TJ Sokol Jablonec n/J</t>
  </si>
  <si>
    <t>FK Jiskra Mšeno-Jablonec n.N.-Pravidelná činnost FK</t>
  </si>
  <si>
    <t>OK JILEMNICE-Celoroční činnost dětí a mládeže v orientačním běhu v OK JILEMNICE</t>
  </si>
  <si>
    <t>Tělovýchovná jednota Sokol Horní Branná-Pravidelná činnost TJ Sokol Horní Branná</t>
  </si>
  <si>
    <t>TJ DELFÍN Jablonec n/N-Pravidelná činnost jachetního oddílu TJ Delfín Jablonec</t>
  </si>
  <si>
    <t>KLUB BIATLONU MANUŠICE-Pravid.tréninková a závodní činnost Klubu biatlonu Manušice</t>
  </si>
  <si>
    <t>Kulturní ŠUM, o.s.-Celoroční činnost sportovního oddílu mažoretky Rytmic Česká Lípa</t>
  </si>
  <si>
    <t>TJ Jiskra Harrachov-Výcvikové tábory pro sportovně talentovanou mládež</t>
  </si>
  <si>
    <t>AC Jablonec nad Nisou, o. s.-Pravidelná činnost atletického klubu - AC Jablonec n/N</t>
  </si>
  <si>
    <t>TJ Sokol Doubí o.s., Liberec-4.21 Pravidelná činnost sportovních a tělových.organizací</t>
  </si>
  <si>
    <t>Sportovní klub Nový Bor-Celoroční sportovní činnost dětí a mládeže v SK Nový Bor</t>
  </si>
  <si>
    <t>Program 4.22. ( 3.6.)</t>
  </si>
  <si>
    <t>Sport handicapovaných</t>
  </si>
  <si>
    <t>4220000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</si>
  <si>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</si>
  <si>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</si>
  <si>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Společnost pro podporu lidí s mentál. postižením v ČR, o.s. - Okr. organizace SPMP ČR Jablonec n/N - Účast na Visegradských hrách - Special Olympic Olomouc 2013</t>
  </si>
  <si>
    <t>Tělovýchovná jednota Kardio o.s. Liberec-Kondiční plavání kardiaků</t>
  </si>
  <si>
    <t>4479</t>
  </si>
  <si>
    <t>Základní škola, Praktická škola a Mateřská škola, Česká Lípa, Moskevská 679, p.o.-Chceme dokázat více</t>
  </si>
  <si>
    <t>neinvestiční transfery obcím</t>
  </si>
  <si>
    <t>Program 3.7.</t>
  </si>
  <si>
    <t>Vzdělávání ve sportu</t>
  </si>
  <si>
    <t>3070000</t>
  </si>
  <si>
    <t>Skiareál Podralsko o.s., Mimoň - Základní kurz instruktora lyžování</t>
  </si>
  <si>
    <t>Program 4.23. (3.8.)</t>
  </si>
  <si>
    <t xml:space="preserve">Sportovní akce </t>
  </si>
  <si>
    <t>4230000</t>
  </si>
  <si>
    <t>Sportovní klub LIBEREC HANDBALL - Mezinárodní házenkářský turnaj MegaMini Liberec 2013</t>
  </si>
  <si>
    <t>TJ SOKOL ŽBS Železný Brod - Česko se hýbe v Železném Brodě</t>
  </si>
  <si>
    <t>3080023</t>
  </si>
  <si>
    <t>Junák - svaz skautů a skautek ČR, středisko "Štika" Turnov - Krajské klání skautů</t>
  </si>
  <si>
    <t xml:space="preserve">Jana Boučková, Železný Brod - Open soutěž II. a III.VT ve sportovním aeroklubu fitness a hip pop </t>
  </si>
  <si>
    <t>3080042</t>
  </si>
  <si>
    <t>TJ Spartak ČKD Žandov - Žandovský pohár - Turnaje v kopané</t>
  </si>
  <si>
    <t>3080088</t>
  </si>
  <si>
    <t>TJ SEBA Tanvald - MUCHOVMAN 2013</t>
  </si>
  <si>
    <t>3080091</t>
  </si>
  <si>
    <t>ČLTK BIŽUTERIE Jablonec n/N - JABLONEC CUP 2013</t>
  </si>
  <si>
    <t>SPORT RELAX, Česká Lípa -Mistrovství ČR FSKA v karate</t>
  </si>
  <si>
    <t>SPORT RELAX, Česká Lípa-Karate je radost</t>
  </si>
  <si>
    <t>TJ Turnov, o.s.-Mapové, techn., mater.a person.zajišt. 24. ročku Pěkných prázdnin s orient.během v Česk.ráji</t>
  </si>
  <si>
    <t>SILVINI MADSHUS TEAM, Liberec-Silvini Skiroll (c)up Ještěd</t>
  </si>
  <si>
    <t>Liberecký tenisový klub, Liberec-Mistrovství republiky mladších žákyň 2015</t>
  </si>
  <si>
    <t>Trampolíny Liberec, o. s.-Mistrovství ČR družstev ve skocích na trampolíně</t>
  </si>
  <si>
    <t>Trampolíny Liberec, o. s.-Mistrovství ČR ve skocích na trampolíně juniorů a seniorů</t>
  </si>
  <si>
    <t>DRACI FBC LIBEREC-OPEN air 2015, 12. ročník florbalového turnaje juniorů, juniorek a statších žáků</t>
  </si>
  <si>
    <t>JIZERSKÁ, o.p.s., Bedřichov-Bedřichovský Night Light Marathon 2015</t>
  </si>
  <si>
    <t>neinvestiční transfery obecně prospěšným společnostem</t>
  </si>
  <si>
    <t>DRACI FBC LIBEREC-GOLD cup 2015, 12. ročník florbalového turnaje mužů</t>
  </si>
  <si>
    <t>Gryf z.s., Liberec-Podpora příměstských táborů se sebeobranou</t>
  </si>
  <si>
    <t>Klub českých turistů Tělovýchovná jednota Tatran Jablonec nad Nisou-Petit Prix 2015</t>
  </si>
  <si>
    <t>Šachový klub Zikuda Turnov - o.s.-Šachovský turnaj TURNOVSKÝ GRANÁT 2015</t>
  </si>
  <si>
    <t>Liberecký krajský atletický svaz, Liberec-Rozvíjíme své atlet.dovednosti, soutěže družstev předžactva a žactva</t>
  </si>
  <si>
    <t>NORTHERN STARS o.s., Liberec- Realizace  Northern Stars Amater Summer Cup 2016</t>
  </si>
  <si>
    <t>Sbor dobrovolných hasičů Černá Říčka- Lyžařský závod pro děti a mládež</t>
  </si>
  <si>
    <t>Enliven Centre, o.s., Česká Lípa- Taneční talent Libereckého kraje 2016</t>
  </si>
  <si>
    <t>Sportovní klub MS AUTO, z.s., Česká Lípa - SK MS AUTO - podpora pořadatelské činnosti v roce 2016</t>
  </si>
  <si>
    <t>SK Liberec Handball, z.s.- Liberecké školní ligy miniházené</t>
  </si>
  <si>
    <t>Mimoňští Sršni z.s., Česká Lípa- Hornettlon.cz</t>
  </si>
  <si>
    <t>Mimoňští Sršni z.s., Česká Lípa - Tour de Ralsko</t>
  </si>
  <si>
    <t>NISAMARATHON, z.s., Liberec - NISAMARATHON 2016</t>
  </si>
  <si>
    <t>Tělovýchovná jednota Lučany nad Nisou, z.s.- Tradiční turnaje fotbalové přípravky</t>
  </si>
  <si>
    <t>FK Jablonec, z.s., Jablonec n/N - Junior North Cup 2016 - turnaj starších a mladších žáků U13, U15</t>
  </si>
  <si>
    <t xml:space="preserve">Tělovýchovná jednota Lučany nad Nisou, z.s.- XVIII. Ročník přespolního běhu O POHÁR LUČAN n.N.  </t>
  </si>
  <si>
    <t>Turnoff  Dogfrisbee, z.s., Liberec - Turnoff Freestyle Weekend</t>
  </si>
  <si>
    <t>Paul Dance, z.s., Vrchlabí - Dance Box 2016</t>
  </si>
  <si>
    <t>TJ SOKOL Rovensko pod Troskami- Fotbalový turnaj dětí</t>
  </si>
  <si>
    <t>Orientační klub Chrastava, z.s.- Chrastavský pohárek 2016</t>
  </si>
  <si>
    <t>TJ FK ŽBS Železný Brod- Fotbalová zima v Železném Brodě</t>
  </si>
  <si>
    <t>Tělovýchovná jednota Sokol Roprachtice- SPORTOVNÍ VÍKENDY</t>
  </si>
  <si>
    <t>Sportovní oddíl Goodway o.s., Liberec - 15. ročník Bike Babí léto</t>
  </si>
  <si>
    <t>Sportovní akce Titans liberec, spolek, Liberec - Sportovní akce Titans Liberec</t>
  </si>
  <si>
    <t>Janovských 11 a 19 km, Janov n/n - Janovských 11 a 19 km, běh a turistický pochod</t>
  </si>
  <si>
    <t>Horolezecký festival Český ráj, spolek, Loukovec - Horolezecký festival Český ráj 2016</t>
  </si>
  <si>
    <t>TS TAKT Liberec - 22. taneční show Taktu Liberec</t>
  </si>
  <si>
    <t>TS TAKT Liberec - LIBEREC DANCE CUP</t>
  </si>
  <si>
    <t>Českolipská florbalová akademie z.s., Česká Lípa - Českolipská amatérská florbalová liga</t>
  </si>
  <si>
    <t>Jezdecká společnost Vysoká, z.s.- Country Festival Vysoká 2016</t>
  </si>
  <si>
    <t>SpinFit Liberec- ENERVIT 50 PODRALSKO</t>
  </si>
  <si>
    <t>Organizační výbor biatlonu Jablonec n.N.- II. Kolo ČP v biatlonu žactva</t>
  </si>
  <si>
    <t>ostatní neinvestiční transfery neziskovým apod.org.</t>
  </si>
  <si>
    <t>TJ. Minifarma Sloup, Sloup v/Č- TŘI NÁRODNÍ VYTRVALOSTNÍ ZÁVODY ČESKOLIPSKEM</t>
  </si>
  <si>
    <t>Slavia Liberec orienteering, z.s.- "O Hodkovického medvěda" (Dvojzávod obl. žebř.Ješt.obl.v orien.běhu)</t>
  </si>
  <si>
    <t>SILVINI MADSHUS TEAM, z.s., Liberec - Silvini Skiroll ©up Ještěd</t>
  </si>
  <si>
    <t>SILVINI MADSHUS TEAM, z.s., Liberec - BoBoloppet</t>
  </si>
  <si>
    <t>SK Judo Nový Bor- II. Judo Champion Cup - mezinárodní turnaj v judu</t>
  </si>
  <si>
    <t>SK Judo Nový Bor- II. Judo Talent Cup - mezinárodní turnaj v judu</t>
  </si>
  <si>
    <t>1. Novoborský šachový klub, z.s., Nový Bor - Novoborská šachová Corrida</t>
  </si>
  <si>
    <t>Outdoor Challege Liberec, z.s.- Hrádecký sportovní podzim 2016</t>
  </si>
  <si>
    <t>TJ Lokomotiva Liberec I, občanské sdružení- Novoroční výstup na Ještěd 41. ročník</t>
  </si>
  <si>
    <t>Slovan Frýdlant, oddíl kopané- Mezinárodní fotbalové turnaje ve Frýdlantě 2016 - pro děti a pro dospělé</t>
  </si>
  <si>
    <t>TJ Turnov, z.s.- Mapové, technické, mater.a person. Zajišt.Pěkných prázd.s orien.běh.v Českém ráji-25.r.</t>
  </si>
  <si>
    <t>Tělovýchovná jednota JISKRA Mimoň- Mimoňský triatlon</t>
  </si>
  <si>
    <t>TJ Lokomotiva Česká Lípa, z.s.- Realizace IV. ročníku turnaje o pohár Města České Lípy</t>
  </si>
  <si>
    <t>SK DNF, Praha 4 - KILPI Trail Running Cup - Ještěd 2016</t>
  </si>
  <si>
    <t>CrazyBalls-flyball, z.s., Kobyly - Crazy Cup 2016</t>
  </si>
  <si>
    <t>Oddíl OB Kotlářka, z.s., Praha 6 - Velikonoce ve skalách 2016</t>
  </si>
  <si>
    <t>Tělocvičná jednota Sokol Studenec- Posvícenský koláč - 49. ročník závodu v přespolním běhu</t>
  </si>
  <si>
    <t>Tělovýchovná jednota Sokol Roztoky u Jilemnice, z.s. - Turnaj mladších a starších přípravek</t>
  </si>
  <si>
    <t>ORIENTAČNÍ KLUB DOKSY, z.s.- Mistrovství ČR v nočním orientačním běhu</t>
  </si>
  <si>
    <t>TJ Sokol Roztoky u Jilemnice, z.s. - Fotbalový turnaj družstev s účastí týmu SG Nebelschutz</t>
  </si>
  <si>
    <t>Klub cyklistů KOOPERATIVA Sportovního gymnázia Jablonec n/N- Mistrovství ČR v závodech horských kol</t>
  </si>
  <si>
    <t>Klub cyklistů KOOPERATIVA Sportovního gymnázia Jablonec n/N- Velká cena LAWI-O Pohár města Hodkovice n/M</t>
  </si>
  <si>
    <t>TJ VK DUKLA LIBEREC, z.s.- O pohár Libereckého kraje v Barevném minivolejbale</t>
  </si>
  <si>
    <t>AQUA KLUB Liberec- Mistrovství České republiky v plavání s ploutvemi a rychlostním potápění</t>
  </si>
  <si>
    <t>Vem Camará Capoeira Liberec z.s.- 4. Liberec open a 16 let capoeiry v Liberci</t>
  </si>
  <si>
    <t>KRAJSKÁ ORGANIZACE ČUS LK, Liberec - Pohár Krajského svaz lyžařů LK v běhu na lyžích</t>
  </si>
  <si>
    <t>TJ Bižuterie, z.s., Jablonec n/N - Závod plaveckých nadějí</t>
  </si>
  <si>
    <t>TJ Bižuterie, z.s., Jablonec n/N - Plavání přes jabloneckou přehradu</t>
  </si>
  <si>
    <t>Tělovýchovná jednota Stadion Nový Bor- Novoborský pohár v orientačním běhu</t>
  </si>
  <si>
    <t>TJ Jiskra Višňová, z.s.- "Mezinárodní Fotbalový turnaj - 70. let fotbalu ve Višňové"</t>
  </si>
  <si>
    <t>Klub českých turistů Mníšek u Liberce- Loupežnická pěšina</t>
  </si>
  <si>
    <t>Světlo Slunečnice, Sychrov - Fitness Dance - regionální kolo základních a středních škol</t>
  </si>
  <si>
    <t>Pomáháme fotbalem, nadační fond, Harrachov - Pomáháme fotbalem 2016 - 5.charitativní sport.ak.</t>
  </si>
  <si>
    <t>Okresní fotbalový svaz v Jablonci nad Nisou- Fotbalové turnaje mini a mikro kopané</t>
  </si>
  <si>
    <t>Tělovýchovná jednota Sokol Bradlecká Lhota- 2HRADY - Český pohár v běhu do vrchu 2016</t>
  </si>
  <si>
    <t>Jiskra Raspenava, z.s.- 50 let založení oddílu Národní házené</t>
  </si>
  <si>
    <t>Jiskra Raspenava, z.s.- UŽ SE NENUDÍM</t>
  </si>
  <si>
    <t>Klub mládeže stolního tenisu Liberec- Školní turnaje stolního tenisu pro ZŠ a SŠ</t>
  </si>
  <si>
    <t>Sportovní  klub stolního tenisu Liberec- Bodovací turnaj mládeže ČR kategorie A</t>
  </si>
  <si>
    <t>Sportovní  klub stolního tenisu Liberec- Celostátní turnaj ve stolním tenisu</t>
  </si>
  <si>
    <t>Krajský svaz stolního tenisu Libereckého kraje, Liberec - Krajské turnaje mládeže</t>
  </si>
  <si>
    <t>Tenisové centrum Euroregion Nisa z.s., Hrádek n/N - Mezinárodní tenisové turnaje mládeže TE12 a TE16 2016</t>
  </si>
  <si>
    <t>FC Nový Bor, z.s.- Turnaje mládeže - ročníky 2005 a 2007</t>
  </si>
  <si>
    <t>Floorball Club Česká Lípa- Florbalový týden na českolipsku</t>
  </si>
  <si>
    <t>Klub mládeže stolního tenisu Liberec- Seriál bodovacích turnajů a krajských přeborů mládeže</t>
  </si>
  <si>
    <t>Sport Aerobic Liberec z.s.- 1. kolo Poháru federací - 11. ročník</t>
  </si>
  <si>
    <t>Okresní fotbalový svaz Liberec- První pohár přípravek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</si>
  <si>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</si>
  <si>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</si>
  <si>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</si>
  <si>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TJ Tatran Bílý Kostel n/N-Turnaj přípravek a fanoušků TJ TATRAN BÍLÝ KOSTEL v rámci oslav 70 let. Klubu</t>
  </si>
  <si>
    <t>Shotokan Sport Centrum Česká Lípa, z.s.- Karate na Liberecku 2016</t>
  </si>
  <si>
    <t>Jana Boučková, Železný Brod - Závody I. výkonnostní třídy FISAF Aerobic fitness 2016 a Česko se hýbe</t>
  </si>
  <si>
    <t>neinvestiční transfery nefin.podnik.subjektům - f.o.</t>
  </si>
  <si>
    <t>Český krkonošský spolek SKI Jilemnice, o.s.- 9. ročník Jilemnické 50</t>
  </si>
  <si>
    <t>Český krkonošský spolek SKI Jilemnice, o.s.- 49. ročník běhu do vrchu Jilemnice - Žalý</t>
  </si>
  <si>
    <t>Jizerský klub lyžařů Desná- Žijeme skoky na lyžích 2016</t>
  </si>
  <si>
    <t>FC Slovan Liberec - mládež- NIKE CUP 2016</t>
  </si>
  <si>
    <t>SK Freestyle Area, Vítkovice - Monkey Race 2016</t>
  </si>
  <si>
    <t>SK Freestyle Area, Vítkovice - King of Jib 2016</t>
  </si>
  <si>
    <t>Sportovní klub Wartemberský kolař ZdP, Stráž p/R - Za prvním puchýřem</t>
  </si>
  <si>
    <t>Tělovýchovná jednota Jiskra Nový Bor, o.s.- Realizace Grand prix 2016</t>
  </si>
  <si>
    <t>4486</t>
  </si>
  <si>
    <t>DDM "Smetanka", Nový Bor, okres Česká Lípa,p.o.- Novoborské olympiády dětí a mládeže</t>
  </si>
  <si>
    <t>5005</t>
  </si>
  <si>
    <t>Město Lomnice nad Popelkou- Lomnice město sportu</t>
  </si>
  <si>
    <t>Tělovýchovná jednota Jiskra Nový Bor, o.s.- Novoborský koupák 2016</t>
  </si>
  <si>
    <t>Klub českých turistů Tělovýchovná jednota Tatran Jablonec n/N- Český pohár v orientačním běhu</t>
  </si>
  <si>
    <t>TJ Sokol Líšný- Líšenské pochody Českým rájem</t>
  </si>
  <si>
    <t>Sport Future Group, z.s., Liberec - Hamrman Tour 2016</t>
  </si>
  <si>
    <t>Sport Future Group, z.s., Liberec- Hamr Run Tour</t>
  </si>
  <si>
    <t>5702</t>
  </si>
  <si>
    <t>Středisko pro volný čas dětí a mládeže, Turnov, okres Semily- Letní tábor OB Krčkovice 2016</t>
  </si>
  <si>
    <t>Středisko pro volný čas dětí a mládeže, Turnov, okres Semily- Atletické skotačení 2016</t>
  </si>
  <si>
    <t>SFbK Frýdlant, z.s.- Frýgames 2016</t>
  </si>
  <si>
    <t>ČLTK BIŽUTERIE Jablonec nad Nisou- Tenisové turnaje mládeže v Jablonci n. N.</t>
  </si>
  <si>
    <t>TJ Benešov u Semil, z.s.- Benešovský maratón a půlmaratón Pojizeřím 2016</t>
  </si>
  <si>
    <t>Hokejový klub Česká Lípa, z.s.- Škola bruslení pro MŠ a ZŠ</t>
  </si>
  <si>
    <t>Hokejový klub Česká Lípa, z.s.- Hokejové turnaje dětí a mládeže</t>
  </si>
  <si>
    <t>Šerm Liberec, z.s.- Šermířské závody v Liberci 2016</t>
  </si>
  <si>
    <t>Sportovní městečko, o.s., Česká Lípa - FUTSAL TOUR 2016 - LK + Turnaj Mistrů futsalových soutěží ČR</t>
  </si>
  <si>
    <t>Sportovní městečko, o.s., Česká Lípa - Fotbalové prázdniny 2016 - "Napříč Libereckým krajem"</t>
  </si>
  <si>
    <t>EXTRÉMNÍ SPORTY o.s., Praha 3- ARMY RUN</t>
  </si>
  <si>
    <t>AC Jablonec nad Nisou, o. s.- Atletické závody s AC Jablonec 2016</t>
  </si>
  <si>
    <t>ČSS SSK Liberec- Máme přesnou mušku!</t>
  </si>
  <si>
    <t>Sportovní klub Wartemberský kolař ZdP, Stráž p/R - KOLEM KOLEM RALSKEM</t>
  </si>
  <si>
    <t>KOVOM RACING TEAM LIBEREC, z.s.- CROSS COUNTRY MČR A POHÁR CAMS LIBEREC</t>
  </si>
  <si>
    <t>TJ Jiskra Josefův Důl, z.s.- Uspořádání dvou celokrajských závodů a dvou náborových závodů</t>
  </si>
  <si>
    <t>Tělovýchovná jednota DUKLA Liberec, z.s.- Ve stříbrných stopách Lukáše Bauera</t>
  </si>
  <si>
    <t>Tělovýchovná jednota DUKLA Liberec, z.s.- Běžeckých závod Skicross</t>
  </si>
  <si>
    <t>Judo klub Jablonec nad Nisou, z.s.- Velká cena Jablonce</t>
  </si>
  <si>
    <t>Tělovýchovná jednota Bílí Tygři Liberec, z.s.- Memoriál Jaroslava Kasíka</t>
  </si>
  <si>
    <t>Tělovýchovná jednota Bílí Tygři Liberec, z.s.- Christmas cup 2016</t>
  </si>
  <si>
    <t>Tělovýchovně sportovní club Turnov - oddíl LUDO- Letní sportovní tábor Prackov 2016</t>
  </si>
  <si>
    <t>Shotokan Sport Centrum Česká Lípa, z.s.- Pohár nadějí v karate 2016</t>
  </si>
  <si>
    <t>Vem Camará Capoeira Jablonec nad Nisou z.s.- Mistrovství ČR v capoeiře dětí a dospělých 2016</t>
  </si>
  <si>
    <t>Vem Camará Capoeira Liberec z.s.- 11. BATIZADO - PÁSKOVÁNÍ PRO ČESKOU REPUBLIKU</t>
  </si>
  <si>
    <t>Program 4.24. (3.9.)</t>
  </si>
  <si>
    <t>Školní sport a tělovýchova</t>
  </si>
  <si>
    <t>4240000</t>
  </si>
  <si>
    <t>Program školní sport a tělovýchova</t>
  </si>
  <si>
    <t>4452</t>
  </si>
  <si>
    <t>ZŠ K.H.Máchy Doksy, Valdštejnská 253, okr.Česká Lípa-Nákup a obnova sportov.pomůcek a tělocvičného nářadí</t>
  </si>
  <si>
    <t>Střední škola gastronomie a služeb, Liberec, Dvorská 447/29, p.o.-Sportujeme v přírodě</t>
  </si>
  <si>
    <t>neinvestiční příspěvky zřízeným příspěvkovým organizacím</t>
  </si>
  <si>
    <t>Program 4.25. (3.10.)</t>
  </si>
  <si>
    <t>Sportovní reprezentace kraje</t>
  </si>
  <si>
    <t>4250000</t>
  </si>
  <si>
    <t>Program sportovní reprezentace kraje</t>
  </si>
  <si>
    <t>Klub cyklistů KOOPERATIVA Sportovního  gymnázia Jablonec n.N.-Mistrovství ČR v silniční cyklistice</t>
  </si>
  <si>
    <t>Program 4.26.</t>
  </si>
  <si>
    <t>Podpora sportovní činnnosti dětí a mládeže ve sportovních klubech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</si>
</sst>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2">
    <xf numFmtId="0" fontId="0" fillId="0" borderId="0" xfId="0"/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0" fillId="0" borderId="0" xfId="0" applyNumberFormat="1"/>
    <xf numFmtId="4" fontId="8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5" fillId="0" borderId="0" xfId="0" applyFont="1" applyFill="1" applyBorder="1"/>
    <xf numFmtId="164" fontId="5" fillId="0" borderId="9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4"/>
    <xf numFmtId="0" fontId="1" fillId="0" borderId="0" xfId="1"/>
    <xf numFmtId="165" fontId="12" fillId="0" borderId="0" xfId="5" applyNumberFormat="1" applyFont="1" applyAlignment="1">
      <alignment horizontal="center"/>
    </xf>
    <xf numFmtId="0" fontId="12" fillId="2" borderId="0" xfId="5" applyFont="1" applyFill="1" applyAlignment="1">
      <alignment horizontal="center"/>
    </xf>
    <xf numFmtId="0" fontId="10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5" fontId="2" fillId="0" borderId="0" xfId="1" applyNumberFormat="1" applyFont="1"/>
    <xf numFmtId="0" fontId="2" fillId="0" borderId="0" xfId="1" applyFont="1"/>
    <xf numFmtId="0" fontId="2" fillId="2" borderId="0" xfId="1" applyFont="1" applyFill="1"/>
    <xf numFmtId="0" fontId="1" fillId="0" borderId="0" xfId="5"/>
    <xf numFmtId="0" fontId="15" fillId="0" borderId="0" xfId="1" applyFont="1" applyAlignment="1">
      <alignment horizontal="center"/>
    </xf>
    <xf numFmtId="4" fontId="15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14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2" borderId="18" xfId="1" applyFont="1" applyFill="1" applyBorder="1" applyAlignment="1">
      <alignment horizontal="center" wrapText="1"/>
    </xf>
    <xf numFmtId="0" fontId="17" fillId="2" borderId="18" xfId="1" applyFont="1" applyFill="1" applyBorder="1" applyAlignment="1">
      <alignment horizontal="center"/>
    </xf>
    <xf numFmtId="0" fontId="12" fillId="2" borderId="10" xfId="1" applyFont="1" applyFill="1" applyBorder="1" applyAlignment="1">
      <alignment wrapText="1"/>
    </xf>
    <xf numFmtId="165" fontId="12" fillId="2" borderId="22" xfId="6" applyNumberFormat="1" applyFont="1" applyFill="1" applyBorder="1" applyAlignment="1">
      <alignment horizontal="right"/>
    </xf>
    <xf numFmtId="165" fontId="12" fillId="2" borderId="22" xfId="1" applyNumberFormat="1" applyFont="1" applyFill="1" applyBorder="1" applyAlignment="1"/>
    <xf numFmtId="0" fontId="16" fillId="4" borderId="23" xfId="1" applyFont="1" applyFill="1" applyBorder="1" applyAlignment="1">
      <alignment vertical="center" wrapText="1"/>
    </xf>
    <xf numFmtId="165" fontId="16" fillId="4" borderId="22" xfId="6" applyNumberFormat="1" applyFont="1" applyFill="1" applyBorder="1" applyAlignment="1">
      <alignment horizontal="right"/>
    </xf>
    <xf numFmtId="165" fontId="16" fillId="4" borderId="22" xfId="1" applyNumberFormat="1" applyFont="1" applyFill="1" applyBorder="1" applyAlignment="1"/>
    <xf numFmtId="165" fontId="16" fillId="4" borderId="22" xfId="1" applyNumberFormat="1" applyFont="1" applyFill="1" applyBorder="1"/>
    <xf numFmtId="0" fontId="16" fillId="5" borderId="23" xfId="1" applyFont="1" applyFill="1" applyBorder="1" applyAlignment="1">
      <alignment horizontal="center" vertical="center"/>
    </xf>
    <xf numFmtId="0" fontId="16" fillId="5" borderId="19" xfId="1" applyFont="1" applyFill="1" applyBorder="1" applyAlignment="1">
      <alignment horizontal="left" vertical="center" wrapText="1"/>
    </xf>
    <xf numFmtId="165" fontId="16" fillId="5" borderId="22" xfId="1" applyNumberFormat="1" applyFont="1" applyFill="1" applyBorder="1" applyAlignment="1"/>
    <xf numFmtId="165" fontId="16" fillId="6" borderId="22" xfId="1" applyNumberFormat="1" applyFont="1" applyFill="1" applyBorder="1" applyAlignment="1"/>
    <xf numFmtId="165" fontId="16" fillId="6" borderId="22" xfId="1" applyNumberFormat="1" applyFont="1" applyFill="1" applyBorder="1"/>
    <xf numFmtId="0" fontId="16" fillId="0" borderId="25" xfId="1" applyFont="1" applyFill="1" applyBorder="1" applyAlignment="1">
      <alignment horizontal="center"/>
    </xf>
    <xf numFmtId="49" fontId="16" fillId="0" borderId="26" xfId="1" applyNumberFormat="1" applyFont="1" applyFill="1" applyBorder="1" applyAlignment="1">
      <alignment horizontal="center"/>
    </xf>
    <xf numFmtId="49" fontId="16" fillId="0" borderId="27" xfId="1" applyNumberFormat="1" applyFont="1" applyFill="1" applyBorder="1" applyAlignment="1">
      <alignment horizontal="center"/>
    </xf>
    <xf numFmtId="0" fontId="16" fillId="0" borderId="28" xfId="1" applyFont="1" applyFill="1" applyBorder="1" applyAlignment="1">
      <alignment horizontal="center"/>
    </xf>
    <xf numFmtId="49" fontId="16" fillId="0" borderId="26" xfId="1" applyNumberFormat="1" applyFont="1" applyFill="1" applyBorder="1" applyAlignment="1">
      <alignment horizontal="left" wrapText="1"/>
    </xf>
    <xf numFmtId="165" fontId="16" fillId="0" borderId="29" xfId="1" applyNumberFormat="1" applyFont="1" applyFill="1" applyBorder="1" applyAlignment="1"/>
    <xf numFmtId="165" fontId="16" fillId="0" borderId="29" xfId="1" applyNumberFormat="1" applyFont="1" applyBorder="1" applyAlignment="1"/>
    <xf numFmtId="165" fontId="16" fillId="0" borderId="29" xfId="1" applyNumberFormat="1" applyFont="1" applyBorder="1"/>
    <xf numFmtId="0" fontId="2" fillId="0" borderId="30" xfId="1" applyFont="1" applyFill="1" applyBorder="1" applyAlignment="1">
      <alignment horizontal="center"/>
    </xf>
    <xf numFmtId="0" fontId="2" fillId="0" borderId="31" xfId="1" applyFont="1" applyFill="1" applyBorder="1" applyAlignment="1">
      <alignment horizontal="center"/>
    </xf>
    <xf numFmtId="0" fontId="2" fillId="0" borderId="32" xfId="1" applyFont="1" applyFill="1" applyBorder="1" applyAlignment="1">
      <alignment horizontal="left" wrapText="1"/>
    </xf>
    <xf numFmtId="165" fontId="2" fillId="0" borderId="33" xfId="1" applyNumberFormat="1" applyFont="1" applyFill="1" applyBorder="1" applyAlignment="1"/>
    <xf numFmtId="165" fontId="2" fillId="0" borderId="34" xfId="1" applyNumberFormat="1" applyFont="1" applyBorder="1" applyAlignment="1"/>
    <xf numFmtId="165" fontId="2" fillId="0" borderId="34" xfId="1" applyNumberFormat="1" applyFont="1" applyBorder="1"/>
    <xf numFmtId="0" fontId="17" fillId="2" borderId="28" xfId="1" applyFont="1" applyFill="1" applyBorder="1" applyAlignment="1">
      <alignment horizontal="center"/>
    </xf>
    <xf numFmtId="49" fontId="17" fillId="2" borderId="26" xfId="1" applyNumberFormat="1" applyFont="1" applyFill="1" applyBorder="1" applyAlignment="1">
      <alignment horizontal="left" vertical="center" wrapText="1"/>
    </xf>
    <xf numFmtId="165" fontId="16" fillId="2" borderId="35" xfId="1" applyNumberFormat="1" applyFont="1" applyFill="1" applyBorder="1" applyAlignment="1">
      <alignment horizontal="right" wrapText="1"/>
    </xf>
    <xf numFmtId="165" fontId="16" fillId="0" borderId="35" xfId="1" applyNumberFormat="1" applyFont="1" applyBorder="1" applyAlignment="1"/>
    <xf numFmtId="165" fontId="16" fillId="0" borderId="35" xfId="1" applyNumberFormat="1" applyFont="1" applyBorder="1"/>
    <xf numFmtId="0" fontId="18" fillId="2" borderId="31" xfId="1" applyFont="1" applyFill="1" applyBorder="1" applyAlignment="1">
      <alignment horizontal="center"/>
    </xf>
    <xf numFmtId="0" fontId="18" fillId="2" borderId="32" xfId="1" applyFont="1" applyFill="1" applyBorder="1" applyAlignment="1">
      <alignment horizontal="left" wrapText="1"/>
    </xf>
    <xf numFmtId="165" fontId="18" fillId="2" borderId="33" xfId="1" applyNumberFormat="1" applyFont="1" applyFill="1" applyBorder="1" applyAlignment="1">
      <alignment horizontal="right" wrapText="1"/>
    </xf>
    <xf numFmtId="165" fontId="18" fillId="0" borderId="33" xfId="1" applyNumberFormat="1" applyFont="1" applyBorder="1" applyAlignment="1"/>
    <xf numFmtId="165" fontId="2" fillId="0" borderId="33" xfId="1" applyNumberFormat="1" applyFont="1" applyBorder="1" applyAlignment="1"/>
    <xf numFmtId="165" fontId="2" fillId="0" borderId="33" xfId="1" applyNumberFormat="1" applyFont="1" applyBorder="1"/>
    <xf numFmtId="0" fontId="16" fillId="7" borderId="25" xfId="1" applyFont="1" applyFill="1" applyBorder="1" applyAlignment="1">
      <alignment horizontal="center"/>
    </xf>
    <xf numFmtId="49" fontId="16" fillId="7" borderId="26" xfId="1" applyNumberFormat="1" applyFont="1" applyFill="1" applyBorder="1" applyAlignment="1">
      <alignment horizontal="center"/>
    </xf>
    <xf numFmtId="49" fontId="16" fillId="7" borderId="27" xfId="1" applyNumberFormat="1" applyFont="1" applyFill="1" applyBorder="1" applyAlignment="1">
      <alignment horizontal="center"/>
    </xf>
    <xf numFmtId="0" fontId="17" fillId="7" borderId="28" xfId="1" applyFont="1" applyFill="1" applyBorder="1" applyAlignment="1">
      <alignment horizontal="center"/>
    </xf>
    <xf numFmtId="49" fontId="17" fillId="7" borderId="26" xfId="1" applyNumberFormat="1" applyFont="1" applyFill="1" applyBorder="1" applyAlignment="1">
      <alignment horizontal="left" vertical="center" wrapText="1"/>
    </xf>
    <xf numFmtId="165" fontId="16" fillId="7" borderId="35" xfId="1" applyNumberFormat="1" applyFont="1" applyFill="1" applyBorder="1" applyAlignment="1">
      <alignment horizontal="right" wrapText="1"/>
    </xf>
    <xf numFmtId="165" fontId="16" fillId="7" borderId="35" xfId="1" applyNumberFormat="1" applyFont="1" applyFill="1" applyBorder="1" applyAlignment="1"/>
    <xf numFmtId="165" fontId="16" fillId="7" borderId="29" xfId="1" applyNumberFormat="1" applyFont="1" applyFill="1" applyBorder="1" applyAlignment="1"/>
    <xf numFmtId="165" fontId="16" fillId="7" borderId="29" xfId="1" applyNumberFormat="1" applyFont="1" applyFill="1" applyBorder="1"/>
    <xf numFmtId="0" fontId="2" fillId="7" borderId="30" xfId="1" applyFont="1" applyFill="1" applyBorder="1" applyAlignment="1">
      <alignment horizontal="center"/>
    </xf>
    <xf numFmtId="0" fontId="18" fillId="7" borderId="31" xfId="1" applyFont="1" applyFill="1" applyBorder="1" applyAlignment="1">
      <alignment horizontal="center"/>
    </xf>
    <xf numFmtId="0" fontId="18" fillId="7" borderId="32" xfId="1" applyFont="1" applyFill="1" applyBorder="1" applyAlignment="1">
      <alignment horizontal="left" wrapText="1"/>
    </xf>
    <xf numFmtId="165" fontId="18" fillId="7" borderId="33" xfId="1" applyNumberFormat="1" applyFont="1" applyFill="1" applyBorder="1" applyAlignment="1">
      <alignment horizontal="right" wrapText="1"/>
    </xf>
    <xf numFmtId="165" fontId="18" fillId="7" borderId="33" xfId="1" applyNumberFormat="1" applyFont="1" applyFill="1" applyBorder="1" applyAlignment="1"/>
    <xf numFmtId="165" fontId="2" fillId="7" borderId="34" xfId="1" applyNumberFormat="1" applyFont="1" applyFill="1" applyBorder="1" applyAlignment="1"/>
    <xf numFmtId="165" fontId="2" fillId="7" borderId="34" xfId="1" applyNumberFormat="1" applyFont="1" applyFill="1" applyBorder="1"/>
    <xf numFmtId="49" fontId="16" fillId="2" borderId="26" xfId="1" applyNumberFormat="1" applyFont="1" applyFill="1" applyBorder="1" applyAlignment="1">
      <alignment horizontal="center"/>
    </xf>
    <xf numFmtId="165" fontId="16" fillId="0" borderId="22" xfId="1" applyNumberFormat="1" applyFont="1" applyBorder="1" applyAlignment="1"/>
    <xf numFmtId="165" fontId="2" fillId="0" borderId="36" xfId="1" applyNumberFormat="1" applyFont="1" applyBorder="1" applyAlignment="1"/>
    <xf numFmtId="0" fontId="16" fillId="5" borderId="23" xfId="1" applyFont="1" applyFill="1" applyBorder="1" applyAlignment="1">
      <alignment horizontal="center"/>
    </xf>
    <xf numFmtId="0" fontId="16" fillId="0" borderId="37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/>
    </xf>
    <xf numFmtId="49" fontId="16" fillId="0" borderId="38" xfId="1" applyNumberFormat="1" applyFont="1" applyFill="1" applyBorder="1" applyAlignment="1">
      <alignment horizontal="center"/>
    </xf>
    <xf numFmtId="0" fontId="16" fillId="2" borderId="26" xfId="7" applyFont="1" applyFill="1" applyBorder="1" applyAlignment="1">
      <alignment horizontal="center"/>
    </xf>
    <xf numFmtId="0" fontId="16" fillId="2" borderId="26" xfId="7" applyFont="1" applyFill="1" applyBorder="1" applyAlignment="1">
      <alignment vertical="center" wrapText="1"/>
    </xf>
    <xf numFmtId="165" fontId="17" fillId="2" borderId="35" xfId="8" applyNumberFormat="1" applyFont="1" applyFill="1" applyBorder="1" applyAlignment="1"/>
    <xf numFmtId="165" fontId="19" fillId="2" borderId="35" xfId="0" applyNumberFormat="1" applyFont="1" applyFill="1" applyBorder="1" applyAlignment="1"/>
    <xf numFmtId="0" fontId="2" fillId="0" borderId="39" xfId="1" applyFont="1" applyFill="1" applyBorder="1" applyAlignment="1">
      <alignment horizontal="center"/>
    </xf>
    <xf numFmtId="0" fontId="2" fillId="0" borderId="32" xfId="1" applyFont="1" applyFill="1" applyBorder="1" applyAlignment="1">
      <alignment horizontal="center"/>
    </xf>
    <xf numFmtId="49" fontId="16" fillId="0" borderId="40" xfId="1" applyNumberFormat="1" applyFont="1" applyFill="1" applyBorder="1" applyAlignment="1">
      <alignment horizontal="center"/>
    </xf>
    <xf numFmtId="0" fontId="2" fillId="2" borderId="32" xfId="7" applyFont="1" applyFill="1" applyBorder="1" applyAlignment="1">
      <alignment horizontal="center"/>
    </xf>
    <xf numFmtId="0" fontId="2" fillId="2" borderId="32" xfId="7" applyFont="1" applyFill="1" applyBorder="1" applyAlignment="1">
      <alignment vertical="center" wrapText="1"/>
    </xf>
    <xf numFmtId="165" fontId="18" fillId="2" borderId="33" xfId="8" applyNumberFormat="1" applyFont="1" applyFill="1" applyBorder="1" applyAlignment="1"/>
    <xf numFmtId="165" fontId="20" fillId="2" borderId="33" xfId="0" applyNumberFormat="1" applyFont="1" applyFill="1" applyBorder="1" applyAlignment="1"/>
    <xf numFmtId="0" fontId="16" fillId="2" borderId="0" xfId="1" applyFont="1" applyFill="1"/>
    <xf numFmtId="165" fontId="18" fillId="2" borderId="41" xfId="1" applyNumberFormat="1" applyFont="1" applyFill="1" applyBorder="1" applyAlignment="1">
      <alignment horizontal="right" wrapText="1"/>
    </xf>
    <xf numFmtId="165" fontId="18" fillId="0" borderId="41" xfId="1" applyNumberFormat="1" applyFont="1" applyBorder="1" applyAlignment="1"/>
    <xf numFmtId="165" fontId="2" fillId="0" borderId="41" xfId="1" applyNumberFormat="1" applyFont="1" applyBorder="1" applyAlignment="1"/>
    <xf numFmtId="165" fontId="2" fillId="0" borderId="41" xfId="1" applyNumberFormat="1" applyFont="1" applyBorder="1"/>
    <xf numFmtId="165" fontId="16" fillId="0" borderId="41" xfId="1" applyNumberFormat="1" applyFont="1" applyBorder="1" applyAlignment="1"/>
    <xf numFmtId="165" fontId="16" fillId="0" borderId="41" xfId="1" applyNumberFormat="1" applyFont="1" applyBorder="1"/>
    <xf numFmtId="0" fontId="2" fillId="0" borderId="42" xfId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49" fontId="16" fillId="0" borderId="44" xfId="1" applyNumberFormat="1" applyFont="1" applyFill="1" applyBorder="1" applyAlignment="1">
      <alignment horizontal="center"/>
    </xf>
    <xf numFmtId="0" fontId="2" fillId="2" borderId="43" xfId="7" applyFont="1" applyFill="1" applyBorder="1" applyAlignment="1">
      <alignment horizontal="center"/>
    </xf>
    <xf numFmtId="0" fontId="2" fillId="2" borderId="43" xfId="7" applyFont="1" applyFill="1" applyBorder="1" applyAlignment="1">
      <alignment vertical="center" wrapText="1"/>
    </xf>
    <xf numFmtId="165" fontId="18" fillId="2" borderId="34" xfId="1" applyNumberFormat="1" applyFont="1" applyFill="1" applyBorder="1" applyAlignment="1">
      <alignment horizontal="right" wrapText="1"/>
    </xf>
    <xf numFmtId="165" fontId="20" fillId="2" borderId="34" xfId="0" applyNumberFormat="1" applyFont="1" applyFill="1" applyBorder="1" applyAlignment="1"/>
    <xf numFmtId="49" fontId="16" fillId="0" borderId="26" xfId="1" applyNumberFormat="1" applyFont="1" applyFill="1" applyBorder="1" applyAlignment="1">
      <alignment horizontal="left" vertical="center" wrapText="1"/>
    </xf>
    <xf numFmtId="165" fontId="16" fillId="0" borderId="35" xfId="1" applyNumberFormat="1" applyFont="1" applyFill="1" applyBorder="1" applyAlignment="1"/>
    <xf numFmtId="49" fontId="16" fillId="0" borderId="45" xfId="1" applyNumberFormat="1" applyFont="1" applyFill="1" applyBorder="1" applyAlignment="1">
      <alignment horizontal="center"/>
    </xf>
    <xf numFmtId="165" fontId="16" fillId="6" borderId="46" xfId="1" applyNumberFormat="1" applyFont="1" applyFill="1" applyBorder="1" applyAlignment="1"/>
    <xf numFmtId="165" fontId="16" fillId="6" borderId="46" xfId="1" applyNumberFormat="1" applyFont="1" applyFill="1" applyBorder="1"/>
    <xf numFmtId="0" fontId="16" fillId="0" borderId="25" xfId="9" applyFont="1" applyFill="1" applyBorder="1" applyAlignment="1">
      <alignment horizontal="center"/>
    </xf>
    <xf numFmtId="49" fontId="16" fillId="0" borderId="26" xfId="9" applyNumberFormat="1" applyFont="1" applyFill="1" applyBorder="1" applyAlignment="1">
      <alignment horizontal="center"/>
    </xf>
    <xf numFmtId="49" fontId="16" fillId="0" borderId="27" xfId="9" applyNumberFormat="1" applyFont="1" applyFill="1" applyBorder="1" applyAlignment="1">
      <alignment horizontal="center"/>
    </xf>
    <xf numFmtId="0" fontId="16" fillId="0" borderId="28" xfId="9" applyFont="1" applyFill="1" applyBorder="1" applyAlignment="1">
      <alignment horizontal="center"/>
    </xf>
    <xf numFmtId="0" fontId="16" fillId="0" borderId="26" xfId="9" applyFont="1" applyFill="1" applyBorder="1" applyAlignment="1">
      <alignment horizontal="center"/>
    </xf>
    <xf numFmtId="0" fontId="16" fillId="0" borderId="26" xfId="9" applyFont="1" applyFill="1" applyBorder="1" applyAlignment="1">
      <alignment horizontal="left" vertical="center" wrapText="1"/>
    </xf>
    <xf numFmtId="165" fontId="16" fillId="0" borderId="35" xfId="9" applyNumberFormat="1" applyFont="1" applyFill="1" applyBorder="1" applyAlignment="1"/>
    <xf numFmtId="0" fontId="2" fillId="0" borderId="30" xfId="9" applyFont="1" applyFill="1" applyBorder="1" applyAlignment="1">
      <alignment horizontal="center"/>
    </xf>
    <xf numFmtId="49" fontId="2" fillId="0" borderId="32" xfId="9" applyNumberFormat="1" applyFont="1" applyFill="1" applyBorder="1" applyAlignment="1">
      <alignment horizontal="center"/>
    </xf>
    <xf numFmtId="49" fontId="2" fillId="0" borderId="45" xfId="9" applyNumberFormat="1" applyFont="1" applyFill="1" applyBorder="1" applyAlignment="1">
      <alignment horizontal="center"/>
    </xf>
    <xf numFmtId="0" fontId="2" fillId="0" borderId="31" xfId="9" applyFont="1" applyFill="1" applyBorder="1" applyAlignment="1">
      <alignment horizontal="center"/>
    </xf>
    <xf numFmtId="0" fontId="2" fillId="0" borderId="32" xfId="9" applyFont="1" applyFill="1" applyBorder="1" applyAlignment="1">
      <alignment horizontal="center"/>
    </xf>
    <xf numFmtId="0" fontId="2" fillId="0" borderId="32" xfId="9" applyFont="1" applyFill="1" applyBorder="1" applyAlignment="1">
      <alignment wrapText="1"/>
    </xf>
    <xf numFmtId="165" fontId="2" fillId="0" borderId="33" xfId="9" applyNumberFormat="1" applyFont="1" applyFill="1" applyBorder="1" applyAlignment="1"/>
    <xf numFmtId="165" fontId="1" fillId="0" borderId="0" xfId="1" applyNumberFormat="1"/>
    <xf numFmtId="0" fontId="16" fillId="0" borderId="0" xfId="1" applyFont="1"/>
    <xf numFmtId="0" fontId="16" fillId="2" borderId="37" xfId="1" applyFont="1" applyFill="1" applyBorder="1" applyAlignment="1">
      <alignment horizontal="center"/>
    </xf>
    <xf numFmtId="0" fontId="16" fillId="2" borderId="26" xfId="1" applyFont="1" applyFill="1" applyBorder="1" applyAlignment="1">
      <alignment horizontal="center"/>
    </xf>
    <xf numFmtId="49" fontId="16" fillId="2" borderId="27" xfId="1" applyNumberFormat="1" applyFont="1" applyFill="1" applyBorder="1" applyAlignment="1">
      <alignment horizontal="center"/>
    </xf>
    <xf numFmtId="0" fontId="16" fillId="2" borderId="28" xfId="1" applyFont="1" applyFill="1" applyBorder="1" applyAlignment="1">
      <alignment horizontal="center"/>
    </xf>
    <xf numFmtId="49" fontId="16" fillId="2" borderId="26" xfId="1" applyNumberFormat="1" applyFont="1" applyFill="1" applyBorder="1" applyAlignment="1">
      <alignment horizontal="left" vertical="center" wrapText="1"/>
    </xf>
    <xf numFmtId="165" fontId="16" fillId="2" borderId="35" xfId="1" applyNumberFormat="1" applyFont="1" applyFill="1" applyBorder="1" applyAlignment="1"/>
    <xf numFmtId="165" fontId="16" fillId="2" borderId="29" xfId="1" applyNumberFormat="1" applyFont="1" applyFill="1" applyBorder="1" applyAlignment="1"/>
    <xf numFmtId="0" fontId="2" fillId="2" borderId="52" xfId="1" applyFont="1" applyFill="1" applyBorder="1" applyAlignment="1">
      <alignment horizontal="center"/>
    </xf>
    <xf numFmtId="0" fontId="2" fillId="2" borderId="53" xfId="1" applyFont="1" applyFill="1" applyBorder="1" applyAlignment="1">
      <alignment horizontal="center"/>
    </xf>
    <xf numFmtId="49" fontId="16" fillId="2" borderId="5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3" xfId="1" applyFont="1" applyFill="1" applyBorder="1" applyAlignment="1">
      <alignment horizontal="left" wrapText="1"/>
    </xf>
    <xf numFmtId="165" fontId="2" fillId="2" borderId="41" xfId="1" applyNumberFormat="1" applyFont="1" applyFill="1" applyBorder="1" applyAlignment="1"/>
    <xf numFmtId="0" fontId="2" fillId="2" borderId="55" xfId="1" applyFont="1" applyFill="1" applyBorder="1" applyAlignment="1">
      <alignment horizontal="center"/>
    </xf>
    <xf numFmtId="0" fontId="2" fillId="2" borderId="56" xfId="1" applyFont="1" applyFill="1" applyBorder="1" applyAlignment="1">
      <alignment horizontal="center"/>
    </xf>
    <xf numFmtId="49" fontId="16" fillId="2" borderId="9" xfId="1" applyNumberFormat="1" applyFont="1" applyFill="1" applyBorder="1" applyAlignment="1">
      <alignment horizontal="center"/>
    </xf>
    <xf numFmtId="0" fontId="2" fillId="2" borderId="32" xfId="1" applyFont="1" applyFill="1" applyBorder="1" applyAlignment="1">
      <alignment horizontal="center"/>
    </xf>
    <xf numFmtId="0" fontId="2" fillId="2" borderId="31" xfId="1" applyFont="1" applyFill="1" applyBorder="1" applyAlignment="1">
      <alignment horizontal="center"/>
    </xf>
    <xf numFmtId="0" fontId="2" fillId="2" borderId="56" xfId="1" applyFont="1" applyFill="1" applyBorder="1" applyAlignment="1">
      <alignment horizontal="left" wrapText="1"/>
    </xf>
    <xf numFmtId="165" fontId="2" fillId="2" borderId="36" xfId="1" applyNumberFormat="1" applyFont="1" applyFill="1" applyBorder="1" applyAlignment="1"/>
    <xf numFmtId="165" fontId="2" fillId="2" borderId="34" xfId="1" applyNumberFormat="1" applyFont="1" applyFill="1" applyBorder="1" applyAlignment="1"/>
    <xf numFmtId="0" fontId="16" fillId="5" borderId="19" xfId="1" applyFont="1" applyFill="1" applyBorder="1" applyAlignment="1">
      <alignment vertical="center" wrapText="1"/>
    </xf>
    <xf numFmtId="49" fontId="16" fillId="0" borderId="45" xfId="1" applyNumberFormat="1" applyFont="1" applyFill="1" applyBorder="1" applyAlignment="1"/>
    <xf numFmtId="165" fontId="18" fillId="2" borderId="33" xfId="10" applyNumberFormat="1" applyFont="1" applyFill="1" applyBorder="1" applyAlignment="1">
      <alignment horizontal="right" wrapText="1"/>
    </xf>
    <xf numFmtId="14" fontId="2" fillId="0" borderId="0" xfId="1" applyNumberFormat="1" applyFont="1" applyAlignment="1">
      <alignment horizontal="right"/>
    </xf>
    <xf numFmtId="4" fontId="1" fillId="0" borderId="0" xfId="1" applyNumberFormat="1"/>
    <xf numFmtId="14" fontId="21" fillId="2" borderId="0" xfId="0" applyNumberFormat="1" applyFont="1" applyFill="1" applyAlignment="1">
      <alignment horizontal="left"/>
    </xf>
    <xf numFmtId="0" fontId="21" fillId="2" borderId="0" xfId="1" applyFont="1" applyFill="1" applyAlignment="1">
      <alignment wrapText="1"/>
    </xf>
    <xf numFmtId="0" fontId="21" fillId="2" borderId="0" xfId="1" applyFont="1" applyFill="1"/>
    <xf numFmtId="0" fontId="21" fillId="2" borderId="0" xfId="1" applyFont="1" applyFill="1" applyAlignment="1"/>
    <xf numFmtId="0" fontId="21" fillId="2" borderId="0" xfId="0" applyFont="1" applyFill="1" applyAlignment="1">
      <alignment wrapText="1"/>
    </xf>
    <xf numFmtId="0" fontId="1" fillId="2" borderId="0" xfId="1" applyFill="1"/>
    <xf numFmtId="0" fontId="16" fillId="2" borderId="25" xfId="1" applyFont="1" applyFill="1" applyBorder="1" applyAlignment="1">
      <alignment horizontal="center"/>
    </xf>
    <xf numFmtId="49" fontId="16" fillId="2" borderId="26" xfId="1" applyNumberFormat="1" applyFont="1" applyFill="1" applyBorder="1" applyAlignment="1">
      <alignment horizontal="left" wrapText="1"/>
    </xf>
    <xf numFmtId="165" fontId="16" fillId="2" borderId="29" xfId="1" applyNumberFormat="1" applyFont="1" applyFill="1" applyBorder="1"/>
    <xf numFmtId="0" fontId="2" fillId="2" borderId="30" xfId="1" applyFont="1" applyFill="1" applyBorder="1" applyAlignment="1">
      <alignment horizontal="center"/>
    </xf>
    <xf numFmtId="0" fontId="2" fillId="2" borderId="32" xfId="1" applyFont="1" applyFill="1" applyBorder="1" applyAlignment="1">
      <alignment horizontal="left" wrapText="1"/>
    </xf>
    <xf numFmtId="165" fontId="2" fillId="2" borderId="33" xfId="1" applyNumberFormat="1" applyFont="1" applyFill="1" applyBorder="1" applyAlignment="1"/>
    <xf numFmtId="165" fontId="2" fillId="2" borderId="34" xfId="1" applyNumberFormat="1" applyFont="1" applyFill="1" applyBorder="1"/>
    <xf numFmtId="165" fontId="16" fillId="2" borderId="35" xfId="1" applyNumberFormat="1" applyFont="1" applyFill="1" applyBorder="1"/>
    <xf numFmtId="165" fontId="2" fillId="2" borderId="33" xfId="1" applyNumberFormat="1" applyFont="1" applyFill="1" applyBorder="1"/>
    <xf numFmtId="0" fontId="2" fillId="2" borderId="39" xfId="1" applyFont="1" applyFill="1" applyBorder="1" applyAlignment="1">
      <alignment horizontal="center"/>
    </xf>
    <xf numFmtId="0" fontId="2" fillId="2" borderId="42" xfId="1" applyFont="1" applyFill="1" applyBorder="1" applyAlignment="1">
      <alignment horizontal="center"/>
    </xf>
    <xf numFmtId="0" fontId="2" fillId="2" borderId="43" xfId="1" applyFont="1" applyFill="1" applyBorder="1" applyAlignment="1">
      <alignment horizontal="center"/>
    </xf>
    <xf numFmtId="49" fontId="16" fillId="2" borderId="45" xfId="1" applyNumberFormat="1" applyFont="1" applyFill="1" applyBorder="1" applyAlignment="1">
      <alignment horizontal="center"/>
    </xf>
    <xf numFmtId="49" fontId="16" fillId="2" borderId="26" xfId="9" applyNumberFormat="1" applyFont="1" applyFill="1" applyBorder="1" applyAlignment="1">
      <alignment horizontal="center"/>
    </xf>
    <xf numFmtId="49" fontId="16" fillId="2" borderId="27" xfId="9" applyNumberFormat="1" applyFont="1" applyFill="1" applyBorder="1" applyAlignment="1">
      <alignment horizontal="center"/>
    </xf>
    <xf numFmtId="49" fontId="2" fillId="2" borderId="32" xfId="9" applyNumberFormat="1" applyFont="1" applyFill="1" applyBorder="1" applyAlignment="1">
      <alignment horizontal="center"/>
    </xf>
    <xf numFmtId="49" fontId="2" fillId="2" borderId="45" xfId="9" applyNumberFormat="1" applyFont="1" applyFill="1" applyBorder="1" applyAlignment="1">
      <alignment horizontal="center"/>
    </xf>
    <xf numFmtId="0" fontId="16" fillId="2" borderId="47" xfId="1" applyFont="1" applyFill="1" applyBorder="1" applyAlignment="1">
      <alignment horizontal="center"/>
    </xf>
    <xf numFmtId="0" fontId="16" fillId="2" borderId="48" xfId="1" applyFont="1" applyFill="1" applyBorder="1" applyAlignment="1">
      <alignment horizontal="center"/>
    </xf>
    <xf numFmtId="49" fontId="16" fillId="2" borderId="49" xfId="1" applyNumberFormat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49" fontId="16" fillId="2" borderId="48" xfId="1" applyNumberFormat="1" applyFont="1" applyFill="1" applyBorder="1" applyAlignment="1">
      <alignment horizontal="left" vertical="center" wrapText="1"/>
    </xf>
    <xf numFmtId="49" fontId="16" fillId="2" borderId="50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3" xfId="1" applyFont="1" applyFill="1" applyBorder="1" applyAlignment="1">
      <alignment horizontal="left" wrapText="1"/>
    </xf>
    <xf numFmtId="0" fontId="1" fillId="2" borderId="0" xfId="1" applyFill="1" applyBorder="1"/>
    <xf numFmtId="165" fontId="16" fillId="2" borderId="38" xfId="1" applyNumberFormat="1" applyFont="1" applyFill="1" applyBorder="1"/>
    <xf numFmtId="165" fontId="2" fillId="2" borderId="40" xfId="1" applyNumberFormat="1" applyFont="1" applyFill="1" applyBorder="1"/>
    <xf numFmtId="165" fontId="16" fillId="2" borderId="51" xfId="1" applyNumberFormat="1" applyFont="1" applyFill="1" applyBorder="1"/>
    <xf numFmtId="0" fontId="17" fillId="0" borderId="15" xfId="1" applyFont="1" applyBorder="1" applyAlignment="1">
      <alignment horizontal="center" vertical="center"/>
    </xf>
    <xf numFmtId="0" fontId="1" fillId="0" borderId="16" xfId="5" applyBorder="1" applyAlignment="1">
      <alignment horizontal="center" vertical="center"/>
    </xf>
    <xf numFmtId="0" fontId="10" fillId="0" borderId="0" xfId="5" applyFont="1" applyAlignment="1">
      <alignment horizontal="center"/>
    </xf>
    <xf numFmtId="0" fontId="11" fillId="2" borderId="0" xfId="5" applyFont="1" applyFill="1" applyAlignment="1">
      <alignment horizontal="center"/>
    </xf>
    <xf numFmtId="165" fontId="2" fillId="2" borderId="0" xfId="5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  <xf numFmtId="0" fontId="16" fillId="0" borderId="31" xfId="1" applyFont="1" applyFill="1" applyBorder="1" applyAlignment="1">
      <alignment horizontal="center"/>
    </xf>
    <xf numFmtId="0" fontId="1" fillId="0" borderId="31" xfId="5" applyBorder="1" applyAlignment="1">
      <alignment horizontal="center"/>
    </xf>
    <xf numFmtId="0" fontId="12" fillId="2" borderId="19" xfId="1" applyFont="1" applyFill="1" applyBorder="1" applyAlignment="1">
      <alignment horizontal="left" wrapText="1"/>
    </xf>
    <xf numFmtId="0" fontId="12" fillId="2" borderId="20" xfId="1" applyFont="1" applyFill="1" applyBorder="1" applyAlignment="1">
      <alignment horizontal="left" wrapText="1"/>
    </xf>
    <xf numFmtId="0" fontId="12" fillId="2" borderId="21" xfId="1" applyFont="1" applyFill="1" applyBorder="1" applyAlignment="1">
      <alignment horizontal="left" wrapText="1"/>
    </xf>
    <xf numFmtId="0" fontId="16" fillId="4" borderId="19" xfId="1" applyFont="1" applyFill="1" applyBorder="1" applyAlignment="1">
      <alignment horizontal="left" vertical="center" wrapText="1"/>
    </xf>
    <xf numFmtId="0" fontId="16" fillId="4" borderId="20" xfId="1" applyFont="1" applyFill="1" applyBorder="1" applyAlignment="1">
      <alignment horizontal="left" vertical="center" wrapText="1"/>
    </xf>
    <xf numFmtId="49" fontId="16" fillId="5" borderId="19" xfId="1" applyNumberFormat="1" applyFont="1" applyFill="1" applyBorder="1" applyAlignment="1">
      <alignment horizontal="left" vertical="center" shrinkToFit="1"/>
    </xf>
    <xf numFmtId="49" fontId="16" fillId="5" borderId="20" xfId="1" applyNumberFormat="1" applyFont="1" applyFill="1" applyBorder="1" applyAlignment="1">
      <alignment horizontal="left" vertical="center" shrinkToFit="1"/>
    </xf>
    <xf numFmtId="49" fontId="16" fillId="5" borderId="24" xfId="1" applyNumberFormat="1" applyFont="1" applyFill="1" applyBorder="1" applyAlignment="1">
      <alignment horizontal="left" vertical="center" shrinkToFit="1"/>
    </xf>
    <xf numFmtId="0" fontId="16" fillId="7" borderId="31" xfId="1" applyFont="1" applyFill="1" applyBorder="1" applyAlignment="1">
      <alignment horizontal="center"/>
    </xf>
    <xf numFmtId="0" fontId="1" fillId="7" borderId="31" xfId="5" applyFill="1" applyBorder="1" applyAlignment="1">
      <alignment horizontal="center"/>
    </xf>
    <xf numFmtId="0" fontId="21" fillId="2" borderId="0" xfId="1" applyFont="1" applyFill="1" applyAlignment="1">
      <alignment wrapText="1"/>
    </xf>
    <xf numFmtId="0" fontId="0" fillId="2" borderId="0" xfId="0" applyFill="1" applyAlignment="1">
      <alignment wrapText="1"/>
    </xf>
    <xf numFmtId="49" fontId="16" fillId="5" borderId="19" xfId="1" applyNumberFormat="1" applyFont="1" applyFill="1" applyBorder="1" applyAlignment="1">
      <alignment horizontal="left" shrinkToFit="1"/>
    </xf>
    <xf numFmtId="49" fontId="16" fillId="5" borderId="20" xfId="1" applyNumberFormat="1" applyFont="1" applyFill="1" applyBorder="1" applyAlignment="1">
      <alignment horizontal="left" shrinkToFit="1"/>
    </xf>
    <xf numFmtId="49" fontId="16" fillId="5" borderId="24" xfId="1" applyNumberFormat="1" applyFont="1" applyFill="1" applyBorder="1" applyAlignment="1">
      <alignment horizontal="left" shrinkToFit="1"/>
    </xf>
    <xf numFmtId="49" fontId="16" fillId="5" borderId="19" xfId="1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21" fillId="2" borderId="0" xfId="0" applyFont="1" applyFill="1" applyAlignment="1">
      <alignment wrapText="1"/>
    </xf>
    <xf numFmtId="0" fontId="4" fillId="3" borderId="9" xfId="0" applyFont="1" applyFill="1" applyBorder="1" applyAlignment="1">
      <alignment horizontal="center"/>
    </xf>
    <xf numFmtId="4" fontId="2" fillId="2" borderId="0" xfId="1" applyNumberFormat="1" applyFont="1" applyFill="1" applyAlignment="1"/>
    <xf numFmtId="0" fontId="3" fillId="2" borderId="0" xfId="0" applyFont="1" applyFill="1" applyAlignment="1"/>
  </cellXfs>
  <cellStyles count="11">
    <cellStyle name="čárky 2" xfId="6"/>
    <cellStyle name="Normální" xfId="0" builtinId="0"/>
    <cellStyle name="Normální 11" xfId="5"/>
    <cellStyle name="normální 2" xfId="2"/>
    <cellStyle name="Normální 3" xfId="3"/>
    <cellStyle name="Normální 4" xfId="8"/>
    <cellStyle name="normální_2. Rozpočet 2007 - tabulky" xfId="4"/>
    <cellStyle name="normální_Rozpis výdajů 03 bez PO 2 2" xfId="1"/>
    <cellStyle name="normální_Rozpis výdajů 03 bez PO 2 2 2" xfId="10"/>
    <cellStyle name="normální_Rozpis výdajů 03 bez PO_04 - OSMTVS" xfId="9"/>
    <cellStyle name="normální_Rozpis výdajů 03 bez PO_UR 2008 1-168 tisk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3"/>
  <sheetViews>
    <sheetView tabSelected="1" topLeftCell="A649" zoomScaleNormal="100" workbookViewId="0">
      <selection activeCell="F679" sqref="F679:F680"/>
    </sheetView>
  </sheetViews>
  <sheetFormatPr defaultRowHeight="12.75" x14ac:dyDescent="0.2"/>
  <cols>
    <col min="1" max="1" width="3.140625" style="36" customWidth="1"/>
    <col min="2" max="2" width="7.140625" style="36" customWidth="1"/>
    <col min="3" max="5" width="4.7109375" style="36" customWidth="1"/>
    <col min="6" max="6" width="38.5703125" style="36" customWidth="1"/>
    <col min="7" max="7" width="9.7109375" style="184" customWidth="1"/>
    <col min="8" max="8" width="9.85546875" style="36" hidden="1" customWidth="1"/>
    <col min="9" max="9" width="10.28515625" style="36" hidden="1" customWidth="1"/>
    <col min="10" max="10" width="9.42578125" style="41" hidden="1" customWidth="1"/>
    <col min="11" max="11" width="10.140625" style="41" customWidth="1"/>
    <col min="12" max="12" width="10.140625" style="42" customWidth="1"/>
    <col min="13" max="13" width="10.5703125" style="36" bestFit="1" customWidth="1"/>
    <col min="14" max="14" width="12.42578125" style="43" customWidth="1"/>
    <col min="15" max="15" width="8.85546875" style="36"/>
    <col min="16" max="16" width="12.140625" style="36" customWidth="1"/>
    <col min="17" max="256" width="8.85546875" style="36"/>
    <col min="257" max="257" width="3.140625" style="36" customWidth="1"/>
    <col min="258" max="258" width="7.140625" style="36" customWidth="1"/>
    <col min="259" max="261" width="4.7109375" style="36" customWidth="1"/>
    <col min="262" max="262" width="38.7109375" style="36" customWidth="1"/>
    <col min="263" max="263" width="10" style="36" customWidth="1"/>
    <col min="264" max="264" width="9.5703125" style="36" customWidth="1"/>
    <col min="265" max="265" width="9.42578125" style="36" customWidth="1"/>
    <col min="266" max="266" width="10.7109375" style="36" customWidth="1"/>
    <col min="267" max="267" width="11.85546875" style="36" customWidth="1"/>
    <col min="268" max="268" width="9.5703125" style="36" bestFit="1" customWidth="1"/>
    <col min="269" max="512" width="8.85546875" style="36"/>
    <col min="513" max="513" width="3.140625" style="36" customWidth="1"/>
    <col min="514" max="514" width="7.140625" style="36" customWidth="1"/>
    <col min="515" max="517" width="4.7109375" style="36" customWidth="1"/>
    <col min="518" max="518" width="38.7109375" style="36" customWidth="1"/>
    <col min="519" max="519" width="10" style="36" customWidth="1"/>
    <col min="520" max="520" width="9.5703125" style="36" customWidth="1"/>
    <col min="521" max="521" width="9.42578125" style="36" customWidth="1"/>
    <col min="522" max="522" width="10.7109375" style="36" customWidth="1"/>
    <col min="523" max="523" width="11.85546875" style="36" customWidth="1"/>
    <col min="524" max="524" width="9.5703125" style="36" bestFit="1" customWidth="1"/>
    <col min="525" max="768" width="8.85546875" style="36"/>
    <col min="769" max="769" width="3.140625" style="36" customWidth="1"/>
    <col min="770" max="770" width="7.140625" style="36" customWidth="1"/>
    <col min="771" max="773" width="4.7109375" style="36" customWidth="1"/>
    <col min="774" max="774" width="38.7109375" style="36" customWidth="1"/>
    <col min="775" max="775" width="10" style="36" customWidth="1"/>
    <col min="776" max="776" width="9.5703125" style="36" customWidth="1"/>
    <col min="777" max="777" width="9.42578125" style="36" customWidth="1"/>
    <col min="778" max="778" width="10.7109375" style="36" customWidth="1"/>
    <col min="779" max="779" width="11.85546875" style="36" customWidth="1"/>
    <col min="780" max="780" width="9.5703125" style="36" bestFit="1" customWidth="1"/>
    <col min="781" max="1024" width="8.85546875" style="36"/>
    <col min="1025" max="1025" width="3.140625" style="36" customWidth="1"/>
    <col min="1026" max="1026" width="7.140625" style="36" customWidth="1"/>
    <col min="1027" max="1029" width="4.7109375" style="36" customWidth="1"/>
    <col min="1030" max="1030" width="38.7109375" style="36" customWidth="1"/>
    <col min="1031" max="1031" width="10" style="36" customWidth="1"/>
    <col min="1032" max="1032" width="9.5703125" style="36" customWidth="1"/>
    <col min="1033" max="1033" width="9.42578125" style="36" customWidth="1"/>
    <col min="1034" max="1034" width="10.7109375" style="36" customWidth="1"/>
    <col min="1035" max="1035" width="11.85546875" style="36" customWidth="1"/>
    <col min="1036" max="1036" width="9.5703125" style="36" bestFit="1" customWidth="1"/>
    <col min="1037" max="1280" width="8.85546875" style="36"/>
    <col min="1281" max="1281" width="3.140625" style="36" customWidth="1"/>
    <col min="1282" max="1282" width="7.140625" style="36" customWidth="1"/>
    <col min="1283" max="1285" width="4.7109375" style="36" customWidth="1"/>
    <col min="1286" max="1286" width="38.7109375" style="36" customWidth="1"/>
    <col min="1287" max="1287" width="10" style="36" customWidth="1"/>
    <col min="1288" max="1288" width="9.5703125" style="36" customWidth="1"/>
    <col min="1289" max="1289" width="9.42578125" style="36" customWidth="1"/>
    <col min="1290" max="1290" width="10.7109375" style="36" customWidth="1"/>
    <col min="1291" max="1291" width="11.85546875" style="36" customWidth="1"/>
    <col min="1292" max="1292" width="9.5703125" style="36" bestFit="1" customWidth="1"/>
    <col min="1293" max="1536" width="8.85546875" style="36"/>
    <col min="1537" max="1537" width="3.140625" style="36" customWidth="1"/>
    <col min="1538" max="1538" width="7.140625" style="36" customWidth="1"/>
    <col min="1539" max="1541" width="4.7109375" style="36" customWidth="1"/>
    <col min="1542" max="1542" width="38.7109375" style="36" customWidth="1"/>
    <col min="1543" max="1543" width="10" style="36" customWidth="1"/>
    <col min="1544" max="1544" width="9.5703125" style="36" customWidth="1"/>
    <col min="1545" max="1545" width="9.42578125" style="36" customWidth="1"/>
    <col min="1546" max="1546" width="10.7109375" style="36" customWidth="1"/>
    <col min="1547" max="1547" width="11.85546875" style="36" customWidth="1"/>
    <col min="1548" max="1548" width="9.5703125" style="36" bestFit="1" customWidth="1"/>
    <col min="1549" max="1792" width="8.85546875" style="36"/>
    <col min="1793" max="1793" width="3.140625" style="36" customWidth="1"/>
    <col min="1794" max="1794" width="7.140625" style="36" customWidth="1"/>
    <col min="1795" max="1797" width="4.7109375" style="36" customWidth="1"/>
    <col min="1798" max="1798" width="38.7109375" style="36" customWidth="1"/>
    <col min="1799" max="1799" width="10" style="36" customWidth="1"/>
    <col min="1800" max="1800" width="9.5703125" style="36" customWidth="1"/>
    <col min="1801" max="1801" width="9.42578125" style="36" customWidth="1"/>
    <col min="1802" max="1802" width="10.7109375" style="36" customWidth="1"/>
    <col min="1803" max="1803" width="11.85546875" style="36" customWidth="1"/>
    <col min="1804" max="1804" width="9.5703125" style="36" bestFit="1" customWidth="1"/>
    <col min="1805" max="2048" width="8.85546875" style="36"/>
    <col min="2049" max="2049" width="3.140625" style="36" customWidth="1"/>
    <col min="2050" max="2050" width="7.140625" style="36" customWidth="1"/>
    <col min="2051" max="2053" width="4.7109375" style="36" customWidth="1"/>
    <col min="2054" max="2054" width="38.7109375" style="36" customWidth="1"/>
    <col min="2055" max="2055" width="10" style="36" customWidth="1"/>
    <col min="2056" max="2056" width="9.5703125" style="36" customWidth="1"/>
    <col min="2057" max="2057" width="9.42578125" style="36" customWidth="1"/>
    <col min="2058" max="2058" width="10.7109375" style="36" customWidth="1"/>
    <col min="2059" max="2059" width="11.85546875" style="36" customWidth="1"/>
    <col min="2060" max="2060" width="9.5703125" style="36" bestFit="1" customWidth="1"/>
    <col min="2061" max="2304" width="8.85546875" style="36"/>
    <col min="2305" max="2305" width="3.140625" style="36" customWidth="1"/>
    <col min="2306" max="2306" width="7.140625" style="36" customWidth="1"/>
    <col min="2307" max="2309" width="4.7109375" style="36" customWidth="1"/>
    <col min="2310" max="2310" width="38.7109375" style="36" customWidth="1"/>
    <col min="2311" max="2311" width="10" style="36" customWidth="1"/>
    <col min="2312" max="2312" width="9.5703125" style="36" customWidth="1"/>
    <col min="2313" max="2313" width="9.42578125" style="36" customWidth="1"/>
    <col min="2314" max="2314" width="10.7109375" style="36" customWidth="1"/>
    <col min="2315" max="2315" width="11.85546875" style="36" customWidth="1"/>
    <col min="2316" max="2316" width="9.5703125" style="36" bestFit="1" customWidth="1"/>
    <col min="2317" max="2560" width="8.85546875" style="36"/>
    <col min="2561" max="2561" width="3.140625" style="36" customWidth="1"/>
    <col min="2562" max="2562" width="7.140625" style="36" customWidth="1"/>
    <col min="2563" max="2565" width="4.7109375" style="36" customWidth="1"/>
    <col min="2566" max="2566" width="38.7109375" style="36" customWidth="1"/>
    <col min="2567" max="2567" width="10" style="36" customWidth="1"/>
    <col min="2568" max="2568" width="9.5703125" style="36" customWidth="1"/>
    <col min="2569" max="2569" width="9.42578125" style="36" customWidth="1"/>
    <col min="2570" max="2570" width="10.7109375" style="36" customWidth="1"/>
    <col min="2571" max="2571" width="11.85546875" style="36" customWidth="1"/>
    <col min="2572" max="2572" width="9.5703125" style="36" bestFit="1" customWidth="1"/>
    <col min="2573" max="2816" width="8.85546875" style="36"/>
    <col min="2817" max="2817" width="3.140625" style="36" customWidth="1"/>
    <col min="2818" max="2818" width="7.140625" style="36" customWidth="1"/>
    <col min="2819" max="2821" width="4.7109375" style="36" customWidth="1"/>
    <col min="2822" max="2822" width="38.7109375" style="36" customWidth="1"/>
    <col min="2823" max="2823" width="10" style="36" customWidth="1"/>
    <col min="2824" max="2824" width="9.5703125" style="36" customWidth="1"/>
    <col min="2825" max="2825" width="9.42578125" style="36" customWidth="1"/>
    <col min="2826" max="2826" width="10.7109375" style="36" customWidth="1"/>
    <col min="2827" max="2827" width="11.85546875" style="36" customWidth="1"/>
    <col min="2828" max="2828" width="9.5703125" style="36" bestFit="1" customWidth="1"/>
    <col min="2829" max="3072" width="8.85546875" style="36"/>
    <col min="3073" max="3073" width="3.140625" style="36" customWidth="1"/>
    <col min="3074" max="3074" width="7.140625" style="36" customWidth="1"/>
    <col min="3075" max="3077" width="4.7109375" style="36" customWidth="1"/>
    <col min="3078" max="3078" width="38.7109375" style="36" customWidth="1"/>
    <col min="3079" max="3079" width="10" style="36" customWidth="1"/>
    <col min="3080" max="3080" width="9.5703125" style="36" customWidth="1"/>
    <col min="3081" max="3081" width="9.42578125" style="36" customWidth="1"/>
    <col min="3082" max="3082" width="10.7109375" style="36" customWidth="1"/>
    <col min="3083" max="3083" width="11.85546875" style="36" customWidth="1"/>
    <col min="3084" max="3084" width="9.5703125" style="36" bestFit="1" customWidth="1"/>
    <col min="3085" max="3328" width="8.85546875" style="36"/>
    <col min="3329" max="3329" width="3.140625" style="36" customWidth="1"/>
    <col min="3330" max="3330" width="7.140625" style="36" customWidth="1"/>
    <col min="3331" max="3333" width="4.7109375" style="36" customWidth="1"/>
    <col min="3334" max="3334" width="38.7109375" style="36" customWidth="1"/>
    <col min="3335" max="3335" width="10" style="36" customWidth="1"/>
    <col min="3336" max="3336" width="9.5703125" style="36" customWidth="1"/>
    <col min="3337" max="3337" width="9.42578125" style="36" customWidth="1"/>
    <col min="3338" max="3338" width="10.7109375" style="36" customWidth="1"/>
    <col min="3339" max="3339" width="11.85546875" style="36" customWidth="1"/>
    <col min="3340" max="3340" width="9.5703125" style="36" bestFit="1" customWidth="1"/>
    <col min="3341" max="3584" width="8.85546875" style="36"/>
    <col min="3585" max="3585" width="3.140625" style="36" customWidth="1"/>
    <col min="3586" max="3586" width="7.140625" style="36" customWidth="1"/>
    <col min="3587" max="3589" width="4.7109375" style="36" customWidth="1"/>
    <col min="3590" max="3590" width="38.7109375" style="36" customWidth="1"/>
    <col min="3591" max="3591" width="10" style="36" customWidth="1"/>
    <col min="3592" max="3592" width="9.5703125" style="36" customWidth="1"/>
    <col min="3593" max="3593" width="9.42578125" style="36" customWidth="1"/>
    <col min="3594" max="3594" width="10.7109375" style="36" customWidth="1"/>
    <col min="3595" max="3595" width="11.85546875" style="36" customWidth="1"/>
    <col min="3596" max="3596" width="9.5703125" style="36" bestFit="1" customWidth="1"/>
    <col min="3597" max="3840" width="8.85546875" style="36"/>
    <col min="3841" max="3841" width="3.140625" style="36" customWidth="1"/>
    <col min="3842" max="3842" width="7.140625" style="36" customWidth="1"/>
    <col min="3843" max="3845" width="4.7109375" style="36" customWidth="1"/>
    <col min="3846" max="3846" width="38.7109375" style="36" customWidth="1"/>
    <col min="3847" max="3847" width="10" style="36" customWidth="1"/>
    <col min="3848" max="3848" width="9.5703125" style="36" customWidth="1"/>
    <col min="3849" max="3849" width="9.42578125" style="36" customWidth="1"/>
    <col min="3850" max="3850" width="10.7109375" style="36" customWidth="1"/>
    <col min="3851" max="3851" width="11.85546875" style="36" customWidth="1"/>
    <col min="3852" max="3852" width="9.5703125" style="36" bestFit="1" customWidth="1"/>
    <col min="3853" max="4096" width="8.85546875" style="36"/>
    <col min="4097" max="4097" width="3.140625" style="36" customWidth="1"/>
    <col min="4098" max="4098" width="7.140625" style="36" customWidth="1"/>
    <col min="4099" max="4101" width="4.7109375" style="36" customWidth="1"/>
    <col min="4102" max="4102" width="38.7109375" style="36" customWidth="1"/>
    <col min="4103" max="4103" width="10" style="36" customWidth="1"/>
    <col min="4104" max="4104" width="9.5703125" style="36" customWidth="1"/>
    <col min="4105" max="4105" width="9.42578125" style="36" customWidth="1"/>
    <col min="4106" max="4106" width="10.7109375" style="36" customWidth="1"/>
    <col min="4107" max="4107" width="11.85546875" style="36" customWidth="1"/>
    <col min="4108" max="4108" width="9.5703125" style="36" bestFit="1" customWidth="1"/>
    <col min="4109" max="4352" width="8.85546875" style="36"/>
    <col min="4353" max="4353" width="3.140625" style="36" customWidth="1"/>
    <col min="4354" max="4354" width="7.140625" style="36" customWidth="1"/>
    <col min="4355" max="4357" width="4.7109375" style="36" customWidth="1"/>
    <col min="4358" max="4358" width="38.7109375" style="36" customWidth="1"/>
    <col min="4359" max="4359" width="10" style="36" customWidth="1"/>
    <col min="4360" max="4360" width="9.5703125" style="36" customWidth="1"/>
    <col min="4361" max="4361" width="9.42578125" style="36" customWidth="1"/>
    <col min="4362" max="4362" width="10.7109375" style="36" customWidth="1"/>
    <col min="4363" max="4363" width="11.85546875" style="36" customWidth="1"/>
    <col min="4364" max="4364" width="9.5703125" style="36" bestFit="1" customWidth="1"/>
    <col min="4365" max="4608" width="8.85546875" style="36"/>
    <col min="4609" max="4609" width="3.140625" style="36" customWidth="1"/>
    <col min="4610" max="4610" width="7.140625" style="36" customWidth="1"/>
    <col min="4611" max="4613" width="4.7109375" style="36" customWidth="1"/>
    <col min="4614" max="4614" width="38.7109375" style="36" customWidth="1"/>
    <col min="4615" max="4615" width="10" style="36" customWidth="1"/>
    <col min="4616" max="4616" width="9.5703125" style="36" customWidth="1"/>
    <col min="4617" max="4617" width="9.42578125" style="36" customWidth="1"/>
    <col min="4618" max="4618" width="10.7109375" style="36" customWidth="1"/>
    <col min="4619" max="4619" width="11.85546875" style="36" customWidth="1"/>
    <col min="4620" max="4620" width="9.5703125" style="36" bestFit="1" customWidth="1"/>
    <col min="4621" max="4864" width="8.85546875" style="36"/>
    <col min="4865" max="4865" width="3.140625" style="36" customWidth="1"/>
    <col min="4866" max="4866" width="7.140625" style="36" customWidth="1"/>
    <col min="4867" max="4869" width="4.7109375" style="36" customWidth="1"/>
    <col min="4870" max="4870" width="38.7109375" style="36" customWidth="1"/>
    <col min="4871" max="4871" width="10" style="36" customWidth="1"/>
    <col min="4872" max="4872" width="9.5703125" style="36" customWidth="1"/>
    <col min="4873" max="4873" width="9.42578125" style="36" customWidth="1"/>
    <col min="4874" max="4874" width="10.7109375" style="36" customWidth="1"/>
    <col min="4875" max="4875" width="11.85546875" style="36" customWidth="1"/>
    <col min="4876" max="4876" width="9.5703125" style="36" bestFit="1" customWidth="1"/>
    <col min="4877" max="5120" width="8.85546875" style="36"/>
    <col min="5121" max="5121" width="3.140625" style="36" customWidth="1"/>
    <col min="5122" max="5122" width="7.140625" style="36" customWidth="1"/>
    <col min="5123" max="5125" width="4.7109375" style="36" customWidth="1"/>
    <col min="5126" max="5126" width="38.7109375" style="36" customWidth="1"/>
    <col min="5127" max="5127" width="10" style="36" customWidth="1"/>
    <col min="5128" max="5128" width="9.5703125" style="36" customWidth="1"/>
    <col min="5129" max="5129" width="9.42578125" style="36" customWidth="1"/>
    <col min="5130" max="5130" width="10.7109375" style="36" customWidth="1"/>
    <col min="5131" max="5131" width="11.85546875" style="36" customWidth="1"/>
    <col min="5132" max="5132" width="9.5703125" style="36" bestFit="1" customWidth="1"/>
    <col min="5133" max="5376" width="8.85546875" style="36"/>
    <col min="5377" max="5377" width="3.140625" style="36" customWidth="1"/>
    <col min="5378" max="5378" width="7.140625" style="36" customWidth="1"/>
    <col min="5379" max="5381" width="4.7109375" style="36" customWidth="1"/>
    <col min="5382" max="5382" width="38.7109375" style="36" customWidth="1"/>
    <col min="5383" max="5383" width="10" style="36" customWidth="1"/>
    <col min="5384" max="5384" width="9.5703125" style="36" customWidth="1"/>
    <col min="5385" max="5385" width="9.42578125" style="36" customWidth="1"/>
    <col min="5386" max="5386" width="10.7109375" style="36" customWidth="1"/>
    <col min="5387" max="5387" width="11.85546875" style="36" customWidth="1"/>
    <col min="5388" max="5388" width="9.5703125" style="36" bestFit="1" customWidth="1"/>
    <col min="5389" max="5632" width="8.85546875" style="36"/>
    <col min="5633" max="5633" width="3.140625" style="36" customWidth="1"/>
    <col min="5634" max="5634" width="7.140625" style="36" customWidth="1"/>
    <col min="5635" max="5637" width="4.7109375" style="36" customWidth="1"/>
    <col min="5638" max="5638" width="38.7109375" style="36" customWidth="1"/>
    <col min="5639" max="5639" width="10" style="36" customWidth="1"/>
    <col min="5640" max="5640" width="9.5703125" style="36" customWidth="1"/>
    <col min="5641" max="5641" width="9.42578125" style="36" customWidth="1"/>
    <col min="5642" max="5642" width="10.7109375" style="36" customWidth="1"/>
    <col min="5643" max="5643" width="11.85546875" style="36" customWidth="1"/>
    <col min="5644" max="5644" width="9.5703125" style="36" bestFit="1" customWidth="1"/>
    <col min="5645" max="5888" width="8.85546875" style="36"/>
    <col min="5889" max="5889" width="3.140625" style="36" customWidth="1"/>
    <col min="5890" max="5890" width="7.140625" style="36" customWidth="1"/>
    <col min="5891" max="5893" width="4.7109375" style="36" customWidth="1"/>
    <col min="5894" max="5894" width="38.7109375" style="36" customWidth="1"/>
    <col min="5895" max="5895" width="10" style="36" customWidth="1"/>
    <col min="5896" max="5896" width="9.5703125" style="36" customWidth="1"/>
    <col min="5897" max="5897" width="9.42578125" style="36" customWidth="1"/>
    <col min="5898" max="5898" width="10.7109375" style="36" customWidth="1"/>
    <col min="5899" max="5899" width="11.85546875" style="36" customWidth="1"/>
    <col min="5900" max="5900" width="9.5703125" style="36" bestFit="1" customWidth="1"/>
    <col min="5901" max="6144" width="8.85546875" style="36"/>
    <col min="6145" max="6145" width="3.140625" style="36" customWidth="1"/>
    <col min="6146" max="6146" width="7.140625" style="36" customWidth="1"/>
    <col min="6147" max="6149" width="4.7109375" style="36" customWidth="1"/>
    <col min="6150" max="6150" width="38.7109375" style="36" customWidth="1"/>
    <col min="6151" max="6151" width="10" style="36" customWidth="1"/>
    <col min="6152" max="6152" width="9.5703125" style="36" customWidth="1"/>
    <col min="6153" max="6153" width="9.42578125" style="36" customWidth="1"/>
    <col min="6154" max="6154" width="10.7109375" style="36" customWidth="1"/>
    <col min="6155" max="6155" width="11.85546875" style="36" customWidth="1"/>
    <col min="6156" max="6156" width="9.5703125" style="36" bestFit="1" customWidth="1"/>
    <col min="6157" max="6400" width="8.85546875" style="36"/>
    <col min="6401" max="6401" width="3.140625" style="36" customWidth="1"/>
    <col min="6402" max="6402" width="7.140625" style="36" customWidth="1"/>
    <col min="6403" max="6405" width="4.7109375" style="36" customWidth="1"/>
    <col min="6406" max="6406" width="38.7109375" style="36" customWidth="1"/>
    <col min="6407" max="6407" width="10" style="36" customWidth="1"/>
    <col min="6408" max="6408" width="9.5703125" style="36" customWidth="1"/>
    <col min="6409" max="6409" width="9.42578125" style="36" customWidth="1"/>
    <col min="6410" max="6410" width="10.7109375" style="36" customWidth="1"/>
    <col min="6411" max="6411" width="11.85546875" style="36" customWidth="1"/>
    <col min="6412" max="6412" width="9.5703125" style="36" bestFit="1" customWidth="1"/>
    <col min="6413" max="6656" width="8.85546875" style="36"/>
    <col min="6657" max="6657" width="3.140625" style="36" customWidth="1"/>
    <col min="6658" max="6658" width="7.140625" style="36" customWidth="1"/>
    <col min="6659" max="6661" width="4.7109375" style="36" customWidth="1"/>
    <col min="6662" max="6662" width="38.7109375" style="36" customWidth="1"/>
    <col min="6663" max="6663" width="10" style="36" customWidth="1"/>
    <col min="6664" max="6664" width="9.5703125" style="36" customWidth="1"/>
    <col min="6665" max="6665" width="9.42578125" style="36" customWidth="1"/>
    <col min="6666" max="6666" width="10.7109375" style="36" customWidth="1"/>
    <col min="6667" max="6667" width="11.85546875" style="36" customWidth="1"/>
    <col min="6668" max="6668" width="9.5703125" style="36" bestFit="1" customWidth="1"/>
    <col min="6669" max="6912" width="8.85546875" style="36"/>
    <col min="6913" max="6913" width="3.140625" style="36" customWidth="1"/>
    <col min="6914" max="6914" width="7.140625" style="36" customWidth="1"/>
    <col min="6915" max="6917" width="4.7109375" style="36" customWidth="1"/>
    <col min="6918" max="6918" width="38.7109375" style="36" customWidth="1"/>
    <col min="6919" max="6919" width="10" style="36" customWidth="1"/>
    <col min="6920" max="6920" width="9.5703125" style="36" customWidth="1"/>
    <col min="6921" max="6921" width="9.42578125" style="36" customWidth="1"/>
    <col min="6922" max="6922" width="10.7109375" style="36" customWidth="1"/>
    <col min="6923" max="6923" width="11.85546875" style="36" customWidth="1"/>
    <col min="6924" max="6924" width="9.5703125" style="36" bestFit="1" customWidth="1"/>
    <col min="6925" max="7168" width="8.85546875" style="36"/>
    <col min="7169" max="7169" width="3.140625" style="36" customWidth="1"/>
    <col min="7170" max="7170" width="7.140625" style="36" customWidth="1"/>
    <col min="7171" max="7173" width="4.7109375" style="36" customWidth="1"/>
    <col min="7174" max="7174" width="38.7109375" style="36" customWidth="1"/>
    <col min="7175" max="7175" width="10" style="36" customWidth="1"/>
    <col min="7176" max="7176" width="9.5703125" style="36" customWidth="1"/>
    <col min="7177" max="7177" width="9.42578125" style="36" customWidth="1"/>
    <col min="7178" max="7178" width="10.7109375" style="36" customWidth="1"/>
    <col min="7179" max="7179" width="11.85546875" style="36" customWidth="1"/>
    <col min="7180" max="7180" width="9.5703125" style="36" bestFit="1" customWidth="1"/>
    <col min="7181" max="7424" width="8.85546875" style="36"/>
    <col min="7425" max="7425" width="3.140625" style="36" customWidth="1"/>
    <col min="7426" max="7426" width="7.140625" style="36" customWidth="1"/>
    <col min="7427" max="7429" width="4.7109375" style="36" customWidth="1"/>
    <col min="7430" max="7430" width="38.7109375" style="36" customWidth="1"/>
    <col min="7431" max="7431" width="10" style="36" customWidth="1"/>
    <col min="7432" max="7432" width="9.5703125" style="36" customWidth="1"/>
    <col min="7433" max="7433" width="9.42578125" style="36" customWidth="1"/>
    <col min="7434" max="7434" width="10.7109375" style="36" customWidth="1"/>
    <col min="7435" max="7435" width="11.85546875" style="36" customWidth="1"/>
    <col min="7436" max="7436" width="9.5703125" style="36" bestFit="1" customWidth="1"/>
    <col min="7437" max="7680" width="8.85546875" style="36"/>
    <col min="7681" max="7681" width="3.140625" style="36" customWidth="1"/>
    <col min="7682" max="7682" width="7.140625" style="36" customWidth="1"/>
    <col min="7683" max="7685" width="4.7109375" style="36" customWidth="1"/>
    <col min="7686" max="7686" width="38.7109375" style="36" customWidth="1"/>
    <col min="7687" max="7687" width="10" style="36" customWidth="1"/>
    <col min="7688" max="7688" width="9.5703125" style="36" customWidth="1"/>
    <col min="7689" max="7689" width="9.42578125" style="36" customWidth="1"/>
    <col min="7690" max="7690" width="10.7109375" style="36" customWidth="1"/>
    <col min="7691" max="7691" width="11.85546875" style="36" customWidth="1"/>
    <col min="7692" max="7692" width="9.5703125" style="36" bestFit="1" customWidth="1"/>
    <col min="7693" max="7936" width="8.85546875" style="36"/>
    <col min="7937" max="7937" width="3.140625" style="36" customWidth="1"/>
    <col min="7938" max="7938" width="7.140625" style="36" customWidth="1"/>
    <col min="7939" max="7941" width="4.7109375" style="36" customWidth="1"/>
    <col min="7942" max="7942" width="38.7109375" style="36" customWidth="1"/>
    <col min="7943" max="7943" width="10" style="36" customWidth="1"/>
    <col min="7944" max="7944" width="9.5703125" style="36" customWidth="1"/>
    <col min="7945" max="7945" width="9.42578125" style="36" customWidth="1"/>
    <col min="7946" max="7946" width="10.7109375" style="36" customWidth="1"/>
    <col min="7947" max="7947" width="11.85546875" style="36" customWidth="1"/>
    <col min="7948" max="7948" width="9.5703125" style="36" bestFit="1" customWidth="1"/>
    <col min="7949" max="8192" width="8.85546875" style="36"/>
    <col min="8193" max="8193" width="3.140625" style="36" customWidth="1"/>
    <col min="8194" max="8194" width="7.140625" style="36" customWidth="1"/>
    <col min="8195" max="8197" width="4.7109375" style="36" customWidth="1"/>
    <col min="8198" max="8198" width="38.7109375" style="36" customWidth="1"/>
    <col min="8199" max="8199" width="10" style="36" customWidth="1"/>
    <col min="8200" max="8200" width="9.5703125" style="36" customWidth="1"/>
    <col min="8201" max="8201" width="9.42578125" style="36" customWidth="1"/>
    <col min="8202" max="8202" width="10.7109375" style="36" customWidth="1"/>
    <col min="8203" max="8203" width="11.85546875" style="36" customWidth="1"/>
    <col min="8204" max="8204" width="9.5703125" style="36" bestFit="1" customWidth="1"/>
    <col min="8205" max="8448" width="8.85546875" style="36"/>
    <col min="8449" max="8449" width="3.140625" style="36" customWidth="1"/>
    <col min="8450" max="8450" width="7.140625" style="36" customWidth="1"/>
    <col min="8451" max="8453" width="4.7109375" style="36" customWidth="1"/>
    <col min="8454" max="8454" width="38.7109375" style="36" customWidth="1"/>
    <col min="8455" max="8455" width="10" style="36" customWidth="1"/>
    <col min="8456" max="8456" width="9.5703125" style="36" customWidth="1"/>
    <col min="8457" max="8457" width="9.42578125" style="36" customWidth="1"/>
    <col min="8458" max="8458" width="10.7109375" style="36" customWidth="1"/>
    <col min="8459" max="8459" width="11.85546875" style="36" customWidth="1"/>
    <col min="8460" max="8460" width="9.5703125" style="36" bestFit="1" customWidth="1"/>
    <col min="8461" max="8704" width="8.85546875" style="36"/>
    <col min="8705" max="8705" width="3.140625" style="36" customWidth="1"/>
    <col min="8706" max="8706" width="7.140625" style="36" customWidth="1"/>
    <col min="8707" max="8709" width="4.7109375" style="36" customWidth="1"/>
    <col min="8710" max="8710" width="38.7109375" style="36" customWidth="1"/>
    <col min="8711" max="8711" width="10" style="36" customWidth="1"/>
    <col min="8712" max="8712" width="9.5703125" style="36" customWidth="1"/>
    <col min="8713" max="8713" width="9.42578125" style="36" customWidth="1"/>
    <col min="8714" max="8714" width="10.7109375" style="36" customWidth="1"/>
    <col min="8715" max="8715" width="11.85546875" style="36" customWidth="1"/>
    <col min="8716" max="8716" width="9.5703125" style="36" bestFit="1" customWidth="1"/>
    <col min="8717" max="8960" width="8.85546875" style="36"/>
    <col min="8961" max="8961" width="3.140625" style="36" customWidth="1"/>
    <col min="8962" max="8962" width="7.140625" style="36" customWidth="1"/>
    <col min="8963" max="8965" width="4.7109375" style="36" customWidth="1"/>
    <col min="8966" max="8966" width="38.7109375" style="36" customWidth="1"/>
    <col min="8967" max="8967" width="10" style="36" customWidth="1"/>
    <col min="8968" max="8968" width="9.5703125" style="36" customWidth="1"/>
    <col min="8969" max="8969" width="9.42578125" style="36" customWidth="1"/>
    <col min="8970" max="8970" width="10.7109375" style="36" customWidth="1"/>
    <col min="8971" max="8971" width="11.85546875" style="36" customWidth="1"/>
    <col min="8972" max="8972" width="9.5703125" style="36" bestFit="1" customWidth="1"/>
    <col min="8973" max="9216" width="8.85546875" style="36"/>
    <col min="9217" max="9217" width="3.140625" style="36" customWidth="1"/>
    <col min="9218" max="9218" width="7.140625" style="36" customWidth="1"/>
    <col min="9219" max="9221" width="4.7109375" style="36" customWidth="1"/>
    <col min="9222" max="9222" width="38.7109375" style="36" customWidth="1"/>
    <col min="9223" max="9223" width="10" style="36" customWidth="1"/>
    <col min="9224" max="9224" width="9.5703125" style="36" customWidth="1"/>
    <col min="9225" max="9225" width="9.42578125" style="36" customWidth="1"/>
    <col min="9226" max="9226" width="10.7109375" style="36" customWidth="1"/>
    <col min="9227" max="9227" width="11.85546875" style="36" customWidth="1"/>
    <col min="9228" max="9228" width="9.5703125" style="36" bestFit="1" customWidth="1"/>
    <col min="9229" max="9472" width="8.85546875" style="36"/>
    <col min="9473" max="9473" width="3.140625" style="36" customWidth="1"/>
    <col min="9474" max="9474" width="7.140625" style="36" customWidth="1"/>
    <col min="9475" max="9477" width="4.7109375" style="36" customWidth="1"/>
    <col min="9478" max="9478" width="38.7109375" style="36" customWidth="1"/>
    <col min="9479" max="9479" width="10" style="36" customWidth="1"/>
    <col min="9480" max="9480" width="9.5703125" style="36" customWidth="1"/>
    <col min="9481" max="9481" width="9.42578125" style="36" customWidth="1"/>
    <col min="9482" max="9482" width="10.7109375" style="36" customWidth="1"/>
    <col min="9483" max="9483" width="11.85546875" style="36" customWidth="1"/>
    <col min="9484" max="9484" width="9.5703125" style="36" bestFit="1" customWidth="1"/>
    <col min="9485" max="9728" width="8.85546875" style="36"/>
    <col min="9729" max="9729" width="3.140625" style="36" customWidth="1"/>
    <col min="9730" max="9730" width="7.140625" style="36" customWidth="1"/>
    <col min="9731" max="9733" width="4.7109375" style="36" customWidth="1"/>
    <col min="9734" max="9734" width="38.7109375" style="36" customWidth="1"/>
    <col min="9735" max="9735" width="10" style="36" customWidth="1"/>
    <col min="9736" max="9736" width="9.5703125" style="36" customWidth="1"/>
    <col min="9737" max="9737" width="9.42578125" style="36" customWidth="1"/>
    <col min="9738" max="9738" width="10.7109375" style="36" customWidth="1"/>
    <col min="9739" max="9739" width="11.85546875" style="36" customWidth="1"/>
    <col min="9740" max="9740" width="9.5703125" style="36" bestFit="1" customWidth="1"/>
    <col min="9741" max="9984" width="8.85546875" style="36"/>
    <col min="9985" max="9985" width="3.140625" style="36" customWidth="1"/>
    <col min="9986" max="9986" width="7.140625" style="36" customWidth="1"/>
    <col min="9987" max="9989" width="4.7109375" style="36" customWidth="1"/>
    <col min="9990" max="9990" width="38.7109375" style="36" customWidth="1"/>
    <col min="9991" max="9991" width="10" style="36" customWidth="1"/>
    <col min="9992" max="9992" width="9.5703125" style="36" customWidth="1"/>
    <col min="9993" max="9993" width="9.42578125" style="36" customWidth="1"/>
    <col min="9994" max="9994" width="10.7109375" style="36" customWidth="1"/>
    <col min="9995" max="9995" width="11.85546875" style="36" customWidth="1"/>
    <col min="9996" max="9996" width="9.5703125" style="36" bestFit="1" customWidth="1"/>
    <col min="9997" max="10240" width="8.85546875" style="36"/>
    <col min="10241" max="10241" width="3.140625" style="36" customWidth="1"/>
    <col min="10242" max="10242" width="7.140625" style="36" customWidth="1"/>
    <col min="10243" max="10245" width="4.7109375" style="36" customWidth="1"/>
    <col min="10246" max="10246" width="38.7109375" style="36" customWidth="1"/>
    <col min="10247" max="10247" width="10" style="36" customWidth="1"/>
    <col min="10248" max="10248" width="9.5703125" style="36" customWidth="1"/>
    <col min="10249" max="10249" width="9.42578125" style="36" customWidth="1"/>
    <col min="10250" max="10250" width="10.7109375" style="36" customWidth="1"/>
    <col min="10251" max="10251" width="11.85546875" style="36" customWidth="1"/>
    <col min="10252" max="10252" width="9.5703125" style="36" bestFit="1" customWidth="1"/>
    <col min="10253" max="10496" width="8.85546875" style="36"/>
    <col min="10497" max="10497" width="3.140625" style="36" customWidth="1"/>
    <col min="10498" max="10498" width="7.140625" style="36" customWidth="1"/>
    <col min="10499" max="10501" width="4.7109375" style="36" customWidth="1"/>
    <col min="10502" max="10502" width="38.7109375" style="36" customWidth="1"/>
    <col min="10503" max="10503" width="10" style="36" customWidth="1"/>
    <col min="10504" max="10504" width="9.5703125" style="36" customWidth="1"/>
    <col min="10505" max="10505" width="9.42578125" style="36" customWidth="1"/>
    <col min="10506" max="10506" width="10.7109375" style="36" customWidth="1"/>
    <col min="10507" max="10507" width="11.85546875" style="36" customWidth="1"/>
    <col min="10508" max="10508" width="9.5703125" style="36" bestFit="1" customWidth="1"/>
    <col min="10509" max="10752" width="8.85546875" style="36"/>
    <col min="10753" max="10753" width="3.140625" style="36" customWidth="1"/>
    <col min="10754" max="10754" width="7.140625" style="36" customWidth="1"/>
    <col min="10755" max="10757" width="4.7109375" style="36" customWidth="1"/>
    <col min="10758" max="10758" width="38.7109375" style="36" customWidth="1"/>
    <col min="10759" max="10759" width="10" style="36" customWidth="1"/>
    <col min="10760" max="10760" width="9.5703125" style="36" customWidth="1"/>
    <col min="10761" max="10761" width="9.42578125" style="36" customWidth="1"/>
    <col min="10762" max="10762" width="10.7109375" style="36" customWidth="1"/>
    <col min="10763" max="10763" width="11.85546875" style="36" customWidth="1"/>
    <col min="10764" max="10764" width="9.5703125" style="36" bestFit="1" customWidth="1"/>
    <col min="10765" max="11008" width="8.85546875" style="36"/>
    <col min="11009" max="11009" width="3.140625" style="36" customWidth="1"/>
    <col min="11010" max="11010" width="7.140625" style="36" customWidth="1"/>
    <col min="11011" max="11013" width="4.7109375" style="36" customWidth="1"/>
    <col min="11014" max="11014" width="38.7109375" style="36" customWidth="1"/>
    <col min="11015" max="11015" width="10" style="36" customWidth="1"/>
    <col min="11016" max="11016" width="9.5703125" style="36" customWidth="1"/>
    <col min="11017" max="11017" width="9.42578125" style="36" customWidth="1"/>
    <col min="11018" max="11018" width="10.7109375" style="36" customWidth="1"/>
    <col min="11019" max="11019" width="11.85546875" style="36" customWidth="1"/>
    <col min="11020" max="11020" width="9.5703125" style="36" bestFit="1" customWidth="1"/>
    <col min="11021" max="11264" width="8.85546875" style="36"/>
    <col min="11265" max="11265" width="3.140625" style="36" customWidth="1"/>
    <col min="11266" max="11266" width="7.140625" style="36" customWidth="1"/>
    <col min="11267" max="11269" width="4.7109375" style="36" customWidth="1"/>
    <col min="11270" max="11270" width="38.7109375" style="36" customWidth="1"/>
    <col min="11271" max="11271" width="10" style="36" customWidth="1"/>
    <col min="11272" max="11272" width="9.5703125" style="36" customWidth="1"/>
    <col min="11273" max="11273" width="9.42578125" style="36" customWidth="1"/>
    <col min="11274" max="11274" width="10.7109375" style="36" customWidth="1"/>
    <col min="11275" max="11275" width="11.85546875" style="36" customWidth="1"/>
    <col min="11276" max="11276" width="9.5703125" style="36" bestFit="1" customWidth="1"/>
    <col min="11277" max="11520" width="8.85546875" style="36"/>
    <col min="11521" max="11521" width="3.140625" style="36" customWidth="1"/>
    <col min="11522" max="11522" width="7.140625" style="36" customWidth="1"/>
    <col min="11523" max="11525" width="4.7109375" style="36" customWidth="1"/>
    <col min="11526" max="11526" width="38.7109375" style="36" customWidth="1"/>
    <col min="11527" max="11527" width="10" style="36" customWidth="1"/>
    <col min="11528" max="11528" width="9.5703125" style="36" customWidth="1"/>
    <col min="11529" max="11529" width="9.42578125" style="36" customWidth="1"/>
    <col min="11530" max="11530" width="10.7109375" style="36" customWidth="1"/>
    <col min="11531" max="11531" width="11.85546875" style="36" customWidth="1"/>
    <col min="11532" max="11532" width="9.5703125" style="36" bestFit="1" customWidth="1"/>
    <col min="11533" max="11776" width="8.85546875" style="36"/>
    <col min="11777" max="11777" width="3.140625" style="36" customWidth="1"/>
    <col min="11778" max="11778" width="7.140625" style="36" customWidth="1"/>
    <col min="11779" max="11781" width="4.7109375" style="36" customWidth="1"/>
    <col min="11782" max="11782" width="38.7109375" style="36" customWidth="1"/>
    <col min="11783" max="11783" width="10" style="36" customWidth="1"/>
    <col min="11784" max="11784" width="9.5703125" style="36" customWidth="1"/>
    <col min="11785" max="11785" width="9.42578125" style="36" customWidth="1"/>
    <col min="11786" max="11786" width="10.7109375" style="36" customWidth="1"/>
    <col min="11787" max="11787" width="11.85546875" style="36" customWidth="1"/>
    <col min="11788" max="11788" width="9.5703125" style="36" bestFit="1" customWidth="1"/>
    <col min="11789" max="12032" width="8.85546875" style="36"/>
    <col min="12033" max="12033" width="3.140625" style="36" customWidth="1"/>
    <col min="12034" max="12034" width="7.140625" style="36" customWidth="1"/>
    <col min="12035" max="12037" width="4.7109375" style="36" customWidth="1"/>
    <col min="12038" max="12038" width="38.7109375" style="36" customWidth="1"/>
    <col min="12039" max="12039" width="10" style="36" customWidth="1"/>
    <col min="12040" max="12040" width="9.5703125" style="36" customWidth="1"/>
    <col min="12041" max="12041" width="9.42578125" style="36" customWidth="1"/>
    <col min="12042" max="12042" width="10.7109375" style="36" customWidth="1"/>
    <col min="12043" max="12043" width="11.85546875" style="36" customWidth="1"/>
    <col min="12044" max="12044" width="9.5703125" style="36" bestFit="1" customWidth="1"/>
    <col min="12045" max="12288" width="8.85546875" style="36"/>
    <col min="12289" max="12289" width="3.140625" style="36" customWidth="1"/>
    <col min="12290" max="12290" width="7.140625" style="36" customWidth="1"/>
    <col min="12291" max="12293" width="4.7109375" style="36" customWidth="1"/>
    <col min="12294" max="12294" width="38.7109375" style="36" customWidth="1"/>
    <col min="12295" max="12295" width="10" style="36" customWidth="1"/>
    <col min="12296" max="12296" width="9.5703125" style="36" customWidth="1"/>
    <col min="12297" max="12297" width="9.42578125" style="36" customWidth="1"/>
    <col min="12298" max="12298" width="10.7109375" style="36" customWidth="1"/>
    <col min="12299" max="12299" width="11.85546875" style="36" customWidth="1"/>
    <col min="12300" max="12300" width="9.5703125" style="36" bestFit="1" customWidth="1"/>
    <col min="12301" max="12544" width="8.85546875" style="36"/>
    <col min="12545" max="12545" width="3.140625" style="36" customWidth="1"/>
    <col min="12546" max="12546" width="7.140625" style="36" customWidth="1"/>
    <col min="12547" max="12549" width="4.7109375" style="36" customWidth="1"/>
    <col min="12550" max="12550" width="38.7109375" style="36" customWidth="1"/>
    <col min="12551" max="12551" width="10" style="36" customWidth="1"/>
    <col min="12552" max="12552" width="9.5703125" style="36" customWidth="1"/>
    <col min="12553" max="12553" width="9.42578125" style="36" customWidth="1"/>
    <col min="12554" max="12554" width="10.7109375" style="36" customWidth="1"/>
    <col min="12555" max="12555" width="11.85546875" style="36" customWidth="1"/>
    <col min="12556" max="12556" width="9.5703125" style="36" bestFit="1" customWidth="1"/>
    <col min="12557" max="12800" width="8.85546875" style="36"/>
    <col min="12801" max="12801" width="3.140625" style="36" customWidth="1"/>
    <col min="12802" max="12802" width="7.140625" style="36" customWidth="1"/>
    <col min="12803" max="12805" width="4.7109375" style="36" customWidth="1"/>
    <col min="12806" max="12806" width="38.7109375" style="36" customWidth="1"/>
    <col min="12807" max="12807" width="10" style="36" customWidth="1"/>
    <col min="12808" max="12808" width="9.5703125" style="36" customWidth="1"/>
    <col min="12809" max="12809" width="9.42578125" style="36" customWidth="1"/>
    <col min="12810" max="12810" width="10.7109375" style="36" customWidth="1"/>
    <col min="12811" max="12811" width="11.85546875" style="36" customWidth="1"/>
    <col min="12812" max="12812" width="9.5703125" style="36" bestFit="1" customWidth="1"/>
    <col min="12813" max="13056" width="8.85546875" style="36"/>
    <col min="13057" max="13057" width="3.140625" style="36" customWidth="1"/>
    <col min="13058" max="13058" width="7.140625" style="36" customWidth="1"/>
    <col min="13059" max="13061" width="4.7109375" style="36" customWidth="1"/>
    <col min="13062" max="13062" width="38.7109375" style="36" customWidth="1"/>
    <col min="13063" max="13063" width="10" style="36" customWidth="1"/>
    <col min="13064" max="13064" width="9.5703125" style="36" customWidth="1"/>
    <col min="13065" max="13065" width="9.42578125" style="36" customWidth="1"/>
    <col min="13066" max="13066" width="10.7109375" style="36" customWidth="1"/>
    <col min="13067" max="13067" width="11.85546875" style="36" customWidth="1"/>
    <col min="13068" max="13068" width="9.5703125" style="36" bestFit="1" customWidth="1"/>
    <col min="13069" max="13312" width="8.85546875" style="36"/>
    <col min="13313" max="13313" width="3.140625" style="36" customWidth="1"/>
    <col min="13314" max="13314" width="7.140625" style="36" customWidth="1"/>
    <col min="13315" max="13317" width="4.7109375" style="36" customWidth="1"/>
    <col min="13318" max="13318" width="38.7109375" style="36" customWidth="1"/>
    <col min="13319" max="13319" width="10" style="36" customWidth="1"/>
    <col min="13320" max="13320" width="9.5703125" style="36" customWidth="1"/>
    <col min="13321" max="13321" width="9.42578125" style="36" customWidth="1"/>
    <col min="13322" max="13322" width="10.7109375" style="36" customWidth="1"/>
    <col min="13323" max="13323" width="11.85546875" style="36" customWidth="1"/>
    <col min="13324" max="13324" width="9.5703125" style="36" bestFit="1" customWidth="1"/>
    <col min="13325" max="13568" width="8.85546875" style="36"/>
    <col min="13569" max="13569" width="3.140625" style="36" customWidth="1"/>
    <col min="13570" max="13570" width="7.140625" style="36" customWidth="1"/>
    <col min="13571" max="13573" width="4.7109375" style="36" customWidth="1"/>
    <col min="13574" max="13574" width="38.7109375" style="36" customWidth="1"/>
    <col min="13575" max="13575" width="10" style="36" customWidth="1"/>
    <col min="13576" max="13576" width="9.5703125" style="36" customWidth="1"/>
    <col min="13577" max="13577" width="9.42578125" style="36" customWidth="1"/>
    <col min="13578" max="13578" width="10.7109375" style="36" customWidth="1"/>
    <col min="13579" max="13579" width="11.85546875" style="36" customWidth="1"/>
    <col min="13580" max="13580" width="9.5703125" style="36" bestFit="1" customWidth="1"/>
    <col min="13581" max="13824" width="8.85546875" style="36"/>
    <col min="13825" max="13825" width="3.140625" style="36" customWidth="1"/>
    <col min="13826" max="13826" width="7.140625" style="36" customWidth="1"/>
    <col min="13827" max="13829" width="4.7109375" style="36" customWidth="1"/>
    <col min="13830" max="13830" width="38.7109375" style="36" customWidth="1"/>
    <col min="13831" max="13831" width="10" style="36" customWidth="1"/>
    <col min="13832" max="13832" width="9.5703125" style="36" customWidth="1"/>
    <col min="13833" max="13833" width="9.42578125" style="36" customWidth="1"/>
    <col min="13834" max="13834" width="10.7109375" style="36" customWidth="1"/>
    <col min="13835" max="13835" width="11.85546875" style="36" customWidth="1"/>
    <col min="13836" max="13836" width="9.5703125" style="36" bestFit="1" customWidth="1"/>
    <col min="13837" max="14080" width="8.85546875" style="36"/>
    <col min="14081" max="14081" width="3.140625" style="36" customWidth="1"/>
    <col min="14082" max="14082" width="7.140625" style="36" customWidth="1"/>
    <col min="14083" max="14085" width="4.7109375" style="36" customWidth="1"/>
    <col min="14086" max="14086" width="38.7109375" style="36" customWidth="1"/>
    <col min="14087" max="14087" width="10" style="36" customWidth="1"/>
    <col min="14088" max="14088" width="9.5703125" style="36" customWidth="1"/>
    <col min="14089" max="14089" width="9.42578125" style="36" customWidth="1"/>
    <col min="14090" max="14090" width="10.7109375" style="36" customWidth="1"/>
    <col min="14091" max="14091" width="11.85546875" style="36" customWidth="1"/>
    <col min="14092" max="14092" width="9.5703125" style="36" bestFit="1" customWidth="1"/>
    <col min="14093" max="14336" width="8.85546875" style="36"/>
    <col min="14337" max="14337" width="3.140625" style="36" customWidth="1"/>
    <col min="14338" max="14338" width="7.140625" style="36" customWidth="1"/>
    <col min="14339" max="14341" width="4.7109375" style="36" customWidth="1"/>
    <col min="14342" max="14342" width="38.7109375" style="36" customWidth="1"/>
    <col min="14343" max="14343" width="10" style="36" customWidth="1"/>
    <col min="14344" max="14344" width="9.5703125" style="36" customWidth="1"/>
    <col min="14345" max="14345" width="9.42578125" style="36" customWidth="1"/>
    <col min="14346" max="14346" width="10.7109375" style="36" customWidth="1"/>
    <col min="14347" max="14347" width="11.85546875" style="36" customWidth="1"/>
    <col min="14348" max="14348" width="9.5703125" style="36" bestFit="1" customWidth="1"/>
    <col min="14349" max="14592" width="8.85546875" style="36"/>
    <col min="14593" max="14593" width="3.140625" style="36" customWidth="1"/>
    <col min="14594" max="14594" width="7.140625" style="36" customWidth="1"/>
    <col min="14595" max="14597" width="4.7109375" style="36" customWidth="1"/>
    <col min="14598" max="14598" width="38.7109375" style="36" customWidth="1"/>
    <col min="14599" max="14599" width="10" style="36" customWidth="1"/>
    <col min="14600" max="14600" width="9.5703125" style="36" customWidth="1"/>
    <col min="14601" max="14601" width="9.42578125" style="36" customWidth="1"/>
    <col min="14602" max="14602" width="10.7109375" style="36" customWidth="1"/>
    <col min="14603" max="14603" width="11.85546875" style="36" customWidth="1"/>
    <col min="14604" max="14604" width="9.5703125" style="36" bestFit="1" customWidth="1"/>
    <col min="14605" max="14848" width="8.85546875" style="36"/>
    <col min="14849" max="14849" width="3.140625" style="36" customWidth="1"/>
    <col min="14850" max="14850" width="7.140625" style="36" customWidth="1"/>
    <col min="14851" max="14853" width="4.7109375" style="36" customWidth="1"/>
    <col min="14854" max="14854" width="38.7109375" style="36" customWidth="1"/>
    <col min="14855" max="14855" width="10" style="36" customWidth="1"/>
    <col min="14856" max="14856" width="9.5703125" style="36" customWidth="1"/>
    <col min="14857" max="14857" width="9.42578125" style="36" customWidth="1"/>
    <col min="14858" max="14858" width="10.7109375" style="36" customWidth="1"/>
    <col min="14859" max="14859" width="11.85546875" style="36" customWidth="1"/>
    <col min="14860" max="14860" width="9.5703125" style="36" bestFit="1" customWidth="1"/>
    <col min="14861" max="15104" width="8.85546875" style="36"/>
    <col min="15105" max="15105" width="3.140625" style="36" customWidth="1"/>
    <col min="15106" max="15106" width="7.140625" style="36" customWidth="1"/>
    <col min="15107" max="15109" width="4.7109375" style="36" customWidth="1"/>
    <col min="15110" max="15110" width="38.7109375" style="36" customWidth="1"/>
    <col min="15111" max="15111" width="10" style="36" customWidth="1"/>
    <col min="15112" max="15112" width="9.5703125" style="36" customWidth="1"/>
    <col min="15113" max="15113" width="9.42578125" style="36" customWidth="1"/>
    <col min="15114" max="15114" width="10.7109375" style="36" customWidth="1"/>
    <col min="15115" max="15115" width="11.85546875" style="36" customWidth="1"/>
    <col min="15116" max="15116" width="9.5703125" style="36" bestFit="1" customWidth="1"/>
    <col min="15117" max="15360" width="8.85546875" style="36"/>
    <col min="15361" max="15361" width="3.140625" style="36" customWidth="1"/>
    <col min="15362" max="15362" width="7.140625" style="36" customWidth="1"/>
    <col min="15363" max="15365" width="4.7109375" style="36" customWidth="1"/>
    <col min="15366" max="15366" width="38.7109375" style="36" customWidth="1"/>
    <col min="15367" max="15367" width="10" style="36" customWidth="1"/>
    <col min="15368" max="15368" width="9.5703125" style="36" customWidth="1"/>
    <col min="15369" max="15369" width="9.42578125" style="36" customWidth="1"/>
    <col min="15370" max="15370" width="10.7109375" style="36" customWidth="1"/>
    <col min="15371" max="15371" width="11.85546875" style="36" customWidth="1"/>
    <col min="15372" max="15372" width="9.5703125" style="36" bestFit="1" customWidth="1"/>
    <col min="15373" max="15616" width="8.85546875" style="36"/>
    <col min="15617" max="15617" width="3.140625" style="36" customWidth="1"/>
    <col min="15618" max="15618" width="7.140625" style="36" customWidth="1"/>
    <col min="15619" max="15621" width="4.7109375" style="36" customWidth="1"/>
    <col min="15622" max="15622" width="38.7109375" style="36" customWidth="1"/>
    <col min="15623" max="15623" width="10" style="36" customWidth="1"/>
    <col min="15624" max="15624" width="9.5703125" style="36" customWidth="1"/>
    <col min="15625" max="15625" width="9.42578125" style="36" customWidth="1"/>
    <col min="15626" max="15626" width="10.7109375" style="36" customWidth="1"/>
    <col min="15627" max="15627" width="11.85546875" style="36" customWidth="1"/>
    <col min="15628" max="15628" width="9.5703125" style="36" bestFit="1" customWidth="1"/>
    <col min="15629" max="15872" width="8.85546875" style="36"/>
    <col min="15873" max="15873" width="3.140625" style="36" customWidth="1"/>
    <col min="15874" max="15874" width="7.140625" style="36" customWidth="1"/>
    <col min="15875" max="15877" width="4.7109375" style="36" customWidth="1"/>
    <col min="15878" max="15878" width="38.7109375" style="36" customWidth="1"/>
    <col min="15879" max="15879" width="10" style="36" customWidth="1"/>
    <col min="15880" max="15880" width="9.5703125" style="36" customWidth="1"/>
    <col min="15881" max="15881" width="9.42578125" style="36" customWidth="1"/>
    <col min="15882" max="15882" width="10.7109375" style="36" customWidth="1"/>
    <col min="15883" max="15883" width="11.85546875" style="36" customWidth="1"/>
    <col min="15884" max="15884" width="9.5703125" style="36" bestFit="1" customWidth="1"/>
    <col min="15885" max="16128" width="8.85546875" style="36"/>
    <col min="16129" max="16129" width="3.140625" style="36" customWidth="1"/>
    <col min="16130" max="16130" width="7.140625" style="36" customWidth="1"/>
    <col min="16131" max="16133" width="4.7109375" style="36" customWidth="1"/>
    <col min="16134" max="16134" width="38.7109375" style="36" customWidth="1"/>
    <col min="16135" max="16135" width="10" style="36" customWidth="1"/>
    <col min="16136" max="16136" width="9.5703125" style="36" customWidth="1"/>
    <col min="16137" max="16137" width="9.42578125" style="36" customWidth="1"/>
    <col min="16138" max="16138" width="10.7109375" style="36" customWidth="1"/>
    <col min="16139" max="16139" width="11.85546875" style="36" customWidth="1"/>
    <col min="16140" max="16140" width="9.5703125" style="36" bestFit="1" customWidth="1"/>
    <col min="16141" max="16384" width="8.85546875" style="36"/>
  </cols>
  <sheetData>
    <row r="1" spans="1:16" ht="15.6" x14ac:dyDescent="0.3">
      <c r="A1" s="35"/>
      <c r="B1" s="35"/>
      <c r="C1" s="35"/>
      <c r="D1" s="35"/>
      <c r="E1" s="35"/>
      <c r="F1" s="222"/>
      <c r="G1" s="222"/>
      <c r="H1" s="222"/>
      <c r="I1" s="222"/>
      <c r="J1" s="222"/>
      <c r="K1" s="222"/>
      <c r="L1" s="222"/>
      <c r="M1" s="222"/>
      <c r="N1" s="222"/>
    </row>
    <row r="2" spans="1:16" ht="18" x14ac:dyDescent="0.25">
      <c r="A2" s="223" t="s">
        <v>67</v>
      </c>
      <c r="B2" s="223"/>
      <c r="C2" s="223"/>
      <c r="D2" s="223"/>
      <c r="E2" s="223"/>
      <c r="F2" s="223"/>
      <c r="G2" s="223"/>
      <c r="H2" s="223"/>
      <c r="I2" s="223"/>
      <c r="J2" s="37"/>
      <c r="K2" s="224" t="s">
        <v>68</v>
      </c>
      <c r="L2" s="225"/>
      <c r="M2" s="225"/>
      <c r="N2" s="38"/>
    </row>
    <row r="3" spans="1:16" ht="15.6" x14ac:dyDescent="0.3">
      <c r="A3" s="35"/>
      <c r="B3" s="35"/>
      <c r="C3" s="35"/>
      <c r="D3" s="35"/>
      <c r="E3" s="35"/>
      <c r="F3" s="39"/>
      <c r="G3" s="39"/>
      <c r="H3" s="39"/>
      <c r="I3" s="39"/>
      <c r="J3" s="37"/>
      <c r="K3" s="37"/>
      <c r="L3" s="40"/>
      <c r="M3" s="39"/>
      <c r="N3" s="38"/>
    </row>
    <row r="4" spans="1:16" ht="15.75" x14ac:dyDescent="0.25">
      <c r="A4" s="226" t="s">
        <v>69</v>
      </c>
      <c r="B4" s="226"/>
      <c r="C4" s="226"/>
      <c r="D4" s="226"/>
      <c r="E4" s="226"/>
      <c r="F4" s="226"/>
      <c r="G4" s="226"/>
      <c r="H4" s="226"/>
      <c r="I4" s="226"/>
    </row>
    <row r="5" spans="1:16" ht="13.15" x14ac:dyDescent="0.25">
      <c r="A5" s="35"/>
      <c r="B5" s="35"/>
      <c r="C5" s="35"/>
      <c r="D5" s="35"/>
      <c r="E5" s="35"/>
      <c r="F5" s="35"/>
      <c r="G5" s="35"/>
      <c r="H5" s="44"/>
      <c r="I5" s="44"/>
    </row>
    <row r="6" spans="1:16" ht="15.75" x14ac:dyDescent="0.25">
      <c r="A6" s="227" t="s">
        <v>70</v>
      </c>
      <c r="B6" s="227"/>
      <c r="C6" s="227"/>
      <c r="D6" s="227"/>
      <c r="E6" s="227"/>
      <c r="F6" s="227"/>
      <c r="G6" s="227"/>
      <c r="H6" s="227"/>
      <c r="I6" s="227"/>
    </row>
    <row r="7" spans="1:16" ht="13.15" x14ac:dyDescent="0.25">
      <c r="A7" s="35"/>
      <c r="B7" s="35"/>
      <c r="C7" s="35"/>
      <c r="D7" s="35"/>
      <c r="E7" s="35"/>
      <c r="F7" s="35"/>
      <c r="G7" s="35"/>
      <c r="H7" s="44"/>
      <c r="I7" s="44"/>
    </row>
    <row r="8" spans="1:16" ht="13.5" thickBot="1" x14ac:dyDescent="0.25">
      <c r="A8" s="45"/>
      <c r="B8" s="45"/>
      <c r="C8" s="45"/>
      <c r="D8" s="45"/>
      <c r="E8" s="45"/>
      <c r="F8" s="45"/>
      <c r="G8" s="46"/>
      <c r="H8" s="47"/>
      <c r="I8" s="47"/>
      <c r="J8" s="47"/>
      <c r="K8" s="47"/>
      <c r="L8" s="47"/>
      <c r="M8" s="47" t="s">
        <v>71</v>
      </c>
    </row>
    <row r="9" spans="1:16" ht="23.25" customHeight="1" thickBot="1" x14ac:dyDescent="0.25">
      <c r="A9" s="48" t="s">
        <v>72</v>
      </c>
      <c r="B9" s="220" t="s">
        <v>73</v>
      </c>
      <c r="C9" s="221"/>
      <c r="D9" s="49" t="s">
        <v>74</v>
      </c>
      <c r="E9" s="50" t="s">
        <v>0</v>
      </c>
      <c r="F9" s="50" t="s">
        <v>75</v>
      </c>
      <c r="G9" s="51" t="s">
        <v>76</v>
      </c>
      <c r="H9" s="51" t="s">
        <v>77</v>
      </c>
      <c r="I9" s="52" t="s">
        <v>78</v>
      </c>
      <c r="J9" s="51" t="s">
        <v>79</v>
      </c>
      <c r="K9" s="52" t="s">
        <v>80</v>
      </c>
      <c r="L9" s="51" t="s">
        <v>65</v>
      </c>
      <c r="M9" s="52" t="s">
        <v>81</v>
      </c>
    </row>
    <row r="10" spans="1:16" ht="23.25" customHeight="1" thickBot="1" x14ac:dyDescent="0.25">
      <c r="A10" s="53" t="s">
        <v>82</v>
      </c>
      <c r="B10" s="230" t="s">
        <v>83</v>
      </c>
      <c r="C10" s="231"/>
      <c r="D10" s="231"/>
      <c r="E10" s="231"/>
      <c r="F10" s="232"/>
      <c r="G10" s="54">
        <f>G11+G12</f>
        <v>41035.754000000001</v>
      </c>
      <c r="H10" s="54">
        <f>H11+H12</f>
        <v>10801.05667</v>
      </c>
      <c r="I10" s="54">
        <f>I11+I12</f>
        <v>51836.810670000006</v>
      </c>
      <c r="J10" s="54">
        <f>J11+J12</f>
        <v>0</v>
      </c>
      <c r="K10" s="54">
        <f>K11+K12</f>
        <v>51836.810670000006</v>
      </c>
      <c r="L10" s="55">
        <f>+L11+L12</f>
        <v>0</v>
      </c>
      <c r="M10" s="55">
        <f>+K10+L10</f>
        <v>51836.810670000006</v>
      </c>
      <c r="N10" s="43" t="s">
        <v>65</v>
      </c>
    </row>
    <row r="11" spans="1:16" ht="13.5" customHeight="1" thickBot="1" x14ac:dyDescent="0.25">
      <c r="A11" s="56" t="s">
        <v>82</v>
      </c>
      <c r="B11" s="233" t="s">
        <v>84</v>
      </c>
      <c r="C11" s="234"/>
      <c r="D11" s="234"/>
      <c r="E11" s="234"/>
      <c r="F11" s="234"/>
      <c r="G11" s="57">
        <v>6035.7539999999999</v>
      </c>
      <c r="H11" s="57">
        <v>794.34690000000001</v>
      </c>
      <c r="I11" s="57">
        <v>6830.1009000000013</v>
      </c>
      <c r="J11" s="58">
        <v>0</v>
      </c>
      <c r="K11" s="58">
        <v>6830.1009000000013</v>
      </c>
      <c r="L11" s="59">
        <v>0</v>
      </c>
      <c r="M11" s="59">
        <f t="shared" ref="M11:M74" si="0">+K11+L11</f>
        <v>6830.1009000000013</v>
      </c>
    </row>
    <row r="12" spans="1:16" ht="13.5" thickBot="1" x14ac:dyDescent="0.25">
      <c r="A12" s="56" t="s">
        <v>82</v>
      </c>
      <c r="B12" s="233" t="s">
        <v>85</v>
      </c>
      <c r="C12" s="234"/>
      <c r="D12" s="234"/>
      <c r="E12" s="234"/>
      <c r="F12" s="234"/>
      <c r="G12" s="57">
        <f>G13+G84+G357+G370+G373+G658+G666+G671</f>
        <v>35000</v>
      </c>
      <c r="H12" s="57">
        <f>H13+H84+H357+H370+H373+H658+H666+H671</f>
        <v>10006.709769999999</v>
      </c>
      <c r="I12" s="57">
        <f>I13+I84+I357+I370+I373+I658+I666+I671</f>
        <v>45006.709770000001</v>
      </c>
      <c r="J12" s="58">
        <v>0</v>
      </c>
      <c r="K12" s="58">
        <f t="shared" ref="K12:K75" si="1">+I12+J12</f>
        <v>45006.709770000001</v>
      </c>
      <c r="L12" s="59">
        <f>+L13+L84+L357+L370+L373+L658+L666+L671</f>
        <v>0</v>
      </c>
      <c r="M12" s="59">
        <f t="shared" si="0"/>
        <v>45006.709770000001</v>
      </c>
      <c r="N12" s="43" t="s">
        <v>65</v>
      </c>
    </row>
    <row r="13" spans="1:16" ht="13.5" thickBot="1" x14ac:dyDescent="0.25">
      <c r="A13" s="60" t="s">
        <v>82</v>
      </c>
      <c r="B13" s="235" t="s">
        <v>86</v>
      </c>
      <c r="C13" s="236"/>
      <c r="D13" s="236"/>
      <c r="E13" s="237"/>
      <c r="F13" s="61" t="s">
        <v>87</v>
      </c>
      <c r="G13" s="62">
        <f>G14+G16+G18+G20+G22+G24+G26+G28+G30+G32+G34+G36+G38+G40+G42+G44+G46+G48+G50+G52+G54+G56+G58+G60+G62+G64+G66+G68+G70+G72+G74+G76+G78+G80+G82</f>
        <v>5500</v>
      </c>
      <c r="H13" s="62">
        <f t="shared" ref="H13:I13" si="2">H14+H16+H18+H20+H22+H24+H26+H28+H30+H32+H34+H36+H38+H40+H42+H44+H46+H48+H50+H52+H54+H56+H58+H60+H62+H64+H66+H68+H70+H72+H74+H76+H78+H80+H82</f>
        <v>2300.0199999999995</v>
      </c>
      <c r="I13" s="62">
        <f t="shared" si="2"/>
        <v>7800.0199999999995</v>
      </c>
      <c r="J13" s="63">
        <v>0</v>
      </c>
      <c r="K13" s="63">
        <f t="shared" si="1"/>
        <v>7800.0199999999995</v>
      </c>
      <c r="L13" s="64">
        <v>0</v>
      </c>
      <c r="M13" s="64">
        <f t="shared" si="0"/>
        <v>7800.0199999999995</v>
      </c>
    </row>
    <row r="14" spans="1:16" ht="13.9" hidden="1" thickBot="1" x14ac:dyDescent="0.3">
      <c r="A14" s="65" t="s">
        <v>82</v>
      </c>
      <c r="B14" s="66" t="s">
        <v>88</v>
      </c>
      <c r="C14" s="67" t="s">
        <v>89</v>
      </c>
      <c r="D14" s="68" t="s">
        <v>90</v>
      </c>
      <c r="E14" s="68" t="s">
        <v>90</v>
      </c>
      <c r="F14" s="69" t="s">
        <v>87</v>
      </c>
      <c r="G14" s="70">
        <v>5500</v>
      </c>
      <c r="H14" s="70">
        <f>H15</f>
        <v>877.08399999999995</v>
      </c>
      <c r="I14" s="70">
        <f>G14+H14</f>
        <v>6377.0839999999998</v>
      </c>
      <c r="J14" s="71">
        <v>0</v>
      </c>
      <c r="K14" s="71">
        <f t="shared" si="1"/>
        <v>6377.0839999999998</v>
      </c>
      <c r="L14" s="72">
        <v>0</v>
      </c>
      <c r="M14" s="72">
        <f t="shared" si="0"/>
        <v>6377.0839999999998</v>
      </c>
    </row>
    <row r="15" spans="1:16" ht="13.9" hidden="1" thickBot="1" x14ac:dyDescent="0.3">
      <c r="A15" s="73"/>
      <c r="B15" s="228"/>
      <c r="C15" s="229"/>
      <c r="D15" s="74">
        <v>3419</v>
      </c>
      <c r="E15" s="74">
        <v>5901</v>
      </c>
      <c r="F15" s="75" t="s">
        <v>91</v>
      </c>
      <c r="G15" s="76">
        <v>5500</v>
      </c>
      <c r="H15" s="76">
        <v>877.08399999999995</v>
      </c>
      <c r="I15" s="76">
        <f>G15+H15</f>
        <v>6377.0839999999998</v>
      </c>
      <c r="J15" s="77">
        <v>0</v>
      </c>
      <c r="K15" s="77">
        <f t="shared" si="1"/>
        <v>6377.0839999999998</v>
      </c>
      <c r="L15" s="78">
        <v>0</v>
      </c>
      <c r="M15" s="78">
        <f t="shared" si="0"/>
        <v>6377.0839999999998</v>
      </c>
    </row>
    <row r="16" spans="1:16" ht="41.45" hidden="1" thickBot="1" x14ac:dyDescent="0.3">
      <c r="A16" s="65" t="s">
        <v>82</v>
      </c>
      <c r="B16" s="66" t="s">
        <v>92</v>
      </c>
      <c r="C16" s="67" t="s">
        <v>89</v>
      </c>
      <c r="D16" s="79" t="s">
        <v>90</v>
      </c>
      <c r="E16" s="79" t="s">
        <v>90</v>
      </c>
      <c r="F16" s="80" t="s">
        <v>93</v>
      </c>
      <c r="G16" s="81">
        <v>0</v>
      </c>
      <c r="H16" s="81">
        <v>10</v>
      </c>
      <c r="I16" s="82">
        <f t="shared" ref="I16:I79" si="3">+G16+H16</f>
        <v>10</v>
      </c>
      <c r="J16" s="82">
        <v>0</v>
      </c>
      <c r="K16" s="82">
        <f t="shared" si="1"/>
        <v>10</v>
      </c>
      <c r="L16" s="83">
        <v>0</v>
      </c>
      <c r="M16" s="83">
        <f t="shared" si="0"/>
        <v>10</v>
      </c>
      <c r="P16" s="36" t="s">
        <v>94</v>
      </c>
    </row>
    <row r="17" spans="1:14" ht="13.9" hidden="1" thickBot="1" x14ac:dyDescent="0.3">
      <c r="A17" s="73"/>
      <c r="B17" s="228"/>
      <c r="C17" s="229"/>
      <c r="D17" s="84">
        <v>3419</v>
      </c>
      <c r="E17" s="84">
        <v>5222</v>
      </c>
      <c r="F17" s="85" t="s">
        <v>95</v>
      </c>
      <c r="G17" s="86">
        <v>0</v>
      </c>
      <c r="H17" s="86">
        <v>10</v>
      </c>
      <c r="I17" s="87">
        <f t="shared" si="3"/>
        <v>10</v>
      </c>
      <c r="J17" s="88">
        <v>0</v>
      </c>
      <c r="K17" s="88">
        <f t="shared" si="1"/>
        <v>10</v>
      </c>
      <c r="L17" s="89">
        <v>0</v>
      </c>
      <c r="M17" s="89">
        <f t="shared" si="0"/>
        <v>10</v>
      </c>
    </row>
    <row r="18" spans="1:14" ht="21" hidden="1" thickBot="1" x14ac:dyDescent="0.3">
      <c r="A18" s="65" t="s">
        <v>82</v>
      </c>
      <c r="B18" s="66">
        <v>3040171</v>
      </c>
      <c r="C18" s="67" t="s">
        <v>89</v>
      </c>
      <c r="D18" s="79" t="s">
        <v>90</v>
      </c>
      <c r="E18" s="79" t="s">
        <v>90</v>
      </c>
      <c r="F18" s="80" t="s">
        <v>96</v>
      </c>
      <c r="G18" s="81">
        <v>0</v>
      </c>
      <c r="H18" s="81">
        <v>80</v>
      </c>
      <c r="I18" s="82">
        <f t="shared" si="3"/>
        <v>80</v>
      </c>
      <c r="J18" s="71">
        <v>0</v>
      </c>
      <c r="K18" s="71">
        <f t="shared" si="1"/>
        <v>80</v>
      </c>
      <c r="L18" s="72">
        <v>0</v>
      </c>
      <c r="M18" s="72">
        <f t="shared" si="0"/>
        <v>80</v>
      </c>
    </row>
    <row r="19" spans="1:14" ht="13.9" hidden="1" thickBot="1" x14ac:dyDescent="0.3">
      <c r="A19" s="73"/>
      <c r="B19" s="228"/>
      <c r="C19" s="229"/>
      <c r="D19" s="84">
        <v>3419</v>
      </c>
      <c r="E19" s="84">
        <v>5909</v>
      </c>
      <c r="F19" s="85" t="s">
        <v>97</v>
      </c>
      <c r="G19" s="86">
        <v>0</v>
      </c>
      <c r="H19" s="86">
        <v>80</v>
      </c>
      <c r="I19" s="87">
        <f t="shared" si="3"/>
        <v>80</v>
      </c>
      <c r="J19" s="77">
        <v>0</v>
      </c>
      <c r="K19" s="77">
        <f t="shared" si="1"/>
        <v>80</v>
      </c>
      <c r="L19" s="78">
        <v>0</v>
      </c>
      <c r="M19" s="78">
        <f t="shared" si="0"/>
        <v>80</v>
      </c>
    </row>
    <row r="20" spans="1:14" ht="21" hidden="1" thickBot="1" x14ac:dyDescent="0.3">
      <c r="A20" s="65" t="s">
        <v>82</v>
      </c>
      <c r="B20" s="66">
        <v>3040178</v>
      </c>
      <c r="C20" s="67" t="s">
        <v>89</v>
      </c>
      <c r="D20" s="79" t="s">
        <v>90</v>
      </c>
      <c r="E20" s="79" t="s">
        <v>90</v>
      </c>
      <c r="F20" s="80" t="s">
        <v>98</v>
      </c>
      <c r="G20" s="81">
        <v>0</v>
      </c>
      <c r="H20" s="81">
        <v>56</v>
      </c>
      <c r="I20" s="82">
        <f t="shared" si="3"/>
        <v>56</v>
      </c>
      <c r="J20" s="82">
        <v>0</v>
      </c>
      <c r="K20" s="82">
        <f t="shared" si="1"/>
        <v>56</v>
      </c>
      <c r="L20" s="83">
        <v>0</v>
      </c>
      <c r="M20" s="83">
        <f t="shared" si="0"/>
        <v>56</v>
      </c>
    </row>
    <row r="21" spans="1:14" ht="13.9" hidden="1" thickBot="1" x14ac:dyDescent="0.3">
      <c r="A21" s="73"/>
      <c r="B21" s="228"/>
      <c r="C21" s="229"/>
      <c r="D21" s="84">
        <v>3419</v>
      </c>
      <c r="E21" s="84">
        <v>5909</v>
      </c>
      <c r="F21" s="85" t="s">
        <v>97</v>
      </c>
      <c r="G21" s="86">
        <v>0</v>
      </c>
      <c r="H21" s="86">
        <v>56</v>
      </c>
      <c r="I21" s="87">
        <f t="shared" si="3"/>
        <v>56</v>
      </c>
      <c r="J21" s="88">
        <v>0</v>
      </c>
      <c r="K21" s="88">
        <f t="shared" si="1"/>
        <v>56</v>
      </c>
      <c r="L21" s="89">
        <v>0</v>
      </c>
      <c r="M21" s="89">
        <f t="shared" si="0"/>
        <v>56</v>
      </c>
    </row>
    <row r="22" spans="1:14" ht="21" hidden="1" thickBot="1" x14ac:dyDescent="0.3">
      <c r="A22" s="65" t="s">
        <v>82</v>
      </c>
      <c r="B22" s="66">
        <v>3040184</v>
      </c>
      <c r="C22" s="67" t="s">
        <v>89</v>
      </c>
      <c r="D22" s="79" t="s">
        <v>90</v>
      </c>
      <c r="E22" s="79" t="s">
        <v>90</v>
      </c>
      <c r="F22" s="80" t="s">
        <v>99</v>
      </c>
      <c r="G22" s="81">
        <v>0</v>
      </c>
      <c r="H22" s="81">
        <v>20</v>
      </c>
      <c r="I22" s="82">
        <f t="shared" si="3"/>
        <v>20</v>
      </c>
      <c r="J22" s="71">
        <v>0</v>
      </c>
      <c r="K22" s="71">
        <f t="shared" si="1"/>
        <v>20</v>
      </c>
      <c r="L22" s="72">
        <v>0</v>
      </c>
      <c r="M22" s="72">
        <f t="shared" si="0"/>
        <v>20</v>
      </c>
    </row>
    <row r="23" spans="1:14" ht="13.9" hidden="1" thickBot="1" x14ac:dyDescent="0.3">
      <c r="A23" s="73"/>
      <c r="B23" s="228" t="s">
        <v>100</v>
      </c>
      <c r="C23" s="229"/>
      <c r="D23" s="84">
        <v>3419</v>
      </c>
      <c r="E23" s="84">
        <v>5222</v>
      </c>
      <c r="F23" s="85" t="s">
        <v>95</v>
      </c>
      <c r="G23" s="86">
        <v>0</v>
      </c>
      <c r="H23" s="86">
        <v>20</v>
      </c>
      <c r="I23" s="87">
        <f t="shared" si="3"/>
        <v>20</v>
      </c>
      <c r="J23" s="77">
        <v>0</v>
      </c>
      <c r="K23" s="77">
        <f t="shared" si="1"/>
        <v>20</v>
      </c>
      <c r="L23" s="78">
        <v>0</v>
      </c>
      <c r="M23" s="78">
        <f t="shared" si="0"/>
        <v>20</v>
      </c>
    </row>
    <row r="24" spans="1:14" ht="21" hidden="1" thickBot="1" x14ac:dyDescent="0.3">
      <c r="A24" s="65" t="s">
        <v>82</v>
      </c>
      <c r="B24" s="66">
        <v>3040232</v>
      </c>
      <c r="C24" s="67" t="s">
        <v>89</v>
      </c>
      <c r="D24" s="79" t="s">
        <v>90</v>
      </c>
      <c r="E24" s="79" t="s">
        <v>90</v>
      </c>
      <c r="F24" s="80" t="s">
        <v>101</v>
      </c>
      <c r="G24" s="81">
        <v>0</v>
      </c>
      <c r="H24" s="81">
        <v>56</v>
      </c>
      <c r="I24" s="82">
        <f t="shared" si="3"/>
        <v>56</v>
      </c>
      <c r="J24" s="82">
        <v>0</v>
      </c>
      <c r="K24" s="82">
        <f t="shared" si="1"/>
        <v>56</v>
      </c>
      <c r="L24" s="83">
        <v>0</v>
      </c>
      <c r="M24" s="83">
        <f t="shared" si="0"/>
        <v>56</v>
      </c>
    </row>
    <row r="25" spans="1:14" ht="13.9" hidden="1" thickBot="1" x14ac:dyDescent="0.3">
      <c r="A25" s="73"/>
      <c r="B25" s="228" t="s">
        <v>100</v>
      </c>
      <c r="C25" s="229"/>
      <c r="D25" s="84">
        <v>3419</v>
      </c>
      <c r="E25" s="84">
        <v>5222</v>
      </c>
      <c r="F25" s="85" t="s">
        <v>95</v>
      </c>
      <c r="G25" s="86">
        <v>0</v>
      </c>
      <c r="H25" s="86">
        <v>56</v>
      </c>
      <c r="I25" s="87">
        <f t="shared" si="3"/>
        <v>56</v>
      </c>
      <c r="J25" s="88">
        <v>0</v>
      </c>
      <c r="K25" s="88">
        <f t="shared" si="1"/>
        <v>56</v>
      </c>
      <c r="L25" s="89">
        <v>0</v>
      </c>
      <c r="M25" s="89">
        <f t="shared" si="0"/>
        <v>56</v>
      </c>
    </row>
    <row r="26" spans="1:14" ht="21" hidden="1" thickBot="1" x14ac:dyDescent="0.3">
      <c r="A26" s="90" t="s">
        <v>82</v>
      </c>
      <c r="B26" s="91" t="s">
        <v>102</v>
      </c>
      <c r="C26" s="92" t="s">
        <v>89</v>
      </c>
      <c r="D26" s="93" t="s">
        <v>90</v>
      </c>
      <c r="E26" s="93" t="s">
        <v>90</v>
      </c>
      <c r="F26" s="94" t="s">
        <v>103</v>
      </c>
      <c r="G26" s="95">
        <v>0</v>
      </c>
      <c r="H26" s="95">
        <v>80</v>
      </c>
      <c r="I26" s="96">
        <f t="shared" si="3"/>
        <v>80</v>
      </c>
      <c r="J26" s="97">
        <v>0</v>
      </c>
      <c r="K26" s="97">
        <f t="shared" si="1"/>
        <v>80</v>
      </c>
      <c r="L26" s="98">
        <v>0</v>
      </c>
      <c r="M26" s="98">
        <f t="shared" si="0"/>
        <v>80</v>
      </c>
      <c r="N26" s="43" t="s">
        <v>104</v>
      </c>
    </row>
    <row r="27" spans="1:14" ht="13.9" hidden="1" thickBot="1" x14ac:dyDescent="0.3">
      <c r="A27" s="99"/>
      <c r="B27" s="238"/>
      <c r="C27" s="239"/>
      <c r="D27" s="100">
        <v>3419</v>
      </c>
      <c r="E27" s="100">
        <v>5909</v>
      </c>
      <c r="F27" s="101" t="s">
        <v>97</v>
      </c>
      <c r="G27" s="102">
        <v>0</v>
      </c>
      <c r="H27" s="102">
        <v>80</v>
      </c>
      <c r="I27" s="103">
        <f t="shared" si="3"/>
        <v>80</v>
      </c>
      <c r="J27" s="104">
        <v>0</v>
      </c>
      <c r="K27" s="104">
        <f t="shared" si="1"/>
        <v>80</v>
      </c>
      <c r="L27" s="105">
        <v>0</v>
      </c>
      <c r="M27" s="105">
        <f t="shared" si="0"/>
        <v>80</v>
      </c>
    </row>
    <row r="28" spans="1:14" ht="22.5" hidden="1" customHeight="1" x14ac:dyDescent="0.25">
      <c r="A28" s="65" t="s">
        <v>82</v>
      </c>
      <c r="B28" s="66">
        <v>3040263</v>
      </c>
      <c r="C28" s="67" t="s">
        <v>89</v>
      </c>
      <c r="D28" s="79" t="s">
        <v>90</v>
      </c>
      <c r="E28" s="79" t="s">
        <v>90</v>
      </c>
      <c r="F28" s="80" t="s">
        <v>105</v>
      </c>
      <c r="G28" s="81">
        <v>0</v>
      </c>
      <c r="H28" s="81">
        <v>20</v>
      </c>
      <c r="I28" s="82">
        <f t="shared" si="3"/>
        <v>20</v>
      </c>
      <c r="J28" s="82">
        <v>0</v>
      </c>
      <c r="K28" s="82">
        <f t="shared" si="1"/>
        <v>20</v>
      </c>
      <c r="L28" s="83">
        <v>0</v>
      </c>
      <c r="M28" s="83">
        <f t="shared" si="0"/>
        <v>20</v>
      </c>
    </row>
    <row r="29" spans="1:14" ht="13.9" hidden="1" thickBot="1" x14ac:dyDescent="0.3">
      <c r="A29" s="73"/>
      <c r="B29" s="228" t="s">
        <v>100</v>
      </c>
      <c r="C29" s="229"/>
      <c r="D29" s="84">
        <v>3419</v>
      </c>
      <c r="E29" s="84">
        <v>5222</v>
      </c>
      <c r="F29" s="85" t="s">
        <v>95</v>
      </c>
      <c r="G29" s="86">
        <v>0</v>
      </c>
      <c r="H29" s="86">
        <v>20</v>
      </c>
      <c r="I29" s="87">
        <f t="shared" si="3"/>
        <v>20</v>
      </c>
      <c r="J29" s="88">
        <v>0</v>
      </c>
      <c r="K29" s="88">
        <f t="shared" si="1"/>
        <v>20</v>
      </c>
      <c r="L29" s="89">
        <v>0</v>
      </c>
      <c r="M29" s="89">
        <f t="shared" si="0"/>
        <v>20</v>
      </c>
    </row>
    <row r="30" spans="1:14" ht="21" hidden="1" thickBot="1" x14ac:dyDescent="0.3">
      <c r="A30" s="65" t="s">
        <v>82</v>
      </c>
      <c r="B30" s="66">
        <v>3040272</v>
      </c>
      <c r="C30" s="67" t="s">
        <v>89</v>
      </c>
      <c r="D30" s="79" t="s">
        <v>90</v>
      </c>
      <c r="E30" s="79" t="s">
        <v>90</v>
      </c>
      <c r="F30" s="80" t="s">
        <v>106</v>
      </c>
      <c r="G30" s="81">
        <v>0</v>
      </c>
      <c r="H30" s="81">
        <v>28</v>
      </c>
      <c r="I30" s="82">
        <f t="shared" si="3"/>
        <v>28</v>
      </c>
      <c r="J30" s="71">
        <v>0</v>
      </c>
      <c r="K30" s="71">
        <f t="shared" si="1"/>
        <v>28</v>
      </c>
      <c r="L30" s="72">
        <v>0</v>
      </c>
      <c r="M30" s="72">
        <f t="shared" si="0"/>
        <v>28</v>
      </c>
    </row>
    <row r="31" spans="1:14" ht="13.9" hidden="1" thickBot="1" x14ac:dyDescent="0.3">
      <c r="A31" s="73"/>
      <c r="B31" s="228" t="s">
        <v>100</v>
      </c>
      <c r="C31" s="229"/>
      <c r="D31" s="84">
        <v>3419</v>
      </c>
      <c r="E31" s="84">
        <v>5222</v>
      </c>
      <c r="F31" s="85" t="s">
        <v>95</v>
      </c>
      <c r="G31" s="86">
        <v>0</v>
      </c>
      <c r="H31" s="86">
        <v>28</v>
      </c>
      <c r="I31" s="87">
        <f t="shared" si="3"/>
        <v>28</v>
      </c>
      <c r="J31" s="77">
        <v>0</v>
      </c>
      <c r="K31" s="77">
        <f t="shared" si="1"/>
        <v>28</v>
      </c>
      <c r="L31" s="78">
        <v>0</v>
      </c>
      <c r="M31" s="78">
        <f t="shared" si="0"/>
        <v>28</v>
      </c>
    </row>
    <row r="32" spans="1:14" ht="21" hidden="1" thickBot="1" x14ac:dyDescent="0.3">
      <c r="A32" s="65" t="s">
        <v>82</v>
      </c>
      <c r="B32" s="66">
        <v>3040273</v>
      </c>
      <c r="C32" s="67" t="s">
        <v>89</v>
      </c>
      <c r="D32" s="79" t="s">
        <v>90</v>
      </c>
      <c r="E32" s="79" t="s">
        <v>90</v>
      </c>
      <c r="F32" s="80" t="s">
        <v>107</v>
      </c>
      <c r="G32" s="81">
        <v>0</v>
      </c>
      <c r="H32" s="81">
        <v>2.9359999999999999</v>
      </c>
      <c r="I32" s="82">
        <f t="shared" si="3"/>
        <v>2.9359999999999999</v>
      </c>
      <c r="J32" s="82">
        <v>0</v>
      </c>
      <c r="K32" s="82">
        <f t="shared" si="1"/>
        <v>2.9359999999999999</v>
      </c>
      <c r="L32" s="83">
        <v>0</v>
      </c>
      <c r="M32" s="83">
        <f t="shared" si="0"/>
        <v>2.9359999999999999</v>
      </c>
    </row>
    <row r="33" spans="1:13" s="36" customFormat="1" ht="13.9" hidden="1" thickBot="1" x14ac:dyDescent="0.3">
      <c r="A33" s="73"/>
      <c r="B33" s="228"/>
      <c r="C33" s="229"/>
      <c r="D33" s="84">
        <v>3419</v>
      </c>
      <c r="E33" s="84">
        <v>5909</v>
      </c>
      <c r="F33" s="85" t="s">
        <v>97</v>
      </c>
      <c r="G33" s="86">
        <v>0</v>
      </c>
      <c r="H33" s="86">
        <v>2.9359999999999999</v>
      </c>
      <c r="I33" s="87">
        <f t="shared" si="3"/>
        <v>2.9359999999999999</v>
      </c>
      <c r="J33" s="88">
        <v>0</v>
      </c>
      <c r="K33" s="88">
        <f t="shared" si="1"/>
        <v>2.9359999999999999</v>
      </c>
      <c r="L33" s="89">
        <v>0</v>
      </c>
      <c r="M33" s="89">
        <f t="shared" si="0"/>
        <v>2.9359999999999999</v>
      </c>
    </row>
    <row r="34" spans="1:13" s="36" customFormat="1" ht="21" hidden="1" thickBot="1" x14ac:dyDescent="0.3">
      <c r="A34" s="65" t="s">
        <v>82</v>
      </c>
      <c r="B34" s="66">
        <v>3040283</v>
      </c>
      <c r="C34" s="67" t="s">
        <v>89</v>
      </c>
      <c r="D34" s="79" t="s">
        <v>90</v>
      </c>
      <c r="E34" s="79" t="s">
        <v>90</v>
      </c>
      <c r="F34" s="80" t="s">
        <v>108</v>
      </c>
      <c r="G34" s="81">
        <v>0</v>
      </c>
      <c r="H34" s="81">
        <v>31</v>
      </c>
      <c r="I34" s="82">
        <f t="shared" si="3"/>
        <v>31</v>
      </c>
      <c r="J34" s="71">
        <v>0</v>
      </c>
      <c r="K34" s="71">
        <f t="shared" si="1"/>
        <v>31</v>
      </c>
      <c r="L34" s="72">
        <v>0</v>
      </c>
      <c r="M34" s="72">
        <f t="shared" si="0"/>
        <v>31</v>
      </c>
    </row>
    <row r="35" spans="1:13" s="36" customFormat="1" ht="13.9" hidden="1" thickBot="1" x14ac:dyDescent="0.3">
      <c r="A35" s="73"/>
      <c r="B35" s="228" t="s">
        <v>100</v>
      </c>
      <c r="C35" s="229"/>
      <c r="D35" s="84">
        <v>3419</v>
      </c>
      <c r="E35" s="84">
        <v>5222</v>
      </c>
      <c r="F35" s="85" t="s">
        <v>95</v>
      </c>
      <c r="G35" s="86">
        <v>0</v>
      </c>
      <c r="H35" s="86">
        <v>31</v>
      </c>
      <c r="I35" s="87">
        <f t="shared" si="3"/>
        <v>31</v>
      </c>
      <c r="J35" s="77">
        <v>0</v>
      </c>
      <c r="K35" s="77">
        <f t="shared" si="1"/>
        <v>31</v>
      </c>
      <c r="L35" s="78">
        <v>0</v>
      </c>
      <c r="M35" s="78">
        <f t="shared" si="0"/>
        <v>31</v>
      </c>
    </row>
    <row r="36" spans="1:13" s="36" customFormat="1" ht="21" hidden="1" thickBot="1" x14ac:dyDescent="0.3">
      <c r="A36" s="65" t="s">
        <v>82</v>
      </c>
      <c r="B36" s="66">
        <v>3040287</v>
      </c>
      <c r="C36" s="67" t="s">
        <v>89</v>
      </c>
      <c r="D36" s="79" t="s">
        <v>90</v>
      </c>
      <c r="E36" s="79" t="s">
        <v>90</v>
      </c>
      <c r="F36" s="80" t="s">
        <v>109</v>
      </c>
      <c r="G36" s="81">
        <v>0</v>
      </c>
      <c r="H36" s="81">
        <v>70</v>
      </c>
      <c r="I36" s="82">
        <f t="shared" si="3"/>
        <v>70</v>
      </c>
      <c r="J36" s="82">
        <v>0</v>
      </c>
      <c r="K36" s="82">
        <f t="shared" si="1"/>
        <v>70</v>
      </c>
      <c r="L36" s="83">
        <v>0</v>
      </c>
      <c r="M36" s="83">
        <f t="shared" si="0"/>
        <v>70</v>
      </c>
    </row>
    <row r="37" spans="1:13" s="36" customFormat="1" ht="13.9" hidden="1" thickBot="1" x14ac:dyDescent="0.3">
      <c r="A37" s="73"/>
      <c r="B37" s="228" t="s">
        <v>100</v>
      </c>
      <c r="C37" s="229"/>
      <c r="D37" s="84">
        <v>3419</v>
      </c>
      <c r="E37" s="84">
        <v>5222</v>
      </c>
      <c r="F37" s="85" t="s">
        <v>95</v>
      </c>
      <c r="G37" s="86">
        <v>0</v>
      </c>
      <c r="H37" s="86">
        <v>70</v>
      </c>
      <c r="I37" s="87">
        <f t="shared" si="3"/>
        <v>70</v>
      </c>
      <c r="J37" s="88">
        <v>0</v>
      </c>
      <c r="K37" s="88">
        <f t="shared" si="1"/>
        <v>70</v>
      </c>
      <c r="L37" s="89">
        <v>0</v>
      </c>
      <c r="M37" s="89">
        <f t="shared" si="0"/>
        <v>70</v>
      </c>
    </row>
    <row r="38" spans="1:13" s="36" customFormat="1" ht="21" hidden="1" thickBot="1" x14ac:dyDescent="0.3">
      <c r="A38" s="65" t="s">
        <v>82</v>
      </c>
      <c r="B38" s="66">
        <v>3040294</v>
      </c>
      <c r="C38" s="67" t="s">
        <v>89</v>
      </c>
      <c r="D38" s="79" t="s">
        <v>90</v>
      </c>
      <c r="E38" s="79" t="s">
        <v>90</v>
      </c>
      <c r="F38" s="80" t="s">
        <v>110</v>
      </c>
      <c r="G38" s="81">
        <v>0</v>
      </c>
      <c r="H38" s="81">
        <v>70</v>
      </c>
      <c r="I38" s="82">
        <f t="shared" si="3"/>
        <v>70</v>
      </c>
      <c r="J38" s="71">
        <v>0</v>
      </c>
      <c r="K38" s="71">
        <f t="shared" si="1"/>
        <v>70</v>
      </c>
      <c r="L38" s="72">
        <v>0</v>
      </c>
      <c r="M38" s="72">
        <f t="shared" si="0"/>
        <v>70</v>
      </c>
    </row>
    <row r="39" spans="1:13" s="36" customFormat="1" ht="13.9" hidden="1" thickBot="1" x14ac:dyDescent="0.3">
      <c r="A39" s="73"/>
      <c r="B39" s="228" t="s">
        <v>100</v>
      </c>
      <c r="C39" s="229"/>
      <c r="D39" s="84">
        <v>3419</v>
      </c>
      <c r="E39" s="84">
        <v>5222</v>
      </c>
      <c r="F39" s="85" t="s">
        <v>95</v>
      </c>
      <c r="G39" s="86">
        <v>0</v>
      </c>
      <c r="H39" s="86">
        <v>70</v>
      </c>
      <c r="I39" s="87">
        <f t="shared" si="3"/>
        <v>70</v>
      </c>
      <c r="J39" s="77">
        <v>0</v>
      </c>
      <c r="K39" s="77">
        <f t="shared" si="1"/>
        <v>70</v>
      </c>
      <c r="L39" s="78">
        <v>0</v>
      </c>
      <c r="M39" s="78">
        <f t="shared" si="0"/>
        <v>70</v>
      </c>
    </row>
    <row r="40" spans="1:13" s="36" customFormat="1" ht="21" hidden="1" thickBot="1" x14ac:dyDescent="0.3">
      <c r="A40" s="65" t="s">
        <v>82</v>
      </c>
      <c r="B40" s="66">
        <v>3040299</v>
      </c>
      <c r="C40" s="67" t="s">
        <v>89</v>
      </c>
      <c r="D40" s="79" t="s">
        <v>90</v>
      </c>
      <c r="E40" s="79" t="s">
        <v>90</v>
      </c>
      <c r="F40" s="80" t="s">
        <v>111</v>
      </c>
      <c r="G40" s="81">
        <v>0</v>
      </c>
      <c r="H40" s="81">
        <v>35</v>
      </c>
      <c r="I40" s="82">
        <f t="shared" si="3"/>
        <v>35</v>
      </c>
      <c r="J40" s="82">
        <v>0</v>
      </c>
      <c r="K40" s="82">
        <f t="shared" si="1"/>
        <v>35</v>
      </c>
      <c r="L40" s="83">
        <v>0</v>
      </c>
      <c r="M40" s="83">
        <f t="shared" si="0"/>
        <v>35</v>
      </c>
    </row>
    <row r="41" spans="1:13" s="36" customFormat="1" ht="13.9" hidden="1" thickBot="1" x14ac:dyDescent="0.3">
      <c r="A41" s="73"/>
      <c r="B41" s="228" t="s">
        <v>100</v>
      </c>
      <c r="C41" s="229"/>
      <c r="D41" s="84">
        <v>3419</v>
      </c>
      <c r="E41" s="84">
        <v>5222</v>
      </c>
      <c r="F41" s="85" t="s">
        <v>95</v>
      </c>
      <c r="G41" s="86">
        <v>0</v>
      </c>
      <c r="H41" s="86">
        <v>35</v>
      </c>
      <c r="I41" s="87">
        <f t="shared" si="3"/>
        <v>35</v>
      </c>
      <c r="J41" s="88">
        <v>0</v>
      </c>
      <c r="K41" s="88">
        <f t="shared" si="1"/>
        <v>35</v>
      </c>
      <c r="L41" s="89">
        <v>0</v>
      </c>
      <c r="M41" s="89">
        <f t="shared" si="0"/>
        <v>35</v>
      </c>
    </row>
    <row r="42" spans="1:13" s="36" customFormat="1" ht="21" hidden="1" thickBot="1" x14ac:dyDescent="0.3">
      <c r="A42" s="65" t="s">
        <v>82</v>
      </c>
      <c r="B42" s="66">
        <v>3040301</v>
      </c>
      <c r="C42" s="67" t="s">
        <v>89</v>
      </c>
      <c r="D42" s="79" t="s">
        <v>90</v>
      </c>
      <c r="E42" s="79" t="s">
        <v>90</v>
      </c>
      <c r="F42" s="80" t="s">
        <v>112</v>
      </c>
      <c r="G42" s="81">
        <v>0</v>
      </c>
      <c r="H42" s="81">
        <v>49</v>
      </c>
      <c r="I42" s="82">
        <f t="shared" si="3"/>
        <v>49</v>
      </c>
      <c r="J42" s="71">
        <v>0</v>
      </c>
      <c r="K42" s="71">
        <f t="shared" si="1"/>
        <v>49</v>
      </c>
      <c r="L42" s="72">
        <v>0</v>
      </c>
      <c r="M42" s="72">
        <f t="shared" si="0"/>
        <v>49</v>
      </c>
    </row>
    <row r="43" spans="1:13" s="36" customFormat="1" ht="13.9" hidden="1" thickBot="1" x14ac:dyDescent="0.3">
      <c r="A43" s="73"/>
      <c r="B43" s="228" t="s">
        <v>100</v>
      </c>
      <c r="C43" s="229"/>
      <c r="D43" s="84">
        <v>3419</v>
      </c>
      <c r="E43" s="84">
        <v>5222</v>
      </c>
      <c r="F43" s="85" t="s">
        <v>95</v>
      </c>
      <c r="G43" s="86">
        <v>0</v>
      </c>
      <c r="H43" s="86">
        <v>49</v>
      </c>
      <c r="I43" s="87">
        <f t="shared" si="3"/>
        <v>49</v>
      </c>
      <c r="J43" s="77">
        <v>0</v>
      </c>
      <c r="K43" s="77">
        <f t="shared" si="1"/>
        <v>49</v>
      </c>
      <c r="L43" s="78">
        <v>0</v>
      </c>
      <c r="M43" s="78">
        <f t="shared" si="0"/>
        <v>49</v>
      </c>
    </row>
    <row r="44" spans="1:13" s="36" customFormat="1" ht="21" hidden="1" thickBot="1" x14ac:dyDescent="0.3">
      <c r="A44" s="65" t="s">
        <v>82</v>
      </c>
      <c r="B44" s="66">
        <v>3040302</v>
      </c>
      <c r="C44" s="67" t="s">
        <v>89</v>
      </c>
      <c r="D44" s="79" t="s">
        <v>90</v>
      </c>
      <c r="E44" s="79" t="s">
        <v>90</v>
      </c>
      <c r="F44" s="80" t="s">
        <v>113</v>
      </c>
      <c r="G44" s="81">
        <v>0</v>
      </c>
      <c r="H44" s="81">
        <v>63</v>
      </c>
      <c r="I44" s="82">
        <f t="shared" si="3"/>
        <v>63</v>
      </c>
      <c r="J44" s="82">
        <v>0</v>
      </c>
      <c r="K44" s="82">
        <f t="shared" si="1"/>
        <v>63</v>
      </c>
      <c r="L44" s="83">
        <v>0</v>
      </c>
      <c r="M44" s="83">
        <f t="shared" si="0"/>
        <v>63</v>
      </c>
    </row>
    <row r="45" spans="1:13" s="36" customFormat="1" ht="13.9" hidden="1" thickBot="1" x14ac:dyDescent="0.3">
      <c r="A45" s="73"/>
      <c r="B45" s="228" t="s">
        <v>100</v>
      </c>
      <c r="C45" s="229"/>
      <c r="D45" s="84">
        <v>3419</v>
      </c>
      <c r="E45" s="84">
        <v>5222</v>
      </c>
      <c r="F45" s="85" t="s">
        <v>95</v>
      </c>
      <c r="G45" s="86">
        <v>0</v>
      </c>
      <c r="H45" s="86">
        <v>63</v>
      </c>
      <c r="I45" s="87">
        <f t="shared" si="3"/>
        <v>63</v>
      </c>
      <c r="J45" s="88">
        <v>0</v>
      </c>
      <c r="K45" s="88">
        <f t="shared" si="1"/>
        <v>63</v>
      </c>
      <c r="L45" s="89">
        <v>0</v>
      </c>
      <c r="M45" s="89">
        <f t="shared" si="0"/>
        <v>63</v>
      </c>
    </row>
    <row r="46" spans="1:13" s="36" customFormat="1" ht="36" hidden="1" customHeight="1" x14ac:dyDescent="0.25">
      <c r="A46" s="65" t="s">
        <v>82</v>
      </c>
      <c r="B46" s="66">
        <v>3040303</v>
      </c>
      <c r="C46" s="67" t="s">
        <v>89</v>
      </c>
      <c r="D46" s="79" t="s">
        <v>90</v>
      </c>
      <c r="E46" s="79" t="s">
        <v>90</v>
      </c>
      <c r="F46" s="80" t="s">
        <v>114</v>
      </c>
      <c r="G46" s="81">
        <v>0</v>
      </c>
      <c r="H46" s="81">
        <v>20</v>
      </c>
      <c r="I46" s="82">
        <f t="shared" si="3"/>
        <v>20</v>
      </c>
      <c r="J46" s="71">
        <v>0</v>
      </c>
      <c r="K46" s="71">
        <f t="shared" si="1"/>
        <v>20</v>
      </c>
      <c r="L46" s="72">
        <v>0</v>
      </c>
      <c r="M46" s="72">
        <f t="shared" si="0"/>
        <v>20</v>
      </c>
    </row>
    <row r="47" spans="1:13" s="36" customFormat="1" ht="13.9" hidden="1" thickBot="1" x14ac:dyDescent="0.3">
      <c r="A47" s="73"/>
      <c r="B47" s="228" t="s">
        <v>100</v>
      </c>
      <c r="C47" s="229"/>
      <c r="D47" s="84">
        <v>3419</v>
      </c>
      <c r="E47" s="84">
        <v>5222</v>
      </c>
      <c r="F47" s="85" t="s">
        <v>95</v>
      </c>
      <c r="G47" s="86">
        <v>0</v>
      </c>
      <c r="H47" s="86">
        <v>20</v>
      </c>
      <c r="I47" s="87">
        <f t="shared" si="3"/>
        <v>20</v>
      </c>
      <c r="J47" s="77">
        <v>0</v>
      </c>
      <c r="K47" s="77">
        <f t="shared" si="1"/>
        <v>20</v>
      </c>
      <c r="L47" s="78">
        <v>0</v>
      </c>
      <c r="M47" s="78">
        <f t="shared" si="0"/>
        <v>20</v>
      </c>
    </row>
    <row r="48" spans="1:13" s="36" customFormat="1" ht="31.15" hidden="1" thickBot="1" x14ac:dyDescent="0.3">
      <c r="A48" s="65" t="s">
        <v>82</v>
      </c>
      <c r="B48" s="66">
        <v>3040315</v>
      </c>
      <c r="C48" s="67" t="s">
        <v>89</v>
      </c>
      <c r="D48" s="79" t="s">
        <v>90</v>
      </c>
      <c r="E48" s="79" t="s">
        <v>90</v>
      </c>
      <c r="F48" s="80" t="s">
        <v>115</v>
      </c>
      <c r="G48" s="81">
        <v>0</v>
      </c>
      <c r="H48" s="81">
        <v>35</v>
      </c>
      <c r="I48" s="82">
        <f t="shared" si="3"/>
        <v>35</v>
      </c>
      <c r="J48" s="82">
        <v>0</v>
      </c>
      <c r="K48" s="82">
        <f t="shared" si="1"/>
        <v>35</v>
      </c>
      <c r="L48" s="83">
        <v>0</v>
      </c>
      <c r="M48" s="83">
        <f t="shared" si="0"/>
        <v>35</v>
      </c>
    </row>
    <row r="49" spans="1:13" s="36" customFormat="1" ht="13.9" hidden="1" thickBot="1" x14ac:dyDescent="0.3">
      <c r="A49" s="73"/>
      <c r="B49" s="228" t="s">
        <v>100</v>
      </c>
      <c r="C49" s="229"/>
      <c r="D49" s="84">
        <v>3419</v>
      </c>
      <c r="E49" s="84">
        <v>5222</v>
      </c>
      <c r="F49" s="85" t="s">
        <v>95</v>
      </c>
      <c r="G49" s="86">
        <v>0</v>
      </c>
      <c r="H49" s="86">
        <v>35</v>
      </c>
      <c r="I49" s="87">
        <f t="shared" si="3"/>
        <v>35</v>
      </c>
      <c r="J49" s="88">
        <v>0</v>
      </c>
      <c r="K49" s="88">
        <f t="shared" si="1"/>
        <v>35</v>
      </c>
      <c r="L49" s="89">
        <v>0</v>
      </c>
      <c r="M49" s="89">
        <f t="shared" si="0"/>
        <v>35</v>
      </c>
    </row>
    <row r="50" spans="1:13" s="36" customFormat="1" ht="21" hidden="1" thickBot="1" x14ac:dyDescent="0.3">
      <c r="A50" s="65" t="s">
        <v>82</v>
      </c>
      <c r="B50" s="66">
        <v>3040320</v>
      </c>
      <c r="C50" s="67" t="s">
        <v>89</v>
      </c>
      <c r="D50" s="79" t="s">
        <v>90</v>
      </c>
      <c r="E50" s="79" t="s">
        <v>90</v>
      </c>
      <c r="F50" s="80" t="s">
        <v>116</v>
      </c>
      <c r="G50" s="81">
        <v>0</v>
      </c>
      <c r="H50" s="81">
        <v>20</v>
      </c>
      <c r="I50" s="82">
        <f t="shared" si="3"/>
        <v>20</v>
      </c>
      <c r="J50" s="71">
        <v>0</v>
      </c>
      <c r="K50" s="71">
        <f t="shared" si="1"/>
        <v>20</v>
      </c>
      <c r="L50" s="72">
        <v>0</v>
      </c>
      <c r="M50" s="72">
        <f t="shared" si="0"/>
        <v>20</v>
      </c>
    </row>
    <row r="51" spans="1:13" s="36" customFormat="1" ht="13.9" hidden="1" thickBot="1" x14ac:dyDescent="0.3">
      <c r="A51" s="73"/>
      <c r="B51" s="228" t="s">
        <v>100</v>
      </c>
      <c r="C51" s="229"/>
      <c r="D51" s="84">
        <v>3419</v>
      </c>
      <c r="E51" s="84">
        <v>5222</v>
      </c>
      <c r="F51" s="85" t="s">
        <v>95</v>
      </c>
      <c r="G51" s="86">
        <v>0</v>
      </c>
      <c r="H51" s="86">
        <v>20</v>
      </c>
      <c r="I51" s="87">
        <f t="shared" si="3"/>
        <v>20</v>
      </c>
      <c r="J51" s="77">
        <v>0</v>
      </c>
      <c r="K51" s="77">
        <f t="shared" si="1"/>
        <v>20</v>
      </c>
      <c r="L51" s="78">
        <v>0</v>
      </c>
      <c r="M51" s="78">
        <f t="shared" si="0"/>
        <v>20</v>
      </c>
    </row>
    <row r="52" spans="1:13" s="36" customFormat="1" ht="31.15" hidden="1" thickBot="1" x14ac:dyDescent="0.3">
      <c r="A52" s="65" t="s">
        <v>82</v>
      </c>
      <c r="B52" s="66">
        <v>3040323</v>
      </c>
      <c r="C52" s="67" t="s">
        <v>89</v>
      </c>
      <c r="D52" s="79" t="s">
        <v>90</v>
      </c>
      <c r="E52" s="79" t="s">
        <v>90</v>
      </c>
      <c r="F52" s="80" t="s">
        <v>117</v>
      </c>
      <c r="G52" s="81">
        <v>0</v>
      </c>
      <c r="H52" s="81">
        <v>50</v>
      </c>
      <c r="I52" s="82">
        <f t="shared" si="3"/>
        <v>50</v>
      </c>
      <c r="J52" s="82">
        <v>0</v>
      </c>
      <c r="K52" s="82">
        <f t="shared" si="1"/>
        <v>50</v>
      </c>
      <c r="L52" s="83">
        <v>0</v>
      </c>
      <c r="M52" s="83">
        <f t="shared" si="0"/>
        <v>50</v>
      </c>
    </row>
    <row r="53" spans="1:13" s="36" customFormat="1" ht="13.9" hidden="1" thickBot="1" x14ac:dyDescent="0.3">
      <c r="A53" s="73"/>
      <c r="B53" s="228" t="s">
        <v>100</v>
      </c>
      <c r="C53" s="229"/>
      <c r="D53" s="84">
        <v>3419</v>
      </c>
      <c r="E53" s="84">
        <v>5222</v>
      </c>
      <c r="F53" s="85" t="s">
        <v>95</v>
      </c>
      <c r="G53" s="86">
        <v>0</v>
      </c>
      <c r="H53" s="86">
        <v>50</v>
      </c>
      <c r="I53" s="87">
        <f t="shared" si="3"/>
        <v>50</v>
      </c>
      <c r="J53" s="88">
        <v>0</v>
      </c>
      <c r="K53" s="88">
        <f t="shared" si="1"/>
        <v>50</v>
      </c>
      <c r="L53" s="89">
        <v>0</v>
      </c>
      <c r="M53" s="89">
        <f t="shared" si="0"/>
        <v>50</v>
      </c>
    </row>
    <row r="54" spans="1:13" s="36" customFormat="1" ht="21" hidden="1" thickBot="1" x14ac:dyDescent="0.3">
      <c r="A54" s="65" t="s">
        <v>82</v>
      </c>
      <c r="B54" s="66">
        <v>3040326</v>
      </c>
      <c r="C54" s="67" t="s">
        <v>89</v>
      </c>
      <c r="D54" s="79" t="s">
        <v>90</v>
      </c>
      <c r="E54" s="79" t="s">
        <v>90</v>
      </c>
      <c r="F54" s="80" t="s">
        <v>118</v>
      </c>
      <c r="G54" s="81">
        <v>0</v>
      </c>
      <c r="H54" s="81">
        <v>23</v>
      </c>
      <c r="I54" s="82">
        <f t="shared" si="3"/>
        <v>23</v>
      </c>
      <c r="J54" s="71">
        <v>0</v>
      </c>
      <c r="K54" s="71">
        <f t="shared" si="1"/>
        <v>23</v>
      </c>
      <c r="L54" s="72">
        <v>0</v>
      </c>
      <c r="M54" s="72">
        <f t="shared" si="0"/>
        <v>23</v>
      </c>
    </row>
    <row r="55" spans="1:13" s="36" customFormat="1" ht="13.9" hidden="1" thickBot="1" x14ac:dyDescent="0.3">
      <c r="A55" s="73"/>
      <c r="B55" s="228" t="s">
        <v>100</v>
      </c>
      <c r="C55" s="229"/>
      <c r="D55" s="84">
        <v>3419</v>
      </c>
      <c r="E55" s="84">
        <v>5222</v>
      </c>
      <c r="F55" s="85" t="s">
        <v>95</v>
      </c>
      <c r="G55" s="86">
        <v>0</v>
      </c>
      <c r="H55" s="86">
        <v>23</v>
      </c>
      <c r="I55" s="87">
        <f t="shared" si="3"/>
        <v>23</v>
      </c>
      <c r="J55" s="77">
        <v>0</v>
      </c>
      <c r="K55" s="77">
        <f t="shared" si="1"/>
        <v>23</v>
      </c>
      <c r="L55" s="78">
        <v>0</v>
      </c>
      <c r="M55" s="78">
        <f t="shared" si="0"/>
        <v>23</v>
      </c>
    </row>
    <row r="56" spans="1:13" s="36" customFormat="1" ht="36" hidden="1" customHeight="1" x14ac:dyDescent="0.25">
      <c r="A56" s="65" t="s">
        <v>82</v>
      </c>
      <c r="B56" s="66">
        <v>3040328</v>
      </c>
      <c r="C56" s="67" t="s">
        <v>89</v>
      </c>
      <c r="D56" s="79" t="s">
        <v>90</v>
      </c>
      <c r="E56" s="79" t="s">
        <v>90</v>
      </c>
      <c r="F56" s="80" t="s">
        <v>119</v>
      </c>
      <c r="G56" s="81">
        <v>0</v>
      </c>
      <c r="H56" s="81">
        <v>20</v>
      </c>
      <c r="I56" s="82">
        <f t="shared" si="3"/>
        <v>20</v>
      </c>
      <c r="J56" s="82">
        <v>0</v>
      </c>
      <c r="K56" s="82">
        <f t="shared" si="1"/>
        <v>20</v>
      </c>
      <c r="L56" s="83">
        <v>0</v>
      </c>
      <c r="M56" s="83">
        <f t="shared" si="0"/>
        <v>20</v>
      </c>
    </row>
    <row r="57" spans="1:13" s="36" customFormat="1" ht="13.9" hidden="1" thickBot="1" x14ac:dyDescent="0.3">
      <c r="A57" s="73"/>
      <c r="B57" s="228" t="s">
        <v>100</v>
      </c>
      <c r="C57" s="229"/>
      <c r="D57" s="84">
        <v>3419</v>
      </c>
      <c r="E57" s="84">
        <v>5222</v>
      </c>
      <c r="F57" s="85" t="s">
        <v>95</v>
      </c>
      <c r="G57" s="86">
        <v>0</v>
      </c>
      <c r="H57" s="86">
        <v>20</v>
      </c>
      <c r="I57" s="87">
        <f t="shared" si="3"/>
        <v>20</v>
      </c>
      <c r="J57" s="88">
        <v>0</v>
      </c>
      <c r="K57" s="88">
        <f t="shared" si="1"/>
        <v>20</v>
      </c>
      <c r="L57" s="89">
        <v>0</v>
      </c>
      <c r="M57" s="89">
        <f t="shared" si="0"/>
        <v>20</v>
      </c>
    </row>
    <row r="58" spans="1:13" s="36" customFormat="1" ht="21" hidden="1" thickBot="1" x14ac:dyDescent="0.3">
      <c r="A58" s="65" t="s">
        <v>82</v>
      </c>
      <c r="B58" s="66">
        <v>3040329</v>
      </c>
      <c r="C58" s="67" t="s">
        <v>89</v>
      </c>
      <c r="D58" s="79" t="s">
        <v>90</v>
      </c>
      <c r="E58" s="79" t="s">
        <v>90</v>
      </c>
      <c r="F58" s="80" t="s">
        <v>120</v>
      </c>
      <c r="G58" s="81">
        <v>0</v>
      </c>
      <c r="H58" s="81">
        <v>30</v>
      </c>
      <c r="I58" s="82">
        <f t="shared" si="3"/>
        <v>30</v>
      </c>
      <c r="J58" s="71">
        <v>0</v>
      </c>
      <c r="K58" s="71">
        <f t="shared" si="1"/>
        <v>30</v>
      </c>
      <c r="L58" s="72">
        <v>0</v>
      </c>
      <c r="M58" s="72">
        <f t="shared" si="0"/>
        <v>30</v>
      </c>
    </row>
    <row r="59" spans="1:13" s="36" customFormat="1" ht="13.9" hidden="1" thickBot="1" x14ac:dyDescent="0.3">
      <c r="A59" s="73"/>
      <c r="B59" s="228" t="s">
        <v>100</v>
      </c>
      <c r="C59" s="229"/>
      <c r="D59" s="84">
        <v>3419</v>
      </c>
      <c r="E59" s="84">
        <v>5222</v>
      </c>
      <c r="F59" s="85" t="s">
        <v>95</v>
      </c>
      <c r="G59" s="86">
        <v>0</v>
      </c>
      <c r="H59" s="86">
        <v>30</v>
      </c>
      <c r="I59" s="87">
        <f t="shared" si="3"/>
        <v>30</v>
      </c>
      <c r="J59" s="77">
        <v>0</v>
      </c>
      <c r="K59" s="77">
        <f t="shared" si="1"/>
        <v>30</v>
      </c>
      <c r="L59" s="78">
        <v>0</v>
      </c>
      <c r="M59" s="78">
        <f t="shared" si="0"/>
        <v>30</v>
      </c>
    </row>
    <row r="60" spans="1:13" s="36" customFormat="1" ht="31.15" hidden="1" thickBot="1" x14ac:dyDescent="0.3">
      <c r="A60" s="65" t="s">
        <v>82</v>
      </c>
      <c r="B60" s="66">
        <v>3040330</v>
      </c>
      <c r="C60" s="67" t="s">
        <v>89</v>
      </c>
      <c r="D60" s="79" t="s">
        <v>90</v>
      </c>
      <c r="E60" s="79" t="s">
        <v>90</v>
      </c>
      <c r="F60" s="80" t="s">
        <v>121</v>
      </c>
      <c r="G60" s="81">
        <v>0</v>
      </c>
      <c r="H60" s="81">
        <v>70</v>
      </c>
      <c r="I60" s="82">
        <f t="shared" si="3"/>
        <v>70</v>
      </c>
      <c r="J60" s="82">
        <v>0</v>
      </c>
      <c r="K60" s="82">
        <f t="shared" si="1"/>
        <v>70</v>
      </c>
      <c r="L60" s="83">
        <v>0</v>
      </c>
      <c r="M60" s="83">
        <f t="shared" si="0"/>
        <v>70</v>
      </c>
    </row>
    <row r="61" spans="1:13" s="36" customFormat="1" ht="13.9" hidden="1" thickBot="1" x14ac:dyDescent="0.3">
      <c r="A61" s="73"/>
      <c r="B61" s="228" t="s">
        <v>100</v>
      </c>
      <c r="C61" s="229"/>
      <c r="D61" s="84">
        <v>3419</v>
      </c>
      <c r="E61" s="84">
        <v>5222</v>
      </c>
      <c r="F61" s="85" t="s">
        <v>95</v>
      </c>
      <c r="G61" s="86">
        <v>0</v>
      </c>
      <c r="H61" s="86">
        <v>70</v>
      </c>
      <c r="I61" s="87">
        <f t="shared" si="3"/>
        <v>70</v>
      </c>
      <c r="J61" s="88">
        <v>0</v>
      </c>
      <c r="K61" s="88">
        <f t="shared" si="1"/>
        <v>70</v>
      </c>
      <c r="L61" s="89">
        <v>0</v>
      </c>
      <c r="M61" s="89">
        <f t="shared" si="0"/>
        <v>70</v>
      </c>
    </row>
    <row r="62" spans="1:13" s="36" customFormat="1" ht="22.5" hidden="1" customHeight="1" x14ac:dyDescent="0.25">
      <c r="A62" s="65" t="s">
        <v>82</v>
      </c>
      <c r="B62" s="66">
        <v>3040348</v>
      </c>
      <c r="C62" s="67" t="s">
        <v>89</v>
      </c>
      <c r="D62" s="79" t="s">
        <v>90</v>
      </c>
      <c r="E62" s="79" t="s">
        <v>90</v>
      </c>
      <c r="F62" s="80" t="s">
        <v>122</v>
      </c>
      <c r="G62" s="81">
        <v>0</v>
      </c>
      <c r="H62" s="81">
        <v>70</v>
      </c>
      <c r="I62" s="82">
        <f t="shared" si="3"/>
        <v>70</v>
      </c>
      <c r="J62" s="71">
        <v>0</v>
      </c>
      <c r="K62" s="71">
        <f t="shared" si="1"/>
        <v>70</v>
      </c>
      <c r="L62" s="72">
        <v>0</v>
      </c>
      <c r="M62" s="72">
        <f t="shared" si="0"/>
        <v>70</v>
      </c>
    </row>
    <row r="63" spans="1:13" s="36" customFormat="1" ht="13.9" hidden="1" thickBot="1" x14ac:dyDescent="0.3">
      <c r="A63" s="73"/>
      <c r="B63" s="228" t="s">
        <v>100</v>
      </c>
      <c r="C63" s="229"/>
      <c r="D63" s="84">
        <v>3419</v>
      </c>
      <c r="E63" s="84">
        <v>5222</v>
      </c>
      <c r="F63" s="85" t="s">
        <v>95</v>
      </c>
      <c r="G63" s="86">
        <v>0</v>
      </c>
      <c r="H63" s="86">
        <v>70</v>
      </c>
      <c r="I63" s="87">
        <f t="shared" si="3"/>
        <v>70</v>
      </c>
      <c r="J63" s="77">
        <v>0</v>
      </c>
      <c r="K63" s="77">
        <f t="shared" si="1"/>
        <v>70</v>
      </c>
      <c r="L63" s="78">
        <v>0</v>
      </c>
      <c r="M63" s="78">
        <f t="shared" si="0"/>
        <v>70</v>
      </c>
    </row>
    <row r="64" spans="1:13" s="36" customFormat="1" ht="21" hidden="1" thickBot="1" x14ac:dyDescent="0.3">
      <c r="A64" s="65" t="s">
        <v>82</v>
      </c>
      <c r="B64" s="66">
        <v>3040349</v>
      </c>
      <c r="C64" s="67" t="s">
        <v>89</v>
      </c>
      <c r="D64" s="79" t="s">
        <v>90</v>
      </c>
      <c r="E64" s="79" t="s">
        <v>90</v>
      </c>
      <c r="F64" s="80" t="s">
        <v>123</v>
      </c>
      <c r="G64" s="81">
        <v>0</v>
      </c>
      <c r="H64" s="81">
        <v>20</v>
      </c>
      <c r="I64" s="82">
        <f t="shared" si="3"/>
        <v>20</v>
      </c>
      <c r="J64" s="82">
        <v>0</v>
      </c>
      <c r="K64" s="82">
        <f t="shared" si="1"/>
        <v>20</v>
      </c>
      <c r="L64" s="83">
        <v>0</v>
      </c>
      <c r="M64" s="83">
        <f t="shared" si="0"/>
        <v>20</v>
      </c>
    </row>
    <row r="65" spans="1:13" s="36" customFormat="1" ht="13.9" hidden="1" thickBot="1" x14ac:dyDescent="0.3">
      <c r="A65" s="73"/>
      <c r="B65" s="228" t="s">
        <v>100</v>
      </c>
      <c r="C65" s="229"/>
      <c r="D65" s="84">
        <v>3419</v>
      </c>
      <c r="E65" s="84">
        <v>5222</v>
      </c>
      <c r="F65" s="85" t="s">
        <v>95</v>
      </c>
      <c r="G65" s="86">
        <v>0</v>
      </c>
      <c r="H65" s="86">
        <v>20</v>
      </c>
      <c r="I65" s="87">
        <f t="shared" si="3"/>
        <v>20</v>
      </c>
      <c r="J65" s="88">
        <v>0</v>
      </c>
      <c r="K65" s="88">
        <f t="shared" si="1"/>
        <v>20</v>
      </c>
      <c r="L65" s="89">
        <v>0</v>
      </c>
      <c r="M65" s="89">
        <f t="shared" si="0"/>
        <v>20</v>
      </c>
    </row>
    <row r="66" spans="1:13" s="36" customFormat="1" ht="21" hidden="1" thickBot="1" x14ac:dyDescent="0.3">
      <c r="A66" s="65" t="s">
        <v>82</v>
      </c>
      <c r="B66" s="66">
        <v>3040352</v>
      </c>
      <c r="C66" s="67" t="s">
        <v>89</v>
      </c>
      <c r="D66" s="79" t="s">
        <v>90</v>
      </c>
      <c r="E66" s="79" t="s">
        <v>90</v>
      </c>
      <c r="F66" s="80" t="s">
        <v>124</v>
      </c>
      <c r="G66" s="81">
        <v>0</v>
      </c>
      <c r="H66" s="81">
        <v>70</v>
      </c>
      <c r="I66" s="82">
        <f t="shared" si="3"/>
        <v>70</v>
      </c>
      <c r="J66" s="71">
        <v>0</v>
      </c>
      <c r="K66" s="71">
        <f t="shared" si="1"/>
        <v>70</v>
      </c>
      <c r="L66" s="72">
        <v>0</v>
      </c>
      <c r="M66" s="72">
        <f t="shared" si="0"/>
        <v>70</v>
      </c>
    </row>
    <row r="67" spans="1:13" s="36" customFormat="1" ht="13.9" hidden="1" thickBot="1" x14ac:dyDescent="0.3">
      <c r="A67" s="73"/>
      <c r="B67" s="228" t="s">
        <v>100</v>
      </c>
      <c r="C67" s="229"/>
      <c r="D67" s="84">
        <v>3419</v>
      </c>
      <c r="E67" s="84">
        <v>5222</v>
      </c>
      <c r="F67" s="85" t="s">
        <v>95</v>
      </c>
      <c r="G67" s="86">
        <v>0</v>
      </c>
      <c r="H67" s="86">
        <v>70</v>
      </c>
      <c r="I67" s="87">
        <f t="shared" si="3"/>
        <v>70</v>
      </c>
      <c r="J67" s="77">
        <v>0</v>
      </c>
      <c r="K67" s="77">
        <f t="shared" si="1"/>
        <v>70</v>
      </c>
      <c r="L67" s="78">
        <v>0</v>
      </c>
      <c r="M67" s="78">
        <f t="shared" si="0"/>
        <v>70</v>
      </c>
    </row>
    <row r="68" spans="1:13" s="36" customFormat="1" ht="23.25" hidden="1" customHeight="1" x14ac:dyDescent="0.25">
      <c r="A68" s="65" t="s">
        <v>82</v>
      </c>
      <c r="B68" s="66">
        <v>3040356</v>
      </c>
      <c r="C68" s="67" t="s">
        <v>89</v>
      </c>
      <c r="D68" s="79" t="s">
        <v>90</v>
      </c>
      <c r="E68" s="79" t="s">
        <v>90</v>
      </c>
      <c r="F68" s="80" t="s">
        <v>125</v>
      </c>
      <c r="G68" s="81">
        <v>0</v>
      </c>
      <c r="H68" s="81">
        <v>21</v>
      </c>
      <c r="I68" s="82">
        <f t="shared" si="3"/>
        <v>21</v>
      </c>
      <c r="J68" s="82">
        <v>0</v>
      </c>
      <c r="K68" s="82">
        <f t="shared" si="1"/>
        <v>21</v>
      </c>
      <c r="L68" s="83">
        <v>0</v>
      </c>
      <c r="M68" s="83">
        <f t="shared" si="0"/>
        <v>21</v>
      </c>
    </row>
    <row r="69" spans="1:13" s="36" customFormat="1" ht="13.9" hidden="1" thickBot="1" x14ac:dyDescent="0.3">
      <c r="A69" s="73"/>
      <c r="B69" s="228" t="s">
        <v>100</v>
      </c>
      <c r="C69" s="229"/>
      <c r="D69" s="84">
        <v>3419</v>
      </c>
      <c r="E69" s="84">
        <v>5222</v>
      </c>
      <c r="F69" s="85" t="s">
        <v>95</v>
      </c>
      <c r="G69" s="86">
        <v>0</v>
      </c>
      <c r="H69" s="86">
        <v>21</v>
      </c>
      <c r="I69" s="87">
        <f t="shared" si="3"/>
        <v>21</v>
      </c>
      <c r="J69" s="88">
        <v>0</v>
      </c>
      <c r="K69" s="88">
        <f t="shared" si="1"/>
        <v>21</v>
      </c>
      <c r="L69" s="89">
        <v>0</v>
      </c>
      <c r="M69" s="89">
        <f t="shared" si="0"/>
        <v>21</v>
      </c>
    </row>
    <row r="70" spans="1:13" s="36" customFormat="1" ht="21" hidden="1" thickBot="1" x14ac:dyDescent="0.3">
      <c r="A70" s="65" t="s">
        <v>82</v>
      </c>
      <c r="B70" s="106" t="s">
        <v>126</v>
      </c>
      <c r="C70" s="67" t="s">
        <v>89</v>
      </c>
      <c r="D70" s="79" t="s">
        <v>90</v>
      </c>
      <c r="E70" s="79" t="s">
        <v>90</v>
      </c>
      <c r="F70" s="80" t="s">
        <v>127</v>
      </c>
      <c r="G70" s="81">
        <v>0</v>
      </c>
      <c r="H70" s="81">
        <v>70</v>
      </c>
      <c r="I70" s="82">
        <f t="shared" si="3"/>
        <v>70</v>
      </c>
      <c r="J70" s="71">
        <v>0</v>
      </c>
      <c r="K70" s="71">
        <f t="shared" si="1"/>
        <v>70</v>
      </c>
      <c r="L70" s="72">
        <v>0</v>
      </c>
      <c r="M70" s="72">
        <f t="shared" si="0"/>
        <v>70</v>
      </c>
    </row>
    <row r="71" spans="1:13" s="36" customFormat="1" ht="13.9" hidden="1" thickBot="1" x14ac:dyDescent="0.3">
      <c r="A71" s="73"/>
      <c r="B71" s="228" t="s">
        <v>100</v>
      </c>
      <c r="C71" s="229"/>
      <c r="D71" s="84">
        <v>3419</v>
      </c>
      <c r="E71" s="84">
        <v>5222</v>
      </c>
      <c r="F71" s="85" t="s">
        <v>95</v>
      </c>
      <c r="G71" s="86">
        <v>0</v>
      </c>
      <c r="H71" s="86">
        <v>70</v>
      </c>
      <c r="I71" s="87">
        <f t="shared" si="3"/>
        <v>70</v>
      </c>
      <c r="J71" s="77">
        <v>0</v>
      </c>
      <c r="K71" s="77">
        <f t="shared" si="1"/>
        <v>70</v>
      </c>
      <c r="L71" s="78">
        <v>0</v>
      </c>
      <c r="M71" s="78">
        <f t="shared" si="0"/>
        <v>70</v>
      </c>
    </row>
    <row r="72" spans="1:13" s="36" customFormat="1" ht="21" hidden="1" thickBot="1" x14ac:dyDescent="0.3">
      <c r="A72" s="65" t="s">
        <v>82</v>
      </c>
      <c r="B72" s="66">
        <v>3040365</v>
      </c>
      <c r="C72" s="67" t="s">
        <v>89</v>
      </c>
      <c r="D72" s="79" t="s">
        <v>90</v>
      </c>
      <c r="E72" s="79" t="s">
        <v>90</v>
      </c>
      <c r="F72" s="80" t="s">
        <v>128</v>
      </c>
      <c r="G72" s="81">
        <v>0</v>
      </c>
      <c r="H72" s="81">
        <v>36</v>
      </c>
      <c r="I72" s="82">
        <f t="shared" si="3"/>
        <v>36</v>
      </c>
      <c r="J72" s="82">
        <v>0</v>
      </c>
      <c r="K72" s="82">
        <f t="shared" si="1"/>
        <v>36</v>
      </c>
      <c r="L72" s="83">
        <v>0</v>
      </c>
      <c r="M72" s="83">
        <f t="shared" si="0"/>
        <v>36</v>
      </c>
    </row>
    <row r="73" spans="1:13" s="36" customFormat="1" ht="13.9" hidden="1" thickBot="1" x14ac:dyDescent="0.3">
      <c r="A73" s="73"/>
      <c r="B73" s="228" t="s">
        <v>100</v>
      </c>
      <c r="C73" s="229"/>
      <c r="D73" s="84">
        <v>3419</v>
      </c>
      <c r="E73" s="84">
        <v>5222</v>
      </c>
      <c r="F73" s="85" t="s">
        <v>95</v>
      </c>
      <c r="G73" s="86">
        <v>0</v>
      </c>
      <c r="H73" s="86">
        <v>36</v>
      </c>
      <c r="I73" s="87">
        <f t="shared" si="3"/>
        <v>36</v>
      </c>
      <c r="J73" s="88">
        <v>0</v>
      </c>
      <c r="K73" s="88">
        <f t="shared" si="1"/>
        <v>36</v>
      </c>
      <c r="L73" s="89">
        <v>0</v>
      </c>
      <c r="M73" s="89">
        <f t="shared" si="0"/>
        <v>36</v>
      </c>
    </row>
    <row r="74" spans="1:13" s="36" customFormat="1" ht="24.75" hidden="1" customHeight="1" x14ac:dyDescent="0.25">
      <c r="A74" s="65" t="s">
        <v>82</v>
      </c>
      <c r="B74" s="66">
        <v>3040370</v>
      </c>
      <c r="C74" s="67" t="s">
        <v>89</v>
      </c>
      <c r="D74" s="79" t="s">
        <v>90</v>
      </c>
      <c r="E74" s="79" t="s">
        <v>90</v>
      </c>
      <c r="F74" s="80" t="s">
        <v>129</v>
      </c>
      <c r="G74" s="81">
        <v>0</v>
      </c>
      <c r="H74" s="81">
        <v>20</v>
      </c>
      <c r="I74" s="82">
        <f t="shared" si="3"/>
        <v>20</v>
      </c>
      <c r="J74" s="71">
        <v>0</v>
      </c>
      <c r="K74" s="71">
        <f t="shared" si="1"/>
        <v>20</v>
      </c>
      <c r="L74" s="72">
        <v>0</v>
      </c>
      <c r="M74" s="72">
        <f t="shared" si="0"/>
        <v>20</v>
      </c>
    </row>
    <row r="75" spans="1:13" s="36" customFormat="1" ht="13.9" hidden="1" thickBot="1" x14ac:dyDescent="0.3">
      <c r="A75" s="73"/>
      <c r="B75" s="228" t="s">
        <v>100</v>
      </c>
      <c r="C75" s="229"/>
      <c r="D75" s="84">
        <v>3419</v>
      </c>
      <c r="E75" s="84">
        <v>5222</v>
      </c>
      <c r="F75" s="85" t="s">
        <v>95</v>
      </c>
      <c r="G75" s="86">
        <v>0</v>
      </c>
      <c r="H75" s="86">
        <v>20</v>
      </c>
      <c r="I75" s="87">
        <f t="shared" si="3"/>
        <v>20</v>
      </c>
      <c r="J75" s="77">
        <v>0</v>
      </c>
      <c r="K75" s="77">
        <f t="shared" si="1"/>
        <v>20</v>
      </c>
      <c r="L75" s="78">
        <v>0</v>
      </c>
      <c r="M75" s="78">
        <f t="shared" ref="M75:M138" si="4">+K75+L75</f>
        <v>20</v>
      </c>
    </row>
    <row r="76" spans="1:13" s="36" customFormat="1" ht="21" hidden="1" thickBot="1" x14ac:dyDescent="0.3">
      <c r="A76" s="65" t="s">
        <v>82</v>
      </c>
      <c r="B76" s="66">
        <v>3040372</v>
      </c>
      <c r="C76" s="67" t="s">
        <v>89</v>
      </c>
      <c r="D76" s="79" t="s">
        <v>90</v>
      </c>
      <c r="E76" s="79" t="s">
        <v>90</v>
      </c>
      <c r="F76" s="80" t="s">
        <v>130</v>
      </c>
      <c r="G76" s="81">
        <v>0</v>
      </c>
      <c r="H76" s="81">
        <v>70</v>
      </c>
      <c r="I76" s="82">
        <f t="shared" si="3"/>
        <v>70</v>
      </c>
      <c r="J76" s="107">
        <v>0</v>
      </c>
      <c r="K76" s="82">
        <f t="shared" ref="K76:K139" si="5">+I76+J76</f>
        <v>70</v>
      </c>
      <c r="L76" s="83">
        <v>0</v>
      </c>
      <c r="M76" s="83">
        <f t="shared" si="4"/>
        <v>70</v>
      </c>
    </row>
    <row r="77" spans="1:13" s="36" customFormat="1" ht="13.9" hidden="1" thickBot="1" x14ac:dyDescent="0.3">
      <c r="A77" s="73"/>
      <c r="B77" s="228" t="s">
        <v>100</v>
      </c>
      <c r="C77" s="229"/>
      <c r="D77" s="84">
        <v>3419</v>
      </c>
      <c r="E77" s="84">
        <v>5222</v>
      </c>
      <c r="F77" s="85" t="s">
        <v>95</v>
      </c>
      <c r="G77" s="86">
        <v>0</v>
      </c>
      <c r="H77" s="86">
        <v>70</v>
      </c>
      <c r="I77" s="87">
        <f t="shared" si="3"/>
        <v>70</v>
      </c>
      <c r="J77" s="108">
        <v>0</v>
      </c>
      <c r="K77" s="88">
        <f t="shared" si="5"/>
        <v>70</v>
      </c>
      <c r="L77" s="89">
        <v>0</v>
      </c>
      <c r="M77" s="89">
        <f t="shared" si="4"/>
        <v>70</v>
      </c>
    </row>
    <row r="78" spans="1:13" s="36" customFormat="1" ht="22.5" hidden="1" customHeight="1" x14ac:dyDescent="0.25">
      <c r="A78" s="65" t="s">
        <v>82</v>
      </c>
      <c r="B78" s="66">
        <v>3040379</v>
      </c>
      <c r="C78" s="67" t="s">
        <v>89</v>
      </c>
      <c r="D78" s="79" t="s">
        <v>90</v>
      </c>
      <c r="E78" s="79" t="s">
        <v>90</v>
      </c>
      <c r="F78" s="80" t="s">
        <v>131</v>
      </c>
      <c r="G78" s="81">
        <v>0</v>
      </c>
      <c r="H78" s="81">
        <v>24</v>
      </c>
      <c r="I78" s="82">
        <f t="shared" si="3"/>
        <v>24</v>
      </c>
      <c r="J78" s="71">
        <v>0</v>
      </c>
      <c r="K78" s="71">
        <f t="shared" si="5"/>
        <v>24</v>
      </c>
      <c r="L78" s="72">
        <v>0</v>
      </c>
      <c r="M78" s="72">
        <f t="shared" si="4"/>
        <v>24</v>
      </c>
    </row>
    <row r="79" spans="1:13" s="36" customFormat="1" ht="13.9" hidden="1" thickBot="1" x14ac:dyDescent="0.3">
      <c r="A79" s="73"/>
      <c r="B79" s="228" t="s">
        <v>100</v>
      </c>
      <c r="C79" s="229"/>
      <c r="D79" s="84">
        <v>3419</v>
      </c>
      <c r="E79" s="84">
        <v>5222</v>
      </c>
      <c r="F79" s="85" t="s">
        <v>95</v>
      </c>
      <c r="G79" s="86">
        <v>0</v>
      </c>
      <c r="H79" s="86">
        <v>24</v>
      </c>
      <c r="I79" s="87">
        <f t="shared" si="3"/>
        <v>24</v>
      </c>
      <c r="J79" s="77">
        <v>0</v>
      </c>
      <c r="K79" s="77">
        <f t="shared" si="5"/>
        <v>24</v>
      </c>
      <c r="L79" s="78">
        <v>0</v>
      </c>
      <c r="M79" s="78">
        <f t="shared" si="4"/>
        <v>24</v>
      </c>
    </row>
    <row r="80" spans="1:13" s="36" customFormat="1" ht="21" hidden="1" thickBot="1" x14ac:dyDescent="0.3">
      <c r="A80" s="65" t="s">
        <v>82</v>
      </c>
      <c r="B80" s="66">
        <v>3040380</v>
      </c>
      <c r="C80" s="67" t="s">
        <v>89</v>
      </c>
      <c r="D80" s="79" t="s">
        <v>90</v>
      </c>
      <c r="E80" s="79" t="s">
        <v>90</v>
      </c>
      <c r="F80" s="80" t="s">
        <v>132</v>
      </c>
      <c r="G80" s="81">
        <v>0</v>
      </c>
      <c r="H80" s="81">
        <v>63</v>
      </c>
      <c r="I80" s="82">
        <f t="shared" ref="I80:I83" si="6">+G80+H80</f>
        <v>63</v>
      </c>
      <c r="J80" s="82">
        <v>0</v>
      </c>
      <c r="K80" s="82">
        <f t="shared" si="5"/>
        <v>63</v>
      </c>
      <c r="L80" s="83">
        <v>0</v>
      </c>
      <c r="M80" s="83">
        <f t="shared" si="4"/>
        <v>63</v>
      </c>
    </row>
    <row r="81" spans="1:14" ht="13.9" hidden="1" thickBot="1" x14ac:dyDescent="0.3">
      <c r="A81" s="73"/>
      <c r="B81" s="228" t="s">
        <v>100</v>
      </c>
      <c r="C81" s="229"/>
      <c r="D81" s="84">
        <v>3419</v>
      </c>
      <c r="E81" s="84">
        <v>5222</v>
      </c>
      <c r="F81" s="85" t="s">
        <v>95</v>
      </c>
      <c r="G81" s="86">
        <v>0</v>
      </c>
      <c r="H81" s="86">
        <v>63</v>
      </c>
      <c r="I81" s="87">
        <f t="shared" si="6"/>
        <v>63</v>
      </c>
      <c r="J81" s="88">
        <v>0</v>
      </c>
      <c r="K81" s="88">
        <f t="shared" si="5"/>
        <v>63</v>
      </c>
      <c r="L81" s="89">
        <v>0</v>
      </c>
      <c r="M81" s="89">
        <f t="shared" si="4"/>
        <v>63</v>
      </c>
    </row>
    <row r="82" spans="1:14" ht="45" hidden="1" customHeight="1" x14ac:dyDescent="0.25">
      <c r="A82" s="65" t="s">
        <v>82</v>
      </c>
      <c r="B82" s="66">
        <v>3040384</v>
      </c>
      <c r="C82" s="67" t="s">
        <v>89</v>
      </c>
      <c r="D82" s="79" t="s">
        <v>90</v>
      </c>
      <c r="E82" s="79" t="s">
        <v>90</v>
      </c>
      <c r="F82" s="80" t="s">
        <v>133</v>
      </c>
      <c r="G82" s="81">
        <v>0</v>
      </c>
      <c r="H82" s="81">
        <v>20</v>
      </c>
      <c r="I82" s="82">
        <f t="shared" si="6"/>
        <v>20</v>
      </c>
      <c r="J82" s="71">
        <v>0</v>
      </c>
      <c r="K82" s="71">
        <f t="shared" si="5"/>
        <v>20</v>
      </c>
      <c r="L82" s="72">
        <v>0</v>
      </c>
      <c r="M82" s="72">
        <f t="shared" si="4"/>
        <v>20</v>
      </c>
    </row>
    <row r="83" spans="1:14" ht="13.9" hidden="1" thickBot="1" x14ac:dyDescent="0.3">
      <c r="A83" s="73"/>
      <c r="B83" s="228" t="s">
        <v>100</v>
      </c>
      <c r="C83" s="229"/>
      <c r="D83" s="84">
        <v>3419</v>
      </c>
      <c r="E83" s="84">
        <v>5222</v>
      </c>
      <c r="F83" s="85" t="s">
        <v>95</v>
      </c>
      <c r="G83" s="86">
        <v>0</v>
      </c>
      <c r="H83" s="86">
        <v>20</v>
      </c>
      <c r="I83" s="87">
        <f t="shared" si="6"/>
        <v>20</v>
      </c>
      <c r="J83" s="77">
        <v>0</v>
      </c>
      <c r="K83" s="77">
        <f t="shared" si="5"/>
        <v>20</v>
      </c>
      <c r="L83" s="78">
        <v>0</v>
      </c>
      <c r="M83" s="78">
        <f t="shared" si="4"/>
        <v>20</v>
      </c>
    </row>
    <row r="84" spans="1:14" ht="23.25" thickBot="1" x14ac:dyDescent="0.25">
      <c r="A84" s="109" t="s">
        <v>82</v>
      </c>
      <c r="B84" s="242" t="s">
        <v>134</v>
      </c>
      <c r="C84" s="243"/>
      <c r="D84" s="243" t="s">
        <v>90</v>
      </c>
      <c r="E84" s="244" t="s">
        <v>90</v>
      </c>
      <c r="F84" s="61" t="s">
        <v>135</v>
      </c>
      <c r="G84" s="62">
        <f>SUM(G85:G356)/2</f>
        <v>22200</v>
      </c>
      <c r="H84" s="62">
        <f>SUM(H85:H356)/2</f>
        <v>1374.7829999999999</v>
      </c>
      <c r="I84" s="62">
        <f>SUM(I85:I356)/2</f>
        <v>23574.782999999999</v>
      </c>
      <c r="J84" s="63">
        <v>0</v>
      </c>
      <c r="K84" s="63">
        <f t="shared" si="5"/>
        <v>23574.782999999999</v>
      </c>
      <c r="L84" s="64">
        <v>0</v>
      </c>
      <c r="M84" s="64">
        <f t="shared" si="4"/>
        <v>23574.782999999999</v>
      </c>
    </row>
    <row r="85" spans="1:14" ht="21" hidden="1" thickBot="1" x14ac:dyDescent="0.3">
      <c r="A85" s="110" t="s">
        <v>82</v>
      </c>
      <c r="B85" s="111">
        <v>4210000</v>
      </c>
      <c r="C85" s="112" t="s">
        <v>89</v>
      </c>
      <c r="D85" s="113" t="s">
        <v>90</v>
      </c>
      <c r="E85" s="113" t="s">
        <v>90</v>
      </c>
      <c r="F85" s="114" t="s">
        <v>136</v>
      </c>
      <c r="G85" s="115">
        <v>2243</v>
      </c>
      <c r="H85" s="116">
        <f>H86</f>
        <v>334.58699999999999</v>
      </c>
      <c r="I85" s="116">
        <f t="shared" ref="I85:I148" si="7">+G85+H85</f>
        <v>2577.587</v>
      </c>
      <c r="J85" s="71">
        <v>0</v>
      </c>
      <c r="K85" s="71">
        <f t="shared" si="5"/>
        <v>2577.587</v>
      </c>
      <c r="L85" s="72">
        <v>0</v>
      </c>
      <c r="M85" s="72">
        <f t="shared" si="4"/>
        <v>2577.587</v>
      </c>
    </row>
    <row r="86" spans="1:14" ht="13.9" hidden="1" thickBot="1" x14ac:dyDescent="0.3">
      <c r="A86" s="117"/>
      <c r="B86" s="118"/>
      <c r="C86" s="119"/>
      <c r="D86" s="120">
        <v>3419</v>
      </c>
      <c r="E86" s="120">
        <v>5901</v>
      </c>
      <c r="F86" s="121" t="s">
        <v>91</v>
      </c>
      <c r="G86" s="122">
        <v>2243</v>
      </c>
      <c r="H86" s="86">
        <v>334.58699999999999</v>
      </c>
      <c r="I86" s="123">
        <f t="shared" si="7"/>
        <v>2577.587</v>
      </c>
      <c r="J86" s="77">
        <v>0</v>
      </c>
      <c r="K86" s="77">
        <f t="shared" si="5"/>
        <v>2577.587</v>
      </c>
      <c r="L86" s="78">
        <v>0</v>
      </c>
      <c r="M86" s="78">
        <f t="shared" si="4"/>
        <v>2577.587</v>
      </c>
    </row>
    <row r="87" spans="1:14" ht="21" hidden="1" thickBot="1" x14ac:dyDescent="0.3">
      <c r="A87" s="110" t="s">
        <v>82</v>
      </c>
      <c r="B87" s="111">
        <v>3050079</v>
      </c>
      <c r="C87" s="112" t="s">
        <v>89</v>
      </c>
      <c r="D87" s="113" t="s">
        <v>90</v>
      </c>
      <c r="E87" s="113" t="s">
        <v>90</v>
      </c>
      <c r="F87" s="114" t="s">
        <v>137</v>
      </c>
      <c r="G87" s="116">
        <v>0</v>
      </c>
      <c r="H87" s="81">
        <v>12</v>
      </c>
      <c r="I87" s="82">
        <f t="shared" si="7"/>
        <v>12</v>
      </c>
      <c r="J87" s="82">
        <v>0</v>
      </c>
      <c r="K87" s="82">
        <f t="shared" si="5"/>
        <v>12</v>
      </c>
      <c r="L87" s="83">
        <v>0</v>
      </c>
      <c r="M87" s="83">
        <f t="shared" si="4"/>
        <v>12</v>
      </c>
      <c r="N87" s="124"/>
    </row>
    <row r="88" spans="1:14" ht="13.9" hidden="1" thickBot="1" x14ac:dyDescent="0.3">
      <c r="A88" s="117"/>
      <c r="B88" s="118" t="s">
        <v>100</v>
      </c>
      <c r="C88" s="119"/>
      <c r="D88" s="120">
        <v>3419</v>
      </c>
      <c r="E88" s="120">
        <v>5222</v>
      </c>
      <c r="F88" s="121" t="s">
        <v>95</v>
      </c>
      <c r="G88" s="86">
        <v>0</v>
      </c>
      <c r="H88" s="125">
        <v>12</v>
      </c>
      <c r="I88" s="126">
        <f t="shared" si="7"/>
        <v>12</v>
      </c>
      <c r="J88" s="88">
        <v>0</v>
      </c>
      <c r="K88" s="88">
        <f t="shared" si="5"/>
        <v>12</v>
      </c>
      <c r="L88" s="89">
        <v>0</v>
      </c>
      <c r="M88" s="89">
        <f t="shared" si="4"/>
        <v>12</v>
      </c>
    </row>
    <row r="89" spans="1:14" ht="21" hidden="1" thickBot="1" x14ac:dyDescent="0.3">
      <c r="A89" s="110" t="s">
        <v>82</v>
      </c>
      <c r="B89" s="111">
        <v>3050167</v>
      </c>
      <c r="C89" s="112" t="s">
        <v>89</v>
      </c>
      <c r="D89" s="113" t="s">
        <v>90</v>
      </c>
      <c r="E89" s="113" t="s">
        <v>90</v>
      </c>
      <c r="F89" s="114" t="s">
        <v>138</v>
      </c>
      <c r="G89" s="116">
        <v>0</v>
      </c>
      <c r="H89" s="81">
        <v>4.9080000000000004</v>
      </c>
      <c r="I89" s="82">
        <f t="shared" si="7"/>
        <v>4.9080000000000004</v>
      </c>
      <c r="J89" s="71">
        <v>0</v>
      </c>
      <c r="K89" s="71">
        <f t="shared" si="5"/>
        <v>4.9080000000000004</v>
      </c>
      <c r="L89" s="72">
        <v>0</v>
      </c>
      <c r="M89" s="72">
        <f t="shared" si="4"/>
        <v>4.9080000000000004</v>
      </c>
    </row>
    <row r="90" spans="1:14" ht="13.9" hidden="1" thickBot="1" x14ac:dyDescent="0.3">
      <c r="A90" s="117"/>
      <c r="B90" s="118"/>
      <c r="C90" s="119"/>
      <c r="D90" s="120">
        <v>3419</v>
      </c>
      <c r="E90" s="120">
        <v>5909</v>
      </c>
      <c r="F90" s="121" t="s">
        <v>97</v>
      </c>
      <c r="G90" s="86">
        <v>0</v>
      </c>
      <c r="H90" s="125">
        <v>4.9080000000000004</v>
      </c>
      <c r="I90" s="126">
        <f t="shared" si="7"/>
        <v>4.9080000000000004</v>
      </c>
      <c r="J90" s="77">
        <v>0</v>
      </c>
      <c r="K90" s="77">
        <f t="shared" si="5"/>
        <v>4.9080000000000004</v>
      </c>
      <c r="L90" s="78">
        <v>0</v>
      </c>
      <c r="M90" s="78">
        <f t="shared" si="4"/>
        <v>4.9080000000000004</v>
      </c>
    </row>
    <row r="91" spans="1:14" ht="21" hidden="1" thickBot="1" x14ac:dyDescent="0.3">
      <c r="A91" s="110" t="s">
        <v>82</v>
      </c>
      <c r="B91" s="111">
        <v>3050181</v>
      </c>
      <c r="C91" s="112" t="s">
        <v>89</v>
      </c>
      <c r="D91" s="113" t="s">
        <v>90</v>
      </c>
      <c r="E91" s="113" t="s">
        <v>90</v>
      </c>
      <c r="F91" s="114" t="s">
        <v>139</v>
      </c>
      <c r="G91" s="116">
        <v>0</v>
      </c>
      <c r="H91" s="81">
        <f>SUM(H92:H92)</f>
        <v>2.2879999999999998</v>
      </c>
      <c r="I91" s="82">
        <f t="shared" si="7"/>
        <v>2.2879999999999998</v>
      </c>
      <c r="J91" s="82">
        <v>0</v>
      </c>
      <c r="K91" s="82">
        <f t="shared" si="5"/>
        <v>2.2879999999999998</v>
      </c>
      <c r="L91" s="83">
        <v>0</v>
      </c>
      <c r="M91" s="83">
        <f t="shared" si="4"/>
        <v>2.2879999999999998</v>
      </c>
    </row>
    <row r="92" spans="1:14" ht="13.9" hidden="1" thickBot="1" x14ac:dyDescent="0.3">
      <c r="A92" s="117"/>
      <c r="B92" s="118"/>
      <c r="C92" s="119"/>
      <c r="D92" s="120">
        <v>3419</v>
      </c>
      <c r="E92" s="120">
        <v>5909</v>
      </c>
      <c r="F92" s="121" t="s">
        <v>97</v>
      </c>
      <c r="G92" s="86">
        <v>0</v>
      </c>
      <c r="H92" s="125">
        <v>2.2879999999999998</v>
      </c>
      <c r="I92" s="126">
        <f t="shared" si="7"/>
        <v>2.2879999999999998</v>
      </c>
      <c r="J92" s="88">
        <v>0</v>
      </c>
      <c r="K92" s="88">
        <f t="shared" si="5"/>
        <v>2.2879999999999998</v>
      </c>
      <c r="L92" s="89">
        <v>0</v>
      </c>
      <c r="M92" s="89">
        <f t="shared" si="4"/>
        <v>2.2879999999999998</v>
      </c>
    </row>
    <row r="93" spans="1:14" ht="31.15" hidden="1" thickBot="1" x14ac:dyDescent="0.3">
      <c r="A93" s="110" t="s">
        <v>82</v>
      </c>
      <c r="B93" s="111">
        <v>3050229</v>
      </c>
      <c r="C93" s="112" t="s">
        <v>89</v>
      </c>
      <c r="D93" s="113" t="s">
        <v>90</v>
      </c>
      <c r="E93" s="113" t="s">
        <v>90</v>
      </c>
      <c r="F93" s="114" t="s">
        <v>140</v>
      </c>
      <c r="G93" s="116">
        <v>0</v>
      </c>
      <c r="H93" s="81">
        <v>27</v>
      </c>
      <c r="I93" s="82">
        <f t="shared" si="7"/>
        <v>27</v>
      </c>
      <c r="J93" s="71">
        <v>0</v>
      </c>
      <c r="K93" s="71">
        <f t="shared" si="5"/>
        <v>27</v>
      </c>
      <c r="L93" s="72">
        <v>0</v>
      </c>
      <c r="M93" s="72">
        <f t="shared" si="4"/>
        <v>27</v>
      </c>
    </row>
    <row r="94" spans="1:14" ht="13.9" hidden="1" thickBot="1" x14ac:dyDescent="0.3">
      <c r="A94" s="117"/>
      <c r="B94" s="118" t="s">
        <v>100</v>
      </c>
      <c r="C94" s="119"/>
      <c r="D94" s="120">
        <v>3419</v>
      </c>
      <c r="E94" s="120">
        <v>5222</v>
      </c>
      <c r="F94" s="121" t="s">
        <v>95</v>
      </c>
      <c r="G94" s="86">
        <v>0</v>
      </c>
      <c r="H94" s="125">
        <v>27</v>
      </c>
      <c r="I94" s="126">
        <f t="shared" si="7"/>
        <v>27</v>
      </c>
      <c r="J94" s="77">
        <v>0</v>
      </c>
      <c r="K94" s="77">
        <f t="shared" si="5"/>
        <v>27</v>
      </c>
      <c r="L94" s="78">
        <v>0</v>
      </c>
      <c r="M94" s="78">
        <f t="shared" si="4"/>
        <v>27</v>
      </c>
    </row>
    <row r="95" spans="1:14" ht="21" hidden="1" thickBot="1" x14ac:dyDescent="0.3">
      <c r="A95" s="110" t="s">
        <v>82</v>
      </c>
      <c r="B95" s="111">
        <v>3050234</v>
      </c>
      <c r="C95" s="112" t="s">
        <v>89</v>
      </c>
      <c r="D95" s="113" t="s">
        <v>90</v>
      </c>
      <c r="E95" s="113" t="s">
        <v>90</v>
      </c>
      <c r="F95" s="114" t="s">
        <v>141</v>
      </c>
      <c r="G95" s="116">
        <v>0</v>
      </c>
      <c r="H95" s="81">
        <v>72</v>
      </c>
      <c r="I95" s="82">
        <f t="shared" si="7"/>
        <v>72</v>
      </c>
      <c r="J95" s="82">
        <v>0</v>
      </c>
      <c r="K95" s="82">
        <f t="shared" si="5"/>
        <v>72</v>
      </c>
      <c r="L95" s="83">
        <v>0</v>
      </c>
      <c r="M95" s="83">
        <f t="shared" si="4"/>
        <v>72</v>
      </c>
    </row>
    <row r="96" spans="1:14" ht="13.9" hidden="1" thickBot="1" x14ac:dyDescent="0.3">
      <c r="A96" s="117"/>
      <c r="B96" s="118" t="s">
        <v>100</v>
      </c>
      <c r="C96" s="119"/>
      <c r="D96" s="120">
        <v>3419</v>
      </c>
      <c r="E96" s="120">
        <v>5222</v>
      </c>
      <c r="F96" s="121" t="s">
        <v>95</v>
      </c>
      <c r="G96" s="86">
        <v>0</v>
      </c>
      <c r="H96" s="125">
        <v>72</v>
      </c>
      <c r="I96" s="126">
        <f t="shared" si="7"/>
        <v>72</v>
      </c>
      <c r="J96" s="88">
        <v>0</v>
      </c>
      <c r="K96" s="88">
        <f t="shared" si="5"/>
        <v>72</v>
      </c>
      <c r="L96" s="89">
        <v>0</v>
      </c>
      <c r="M96" s="89">
        <f t="shared" si="4"/>
        <v>72</v>
      </c>
    </row>
    <row r="97" spans="1:13" s="36" customFormat="1" ht="21" hidden="1" thickBot="1" x14ac:dyDescent="0.3">
      <c r="A97" s="110" t="s">
        <v>82</v>
      </c>
      <c r="B97" s="111">
        <v>3050306</v>
      </c>
      <c r="C97" s="112" t="s">
        <v>89</v>
      </c>
      <c r="D97" s="113" t="s">
        <v>90</v>
      </c>
      <c r="E97" s="113" t="s">
        <v>90</v>
      </c>
      <c r="F97" s="114" t="s">
        <v>142</v>
      </c>
      <c r="G97" s="116">
        <v>0</v>
      </c>
      <c r="H97" s="81">
        <v>63</v>
      </c>
      <c r="I97" s="82">
        <f t="shared" si="7"/>
        <v>63</v>
      </c>
      <c r="J97" s="71">
        <v>0</v>
      </c>
      <c r="K97" s="71">
        <f t="shared" si="5"/>
        <v>63</v>
      </c>
      <c r="L97" s="72">
        <v>0</v>
      </c>
      <c r="M97" s="72">
        <f t="shared" si="4"/>
        <v>63</v>
      </c>
    </row>
    <row r="98" spans="1:13" s="36" customFormat="1" ht="13.9" hidden="1" thickBot="1" x14ac:dyDescent="0.3">
      <c r="A98" s="117"/>
      <c r="B98" s="118" t="s">
        <v>100</v>
      </c>
      <c r="C98" s="119"/>
      <c r="D98" s="120">
        <v>3419</v>
      </c>
      <c r="E98" s="120">
        <v>5222</v>
      </c>
      <c r="F98" s="121" t="s">
        <v>95</v>
      </c>
      <c r="G98" s="86">
        <v>0</v>
      </c>
      <c r="H98" s="125">
        <v>63</v>
      </c>
      <c r="I98" s="126">
        <f t="shared" si="7"/>
        <v>63</v>
      </c>
      <c r="J98" s="77">
        <v>0</v>
      </c>
      <c r="K98" s="77">
        <f t="shared" si="5"/>
        <v>63</v>
      </c>
      <c r="L98" s="78">
        <v>0</v>
      </c>
      <c r="M98" s="78">
        <f t="shared" si="4"/>
        <v>63</v>
      </c>
    </row>
    <row r="99" spans="1:13" s="36" customFormat="1" ht="23.25" hidden="1" customHeight="1" x14ac:dyDescent="0.25">
      <c r="A99" s="110" t="s">
        <v>82</v>
      </c>
      <c r="B99" s="111">
        <v>3050308</v>
      </c>
      <c r="C99" s="112" t="s">
        <v>89</v>
      </c>
      <c r="D99" s="113" t="s">
        <v>90</v>
      </c>
      <c r="E99" s="113" t="s">
        <v>90</v>
      </c>
      <c r="F99" s="114" t="s">
        <v>143</v>
      </c>
      <c r="G99" s="116">
        <v>0</v>
      </c>
      <c r="H99" s="81">
        <v>43</v>
      </c>
      <c r="I99" s="82">
        <f t="shared" si="7"/>
        <v>43</v>
      </c>
      <c r="J99" s="82">
        <v>0</v>
      </c>
      <c r="K99" s="82">
        <f t="shared" si="5"/>
        <v>43</v>
      </c>
      <c r="L99" s="83">
        <v>0</v>
      </c>
      <c r="M99" s="83">
        <f t="shared" si="4"/>
        <v>43</v>
      </c>
    </row>
    <row r="100" spans="1:13" s="36" customFormat="1" ht="13.9" hidden="1" thickBot="1" x14ac:dyDescent="0.3">
      <c r="A100" s="117"/>
      <c r="B100" s="118" t="s">
        <v>100</v>
      </c>
      <c r="C100" s="119"/>
      <c r="D100" s="120">
        <v>3419</v>
      </c>
      <c r="E100" s="120">
        <v>5222</v>
      </c>
      <c r="F100" s="121" t="s">
        <v>95</v>
      </c>
      <c r="G100" s="86">
        <v>0</v>
      </c>
      <c r="H100" s="125">
        <v>43</v>
      </c>
      <c r="I100" s="126">
        <f t="shared" si="7"/>
        <v>43</v>
      </c>
      <c r="J100" s="88">
        <v>0</v>
      </c>
      <c r="K100" s="88">
        <f t="shared" si="5"/>
        <v>43</v>
      </c>
      <c r="L100" s="89">
        <v>0</v>
      </c>
      <c r="M100" s="89">
        <f t="shared" si="4"/>
        <v>43</v>
      </c>
    </row>
    <row r="101" spans="1:13" s="36" customFormat="1" ht="21" hidden="1" thickBot="1" x14ac:dyDescent="0.3">
      <c r="A101" s="110" t="s">
        <v>82</v>
      </c>
      <c r="B101" s="111">
        <v>3050312</v>
      </c>
      <c r="C101" s="112" t="s">
        <v>89</v>
      </c>
      <c r="D101" s="113" t="s">
        <v>90</v>
      </c>
      <c r="E101" s="113" t="s">
        <v>90</v>
      </c>
      <c r="F101" s="114" t="s">
        <v>144</v>
      </c>
      <c r="G101" s="116">
        <v>0</v>
      </c>
      <c r="H101" s="81">
        <v>49</v>
      </c>
      <c r="I101" s="82">
        <f t="shared" si="7"/>
        <v>49</v>
      </c>
      <c r="J101" s="71">
        <v>0</v>
      </c>
      <c r="K101" s="71">
        <f t="shared" si="5"/>
        <v>49</v>
      </c>
      <c r="L101" s="72">
        <v>0</v>
      </c>
      <c r="M101" s="72">
        <f t="shared" si="4"/>
        <v>49</v>
      </c>
    </row>
    <row r="102" spans="1:13" s="36" customFormat="1" ht="13.9" hidden="1" thickBot="1" x14ac:dyDescent="0.3">
      <c r="A102" s="117"/>
      <c r="B102" s="118" t="s">
        <v>100</v>
      </c>
      <c r="C102" s="119"/>
      <c r="D102" s="120">
        <v>3419</v>
      </c>
      <c r="E102" s="120">
        <v>5222</v>
      </c>
      <c r="F102" s="121" t="s">
        <v>95</v>
      </c>
      <c r="G102" s="86">
        <v>0</v>
      </c>
      <c r="H102" s="125">
        <v>49</v>
      </c>
      <c r="I102" s="126">
        <f t="shared" si="7"/>
        <v>49</v>
      </c>
      <c r="J102" s="77">
        <v>0</v>
      </c>
      <c r="K102" s="77">
        <f t="shared" si="5"/>
        <v>49</v>
      </c>
      <c r="L102" s="78">
        <v>0</v>
      </c>
      <c r="M102" s="78">
        <f t="shared" si="4"/>
        <v>49</v>
      </c>
    </row>
    <row r="103" spans="1:13" s="36" customFormat="1" ht="31.15" hidden="1" thickBot="1" x14ac:dyDescent="0.3">
      <c r="A103" s="110" t="s">
        <v>82</v>
      </c>
      <c r="B103" s="111">
        <v>3050313</v>
      </c>
      <c r="C103" s="112" t="s">
        <v>89</v>
      </c>
      <c r="D103" s="113" t="s">
        <v>90</v>
      </c>
      <c r="E103" s="113" t="s">
        <v>90</v>
      </c>
      <c r="F103" s="114" t="s">
        <v>145</v>
      </c>
      <c r="G103" s="116">
        <v>0</v>
      </c>
      <c r="H103" s="81">
        <v>35</v>
      </c>
      <c r="I103" s="82">
        <f t="shared" si="7"/>
        <v>35</v>
      </c>
      <c r="J103" s="82">
        <v>0</v>
      </c>
      <c r="K103" s="82">
        <f t="shared" si="5"/>
        <v>35</v>
      </c>
      <c r="L103" s="83">
        <v>0</v>
      </c>
      <c r="M103" s="83">
        <f t="shared" si="4"/>
        <v>35</v>
      </c>
    </row>
    <row r="104" spans="1:13" s="36" customFormat="1" ht="13.9" hidden="1" thickBot="1" x14ac:dyDescent="0.3">
      <c r="A104" s="117"/>
      <c r="B104" s="118" t="s">
        <v>100</v>
      </c>
      <c r="C104" s="119"/>
      <c r="D104" s="120">
        <v>3419</v>
      </c>
      <c r="E104" s="120">
        <v>5222</v>
      </c>
      <c r="F104" s="121" t="s">
        <v>95</v>
      </c>
      <c r="G104" s="86">
        <v>0</v>
      </c>
      <c r="H104" s="125">
        <v>35</v>
      </c>
      <c r="I104" s="126">
        <f t="shared" si="7"/>
        <v>35</v>
      </c>
      <c r="J104" s="88">
        <v>0</v>
      </c>
      <c r="K104" s="88">
        <f t="shared" si="5"/>
        <v>35</v>
      </c>
      <c r="L104" s="89">
        <v>0</v>
      </c>
      <c r="M104" s="89">
        <f t="shared" si="4"/>
        <v>35</v>
      </c>
    </row>
    <row r="105" spans="1:13" s="36" customFormat="1" ht="21" hidden="1" thickBot="1" x14ac:dyDescent="0.3">
      <c r="A105" s="110" t="s">
        <v>82</v>
      </c>
      <c r="B105" s="111">
        <v>3050319</v>
      </c>
      <c r="C105" s="112" t="s">
        <v>89</v>
      </c>
      <c r="D105" s="113" t="s">
        <v>90</v>
      </c>
      <c r="E105" s="113" t="s">
        <v>90</v>
      </c>
      <c r="F105" s="114" t="s">
        <v>146</v>
      </c>
      <c r="G105" s="116">
        <v>0</v>
      </c>
      <c r="H105" s="81">
        <v>35</v>
      </c>
      <c r="I105" s="82">
        <f t="shared" si="7"/>
        <v>35</v>
      </c>
      <c r="J105" s="71">
        <v>0</v>
      </c>
      <c r="K105" s="71">
        <f t="shared" si="5"/>
        <v>35</v>
      </c>
      <c r="L105" s="72">
        <v>0</v>
      </c>
      <c r="M105" s="72">
        <f t="shared" si="4"/>
        <v>35</v>
      </c>
    </row>
    <row r="106" spans="1:13" s="36" customFormat="1" ht="13.9" hidden="1" thickBot="1" x14ac:dyDescent="0.3">
      <c r="A106" s="117"/>
      <c r="B106" s="118" t="s">
        <v>100</v>
      </c>
      <c r="C106" s="119"/>
      <c r="D106" s="120">
        <v>3419</v>
      </c>
      <c r="E106" s="120">
        <v>5222</v>
      </c>
      <c r="F106" s="121" t="s">
        <v>95</v>
      </c>
      <c r="G106" s="86">
        <v>0</v>
      </c>
      <c r="H106" s="125">
        <v>35</v>
      </c>
      <c r="I106" s="126">
        <f t="shared" si="7"/>
        <v>35</v>
      </c>
      <c r="J106" s="77">
        <v>0</v>
      </c>
      <c r="K106" s="77">
        <f t="shared" si="5"/>
        <v>35</v>
      </c>
      <c r="L106" s="78">
        <v>0</v>
      </c>
      <c r="M106" s="78">
        <f t="shared" si="4"/>
        <v>35</v>
      </c>
    </row>
    <row r="107" spans="1:13" s="36" customFormat="1" ht="31.15" hidden="1" thickBot="1" x14ac:dyDescent="0.3">
      <c r="A107" s="110" t="s">
        <v>82</v>
      </c>
      <c r="B107" s="111">
        <v>3050331</v>
      </c>
      <c r="C107" s="112" t="s">
        <v>89</v>
      </c>
      <c r="D107" s="113" t="s">
        <v>90</v>
      </c>
      <c r="E107" s="113" t="s">
        <v>90</v>
      </c>
      <c r="F107" s="114" t="s">
        <v>147</v>
      </c>
      <c r="G107" s="116">
        <v>0</v>
      </c>
      <c r="H107" s="81">
        <v>42</v>
      </c>
      <c r="I107" s="82">
        <f t="shared" si="7"/>
        <v>42</v>
      </c>
      <c r="J107" s="82">
        <v>0</v>
      </c>
      <c r="K107" s="82">
        <f t="shared" si="5"/>
        <v>42</v>
      </c>
      <c r="L107" s="83">
        <v>0</v>
      </c>
      <c r="M107" s="83">
        <f t="shared" si="4"/>
        <v>42</v>
      </c>
    </row>
    <row r="108" spans="1:13" s="36" customFormat="1" ht="13.9" hidden="1" thickBot="1" x14ac:dyDescent="0.3">
      <c r="A108" s="117"/>
      <c r="B108" s="118" t="s">
        <v>100</v>
      </c>
      <c r="C108" s="119"/>
      <c r="D108" s="120">
        <v>3419</v>
      </c>
      <c r="E108" s="120">
        <v>5222</v>
      </c>
      <c r="F108" s="121" t="s">
        <v>95</v>
      </c>
      <c r="G108" s="86">
        <v>0</v>
      </c>
      <c r="H108" s="125">
        <v>42</v>
      </c>
      <c r="I108" s="126">
        <f t="shared" si="7"/>
        <v>42</v>
      </c>
      <c r="J108" s="88">
        <v>0</v>
      </c>
      <c r="K108" s="88">
        <f t="shared" si="5"/>
        <v>42</v>
      </c>
      <c r="L108" s="89">
        <v>0</v>
      </c>
      <c r="M108" s="89">
        <f t="shared" si="4"/>
        <v>42</v>
      </c>
    </row>
    <row r="109" spans="1:13" s="36" customFormat="1" ht="21" hidden="1" thickBot="1" x14ac:dyDescent="0.3">
      <c r="A109" s="110" t="s">
        <v>82</v>
      </c>
      <c r="B109" s="111">
        <v>3050335</v>
      </c>
      <c r="C109" s="112" t="s">
        <v>89</v>
      </c>
      <c r="D109" s="113" t="s">
        <v>90</v>
      </c>
      <c r="E109" s="113" t="s">
        <v>90</v>
      </c>
      <c r="F109" s="114" t="s">
        <v>148</v>
      </c>
      <c r="G109" s="116">
        <v>0</v>
      </c>
      <c r="H109" s="81">
        <v>42</v>
      </c>
      <c r="I109" s="82">
        <f t="shared" si="7"/>
        <v>42</v>
      </c>
      <c r="J109" s="71">
        <v>0</v>
      </c>
      <c r="K109" s="71">
        <f t="shared" si="5"/>
        <v>42</v>
      </c>
      <c r="L109" s="72">
        <v>0</v>
      </c>
      <c r="M109" s="72">
        <f t="shared" si="4"/>
        <v>42</v>
      </c>
    </row>
    <row r="110" spans="1:13" s="36" customFormat="1" ht="13.9" hidden="1" thickBot="1" x14ac:dyDescent="0.3">
      <c r="A110" s="117"/>
      <c r="B110" s="118" t="s">
        <v>100</v>
      </c>
      <c r="C110" s="119"/>
      <c r="D110" s="120">
        <v>3419</v>
      </c>
      <c r="E110" s="120">
        <v>5222</v>
      </c>
      <c r="F110" s="121" t="s">
        <v>95</v>
      </c>
      <c r="G110" s="86">
        <v>0</v>
      </c>
      <c r="H110" s="125">
        <v>42</v>
      </c>
      <c r="I110" s="126">
        <f t="shared" si="7"/>
        <v>42</v>
      </c>
      <c r="J110" s="127">
        <v>0</v>
      </c>
      <c r="K110" s="127">
        <f t="shared" si="5"/>
        <v>42</v>
      </c>
      <c r="L110" s="128">
        <v>0</v>
      </c>
      <c r="M110" s="128">
        <f t="shared" si="4"/>
        <v>42</v>
      </c>
    </row>
    <row r="111" spans="1:13" s="36" customFormat="1" ht="21" hidden="1" thickBot="1" x14ac:dyDescent="0.3">
      <c r="A111" s="110" t="s">
        <v>82</v>
      </c>
      <c r="B111" s="111">
        <v>3050345</v>
      </c>
      <c r="C111" s="112" t="s">
        <v>89</v>
      </c>
      <c r="D111" s="113" t="s">
        <v>90</v>
      </c>
      <c r="E111" s="113" t="s">
        <v>90</v>
      </c>
      <c r="F111" s="114" t="s">
        <v>149</v>
      </c>
      <c r="G111" s="116">
        <v>0</v>
      </c>
      <c r="H111" s="81">
        <v>20</v>
      </c>
      <c r="I111" s="82">
        <f t="shared" si="7"/>
        <v>20</v>
      </c>
      <c r="J111" s="129">
        <v>0</v>
      </c>
      <c r="K111" s="129">
        <f t="shared" si="5"/>
        <v>20</v>
      </c>
      <c r="L111" s="130">
        <v>0</v>
      </c>
      <c r="M111" s="130">
        <f t="shared" si="4"/>
        <v>20</v>
      </c>
    </row>
    <row r="112" spans="1:13" s="36" customFormat="1" ht="13.5" hidden="1" customHeight="1" x14ac:dyDescent="0.25">
      <c r="A112" s="117"/>
      <c r="B112" s="118" t="s">
        <v>100</v>
      </c>
      <c r="C112" s="119"/>
      <c r="D112" s="120">
        <v>3419</v>
      </c>
      <c r="E112" s="120">
        <v>5222</v>
      </c>
      <c r="F112" s="121" t="s">
        <v>95</v>
      </c>
      <c r="G112" s="86">
        <v>0</v>
      </c>
      <c r="H112" s="125">
        <v>20</v>
      </c>
      <c r="I112" s="126">
        <f t="shared" si="7"/>
        <v>20</v>
      </c>
      <c r="J112" s="77">
        <v>0</v>
      </c>
      <c r="K112" s="77">
        <f t="shared" si="5"/>
        <v>20</v>
      </c>
      <c r="L112" s="78">
        <v>0</v>
      </c>
      <c r="M112" s="78">
        <f t="shared" si="4"/>
        <v>20</v>
      </c>
    </row>
    <row r="113" spans="1:13" s="36" customFormat="1" ht="21" hidden="1" thickBot="1" x14ac:dyDescent="0.3">
      <c r="A113" s="110" t="s">
        <v>82</v>
      </c>
      <c r="B113" s="111">
        <v>3050355</v>
      </c>
      <c r="C113" s="112" t="s">
        <v>89</v>
      </c>
      <c r="D113" s="113" t="s">
        <v>90</v>
      </c>
      <c r="E113" s="113" t="s">
        <v>90</v>
      </c>
      <c r="F113" s="114" t="s">
        <v>150</v>
      </c>
      <c r="G113" s="116">
        <v>0</v>
      </c>
      <c r="H113" s="81">
        <v>20</v>
      </c>
      <c r="I113" s="82">
        <f t="shared" si="7"/>
        <v>20</v>
      </c>
      <c r="J113" s="82">
        <v>0</v>
      </c>
      <c r="K113" s="82">
        <f t="shared" si="5"/>
        <v>20</v>
      </c>
      <c r="L113" s="83">
        <v>0</v>
      </c>
      <c r="M113" s="83">
        <f t="shared" si="4"/>
        <v>20</v>
      </c>
    </row>
    <row r="114" spans="1:13" s="36" customFormat="1" ht="13.9" hidden="1" thickBot="1" x14ac:dyDescent="0.3">
      <c r="A114" s="117"/>
      <c r="B114" s="118" t="s">
        <v>100</v>
      </c>
      <c r="C114" s="119"/>
      <c r="D114" s="120">
        <v>3419</v>
      </c>
      <c r="E114" s="120">
        <v>5222</v>
      </c>
      <c r="F114" s="121" t="s">
        <v>95</v>
      </c>
      <c r="G114" s="86">
        <v>0</v>
      </c>
      <c r="H114" s="125">
        <v>20</v>
      </c>
      <c r="I114" s="126">
        <f t="shared" si="7"/>
        <v>20</v>
      </c>
      <c r="J114" s="88">
        <v>0</v>
      </c>
      <c r="K114" s="88">
        <f t="shared" si="5"/>
        <v>20</v>
      </c>
      <c r="L114" s="89">
        <v>0</v>
      </c>
      <c r="M114" s="89">
        <f t="shared" si="4"/>
        <v>20</v>
      </c>
    </row>
    <row r="115" spans="1:13" s="36" customFormat="1" ht="21" hidden="1" thickBot="1" x14ac:dyDescent="0.3">
      <c r="A115" s="110" t="s">
        <v>82</v>
      </c>
      <c r="B115" s="111">
        <v>3050357</v>
      </c>
      <c r="C115" s="112" t="s">
        <v>89</v>
      </c>
      <c r="D115" s="113" t="s">
        <v>90</v>
      </c>
      <c r="E115" s="113" t="s">
        <v>90</v>
      </c>
      <c r="F115" s="114" t="s">
        <v>151</v>
      </c>
      <c r="G115" s="116">
        <v>0</v>
      </c>
      <c r="H115" s="81">
        <v>22</v>
      </c>
      <c r="I115" s="82">
        <f t="shared" si="7"/>
        <v>22</v>
      </c>
      <c r="J115" s="71">
        <v>0</v>
      </c>
      <c r="K115" s="71">
        <f t="shared" si="5"/>
        <v>22</v>
      </c>
      <c r="L115" s="72">
        <v>0</v>
      </c>
      <c r="M115" s="72">
        <f t="shared" si="4"/>
        <v>22</v>
      </c>
    </row>
    <row r="116" spans="1:13" s="36" customFormat="1" ht="13.9" hidden="1" thickBot="1" x14ac:dyDescent="0.3">
      <c r="A116" s="117"/>
      <c r="B116" s="118" t="s">
        <v>100</v>
      </c>
      <c r="C116" s="119"/>
      <c r="D116" s="120">
        <v>3419</v>
      </c>
      <c r="E116" s="120">
        <v>5222</v>
      </c>
      <c r="F116" s="121" t="s">
        <v>95</v>
      </c>
      <c r="G116" s="86">
        <v>0</v>
      </c>
      <c r="H116" s="125">
        <v>22</v>
      </c>
      <c r="I116" s="126">
        <f t="shared" si="7"/>
        <v>22</v>
      </c>
      <c r="J116" s="77">
        <v>0</v>
      </c>
      <c r="K116" s="77">
        <f t="shared" si="5"/>
        <v>22</v>
      </c>
      <c r="L116" s="78">
        <v>0</v>
      </c>
      <c r="M116" s="78">
        <f t="shared" si="4"/>
        <v>22</v>
      </c>
    </row>
    <row r="117" spans="1:13" s="36" customFormat="1" ht="21" hidden="1" thickBot="1" x14ac:dyDescent="0.3">
      <c r="A117" s="110" t="s">
        <v>82</v>
      </c>
      <c r="B117" s="111">
        <v>3050363</v>
      </c>
      <c r="C117" s="112" t="s">
        <v>89</v>
      </c>
      <c r="D117" s="113" t="s">
        <v>90</v>
      </c>
      <c r="E117" s="113" t="s">
        <v>90</v>
      </c>
      <c r="F117" s="114" t="s">
        <v>152</v>
      </c>
      <c r="G117" s="116">
        <v>0</v>
      </c>
      <c r="H117" s="81">
        <v>51</v>
      </c>
      <c r="I117" s="82">
        <f t="shared" si="7"/>
        <v>51</v>
      </c>
      <c r="J117" s="82">
        <v>0</v>
      </c>
      <c r="K117" s="82">
        <f t="shared" si="5"/>
        <v>51</v>
      </c>
      <c r="L117" s="83">
        <v>0</v>
      </c>
      <c r="M117" s="83">
        <f t="shared" si="4"/>
        <v>51</v>
      </c>
    </row>
    <row r="118" spans="1:13" s="36" customFormat="1" ht="13.9" hidden="1" thickBot="1" x14ac:dyDescent="0.3">
      <c r="A118" s="117"/>
      <c r="B118" s="118" t="s">
        <v>100</v>
      </c>
      <c r="C118" s="119"/>
      <c r="D118" s="120">
        <v>3419</v>
      </c>
      <c r="E118" s="120">
        <v>5222</v>
      </c>
      <c r="F118" s="121" t="s">
        <v>95</v>
      </c>
      <c r="G118" s="86">
        <v>0</v>
      </c>
      <c r="H118" s="125">
        <v>51</v>
      </c>
      <c r="I118" s="126">
        <f t="shared" si="7"/>
        <v>51</v>
      </c>
      <c r="J118" s="88">
        <v>0</v>
      </c>
      <c r="K118" s="88">
        <f t="shared" si="5"/>
        <v>51</v>
      </c>
      <c r="L118" s="89">
        <v>0</v>
      </c>
      <c r="M118" s="89">
        <f t="shared" si="4"/>
        <v>51</v>
      </c>
    </row>
    <row r="119" spans="1:13" s="36" customFormat="1" ht="22.5" hidden="1" customHeight="1" x14ac:dyDescent="0.25">
      <c r="A119" s="110" t="s">
        <v>82</v>
      </c>
      <c r="B119" s="111">
        <v>3050366</v>
      </c>
      <c r="C119" s="112" t="s">
        <v>89</v>
      </c>
      <c r="D119" s="113" t="s">
        <v>90</v>
      </c>
      <c r="E119" s="113" t="s">
        <v>90</v>
      </c>
      <c r="F119" s="114" t="s">
        <v>153</v>
      </c>
      <c r="G119" s="116">
        <v>0</v>
      </c>
      <c r="H119" s="81">
        <v>38</v>
      </c>
      <c r="I119" s="82">
        <f t="shared" si="7"/>
        <v>38</v>
      </c>
      <c r="J119" s="71">
        <v>0</v>
      </c>
      <c r="K119" s="71">
        <f t="shared" si="5"/>
        <v>38</v>
      </c>
      <c r="L119" s="72">
        <v>0</v>
      </c>
      <c r="M119" s="72">
        <f t="shared" si="4"/>
        <v>38</v>
      </c>
    </row>
    <row r="120" spans="1:13" s="36" customFormat="1" ht="13.9" hidden="1" thickBot="1" x14ac:dyDescent="0.3">
      <c r="A120" s="117"/>
      <c r="B120" s="118" t="s">
        <v>100</v>
      </c>
      <c r="C120" s="119"/>
      <c r="D120" s="120">
        <v>3419</v>
      </c>
      <c r="E120" s="120">
        <v>5222</v>
      </c>
      <c r="F120" s="121" t="s">
        <v>95</v>
      </c>
      <c r="G120" s="86">
        <v>0</v>
      </c>
      <c r="H120" s="125">
        <v>38</v>
      </c>
      <c r="I120" s="126">
        <f t="shared" si="7"/>
        <v>38</v>
      </c>
      <c r="J120" s="77">
        <v>0</v>
      </c>
      <c r="K120" s="77">
        <f t="shared" si="5"/>
        <v>38</v>
      </c>
      <c r="L120" s="78">
        <v>0</v>
      </c>
      <c r="M120" s="78">
        <f t="shared" si="4"/>
        <v>38</v>
      </c>
    </row>
    <row r="121" spans="1:13" s="36" customFormat="1" ht="23.25" hidden="1" customHeight="1" x14ac:dyDescent="0.25">
      <c r="A121" s="110" t="s">
        <v>82</v>
      </c>
      <c r="B121" s="111">
        <v>3050367</v>
      </c>
      <c r="C121" s="112" t="s">
        <v>89</v>
      </c>
      <c r="D121" s="113" t="s">
        <v>90</v>
      </c>
      <c r="E121" s="113" t="s">
        <v>90</v>
      </c>
      <c r="F121" s="114" t="s">
        <v>154</v>
      </c>
      <c r="G121" s="116">
        <v>0</v>
      </c>
      <c r="H121" s="81">
        <v>45</v>
      </c>
      <c r="I121" s="82">
        <f t="shared" si="7"/>
        <v>45</v>
      </c>
      <c r="J121" s="82">
        <v>0</v>
      </c>
      <c r="K121" s="82">
        <f t="shared" si="5"/>
        <v>45</v>
      </c>
      <c r="L121" s="83">
        <v>0</v>
      </c>
      <c r="M121" s="83">
        <f t="shared" si="4"/>
        <v>45</v>
      </c>
    </row>
    <row r="122" spans="1:13" s="36" customFormat="1" ht="13.9" hidden="1" thickBot="1" x14ac:dyDescent="0.3">
      <c r="A122" s="117"/>
      <c r="B122" s="118" t="s">
        <v>100</v>
      </c>
      <c r="C122" s="119"/>
      <c r="D122" s="120">
        <v>3419</v>
      </c>
      <c r="E122" s="120">
        <v>5222</v>
      </c>
      <c r="F122" s="121" t="s">
        <v>95</v>
      </c>
      <c r="G122" s="86">
        <v>0</v>
      </c>
      <c r="H122" s="125">
        <v>45</v>
      </c>
      <c r="I122" s="126">
        <f t="shared" si="7"/>
        <v>45</v>
      </c>
      <c r="J122" s="88">
        <v>0</v>
      </c>
      <c r="K122" s="88">
        <f t="shared" si="5"/>
        <v>45</v>
      </c>
      <c r="L122" s="89">
        <v>0</v>
      </c>
      <c r="M122" s="89">
        <f t="shared" si="4"/>
        <v>45</v>
      </c>
    </row>
    <row r="123" spans="1:13" s="36" customFormat="1" ht="31.15" hidden="1" thickBot="1" x14ac:dyDescent="0.3">
      <c r="A123" s="110" t="s">
        <v>82</v>
      </c>
      <c r="B123" s="111">
        <v>3050373</v>
      </c>
      <c r="C123" s="112" t="s">
        <v>89</v>
      </c>
      <c r="D123" s="113" t="s">
        <v>90</v>
      </c>
      <c r="E123" s="113" t="s">
        <v>90</v>
      </c>
      <c r="F123" s="114" t="s">
        <v>155</v>
      </c>
      <c r="G123" s="116">
        <v>0</v>
      </c>
      <c r="H123" s="81">
        <v>38</v>
      </c>
      <c r="I123" s="82">
        <f t="shared" si="7"/>
        <v>38</v>
      </c>
      <c r="J123" s="71">
        <v>0</v>
      </c>
      <c r="K123" s="71">
        <f t="shared" si="5"/>
        <v>38</v>
      </c>
      <c r="L123" s="72">
        <v>0</v>
      </c>
      <c r="M123" s="72">
        <f t="shared" si="4"/>
        <v>38</v>
      </c>
    </row>
    <row r="124" spans="1:13" s="36" customFormat="1" ht="13.9" hidden="1" thickBot="1" x14ac:dyDescent="0.3">
      <c r="A124" s="117"/>
      <c r="B124" s="118" t="s">
        <v>100</v>
      </c>
      <c r="C124" s="119"/>
      <c r="D124" s="120">
        <v>3419</v>
      </c>
      <c r="E124" s="120">
        <v>5222</v>
      </c>
      <c r="F124" s="121" t="s">
        <v>95</v>
      </c>
      <c r="G124" s="86">
        <v>0</v>
      </c>
      <c r="H124" s="125">
        <v>38</v>
      </c>
      <c r="I124" s="126">
        <f t="shared" si="7"/>
        <v>38</v>
      </c>
      <c r="J124" s="77">
        <v>0</v>
      </c>
      <c r="K124" s="77">
        <f t="shared" si="5"/>
        <v>38</v>
      </c>
      <c r="L124" s="78">
        <v>0</v>
      </c>
      <c r="M124" s="78">
        <f t="shared" si="4"/>
        <v>38</v>
      </c>
    </row>
    <row r="125" spans="1:13" s="36" customFormat="1" ht="21" hidden="1" thickBot="1" x14ac:dyDescent="0.3">
      <c r="A125" s="110" t="s">
        <v>82</v>
      </c>
      <c r="B125" s="111">
        <v>3050374</v>
      </c>
      <c r="C125" s="112" t="s">
        <v>89</v>
      </c>
      <c r="D125" s="113" t="s">
        <v>90</v>
      </c>
      <c r="E125" s="113" t="s">
        <v>90</v>
      </c>
      <c r="F125" s="114" t="s">
        <v>156</v>
      </c>
      <c r="G125" s="116">
        <v>0</v>
      </c>
      <c r="H125" s="81">
        <v>49</v>
      </c>
      <c r="I125" s="82">
        <f t="shared" si="7"/>
        <v>49</v>
      </c>
      <c r="J125" s="82">
        <v>0</v>
      </c>
      <c r="K125" s="82">
        <f t="shared" si="5"/>
        <v>49</v>
      </c>
      <c r="L125" s="83">
        <v>0</v>
      </c>
      <c r="M125" s="83">
        <f t="shared" si="4"/>
        <v>49</v>
      </c>
    </row>
    <row r="126" spans="1:13" s="36" customFormat="1" ht="13.9" hidden="1" thickBot="1" x14ac:dyDescent="0.3">
      <c r="A126" s="117"/>
      <c r="B126" s="118" t="s">
        <v>100</v>
      </c>
      <c r="C126" s="119"/>
      <c r="D126" s="120">
        <v>3419</v>
      </c>
      <c r="E126" s="120">
        <v>5222</v>
      </c>
      <c r="F126" s="121" t="s">
        <v>95</v>
      </c>
      <c r="G126" s="86">
        <v>0</v>
      </c>
      <c r="H126" s="125">
        <v>49</v>
      </c>
      <c r="I126" s="126">
        <f t="shared" si="7"/>
        <v>49</v>
      </c>
      <c r="J126" s="88">
        <v>0</v>
      </c>
      <c r="K126" s="88">
        <f t="shared" si="5"/>
        <v>49</v>
      </c>
      <c r="L126" s="89">
        <v>0</v>
      </c>
      <c r="M126" s="89">
        <f t="shared" si="4"/>
        <v>49</v>
      </c>
    </row>
    <row r="127" spans="1:13" s="36" customFormat="1" ht="21" hidden="1" thickBot="1" x14ac:dyDescent="0.3">
      <c r="A127" s="110" t="s">
        <v>82</v>
      </c>
      <c r="B127" s="111">
        <v>3050375</v>
      </c>
      <c r="C127" s="112" t="s">
        <v>89</v>
      </c>
      <c r="D127" s="113" t="s">
        <v>90</v>
      </c>
      <c r="E127" s="113" t="s">
        <v>90</v>
      </c>
      <c r="F127" s="114" t="s">
        <v>157</v>
      </c>
      <c r="G127" s="116">
        <v>0</v>
      </c>
      <c r="H127" s="81">
        <v>70</v>
      </c>
      <c r="I127" s="82">
        <f t="shared" si="7"/>
        <v>70</v>
      </c>
      <c r="J127" s="71">
        <v>0</v>
      </c>
      <c r="K127" s="71">
        <f t="shared" si="5"/>
        <v>70</v>
      </c>
      <c r="L127" s="72">
        <v>0</v>
      </c>
      <c r="M127" s="72">
        <f t="shared" si="4"/>
        <v>70</v>
      </c>
    </row>
    <row r="128" spans="1:13" s="36" customFormat="1" ht="13.9" hidden="1" thickBot="1" x14ac:dyDescent="0.3">
      <c r="A128" s="117"/>
      <c r="B128" s="118" t="s">
        <v>100</v>
      </c>
      <c r="C128" s="119"/>
      <c r="D128" s="120">
        <v>3419</v>
      </c>
      <c r="E128" s="120">
        <v>5222</v>
      </c>
      <c r="F128" s="121" t="s">
        <v>95</v>
      </c>
      <c r="G128" s="86">
        <v>0</v>
      </c>
      <c r="H128" s="125">
        <v>70</v>
      </c>
      <c r="I128" s="126">
        <f t="shared" si="7"/>
        <v>70</v>
      </c>
      <c r="J128" s="77">
        <v>0</v>
      </c>
      <c r="K128" s="77">
        <f t="shared" si="5"/>
        <v>70</v>
      </c>
      <c r="L128" s="78">
        <v>0</v>
      </c>
      <c r="M128" s="78">
        <f t="shared" si="4"/>
        <v>70</v>
      </c>
    </row>
    <row r="129" spans="1:13" s="36" customFormat="1" ht="31.15" hidden="1" thickBot="1" x14ac:dyDescent="0.3">
      <c r="A129" s="110" t="s">
        <v>82</v>
      </c>
      <c r="B129" s="111">
        <v>3050377</v>
      </c>
      <c r="C129" s="112" t="s">
        <v>89</v>
      </c>
      <c r="D129" s="113" t="s">
        <v>90</v>
      </c>
      <c r="E129" s="113" t="s">
        <v>90</v>
      </c>
      <c r="F129" s="114" t="s">
        <v>158</v>
      </c>
      <c r="G129" s="116">
        <v>0</v>
      </c>
      <c r="H129" s="81">
        <v>20</v>
      </c>
      <c r="I129" s="82">
        <f t="shared" si="7"/>
        <v>20</v>
      </c>
      <c r="J129" s="82">
        <v>0</v>
      </c>
      <c r="K129" s="82">
        <f t="shared" si="5"/>
        <v>20</v>
      </c>
      <c r="L129" s="83">
        <v>0</v>
      </c>
      <c r="M129" s="83">
        <f t="shared" si="4"/>
        <v>20</v>
      </c>
    </row>
    <row r="130" spans="1:13" s="36" customFormat="1" ht="13.9" hidden="1" thickBot="1" x14ac:dyDescent="0.3">
      <c r="A130" s="117"/>
      <c r="B130" s="118" t="s">
        <v>100</v>
      </c>
      <c r="C130" s="119"/>
      <c r="D130" s="120">
        <v>3419</v>
      </c>
      <c r="E130" s="120">
        <v>5222</v>
      </c>
      <c r="F130" s="121" t="s">
        <v>95</v>
      </c>
      <c r="G130" s="86">
        <v>0</v>
      </c>
      <c r="H130" s="125">
        <v>20</v>
      </c>
      <c r="I130" s="126">
        <f t="shared" si="7"/>
        <v>20</v>
      </c>
      <c r="J130" s="88">
        <v>0</v>
      </c>
      <c r="K130" s="88">
        <f t="shared" si="5"/>
        <v>20</v>
      </c>
      <c r="L130" s="89">
        <v>0</v>
      </c>
      <c r="M130" s="89">
        <f t="shared" si="4"/>
        <v>20</v>
      </c>
    </row>
    <row r="131" spans="1:13" s="36" customFormat="1" ht="36" hidden="1" customHeight="1" x14ac:dyDescent="0.25">
      <c r="A131" s="110" t="s">
        <v>82</v>
      </c>
      <c r="B131" s="111">
        <v>3050381</v>
      </c>
      <c r="C131" s="112" t="s">
        <v>89</v>
      </c>
      <c r="D131" s="113" t="s">
        <v>90</v>
      </c>
      <c r="E131" s="113" t="s">
        <v>90</v>
      </c>
      <c r="F131" s="114" t="s">
        <v>159</v>
      </c>
      <c r="G131" s="116">
        <v>0</v>
      </c>
      <c r="H131" s="81">
        <v>31</v>
      </c>
      <c r="I131" s="82">
        <f t="shared" si="7"/>
        <v>31</v>
      </c>
      <c r="J131" s="71">
        <v>0</v>
      </c>
      <c r="K131" s="71">
        <f t="shared" si="5"/>
        <v>31</v>
      </c>
      <c r="L131" s="72">
        <v>0</v>
      </c>
      <c r="M131" s="72">
        <f t="shared" si="4"/>
        <v>31</v>
      </c>
    </row>
    <row r="132" spans="1:13" s="36" customFormat="1" ht="13.9" hidden="1" thickBot="1" x14ac:dyDescent="0.3">
      <c r="A132" s="117"/>
      <c r="B132" s="118" t="s">
        <v>100</v>
      </c>
      <c r="C132" s="119"/>
      <c r="D132" s="120">
        <v>3419</v>
      </c>
      <c r="E132" s="120">
        <v>5222</v>
      </c>
      <c r="F132" s="121" t="s">
        <v>95</v>
      </c>
      <c r="G132" s="86">
        <v>0</v>
      </c>
      <c r="H132" s="125">
        <v>31</v>
      </c>
      <c r="I132" s="126">
        <f t="shared" si="7"/>
        <v>31</v>
      </c>
      <c r="J132" s="77">
        <v>0</v>
      </c>
      <c r="K132" s="77">
        <f t="shared" si="5"/>
        <v>31</v>
      </c>
      <c r="L132" s="78">
        <v>0</v>
      </c>
      <c r="M132" s="78">
        <f t="shared" si="4"/>
        <v>31</v>
      </c>
    </row>
    <row r="133" spans="1:13" s="36" customFormat="1" ht="21" hidden="1" thickBot="1" x14ac:dyDescent="0.3">
      <c r="A133" s="110" t="s">
        <v>82</v>
      </c>
      <c r="B133" s="111">
        <v>3050385</v>
      </c>
      <c r="C133" s="112" t="s">
        <v>89</v>
      </c>
      <c r="D133" s="113" t="s">
        <v>90</v>
      </c>
      <c r="E133" s="113" t="s">
        <v>90</v>
      </c>
      <c r="F133" s="114" t="s">
        <v>160</v>
      </c>
      <c r="G133" s="116">
        <v>0</v>
      </c>
      <c r="H133" s="81">
        <v>35</v>
      </c>
      <c r="I133" s="82">
        <f t="shared" si="7"/>
        <v>35</v>
      </c>
      <c r="J133" s="82">
        <v>0</v>
      </c>
      <c r="K133" s="82">
        <f t="shared" si="5"/>
        <v>35</v>
      </c>
      <c r="L133" s="83">
        <v>0</v>
      </c>
      <c r="M133" s="83">
        <f t="shared" si="4"/>
        <v>35</v>
      </c>
    </row>
    <row r="134" spans="1:13" s="36" customFormat="1" ht="13.9" hidden="1" thickBot="1" x14ac:dyDescent="0.3">
      <c r="A134" s="117"/>
      <c r="B134" s="118" t="s">
        <v>100</v>
      </c>
      <c r="C134" s="119"/>
      <c r="D134" s="120">
        <v>3419</v>
      </c>
      <c r="E134" s="120">
        <v>5222</v>
      </c>
      <c r="F134" s="121" t="s">
        <v>95</v>
      </c>
      <c r="G134" s="86">
        <v>0</v>
      </c>
      <c r="H134" s="125">
        <v>35</v>
      </c>
      <c r="I134" s="126">
        <f t="shared" si="7"/>
        <v>35</v>
      </c>
      <c r="J134" s="88">
        <v>0</v>
      </c>
      <c r="K134" s="88">
        <f t="shared" si="5"/>
        <v>35</v>
      </c>
      <c r="L134" s="89">
        <v>0</v>
      </c>
      <c r="M134" s="89">
        <f t="shared" si="4"/>
        <v>35</v>
      </c>
    </row>
    <row r="135" spans="1:13" s="36" customFormat="1" ht="36" hidden="1" customHeight="1" x14ac:dyDescent="0.25">
      <c r="A135" s="110" t="s">
        <v>82</v>
      </c>
      <c r="B135" s="111">
        <v>3050390</v>
      </c>
      <c r="C135" s="112" t="s">
        <v>89</v>
      </c>
      <c r="D135" s="113" t="s">
        <v>90</v>
      </c>
      <c r="E135" s="113" t="s">
        <v>90</v>
      </c>
      <c r="F135" s="114" t="s">
        <v>161</v>
      </c>
      <c r="G135" s="116">
        <v>0</v>
      </c>
      <c r="H135" s="81">
        <v>70</v>
      </c>
      <c r="I135" s="82">
        <f t="shared" si="7"/>
        <v>70</v>
      </c>
      <c r="J135" s="71">
        <v>0</v>
      </c>
      <c r="K135" s="71">
        <f t="shared" si="5"/>
        <v>70</v>
      </c>
      <c r="L135" s="72">
        <v>0</v>
      </c>
      <c r="M135" s="72">
        <f t="shared" si="4"/>
        <v>70</v>
      </c>
    </row>
    <row r="136" spans="1:13" s="36" customFormat="1" ht="13.9" hidden="1" thickBot="1" x14ac:dyDescent="0.3">
      <c r="A136" s="117"/>
      <c r="B136" s="118" t="s">
        <v>100</v>
      </c>
      <c r="C136" s="119"/>
      <c r="D136" s="120">
        <v>3419</v>
      </c>
      <c r="E136" s="120">
        <v>5222</v>
      </c>
      <c r="F136" s="121" t="s">
        <v>95</v>
      </c>
      <c r="G136" s="86">
        <v>0</v>
      </c>
      <c r="H136" s="125">
        <v>70</v>
      </c>
      <c r="I136" s="126">
        <f t="shared" si="7"/>
        <v>70</v>
      </c>
      <c r="J136" s="77">
        <v>0</v>
      </c>
      <c r="K136" s="77">
        <f t="shared" si="5"/>
        <v>70</v>
      </c>
      <c r="L136" s="78">
        <v>0</v>
      </c>
      <c r="M136" s="78">
        <f t="shared" si="4"/>
        <v>70</v>
      </c>
    </row>
    <row r="137" spans="1:13" s="36" customFormat="1" ht="21" hidden="1" thickBot="1" x14ac:dyDescent="0.3">
      <c r="A137" s="110" t="s">
        <v>82</v>
      </c>
      <c r="B137" s="111">
        <v>3050394</v>
      </c>
      <c r="C137" s="112" t="s">
        <v>89</v>
      </c>
      <c r="D137" s="113" t="s">
        <v>90</v>
      </c>
      <c r="E137" s="113" t="s">
        <v>90</v>
      </c>
      <c r="F137" s="114" t="s">
        <v>162</v>
      </c>
      <c r="G137" s="116">
        <v>0</v>
      </c>
      <c r="H137" s="81">
        <v>21</v>
      </c>
      <c r="I137" s="82">
        <f t="shared" si="7"/>
        <v>21</v>
      </c>
      <c r="J137" s="82">
        <v>0</v>
      </c>
      <c r="K137" s="82">
        <f t="shared" si="5"/>
        <v>21</v>
      </c>
      <c r="L137" s="83">
        <v>0</v>
      </c>
      <c r="M137" s="83">
        <f t="shared" si="4"/>
        <v>21</v>
      </c>
    </row>
    <row r="138" spans="1:13" s="36" customFormat="1" ht="13.9" hidden="1" thickBot="1" x14ac:dyDescent="0.3">
      <c r="A138" s="117"/>
      <c r="B138" s="118" t="s">
        <v>100</v>
      </c>
      <c r="C138" s="119"/>
      <c r="D138" s="120">
        <v>3419</v>
      </c>
      <c r="E138" s="120">
        <v>5222</v>
      </c>
      <c r="F138" s="121" t="s">
        <v>95</v>
      </c>
      <c r="G138" s="86">
        <v>0</v>
      </c>
      <c r="H138" s="125">
        <v>21</v>
      </c>
      <c r="I138" s="126">
        <f t="shared" si="7"/>
        <v>21</v>
      </c>
      <c r="J138" s="88">
        <v>0</v>
      </c>
      <c r="K138" s="88">
        <f t="shared" si="5"/>
        <v>21</v>
      </c>
      <c r="L138" s="89">
        <v>0</v>
      </c>
      <c r="M138" s="89">
        <f t="shared" si="4"/>
        <v>21</v>
      </c>
    </row>
    <row r="139" spans="1:13" s="36" customFormat="1" ht="24" hidden="1" customHeight="1" x14ac:dyDescent="0.25">
      <c r="A139" s="110" t="s">
        <v>82</v>
      </c>
      <c r="B139" s="111">
        <v>3050395</v>
      </c>
      <c r="C139" s="112" t="s">
        <v>89</v>
      </c>
      <c r="D139" s="113" t="s">
        <v>90</v>
      </c>
      <c r="E139" s="113" t="s">
        <v>90</v>
      </c>
      <c r="F139" s="114" t="s">
        <v>163</v>
      </c>
      <c r="G139" s="116">
        <v>0</v>
      </c>
      <c r="H139" s="81">
        <v>20</v>
      </c>
      <c r="I139" s="82">
        <f t="shared" si="7"/>
        <v>20</v>
      </c>
      <c r="J139" s="71">
        <v>0</v>
      </c>
      <c r="K139" s="71">
        <f t="shared" si="5"/>
        <v>20</v>
      </c>
      <c r="L139" s="72">
        <v>0</v>
      </c>
      <c r="M139" s="72">
        <f t="shared" ref="M139:M202" si="8">+K139+L139</f>
        <v>20</v>
      </c>
    </row>
    <row r="140" spans="1:13" s="36" customFormat="1" ht="13.9" hidden="1" thickBot="1" x14ac:dyDescent="0.3">
      <c r="A140" s="117"/>
      <c r="B140" s="118" t="s">
        <v>100</v>
      </c>
      <c r="C140" s="119"/>
      <c r="D140" s="120">
        <v>3419</v>
      </c>
      <c r="E140" s="120">
        <v>5222</v>
      </c>
      <c r="F140" s="121" t="s">
        <v>95</v>
      </c>
      <c r="G140" s="86">
        <v>0</v>
      </c>
      <c r="H140" s="125">
        <v>20</v>
      </c>
      <c r="I140" s="126">
        <f t="shared" si="7"/>
        <v>20</v>
      </c>
      <c r="J140" s="77">
        <v>0</v>
      </c>
      <c r="K140" s="77">
        <f t="shared" ref="K140:K203" si="9">+I140+J140</f>
        <v>20</v>
      </c>
      <c r="L140" s="78">
        <v>0</v>
      </c>
      <c r="M140" s="78">
        <f t="shared" si="8"/>
        <v>20</v>
      </c>
    </row>
    <row r="141" spans="1:13" s="36" customFormat="1" ht="21" hidden="1" thickBot="1" x14ac:dyDescent="0.3">
      <c r="A141" s="110" t="s">
        <v>82</v>
      </c>
      <c r="B141" s="111">
        <v>3050396</v>
      </c>
      <c r="C141" s="112" t="s">
        <v>89</v>
      </c>
      <c r="D141" s="113" t="s">
        <v>90</v>
      </c>
      <c r="E141" s="113" t="s">
        <v>90</v>
      </c>
      <c r="F141" s="114" t="s">
        <v>164</v>
      </c>
      <c r="G141" s="116">
        <v>0</v>
      </c>
      <c r="H141" s="81">
        <v>63</v>
      </c>
      <c r="I141" s="82">
        <f t="shared" si="7"/>
        <v>63</v>
      </c>
      <c r="J141" s="82">
        <v>0</v>
      </c>
      <c r="K141" s="82">
        <f t="shared" si="9"/>
        <v>63</v>
      </c>
      <c r="L141" s="83">
        <v>0</v>
      </c>
      <c r="M141" s="83">
        <f t="shared" si="8"/>
        <v>63</v>
      </c>
    </row>
    <row r="142" spans="1:13" s="36" customFormat="1" ht="13.9" hidden="1" thickBot="1" x14ac:dyDescent="0.3">
      <c r="A142" s="131"/>
      <c r="B142" s="132" t="s">
        <v>100</v>
      </c>
      <c r="C142" s="133"/>
      <c r="D142" s="134">
        <v>3419</v>
      </c>
      <c r="E142" s="134">
        <v>5222</v>
      </c>
      <c r="F142" s="135" t="s">
        <v>95</v>
      </c>
      <c r="G142" s="86">
        <v>0</v>
      </c>
      <c r="H142" s="125">
        <v>63</v>
      </c>
      <c r="I142" s="126">
        <f t="shared" si="7"/>
        <v>63</v>
      </c>
      <c r="J142" s="88">
        <v>0</v>
      </c>
      <c r="K142" s="88">
        <f t="shared" si="9"/>
        <v>63</v>
      </c>
      <c r="L142" s="89">
        <v>0</v>
      </c>
      <c r="M142" s="89">
        <f t="shared" si="8"/>
        <v>63</v>
      </c>
    </row>
    <row r="143" spans="1:13" s="36" customFormat="1" ht="21" hidden="1" thickBot="1" x14ac:dyDescent="0.3">
      <c r="A143" s="110" t="s">
        <v>82</v>
      </c>
      <c r="B143" s="111">
        <v>4210001</v>
      </c>
      <c r="C143" s="112" t="s">
        <v>89</v>
      </c>
      <c r="D143" s="113" t="s">
        <v>90</v>
      </c>
      <c r="E143" s="113" t="s">
        <v>90</v>
      </c>
      <c r="F143" s="114" t="s">
        <v>165</v>
      </c>
      <c r="G143" s="116">
        <f>+G144</f>
        <v>120</v>
      </c>
      <c r="H143" s="116">
        <v>0</v>
      </c>
      <c r="I143" s="116">
        <f t="shared" si="7"/>
        <v>120</v>
      </c>
      <c r="J143" s="71">
        <v>0</v>
      </c>
      <c r="K143" s="71">
        <f t="shared" si="9"/>
        <v>120</v>
      </c>
      <c r="L143" s="72">
        <v>0</v>
      </c>
      <c r="M143" s="72">
        <f t="shared" si="8"/>
        <v>120</v>
      </c>
    </row>
    <row r="144" spans="1:13" s="36" customFormat="1" ht="13.9" hidden="1" thickBot="1" x14ac:dyDescent="0.3">
      <c r="A144" s="131"/>
      <c r="B144" s="132" t="s">
        <v>100</v>
      </c>
      <c r="C144" s="133"/>
      <c r="D144" s="134">
        <v>3419</v>
      </c>
      <c r="E144" s="134">
        <v>5222</v>
      </c>
      <c r="F144" s="135" t="s">
        <v>95</v>
      </c>
      <c r="G144" s="136">
        <v>120</v>
      </c>
      <c r="H144" s="136">
        <v>0</v>
      </c>
      <c r="I144" s="137">
        <f t="shared" si="7"/>
        <v>120</v>
      </c>
      <c r="J144" s="77">
        <v>0</v>
      </c>
      <c r="K144" s="77">
        <f t="shared" si="9"/>
        <v>120</v>
      </c>
      <c r="L144" s="78">
        <v>0</v>
      </c>
      <c r="M144" s="78">
        <f t="shared" si="8"/>
        <v>120</v>
      </c>
    </row>
    <row r="145" spans="1:13" s="36" customFormat="1" ht="21" hidden="1" thickBot="1" x14ac:dyDescent="0.3">
      <c r="A145" s="110" t="s">
        <v>82</v>
      </c>
      <c r="B145" s="111">
        <v>4210002</v>
      </c>
      <c r="C145" s="112" t="s">
        <v>89</v>
      </c>
      <c r="D145" s="113" t="s">
        <v>90</v>
      </c>
      <c r="E145" s="113" t="s">
        <v>90</v>
      </c>
      <c r="F145" s="114" t="s">
        <v>166</v>
      </c>
      <c r="G145" s="116">
        <f>+G146</f>
        <v>360</v>
      </c>
      <c r="H145" s="116">
        <v>0</v>
      </c>
      <c r="I145" s="116">
        <f t="shared" si="7"/>
        <v>360</v>
      </c>
      <c r="J145" s="82">
        <v>0</v>
      </c>
      <c r="K145" s="82">
        <f t="shared" si="9"/>
        <v>360</v>
      </c>
      <c r="L145" s="83">
        <v>0</v>
      </c>
      <c r="M145" s="83">
        <f t="shared" si="8"/>
        <v>360</v>
      </c>
    </row>
    <row r="146" spans="1:13" s="36" customFormat="1" ht="13.9" hidden="1" thickBot="1" x14ac:dyDescent="0.3">
      <c r="A146" s="131"/>
      <c r="B146" s="132" t="s">
        <v>100</v>
      </c>
      <c r="C146" s="133"/>
      <c r="D146" s="134">
        <v>3419</v>
      </c>
      <c r="E146" s="134">
        <v>5222</v>
      </c>
      <c r="F146" s="135" t="s">
        <v>95</v>
      </c>
      <c r="G146" s="136">
        <v>360</v>
      </c>
      <c r="H146" s="136">
        <v>0</v>
      </c>
      <c r="I146" s="137">
        <f t="shared" si="7"/>
        <v>360</v>
      </c>
      <c r="J146" s="88">
        <v>0</v>
      </c>
      <c r="K146" s="88">
        <f t="shared" si="9"/>
        <v>360</v>
      </c>
      <c r="L146" s="89">
        <v>0</v>
      </c>
      <c r="M146" s="89">
        <f t="shared" si="8"/>
        <v>360</v>
      </c>
    </row>
    <row r="147" spans="1:13" s="36" customFormat="1" ht="21" hidden="1" thickBot="1" x14ac:dyDescent="0.3">
      <c r="A147" s="110" t="s">
        <v>82</v>
      </c>
      <c r="B147" s="111">
        <v>4210003</v>
      </c>
      <c r="C147" s="112" t="s">
        <v>89</v>
      </c>
      <c r="D147" s="113" t="s">
        <v>90</v>
      </c>
      <c r="E147" s="113" t="s">
        <v>90</v>
      </c>
      <c r="F147" s="114" t="s">
        <v>167</v>
      </c>
      <c r="G147" s="116">
        <f>+G148</f>
        <v>330</v>
      </c>
      <c r="H147" s="116">
        <v>0</v>
      </c>
      <c r="I147" s="116">
        <f t="shared" si="7"/>
        <v>330</v>
      </c>
      <c r="J147" s="71">
        <v>0</v>
      </c>
      <c r="K147" s="71">
        <f t="shared" si="9"/>
        <v>330</v>
      </c>
      <c r="L147" s="72">
        <v>0</v>
      </c>
      <c r="M147" s="72">
        <f t="shared" si="8"/>
        <v>330</v>
      </c>
    </row>
    <row r="148" spans="1:13" s="36" customFormat="1" ht="13.9" hidden="1" thickBot="1" x14ac:dyDescent="0.3">
      <c r="A148" s="131"/>
      <c r="B148" s="132" t="s">
        <v>100</v>
      </c>
      <c r="C148" s="133"/>
      <c r="D148" s="134">
        <v>3419</v>
      </c>
      <c r="E148" s="134">
        <v>5222</v>
      </c>
      <c r="F148" s="135" t="s">
        <v>95</v>
      </c>
      <c r="G148" s="136">
        <v>330</v>
      </c>
      <c r="H148" s="136">
        <v>0</v>
      </c>
      <c r="I148" s="137">
        <f t="shared" si="7"/>
        <v>330</v>
      </c>
      <c r="J148" s="77">
        <v>0</v>
      </c>
      <c r="K148" s="77">
        <f t="shared" si="9"/>
        <v>330</v>
      </c>
      <c r="L148" s="78">
        <v>0</v>
      </c>
      <c r="M148" s="78">
        <f t="shared" si="8"/>
        <v>330</v>
      </c>
    </row>
    <row r="149" spans="1:13" s="36" customFormat="1" ht="36" hidden="1" customHeight="1" x14ac:dyDescent="0.25">
      <c r="A149" s="110" t="s">
        <v>82</v>
      </c>
      <c r="B149" s="111">
        <v>4210004</v>
      </c>
      <c r="C149" s="112" t="s">
        <v>89</v>
      </c>
      <c r="D149" s="113" t="s">
        <v>90</v>
      </c>
      <c r="E149" s="113" t="s">
        <v>90</v>
      </c>
      <c r="F149" s="114" t="s">
        <v>168</v>
      </c>
      <c r="G149" s="116">
        <f>+G150</f>
        <v>300</v>
      </c>
      <c r="H149" s="116">
        <v>0</v>
      </c>
      <c r="I149" s="116">
        <f t="shared" ref="I149:I213" si="10">+G149+H149</f>
        <v>300</v>
      </c>
      <c r="J149" s="82">
        <v>0</v>
      </c>
      <c r="K149" s="82">
        <f t="shared" si="9"/>
        <v>300</v>
      </c>
      <c r="L149" s="83">
        <v>0</v>
      </c>
      <c r="M149" s="83">
        <f t="shared" si="8"/>
        <v>300</v>
      </c>
    </row>
    <row r="150" spans="1:13" s="36" customFormat="1" ht="13.9" hidden="1" thickBot="1" x14ac:dyDescent="0.3">
      <c r="A150" s="131"/>
      <c r="B150" s="132" t="s">
        <v>100</v>
      </c>
      <c r="C150" s="133"/>
      <c r="D150" s="134">
        <v>3419</v>
      </c>
      <c r="E150" s="134">
        <v>5222</v>
      </c>
      <c r="F150" s="135" t="s">
        <v>95</v>
      </c>
      <c r="G150" s="136">
        <v>300</v>
      </c>
      <c r="H150" s="136">
        <v>0</v>
      </c>
      <c r="I150" s="137">
        <f t="shared" si="10"/>
        <v>300</v>
      </c>
      <c r="J150" s="88">
        <v>0</v>
      </c>
      <c r="K150" s="88">
        <f t="shared" si="9"/>
        <v>300</v>
      </c>
      <c r="L150" s="89">
        <v>0</v>
      </c>
      <c r="M150" s="89">
        <f t="shared" si="8"/>
        <v>300</v>
      </c>
    </row>
    <row r="151" spans="1:13" s="36" customFormat="1" ht="21" hidden="1" thickBot="1" x14ac:dyDescent="0.3">
      <c r="A151" s="110" t="s">
        <v>82</v>
      </c>
      <c r="B151" s="111">
        <v>4210005</v>
      </c>
      <c r="C151" s="112" t="s">
        <v>89</v>
      </c>
      <c r="D151" s="113" t="s">
        <v>90</v>
      </c>
      <c r="E151" s="113" t="s">
        <v>90</v>
      </c>
      <c r="F151" s="114" t="s">
        <v>169</v>
      </c>
      <c r="G151" s="116">
        <f>+G152</f>
        <v>354</v>
      </c>
      <c r="H151" s="116">
        <v>0</v>
      </c>
      <c r="I151" s="116">
        <f t="shared" si="10"/>
        <v>354</v>
      </c>
      <c r="J151" s="71">
        <v>0</v>
      </c>
      <c r="K151" s="71">
        <f t="shared" si="9"/>
        <v>354</v>
      </c>
      <c r="L151" s="72">
        <v>0</v>
      </c>
      <c r="M151" s="72">
        <f t="shared" si="8"/>
        <v>354</v>
      </c>
    </row>
    <row r="152" spans="1:13" s="36" customFormat="1" ht="13.9" hidden="1" thickBot="1" x14ac:dyDescent="0.3">
      <c r="A152" s="131"/>
      <c r="B152" s="132" t="s">
        <v>100</v>
      </c>
      <c r="C152" s="133"/>
      <c r="D152" s="134">
        <v>3419</v>
      </c>
      <c r="E152" s="134">
        <v>5222</v>
      </c>
      <c r="F152" s="135" t="s">
        <v>95</v>
      </c>
      <c r="G152" s="136">
        <v>354</v>
      </c>
      <c r="H152" s="136">
        <v>0</v>
      </c>
      <c r="I152" s="137">
        <f t="shared" si="10"/>
        <v>354</v>
      </c>
      <c r="J152" s="77">
        <v>0</v>
      </c>
      <c r="K152" s="77">
        <f t="shared" si="9"/>
        <v>354</v>
      </c>
      <c r="L152" s="78">
        <v>0</v>
      </c>
      <c r="M152" s="78">
        <f t="shared" si="8"/>
        <v>354</v>
      </c>
    </row>
    <row r="153" spans="1:13" s="36" customFormat="1" ht="21" hidden="1" thickBot="1" x14ac:dyDescent="0.3">
      <c r="A153" s="110" t="s">
        <v>82</v>
      </c>
      <c r="B153" s="111">
        <v>4210006</v>
      </c>
      <c r="C153" s="112" t="s">
        <v>89</v>
      </c>
      <c r="D153" s="113" t="s">
        <v>90</v>
      </c>
      <c r="E153" s="113" t="s">
        <v>90</v>
      </c>
      <c r="F153" s="114" t="s">
        <v>170</v>
      </c>
      <c r="G153" s="116">
        <f>+G154</f>
        <v>1099</v>
      </c>
      <c r="H153" s="116">
        <v>0</v>
      </c>
      <c r="I153" s="116">
        <f t="shared" si="10"/>
        <v>1099</v>
      </c>
      <c r="J153" s="82">
        <v>0</v>
      </c>
      <c r="K153" s="82">
        <f t="shared" si="9"/>
        <v>1099</v>
      </c>
      <c r="L153" s="83">
        <v>0</v>
      </c>
      <c r="M153" s="83">
        <f t="shared" si="8"/>
        <v>1099</v>
      </c>
    </row>
    <row r="154" spans="1:13" s="36" customFormat="1" ht="13.9" hidden="1" thickBot="1" x14ac:dyDescent="0.3">
      <c r="A154" s="131"/>
      <c r="B154" s="132" t="s">
        <v>100</v>
      </c>
      <c r="C154" s="133"/>
      <c r="D154" s="134">
        <v>3419</v>
      </c>
      <c r="E154" s="134">
        <v>5222</v>
      </c>
      <c r="F154" s="135" t="s">
        <v>95</v>
      </c>
      <c r="G154" s="136">
        <v>1099</v>
      </c>
      <c r="H154" s="136">
        <v>0</v>
      </c>
      <c r="I154" s="137">
        <f t="shared" si="10"/>
        <v>1099</v>
      </c>
      <c r="J154" s="88">
        <v>0</v>
      </c>
      <c r="K154" s="88">
        <f t="shared" si="9"/>
        <v>1099</v>
      </c>
      <c r="L154" s="89">
        <v>0</v>
      </c>
      <c r="M154" s="89">
        <f t="shared" si="8"/>
        <v>1099</v>
      </c>
    </row>
    <row r="155" spans="1:13" s="36" customFormat="1" ht="22.5" hidden="1" customHeight="1" x14ac:dyDescent="0.25">
      <c r="A155" s="110" t="s">
        <v>82</v>
      </c>
      <c r="B155" s="111">
        <v>4210007</v>
      </c>
      <c r="C155" s="112" t="s">
        <v>89</v>
      </c>
      <c r="D155" s="113" t="s">
        <v>90</v>
      </c>
      <c r="E155" s="113" t="s">
        <v>90</v>
      </c>
      <c r="F155" s="114" t="s">
        <v>171</v>
      </c>
      <c r="G155" s="116">
        <f>+G156</f>
        <v>232</v>
      </c>
      <c r="H155" s="116">
        <v>0</v>
      </c>
      <c r="I155" s="116">
        <f t="shared" si="10"/>
        <v>232</v>
      </c>
      <c r="J155" s="71">
        <v>0</v>
      </c>
      <c r="K155" s="71">
        <f t="shared" si="9"/>
        <v>232</v>
      </c>
      <c r="L155" s="72">
        <v>0</v>
      </c>
      <c r="M155" s="72">
        <f t="shared" si="8"/>
        <v>232</v>
      </c>
    </row>
    <row r="156" spans="1:13" s="36" customFormat="1" ht="13.9" hidden="1" thickBot="1" x14ac:dyDescent="0.3">
      <c r="A156" s="131"/>
      <c r="B156" s="132" t="s">
        <v>100</v>
      </c>
      <c r="C156" s="133"/>
      <c r="D156" s="134">
        <v>3419</v>
      </c>
      <c r="E156" s="134">
        <v>5222</v>
      </c>
      <c r="F156" s="135" t="s">
        <v>95</v>
      </c>
      <c r="G156" s="136">
        <v>232</v>
      </c>
      <c r="H156" s="136">
        <v>0</v>
      </c>
      <c r="I156" s="137">
        <f t="shared" si="10"/>
        <v>232</v>
      </c>
      <c r="J156" s="77">
        <v>0</v>
      </c>
      <c r="K156" s="77">
        <f t="shared" si="9"/>
        <v>232</v>
      </c>
      <c r="L156" s="78">
        <v>0</v>
      </c>
      <c r="M156" s="78">
        <f t="shared" si="8"/>
        <v>232</v>
      </c>
    </row>
    <row r="157" spans="1:13" s="36" customFormat="1" ht="22.5" hidden="1" customHeight="1" x14ac:dyDescent="0.25">
      <c r="A157" s="110" t="s">
        <v>82</v>
      </c>
      <c r="B157" s="111">
        <v>4210008</v>
      </c>
      <c r="C157" s="112" t="s">
        <v>89</v>
      </c>
      <c r="D157" s="113" t="s">
        <v>90</v>
      </c>
      <c r="E157" s="113" t="s">
        <v>90</v>
      </c>
      <c r="F157" s="114" t="s">
        <v>172</v>
      </c>
      <c r="G157" s="116">
        <f>+G158</f>
        <v>96</v>
      </c>
      <c r="H157" s="116">
        <v>0</v>
      </c>
      <c r="I157" s="116">
        <f t="shared" si="10"/>
        <v>96</v>
      </c>
      <c r="J157" s="82">
        <v>0</v>
      </c>
      <c r="K157" s="82">
        <f t="shared" si="9"/>
        <v>96</v>
      </c>
      <c r="L157" s="83">
        <v>0</v>
      </c>
      <c r="M157" s="83">
        <f t="shared" si="8"/>
        <v>96</v>
      </c>
    </row>
    <row r="158" spans="1:13" s="36" customFormat="1" ht="13.9" hidden="1" thickBot="1" x14ac:dyDescent="0.3">
      <c r="A158" s="131"/>
      <c r="B158" s="132" t="s">
        <v>100</v>
      </c>
      <c r="C158" s="133"/>
      <c r="D158" s="134">
        <v>3419</v>
      </c>
      <c r="E158" s="134">
        <v>5222</v>
      </c>
      <c r="F158" s="135" t="s">
        <v>95</v>
      </c>
      <c r="G158" s="136">
        <v>96</v>
      </c>
      <c r="H158" s="136">
        <v>0</v>
      </c>
      <c r="I158" s="137">
        <f t="shared" si="10"/>
        <v>96</v>
      </c>
      <c r="J158" s="88">
        <v>0</v>
      </c>
      <c r="K158" s="88">
        <f t="shared" si="9"/>
        <v>96</v>
      </c>
      <c r="L158" s="89">
        <v>0</v>
      </c>
      <c r="M158" s="89">
        <f t="shared" si="8"/>
        <v>96</v>
      </c>
    </row>
    <row r="159" spans="1:13" s="36" customFormat="1" ht="21" hidden="1" thickBot="1" x14ac:dyDescent="0.3">
      <c r="A159" s="110" t="s">
        <v>82</v>
      </c>
      <c r="B159" s="111">
        <v>4210009</v>
      </c>
      <c r="C159" s="112" t="s">
        <v>89</v>
      </c>
      <c r="D159" s="113" t="s">
        <v>90</v>
      </c>
      <c r="E159" s="113" t="s">
        <v>90</v>
      </c>
      <c r="F159" s="114" t="s">
        <v>173</v>
      </c>
      <c r="G159" s="116">
        <f>+G160</f>
        <v>360</v>
      </c>
      <c r="H159" s="116">
        <v>0</v>
      </c>
      <c r="I159" s="116">
        <f t="shared" si="10"/>
        <v>360</v>
      </c>
      <c r="J159" s="71">
        <v>0</v>
      </c>
      <c r="K159" s="71">
        <f t="shared" si="9"/>
        <v>360</v>
      </c>
      <c r="L159" s="72">
        <v>0</v>
      </c>
      <c r="M159" s="72">
        <f t="shared" si="8"/>
        <v>360</v>
      </c>
    </row>
    <row r="160" spans="1:13" s="36" customFormat="1" ht="13.9" hidden="1" thickBot="1" x14ac:dyDescent="0.3">
      <c r="A160" s="131"/>
      <c r="B160" s="132" t="s">
        <v>100</v>
      </c>
      <c r="C160" s="133"/>
      <c r="D160" s="134">
        <v>3419</v>
      </c>
      <c r="E160" s="134">
        <v>5222</v>
      </c>
      <c r="F160" s="135" t="s">
        <v>95</v>
      </c>
      <c r="G160" s="136">
        <v>360</v>
      </c>
      <c r="H160" s="136">
        <v>0</v>
      </c>
      <c r="I160" s="137">
        <f t="shared" si="10"/>
        <v>360</v>
      </c>
      <c r="J160" s="77">
        <v>0</v>
      </c>
      <c r="K160" s="77">
        <f t="shared" si="9"/>
        <v>360</v>
      </c>
      <c r="L160" s="78">
        <v>0</v>
      </c>
      <c r="M160" s="78">
        <f t="shared" si="8"/>
        <v>360</v>
      </c>
    </row>
    <row r="161" spans="1:13" s="36" customFormat="1" ht="21" hidden="1" thickBot="1" x14ac:dyDescent="0.3">
      <c r="A161" s="110" t="s">
        <v>82</v>
      </c>
      <c r="B161" s="111">
        <v>4210010</v>
      </c>
      <c r="C161" s="112" t="s">
        <v>89</v>
      </c>
      <c r="D161" s="113" t="s">
        <v>90</v>
      </c>
      <c r="E161" s="113" t="s">
        <v>90</v>
      </c>
      <c r="F161" s="114" t="s">
        <v>174</v>
      </c>
      <c r="G161" s="116">
        <f>+G162</f>
        <v>300</v>
      </c>
      <c r="H161" s="116">
        <v>0</v>
      </c>
      <c r="I161" s="116">
        <f t="shared" si="10"/>
        <v>300</v>
      </c>
      <c r="J161" s="82">
        <v>0</v>
      </c>
      <c r="K161" s="82">
        <f t="shared" si="9"/>
        <v>300</v>
      </c>
      <c r="L161" s="83">
        <v>0</v>
      </c>
      <c r="M161" s="83">
        <f t="shared" si="8"/>
        <v>300</v>
      </c>
    </row>
    <row r="162" spans="1:13" s="36" customFormat="1" ht="13.9" hidden="1" thickBot="1" x14ac:dyDescent="0.3">
      <c r="A162" s="131"/>
      <c r="B162" s="132" t="s">
        <v>100</v>
      </c>
      <c r="C162" s="133"/>
      <c r="D162" s="134">
        <v>3419</v>
      </c>
      <c r="E162" s="134">
        <v>5222</v>
      </c>
      <c r="F162" s="135" t="s">
        <v>95</v>
      </c>
      <c r="G162" s="136">
        <v>300</v>
      </c>
      <c r="H162" s="136">
        <v>0</v>
      </c>
      <c r="I162" s="137">
        <f t="shared" si="10"/>
        <v>300</v>
      </c>
      <c r="J162" s="88">
        <v>0</v>
      </c>
      <c r="K162" s="88">
        <f t="shared" si="9"/>
        <v>300</v>
      </c>
      <c r="L162" s="89">
        <v>0</v>
      </c>
      <c r="M162" s="89">
        <f t="shared" si="8"/>
        <v>300</v>
      </c>
    </row>
    <row r="163" spans="1:13" s="36" customFormat="1" ht="13.9" hidden="1" thickBot="1" x14ac:dyDescent="0.3">
      <c r="A163" s="110" t="s">
        <v>82</v>
      </c>
      <c r="B163" s="111">
        <v>4210011</v>
      </c>
      <c r="C163" s="112" t="s">
        <v>89</v>
      </c>
      <c r="D163" s="113" t="s">
        <v>90</v>
      </c>
      <c r="E163" s="113" t="s">
        <v>90</v>
      </c>
      <c r="F163" s="114" t="s">
        <v>175</v>
      </c>
      <c r="G163" s="116">
        <f>+G164</f>
        <v>64</v>
      </c>
      <c r="H163" s="116">
        <v>0</v>
      </c>
      <c r="I163" s="116">
        <f t="shared" si="10"/>
        <v>64</v>
      </c>
      <c r="J163" s="71">
        <v>0</v>
      </c>
      <c r="K163" s="71">
        <f t="shared" si="9"/>
        <v>64</v>
      </c>
      <c r="L163" s="72">
        <v>0</v>
      </c>
      <c r="M163" s="72">
        <f t="shared" si="8"/>
        <v>64</v>
      </c>
    </row>
    <row r="164" spans="1:13" s="36" customFormat="1" ht="13.9" hidden="1" thickBot="1" x14ac:dyDescent="0.3">
      <c r="A164" s="131"/>
      <c r="B164" s="132" t="s">
        <v>100</v>
      </c>
      <c r="C164" s="133"/>
      <c r="D164" s="134">
        <v>3419</v>
      </c>
      <c r="E164" s="134">
        <v>5222</v>
      </c>
      <c r="F164" s="135" t="s">
        <v>95</v>
      </c>
      <c r="G164" s="136">
        <v>64</v>
      </c>
      <c r="H164" s="136">
        <v>0</v>
      </c>
      <c r="I164" s="137">
        <f t="shared" si="10"/>
        <v>64</v>
      </c>
      <c r="J164" s="77">
        <v>0</v>
      </c>
      <c r="K164" s="77">
        <f t="shared" si="9"/>
        <v>64</v>
      </c>
      <c r="L164" s="78">
        <v>0</v>
      </c>
      <c r="M164" s="78">
        <f t="shared" si="8"/>
        <v>64</v>
      </c>
    </row>
    <row r="165" spans="1:13" s="36" customFormat="1" ht="21" hidden="1" thickBot="1" x14ac:dyDescent="0.3">
      <c r="A165" s="110" t="s">
        <v>82</v>
      </c>
      <c r="B165" s="111">
        <v>4210012</v>
      </c>
      <c r="C165" s="112" t="s">
        <v>89</v>
      </c>
      <c r="D165" s="113" t="s">
        <v>90</v>
      </c>
      <c r="E165" s="113" t="s">
        <v>90</v>
      </c>
      <c r="F165" s="114" t="s">
        <v>176</v>
      </c>
      <c r="G165" s="116">
        <f>+G166</f>
        <v>420</v>
      </c>
      <c r="H165" s="116">
        <v>0</v>
      </c>
      <c r="I165" s="116">
        <f t="shared" si="10"/>
        <v>420</v>
      </c>
      <c r="J165" s="82">
        <v>0</v>
      </c>
      <c r="K165" s="82">
        <f t="shared" si="9"/>
        <v>420</v>
      </c>
      <c r="L165" s="83">
        <v>0</v>
      </c>
      <c r="M165" s="83">
        <f t="shared" si="8"/>
        <v>420</v>
      </c>
    </row>
    <row r="166" spans="1:13" s="36" customFormat="1" ht="13.9" hidden="1" thickBot="1" x14ac:dyDescent="0.3">
      <c r="A166" s="131"/>
      <c r="B166" s="132" t="s">
        <v>100</v>
      </c>
      <c r="C166" s="133"/>
      <c r="D166" s="134">
        <v>3419</v>
      </c>
      <c r="E166" s="134">
        <v>5222</v>
      </c>
      <c r="F166" s="135" t="s">
        <v>95</v>
      </c>
      <c r="G166" s="136">
        <v>420</v>
      </c>
      <c r="H166" s="136">
        <v>0</v>
      </c>
      <c r="I166" s="137">
        <f t="shared" si="10"/>
        <v>420</v>
      </c>
      <c r="J166" s="88">
        <v>0</v>
      </c>
      <c r="K166" s="88">
        <f t="shared" si="9"/>
        <v>420</v>
      </c>
      <c r="L166" s="89">
        <v>0</v>
      </c>
      <c r="M166" s="89">
        <f t="shared" si="8"/>
        <v>420</v>
      </c>
    </row>
    <row r="167" spans="1:13" s="36" customFormat="1" ht="21" hidden="1" thickBot="1" x14ac:dyDescent="0.3">
      <c r="A167" s="110" t="s">
        <v>82</v>
      </c>
      <c r="B167" s="111">
        <v>4210013</v>
      </c>
      <c r="C167" s="112" t="s">
        <v>89</v>
      </c>
      <c r="D167" s="113" t="s">
        <v>90</v>
      </c>
      <c r="E167" s="113" t="s">
        <v>90</v>
      </c>
      <c r="F167" s="114" t="s">
        <v>177</v>
      </c>
      <c r="G167" s="116">
        <f>+G168</f>
        <v>84</v>
      </c>
      <c r="H167" s="116">
        <v>0</v>
      </c>
      <c r="I167" s="116">
        <f t="shared" si="10"/>
        <v>84</v>
      </c>
      <c r="J167" s="71">
        <v>0</v>
      </c>
      <c r="K167" s="71">
        <f t="shared" si="9"/>
        <v>84</v>
      </c>
      <c r="L167" s="72">
        <v>0</v>
      </c>
      <c r="M167" s="72">
        <f t="shared" si="8"/>
        <v>84</v>
      </c>
    </row>
    <row r="168" spans="1:13" s="36" customFormat="1" ht="13.9" hidden="1" thickBot="1" x14ac:dyDescent="0.3">
      <c r="A168" s="131"/>
      <c r="B168" s="132" t="s">
        <v>100</v>
      </c>
      <c r="C168" s="133"/>
      <c r="D168" s="134">
        <v>3419</v>
      </c>
      <c r="E168" s="134">
        <v>5222</v>
      </c>
      <c r="F168" s="135" t="s">
        <v>95</v>
      </c>
      <c r="G168" s="136">
        <v>84</v>
      </c>
      <c r="H168" s="136">
        <v>0</v>
      </c>
      <c r="I168" s="137">
        <f t="shared" si="10"/>
        <v>84</v>
      </c>
      <c r="J168" s="77">
        <v>0</v>
      </c>
      <c r="K168" s="77">
        <f t="shared" si="9"/>
        <v>84</v>
      </c>
      <c r="L168" s="78">
        <v>0</v>
      </c>
      <c r="M168" s="78">
        <f t="shared" si="8"/>
        <v>84</v>
      </c>
    </row>
    <row r="169" spans="1:13" s="36" customFormat="1" ht="21" hidden="1" thickBot="1" x14ac:dyDescent="0.3">
      <c r="A169" s="110" t="s">
        <v>82</v>
      </c>
      <c r="B169" s="111">
        <v>4210014</v>
      </c>
      <c r="C169" s="112" t="s">
        <v>89</v>
      </c>
      <c r="D169" s="113" t="s">
        <v>90</v>
      </c>
      <c r="E169" s="113" t="s">
        <v>90</v>
      </c>
      <c r="F169" s="114" t="s">
        <v>178</v>
      </c>
      <c r="G169" s="116">
        <f>+G170</f>
        <v>120</v>
      </c>
      <c r="H169" s="116">
        <v>0</v>
      </c>
      <c r="I169" s="116">
        <f t="shared" si="10"/>
        <v>120</v>
      </c>
      <c r="J169" s="82">
        <v>0</v>
      </c>
      <c r="K169" s="82">
        <f t="shared" si="9"/>
        <v>120</v>
      </c>
      <c r="L169" s="83">
        <v>0</v>
      </c>
      <c r="M169" s="83">
        <f t="shared" si="8"/>
        <v>120</v>
      </c>
    </row>
    <row r="170" spans="1:13" s="36" customFormat="1" ht="13.9" hidden="1" thickBot="1" x14ac:dyDescent="0.3">
      <c r="A170" s="131"/>
      <c r="B170" s="132" t="s">
        <v>100</v>
      </c>
      <c r="C170" s="133"/>
      <c r="D170" s="134">
        <v>3419</v>
      </c>
      <c r="E170" s="134">
        <v>5222</v>
      </c>
      <c r="F170" s="135" t="s">
        <v>95</v>
      </c>
      <c r="G170" s="136">
        <v>120</v>
      </c>
      <c r="H170" s="136">
        <v>0</v>
      </c>
      <c r="I170" s="123">
        <f t="shared" si="10"/>
        <v>120</v>
      </c>
      <c r="J170" s="88">
        <v>0</v>
      </c>
      <c r="K170" s="88">
        <f t="shared" si="9"/>
        <v>120</v>
      </c>
      <c r="L170" s="89">
        <v>0</v>
      </c>
      <c r="M170" s="89">
        <f t="shared" si="8"/>
        <v>120</v>
      </c>
    </row>
    <row r="171" spans="1:13" s="36" customFormat="1" ht="21" hidden="1" thickBot="1" x14ac:dyDescent="0.3">
      <c r="A171" s="110" t="s">
        <v>82</v>
      </c>
      <c r="B171" s="111">
        <v>4210015</v>
      </c>
      <c r="C171" s="112" t="s">
        <v>89</v>
      </c>
      <c r="D171" s="113" t="s">
        <v>90</v>
      </c>
      <c r="E171" s="113" t="s">
        <v>90</v>
      </c>
      <c r="F171" s="114" t="s">
        <v>179</v>
      </c>
      <c r="G171" s="116">
        <f>+G172</f>
        <v>510</v>
      </c>
      <c r="H171" s="116">
        <v>0</v>
      </c>
      <c r="I171" s="116">
        <f t="shared" si="10"/>
        <v>510</v>
      </c>
      <c r="J171" s="71">
        <v>0</v>
      </c>
      <c r="K171" s="71">
        <f t="shared" si="9"/>
        <v>510</v>
      </c>
      <c r="L171" s="72">
        <v>0</v>
      </c>
      <c r="M171" s="72">
        <f t="shared" si="8"/>
        <v>510</v>
      </c>
    </row>
    <row r="172" spans="1:13" s="36" customFormat="1" ht="13.9" hidden="1" thickBot="1" x14ac:dyDescent="0.3">
      <c r="A172" s="131"/>
      <c r="B172" s="132" t="s">
        <v>100</v>
      </c>
      <c r="C172" s="133"/>
      <c r="D172" s="134">
        <v>3419</v>
      </c>
      <c r="E172" s="134">
        <v>5222</v>
      </c>
      <c r="F172" s="135" t="s">
        <v>95</v>
      </c>
      <c r="G172" s="136">
        <v>510</v>
      </c>
      <c r="H172" s="136">
        <v>0</v>
      </c>
      <c r="I172" s="137">
        <f t="shared" si="10"/>
        <v>510</v>
      </c>
      <c r="J172" s="77">
        <v>0</v>
      </c>
      <c r="K172" s="77">
        <f t="shared" si="9"/>
        <v>510</v>
      </c>
      <c r="L172" s="78">
        <v>0</v>
      </c>
      <c r="M172" s="78">
        <f t="shared" si="8"/>
        <v>510</v>
      </c>
    </row>
    <row r="173" spans="1:13" s="36" customFormat="1" ht="21" hidden="1" thickBot="1" x14ac:dyDescent="0.3">
      <c r="A173" s="110" t="s">
        <v>82</v>
      </c>
      <c r="B173" s="111">
        <v>4210016</v>
      </c>
      <c r="C173" s="112" t="s">
        <v>89</v>
      </c>
      <c r="D173" s="113" t="s">
        <v>90</v>
      </c>
      <c r="E173" s="113" t="s">
        <v>90</v>
      </c>
      <c r="F173" s="114" t="s">
        <v>180</v>
      </c>
      <c r="G173" s="116">
        <f>+G174</f>
        <v>238</v>
      </c>
      <c r="H173" s="116">
        <v>0</v>
      </c>
      <c r="I173" s="116">
        <f t="shared" si="10"/>
        <v>238</v>
      </c>
      <c r="J173" s="82">
        <v>0</v>
      </c>
      <c r="K173" s="82">
        <f t="shared" si="9"/>
        <v>238</v>
      </c>
      <c r="L173" s="83">
        <v>0</v>
      </c>
      <c r="M173" s="83">
        <f t="shared" si="8"/>
        <v>238</v>
      </c>
    </row>
    <row r="174" spans="1:13" s="36" customFormat="1" ht="13.9" hidden="1" thickBot="1" x14ac:dyDescent="0.3">
      <c r="A174" s="131"/>
      <c r="B174" s="132" t="s">
        <v>100</v>
      </c>
      <c r="C174" s="133"/>
      <c r="D174" s="134">
        <v>3419</v>
      </c>
      <c r="E174" s="134">
        <v>5222</v>
      </c>
      <c r="F174" s="135" t="s">
        <v>95</v>
      </c>
      <c r="G174" s="136">
        <v>238</v>
      </c>
      <c r="H174" s="136">
        <v>0</v>
      </c>
      <c r="I174" s="137">
        <f t="shared" si="10"/>
        <v>238</v>
      </c>
      <c r="J174" s="88">
        <v>0</v>
      </c>
      <c r="K174" s="88">
        <f t="shared" si="9"/>
        <v>238</v>
      </c>
      <c r="L174" s="89">
        <v>0</v>
      </c>
      <c r="M174" s="89">
        <f t="shared" si="8"/>
        <v>238</v>
      </c>
    </row>
    <row r="175" spans="1:13" s="36" customFormat="1" ht="21" hidden="1" thickBot="1" x14ac:dyDescent="0.3">
      <c r="A175" s="110" t="s">
        <v>82</v>
      </c>
      <c r="B175" s="111">
        <v>4210017</v>
      </c>
      <c r="C175" s="112" t="s">
        <v>89</v>
      </c>
      <c r="D175" s="113" t="s">
        <v>90</v>
      </c>
      <c r="E175" s="113" t="s">
        <v>90</v>
      </c>
      <c r="F175" s="114" t="s">
        <v>181</v>
      </c>
      <c r="G175" s="116">
        <f>+G176</f>
        <v>450</v>
      </c>
      <c r="H175" s="116">
        <v>0</v>
      </c>
      <c r="I175" s="116">
        <f t="shared" si="10"/>
        <v>450</v>
      </c>
      <c r="J175" s="71">
        <v>0</v>
      </c>
      <c r="K175" s="71">
        <f t="shared" si="9"/>
        <v>450</v>
      </c>
      <c r="L175" s="72">
        <v>0</v>
      </c>
      <c r="M175" s="72">
        <f t="shared" si="8"/>
        <v>450</v>
      </c>
    </row>
    <row r="176" spans="1:13" s="36" customFormat="1" ht="13.9" hidden="1" thickBot="1" x14ac:dyDescent="0.3">
      <c r="A176" s="131"/>
      <c r="B176" s="132" t="s">
        <v>100</v>
      </c>
      <c r="C176" s="133"/>
      <c r="D176" s="134">
        <v>3419</v>
      </c>
      <c r="E176" s="134">
        <v>5222</v>
      </c>
      <c r="F176" s="135" t="s">
        <v>95</v>
      </c>
      <c r="G176" s="136">
        <v>450</v>
      </c>
      <c r="H176" s="136">
        <v>0</v>
      </c>
      <c r="I176" s="137">
        <f t="shared" si="10"/>
        <v>450</v>
      </c>
      <c r="J176" s="77">
        <v>0</v>
      </c>
      <c r="K176" s="77">
        <f t="shared" si="9"/>
        <v>450</v>
      </c>
      <c r="L176" s="78">
        <v>0</v>
      </c>
      <c r="M176" s="78">
        <f t="shared" si="8"/>
        <v>450</v>
      </c>
    </row>
    <row r="177" spans="1:13" s="36" customFormat="1" ht="21" hidden="1" thickBot="1" x14ac:dyDescent="0.3">
      <c r="A177" s="110" t="s">
        <v>82</v>
      </c>
      <c r="B177" s="111">
        <v>4210018</v>
      </c>
      <c r="C177" s="112" t="s">
        <v>89</v>
      </c>
      <c r="D177" s="113" t="s">
        <v>90</v>
      </c>
      <c r="E177" s="113" t="s">
        <v>90</v>
      </c>
      <c r="F177" s="114" t="s">
        <v>182</v>
      </c>
      <c r="G177" s="116">
        <f>+G178</f>
        <v>72</v>
      </c>
      <c r="H177" s="116">
        <v>0</v>
      </c>
      <c r="I177" s="116">
        <f t="shared" si="10"/>
        <v>72</v>
      </c>
      <c r="J177" s="82">
        <v>0</v>
      </c>
      <c r="K177" s="82">
        <f t="shared" si="9"/>
        <v>72</v>
      </c>
      <c r="L177" s="83">
        <v>0</v>
      </c>
      <c r="M177" s="83">
        <f t="shared" si="8"/>
        <v>72</v>
      </c>
    </row>
    <row r="178" spans="1:13" s="36" customFormat="1" ht="13.9" hidden="1" thickBot="1" x14ac:dyDescent="0.3">
      <c r="A178" s="131"/>
      <c r="B178" s="132" t="s">
        <v>100</v>
      </c>
      <c r="C178" s="133"/>
      <c r="D178" s="134">
        <v>3419</v>
      </c>
      <c r="E178" s="134">
        <v>5222</v>
      </c>
      <c r="F178" s="135" t="s">
        <v>95</v>
      </c>
      <c r="G178" s="136">
        <v>72</v>
      </c>
      <c r="H178" s="136">
        <v>0</v>
      </c>
      <c r="I178" s="137">
        <f t="shared" si="10"/>
        <v>72</v>
      </c>
      <c r="J178" s="88">
        <v>0</v>
      </c>
      <c r="K178" s="88">
        <f t="shared" si="9"/>
        <v>72</v>
      </c>
      <c r="L178" s="89">
        <v>0</v>
      </c>
      <c r="M178" s="89">
        <f t="shared" si="8"/>
        <v>72</v>
      </c>
    </row>
    <row r="179" spans="1:13" s="36" customFormat="1" ht="21" hidden="1" thickBot="1" x14ac:dyDescent="0.3">
      <c r="A179" s="110" t="s">
        <v>82</v>
      </c>
      <c r="B179" s="111">
        <v>4210019</v>
      </c>
      <c r="C179" s="112" t="s">
        <v>89</v>
      </c>
      <c r="D179" s="113" t="s">
        <v>90</v>
      </c>
      <c r="E179" s="113" t="s">
        <v>90</v>
      </c>
      <c r="F179" s="114" t="s">
        <v>183</v>
      </c>
      <c r="G179" s="116">
        <f>+G180</f>
        <v>1200</v>
      </c>
      <c r="H179" s="116">
        <v>0</v>
      </c>
      <c r="I179" s="116">
        <f t="shared" si="10"/>
        <v>1200</v>
      </c>
      <c r="J179" s="71">
        <v>0</v>
      </c>
      <c r="K179" s="71">
        <f t="shared" si="9"/>
        <v>1200</v>
      </c>
      <c r="L179" s="72">
        <v>0</v>
      </c>
      <c r="M179" s="72">
        <f t="shared" si="8"/>
        <v>1200</v>
      </c>
    </row>
    <row r="180" spans="1:13" s="36" customFormat="1" ht="13.9" hidden="1" thickBot="1" x14ac:dyDescent="0.3">
      <c r="A180" s="131"/>
      <c r="B180" s="132" t="s">
        <v>100</v>
      </c>
      <c r="C180" s="133"/>
      <c r="D180" s="134">
        <v>3419</v>
      </c>
      <c r="E180" s="134">
        <v>5222</v>
      </c>
      <c r="F180" s="135" t="s">
        <v>95</v>
      </c>
      <c r="G180" s="136">
        <v>1200</v>
      </c>
      <c r="H180" s="136">
        <v>0</v>
      </c>
      <c r="I180" s="137">
        <f t="shared" si="10"/>
        <v>1200</v>
      </c>
      <c r="J180" s="77">
        <v>0</v>
      </c>
      <c r="K180" s="77">
        <f t="shared" si="9"/>
        <v>1200</v>
      </c>
      <c r="L180" s="78">
        <v>0</v>
      </c>
      <c r="M180" s="78">
        <f t="shared" si="8"/>
        <v>1200</v>
      </c>
    </row>
    <row r="181" spans="1:13" s="36" customFormat="1" ht="21" hidden="1" thickBot="1" x14ac:dyDescent="0.3">
      <c r="A181" s="110" t="s">
        <v>82</v>
      </c>
      <c r="B181" s="111">
        <v>4210020</v>
      </c>
      <c r="C181" s="112" t="s">
        <v>89</v>
      </c>
      <c r="D181" s="113" t="s">
        <v>90</v>
      </c>
      <c r="E181" s="113" t="s">
        <v>90</v>
      </c>
      <c r="F181" s="114" t="s">
        <v>184</v>
      </c>
      <c r="G181" s="116">
        <f>+G182</f>
        <v>81</v>
      </c>
      <c r="H181" s="116">
        <v>0</v>
      </c>
      <c r="I181" s="116">
        <f t="shared" si="10"/>
        <v>81</v>
      </c>
      <c r="J181" s="82">
        <v>0</v>
      </c>
      <c r="K181" s="82">
        <f t="shared" si="9"/>
        <v>81</v>
      </c>
      <c r="L181" s="83">
        <v>0</v>
      </c>
      <c r="M181" s="83">
        <f t="shared" si="8"/>
        <v>81</v>
      </c>
    </row>
    <row r="182" spans="1:13" s="36" customFormat="1" ht="13.9" hidden="1" thickBot="1" x14ac:dyDescent="0.3">
      <c r="A182" s="131"/>
      <c r="B182" s="132" t="s">
        <v>100</v>
      </c>
      <c r="C182" s="133"/>
      <c r="D182" s="134">
        <v>3419</v>
      </c>
      <c r="E182" s="134">
        <v>5222</v>
      </c>
      <c r="F182" s="135" t="s">
        <v>95</v>
      </c>
      <c r="G182" s="136">
        <v>81</v>
      </c>
      <c r="H182" s="136">
        <v>0</v>
      </c>
      <c r="I182" s="137">
        <f t="shared" si="10"/>
        <v>81</v>
      </c>
      <c r="J182" s="88">
        <v>0</v>
      </c>
      <c r="K182" s="88">
        <f t="shared" si="9"/>
        <v>81</v>
      </c>
      <c r="L182" s="89">
        <v>0</v>
      </c>
      <c r="M182" s="89">
        <f t="shared" si="8"/>
        <v>81</v>
      </c>
    </row>
    <row r="183" spans="1:13" s="36" customFormat="1" ht="22.5" hidden="1" customHeight="1" x14ac:dyDescent="0.25">
      <c r="A183" s="110" t="s">
        <v>82</v>
      </c>
      <c r="B183" s="111">
        <v>4210021</v>
      </c>
      <c r="C183" s="112" t="s">
        <v>89</v>
      </c>
      <c r="D183" s="113" t="s">
        <v>90</v>
      </c>
      <c r="E183" s="113" t="s">
        <v>90</v>
      </c>
      <c r="F183" s="114" t="s">
        <v>185</v>
      </c>
      <c r="G183" s="116">
        <f>+G184</f>
        <v>81</v>
      </c>
      <c r="H183" s="116">
        <v>0</v>
      </c>
      <c r="I183" s="116">
        <f t="shared" si="10"/>
        <v>81</v>
      </c>
      <c r="J183" s="71">
        <v>0</v>
      </c>
      <c r="K183" s="71">
        <f t="shared" si="9"/>
        <v>81</v>
      </c>
      <c r="L183" s="72">
        <v>0</v>
      </c>
      <c r="M183" s="72">
        <f t="shared" si="8"/>
        <v>81</v>
      </c>
    </row>
    <row r="184" spans="1:13" s="36" customFormat="1" ht="13.9" hidden="1" thickBot="1" x14ac:dyDescent="0.3">
      <c r="A184" s="131"/>
      <c r="B184" s="132" t="s">
        <v>100</v>
      </c>
      <c r="C184" s="133"/>
      <c r="D184" s="134">
        <v>3419</v>
      </c>
      <c r="E184" s="134">
        <v>5222</v>
      </c>
      <c r="F184" s="135" t="s">
        <v>95</v>
      </c>
      <c r="G184" s="136">
        <v>81</v>
      </c>
      <c r="H184" s="136">
        <v>0</v>
      </c>
      <c r="I184" s="137">
        <f t="shared" si="10"/>
        <v>81</v>
      </c>
      <c r="J184" s="77">
        <v>0</v>
      </c>
      <c r="K184" s="77">
        <f t="shared" si="9"/>
        <v>81</v>
      </c>
      <c r="L184" s="78">
        <v>0</v>
      </c>
      <c r="M184" s="78">
        <f t="shared" si="8"/>
        <v>81</v>
      </c>
    </row>
    <row r="185" spans="1:13" s="36" customFormat="1" ht="21" hidden="1" thickBot="1" x14ac:dyDescent="0.3">
      <c r="A185" s="110" t="s">
        <v>82</v>
      </c>
      <c r="B185" s="111">
        <v>4210022</v>
      </c>
      <c r="C185" s="112" t="s">
        <v>89</v>
      </c>
      <c r="D185" s="113" t="s">
        <v>90</v>
      </c>
      <c r="E185" s="113" t="s">
        <v>90</v>
      </c>
      <c r="F185" s="114" t="s">
        <v>186</v>
      </c>
      <c r="G185" s="116">
        <f>+G186</f>
        <v>534</v>
      </c>
      <c r="H185" s="116">
        <v>0</v>
      </c>
      <c r="I185" s="116">
        <f t="shared" si="10"/>
        <v>534</v>
      </c>
      <c r="J185" s="82">
        <v>0</v>
      </c>
      <c r="K185" s="82">
        <f t="shared" si="9"/>
        <v>534</v>
      </c>
      <c r="L185" s="83">
        <v>0</v>
      </c>
      <c r="M185" s="83">
        <f t="shared" si="8"/>
        <v>534</v>
      </c>
    </row>
    <row r="186" spans="1:13" s="36" customFormat="1" ht="13.9" hidden="1" thickBot="1" x14ac:dyDescent="0.3">
      <c r="A186" s="131"/>
      <c r="B186" s="132" t="s">
        <v>100</v>
      </c>
      <c r="C186" s="133"/>
      <c r="D186" s="134">
        <v>3419</v>
      </c>
      <c r="E186" s="134">
        <v>5222</v>
      </c>
      <c r="F186" s="135" t="s">
        <v>95</v>
      </c>
      <c r="G186" s="136">
        <v>534</v>
      </c>
      <c r="H186" s="136">
        <v>0</v>
      </c>
      <c r="I186" s="137">
        <f t="shared" si="10"/>
        <v>534</v>
      </c>
      <c r="J186" s="88">
        <v>0</v>
      </c>
      <c r="K186" s="88">
        <f t="shared" si="9"/>
        <v>534</v>
      </c>
      <c r="L186" s="89">
        <v>0</v>
      </c>
      <c r="M186" s="89">
        <f t="shared" si="8"/>
        <v>534</v>
      </c>
    </row>
    <row r="187" spans="1:13" s="36" customFormat="1" ht="21" hidden="1" thickBot="1" x14ac:dyDescent="0.3">
      <c r="A187" s="110" t="s">
        <v>82</v>
      </c>
      <c r="B187" s="111">
        <v>4210023</v>
      </c>
      <c r="C187" s="112" t="s">
        <v>89</v>
      </c>
      <c r="D187" s="113" t="s">
        <v>90</v>
      </c>
      <c r="E187" s="113" t="s">
        <v>90</v>
      </c>
      <c r="F187" s="114" t="s">
        <v>187</v>
      </c>
      <c r="G187" s="116">
        <f>+G188</f>
        <v>342</v>
      </c>
      <c r="H187" s="116">
        <v>0</v>
      </c>
      <c r="I187" s="116">
        <f t="shared" si="10"/>
        <v>342</v>
      </c>
      <c r="J187" s="71">
        <v>0</v>
      </c>
      <c r="K187" s="71">
        <f t="shared" si="9"/>
        <v>342</v>
      </c>
      <c r="L187" s="72">
        <v>0</v>
      </c>
      <c r="M187" s="72">
        <f t="shared" si="8"/>
        <v>342</v>
      </c>
    </row>
    <row r="188" spans="1:13" s="36" customFormat="1" ht="13.9" hidden="1" thickBot="1" x14ac:dyDescent="0.3">
      <c r="A188" s="131"/>
      <c r="B188" s="132" t="s">
        <v>100</v>
      </c>
      <c r="C188" s="133"/>
      <c r="D188" s="134">
        <v>3419</v>
      </c>
      <c r="E188" s="134">
        <v>5222</v>
      </c>
      <c r="F188" s="135" t="s">
        <v>95</v>
      </c>
      <c r="G188" s="136">
        <v>342</v>
      </c>
      <c r="H188" s="136">
        <v>0</v>
      </c>
      <c r="I188" s="137">
        <f t="shared" si="10"/>
        <v>342</v>
      </c>
      <c r="J188" s="77">
        <v>0</v>
      </c>
      <c r="K188" s="77">
        <f t="shared" si="9"/>
        <v>342</v>
      </c>
      <c r="L188" s="78">
        <v>0</v>
      </c>
      <c r="M188" s="78">
        <f t="shared" si="8"/>
        <v>342</v>
      </c>
    </row>
    <row r="189" spans="1:13" s="36" customFormat="1" ht="21" hidden="1" thickBot="1" x14ac:dyDescent="0.3">
      <c r="A189" s="110" t="s">
        <v>82</v>
      </c>
      <c r="B189" s="111">
        <v>4210024</v>
      </c>
      <c r="C189" s="112" t="s">
        <v>89</v>
      </c>
      <c r="D189" s="113" t="s">
        <v>90</v>
      </c>
      <c r="E189" s="113" t="s">
        <v>90</v>
      </c>
      <c r="F189" s="114" t="s">
        <v>188</v>
      </c>
      <c r="G189" s="116">
        <f>+G190</f>
        <v>210</v>
      </c>
      <c r="H189" s="116">
        <v>0</v>
      </c>
      <c r="I189" s="116">
        <f t="shared" si="10"/>
        <v>210</v>
      </c>
      <c r="J189" s="82">
        <v>0</v>
      </c>
      <c r="K189" s="82">
        <f t="shared" si="9"/>
        <v>210</v>
      </c>
      <c r="L189" s="83">
        <v>0</v>
      </c>
      <c r="M189" s="83">
        <f t="shared" si="8"/>
        <v>210</v>
      </c>
    </row>
    <row r="190" spans="1:13" s="36" customFormat="1" ht="13.9" hidden="1" thickBot="1" x14ac:dyDescent="0.3">
      <c r="A190" s="131"/>
      <c r="B190" s="132" t="s">
        <v>100</v>
      </c>
      <c r="C190" s="133"/>
      <c r="D190" s="134">
        <v>3419</v>
      </c>
      <c r="E190" s="134">
        <v>5222</v>
      </c>
      <c r="F190" s="135" t="s">
        <v>95</v>
      </c>
      <c r="G190" s="136">
        <v>210</v>
      </c>
      <c r="H190" s="136">
        <v>0</v>
      </c>
      <c r="I190" s="137">
        <f t="shared" si="10"/>
        <v>210</v>
      </c>
      <c r="J190" s="88">
        <v>0</v>
      </c>
      <c r="K190" s="88">
        <f t="shared" si="9"/>
        <v>210</v>
      </c>
      <c r="L190" s="89">
        <v>0</v>
      </c>
      <c r="M190" s="89">
        <f t="shared" si="8"/>
        <v>210</v>
      </c>
    </row>
    <row r="191" spans="1:13" s="36" customFormat="1" ht="21" hidden="1" thickBot="1" x14ac:dyDescent="0.3">
      <c r="A191" s="110" t="s">
        <v>82</v>
      </c>
      <c r="B191" s="111">
        <v>4210025</v>
      </c>
      <c r="C191" s="112" t="s">
        <v>89</v>
      </c>
      <c r="D191" s="113" t="s">
        <v>90</v>
      </c>
      <c r="E191" s="113" t="s">
        <v>90</v>
      </c>
      <c r="F191" s="114" t="s">
        <v>189</v>
      </c>
      <c r="G191" s="116">
        <f>+G192</f>
        <v>120</v>
      </c>
      <c r="H191" s="116">
        <v>0</v>
      </c>
      <c r="I191" s="116">
        <f t="shared" si="10"/>
        <v>120</v>
      </c>
      <c r="J191" s="71">
        <v>0</v>
      </c>
      <c r="K191" s="71">
        <f t="shared" si="9"/>
        <v>120</v>
      </c>
      <c r="L191" s="72">
        <v>0</v>
      </c>
      <c r="M191" s="72">
        <f t="shared" si="8"/>
        <v>120</v>
      </c>
    </row>
    <row r="192" spans="1:13" s="36" customFormat="1" ht="13.9" hidden="1" thickBot="1" x14ac:dyDescent="0.3">
      <c r="A192" s="131"/>
      <c r="B192" s="132" t="s">
        <v>100</v>
      </c>
      <c r="C192" s="133"/>
      <c r="D192" s="134">
        <v>3419</v>
      </c>
      <c r="E192" s="134">
        <v>5222</v>
      </c>
      <c r="F192" s="135" t="s">
        <v>95</v>
      </c>
      <c r="G192" s="136">
        <v>120</v>
      </c>
      <c r="H192" s="136">
        <v>0</v>
      </c>
      <c r="I192" s="137">
        <f t="shared" si="10"/>
        <v>120</v>
      </c>
      <c r="J192" s="77">
        <v>0</v>
      </c>
      <c r="K192" s="77">
        <f t="shared" si="9"/>
        <v>120</v>
      </c>
      <c r="L192" s="78">
        <v>0</v>
      </c>
      <c r="M192" s="78">
        <f t="shared" si="8"/>
        <v>120</v>
      </c>
    </row>
    <row r="193" spans="1:13" s="36" customFormat="1" ht="21" hidden="1" thickBot="1" x14ac:dyDescent="0.3">
      <c r="A193" s="110" t="s">
        <v>82</v>
      </c>
      <c r="B193" s="111">
        <v>4210026</v>
      </c>
      <c r="C193" s="112" t="s">
        <v>89</v>
      </c>
      <c r="D193" s="113" t="s">
        <v>90</v>
      </c>
      <c r="E193" s="113" t="s">
        <v>90</v>
      </c>
      <c r="F193" s="114" t="s">
        <v>190</v>
      </c>
      <c r="G193" s="116">
        <f>+G194</f>
        <v>408</v>
      </c>
      <c r="H193" s="116">
        <v>0</v>
      </c>
      <c r="I193" s="116">
        <f t="shared" si="10"/>
        <v>408</v>
      </c>
      <c r="J193" s="82">
        <v>0</v>
      </c>
      <c r="K193" s="82">
        <f t="shared" si="9"/>
        <v>408</v>
      </c>
      <c r="L193" s="83">
        <v>0</v>
      </c>
      <c r="M193" s="83">
        <f t="shared" si="8"/>
        <v>408</v>
      </c>
    </row>
    <row r="194" spans="1:13" s="36" customFormat="1" ht="13.9" hidden="1" thickBot="1" x14ac:dyDescent="0.3">
      <c r="A194" s="131"/>
      <c r="B194" s="132" t="s">
        <v>100</v>
      </c>
      <c r="C194" s="133"/>
      <c r="D194" s="134">
        <v>3419</v>
      </c>
      <c r="E194" s="134">
        <v>5222</v>
      </c>
      <c r="F194" s="135" t="s">
        <v>95</v>
      </c>
      <c r="G194" s="136">
        <v>408</v>
      </c>
      <c r="H194" s="136">
        <v>0</v>
      </c>
      <c r="I194" s="137">
        <f t="shared" si="10"/>
        <v>408</v>
      </c>
      <c r="J194" s="88">
        <v>0</v>
      </c>
      <c r="K194" s="88">
        <f t="shared" si="9"/>
        <v>408</v>
      </c>
      <c r="L194" s="89">
        <v>0</v>
      </c>
      <c r="M194" s="89">
        <f t="shared" si="8"/>
        <v>408</v>
      </c>
    </row>
    <row r="195" spans="1:13" s="36" customFormat="1" ht="21" hidden="1" thickBot="1" x14ac:dyDescent="0.3">
      <c r="A195" s="110" t="s">
        <v>82</v>
      </c>
      <c r="B195" s="111">
        <v>4210027</v>
      </c>
      <c r="C195" s="112" t="s">
        <v>89</v>
      </c>
      <c r="D195" s="113" t="s">
        <v>90</v>
      </c>
      <c r="E195" s="113" t="s">
        <v>90</v>
      </c>
      <c r="F195" s="114" t="s">
        <v>191</v>
      </c>
      <c r="G195" s="116">
        <f>+G196</f>
        <v>210</v>
      </c>
      <c r="H195" s="116">
        <v>0</v>
      </c>
      <c r="I195" s="116">
        <f t="shared" si="10"/>
        <v>210</v>
      </c>
      <c r="J195" s="71">
        <v>0</v>
      </c>
      <c r="K195" s="71">
        <f t="shared" si="9"/>
        <v>210</v>
      </c>
      <c r="L195" s="72">
        <v>0</v>
      </c>
      <c r="M195" s="72">
        <f t="shared" si="8"/>
        <v>210</v>
      </c>
    </row>
    <row r="196" spans="1:13" s="36" customFormat="1" ht="13.9" hidden="1" thickBot="1" x14ac:dyDescent="0.3">
      <c r="A196" s="131"/>
      <c r="B196" s="132" t="s">
        <v>100</v>
      </c>
      <c r="C196" s="133"/>
      <c r="D196" s="134">
        <v>3419</v>
      </c>
      <c r="E196" s="134">
        <v>5222</v>
      </c>
      <c r="F196" s="135" t="s">
        <v>95</v>
      </c>
      <c r="G196" s="136">
        <v>210</v>
      </c>
      <c r="H196" s="136">
        <v>0</v>
      </c>
      <c r="I196" s="137">
        <f t="shared" si="10"/>
        <v>210</v>
      </c>
      <c r="J196" s="77">
        <v>0</v>
      </c>
      <c r="K196" s="77">
        <f t="shared" si="9"/>
        <v>210</v>
      </c>
      <c r="L196" s="78">
        <v>0</v>
      </c>
      <c r="M196" s="78">
        <f t="shared" si="8"/>
        <v>210</v>
      </c>
    </row>
    <row r="197" spans="1:13" s="36" customFormat="1" ht="21" hidden="1" thickBot="1" x14ac:dyDescent="0.3">
      <c r="A197" s="110" t="s">
        <v>82</v>
      </c>
      <c r="B197" s="111">
        <v>4210028</v>
      </c>
      <c r="C197" s="112" t="s">
        <v>89</v>
      </c>
      <c r="D197" s="113" t="s">
        <v>90</v>
      </c>
      <c r="E197" s="113" t="s">
        <v>90</v>
      </c>
      <c r="F197" s="114" t="s">
        <v>192</v>
      </c>
      <c r="G197" s="116">
        <f>+G198</f>
        <v>54</v>
      </c>
      <c r="H197" s="116">
        <v>0</v>
      </c>
      <c r="I197" s="116">
        <f t="shared" si="10"/>
        <v>54</v>
      </c>
      <c r="J197" s="82">
        <v>0</v>
      </c>
      <c r="K197" s="82">
        <f t="shared" si="9"/>
        <v>54</v>
      </c>
      <c r="L197" s="83">
        <v>0</v>
      </c>
      <c r="M197" s="83">
        <f t="shared" si="8"/>
        <v>54</v>
      </c>
    </row>
    <row r="198" spans="1:13" s="36" customFormat="1" ht="13.9" hidden="1" thickBot="1" x14ac:dyDescent="0.3">
      <c r="A198" s="131"/>
      <c r="B198" s="132" t="s">
        <v>100</v>
      </c>
      <c r="C198" s="133"/>
      <c r="D198" s="134">
        <v>3419</v>
      </c>
      <c r="E198" s="134">
        <v>5222</v>
      </c>
      <c r="F198" s="135" t="s">
        <v>95</v>
      </c>
      <c r="G198" s="136">
        <v>54</v>
      </c>
      <c r="H198" s="136">
        <v>0</v>
      </c>
      <c r="I198" s="137">
        <f t="shared" si="10"/>
        <v>54</v>
      </c>
      <c r="J198" s="88">
        <v>0</v>
      </c>
      <c r="K198" s="88">
        <f t="shared" si="9"/>
        <v>54</v>
      </c>
      <c r="L198" s="89">
        <v>0</v>
      </c>
      <c r="M198" s="89">
        <f t="shared" si="8"/>
        <v>54</v>
      </c>
    </row>
    <row r="199" spans="1:13" s="36" customFormat="1" ht="22.5" hidden="1" customHeight="1" x14ac:dyDescent="0.25">
      <c r="A199" s="110" t="s">
        <v>82</v>
      </c>
      <c r="B199" s="111">
        <v>4210029</v>
      </c>
      <c r="C199" s="112" t="s">
        <v>89</v>
      </c>
      <c r="D199" s="113" t="s">
        <v>90</v>
      </c>
      <c r="E199" s="113" t="s">
        <v>90</v>
      </c>
      <c r="F199" s="114" t="s">
        <v>193</v>
      </c>
      <c r="G199" s="116">
        <f>+G200</f>
        <v>87</v>
      </c>
      <c r="H199" s="116">
        <v>0</v>
      </c>
      <c r="I199" s="116">
        <f t="shared" si="10"/>
        <v>87</v>
      </c>
      <c r="J199" s="71">
        <v>0</v>
      </c>
      <c r="K199" s="71">
        <f t="shared" si="9"/>
        <v>87</v>
      </c>
      <c r="L199" s="72">
        <v>0</v>
      </c>
      <c r="M199" s="72">
        <f t="shared" si="8"/>
        <v>87</v>
      </c>
    </row>
    <row r="200" spans="1:13" s="36" customFormat="1" ht="13.9" hidden="1" thickBot="1" x14ac:dyDescent="0.3">
      <c r="A200" s="131"/>
      <c r="B200" s="132" t="s">
        <v>100</v>
      </c>
      <c r="C200" s="133"/>
      <c r="D200" s="134">
        <v>3419</v>
      </c>
      <c r="E200" s="134">
        <v>5222</v>
      </c>
      <c r="F200" s="135" t="s">
        <v>95</v>
      </c>
      <c r="G200" s="136">
        <v>87</v>
      </c>
      <c r="H200" s="136">
        <v>0</v>
      </c>
      <c r="I200" s="137">
        <f t="shared" si="10"/>
        <v>87</v>
      </c>
      <c r="J200" s="77">
        <v>0</v>
      </c>
      <c r="K200" s="77">
        <f t="shared" si="9"/>
        <v>87</v>
      </c>
      <c r="L200" s="78">
        <v>0</v>
      </c>
      <c r="M200" s="78">
        <f t="shared" si="8"/>
        <v>87</v>
      </c>
    </row>
    <row r="201" spans="1:13" s="36" customFormat="1" ht="21" hidden="1" thickBot="1" x14ac:dyDescent="0.3">
      <c r="A201" s="110" t="s">
        <v>82</v>
      </c>
      <c r="B201" s="111">
        <v>4210030</v>
      </c>
      <c r="C201" s="112" t="s">
        <v>89</v>
      </c>
      <c r="D201" s="113" t="s">
        <v>90</v>
      </c>
      <c r="E201" s="113" t="s">
        <v>90</v>
      </c>
      <c r="F201" s="114" t="s">
        <v>194</v>
      </c>
      <c r="G201" s="116">
        <f>+G202</f>
        <v>215</v>
      </c>
      <c r="H201" s="116">
        <v>0</v>
      </c>
      <c r="I201" s="116">
        <f t="shared" si="10"/>
        <v>215</v>
      </c>
      <c r="J201" s="82">
        <v>0</v>
      </c>
      <c r="K201" s="82">
        <f t="shared" si="9"/>
        <v>215</v>
      </c>
      <c r="L201" s="83">
        <v>0</v>
      </c>
      <c r="M201" s="83">
        <f t="shared" si="8"/>
        <v>215</v>
      </c>
    </row>
    <row r="202" spans="1:13" s="36" customFormat="1" ht="13.9" hidden="1" thickBot="1" x14ac:dyDescent="0.3">
      <c r="A202" s="131"/>
      <c r="B202" s="132" t="s">
        <v>100</v>
      </c>
      <c r="C202" s="133"/>
      <c r="D202" s="134">
        <v>3419</v>
      </c>
      <c r="E202" s="134">
        <v>5222</v>
      </c>
      <c r="F202" s="135" t="s">
        <v>95</v>
      </c>
      <c r="G202" s="136">
        <v>215</v>
      </c>
      <c r="H202" s="136">
        <v>0</v>
      </c>
      <c r="I202" s="137">
        <f t="shared" si="10"/>
        <v>215</v>
      </c>
      <c r="J202" s="88">
        <v>0</v>
      </c>
      <c r="K202" s="88">
        <f t="shared" si="9"/>
        <v>215</v>
      </c>
      <c r="L202" s="89">
        <v>0</v>
      </c>
      <c r="M202" s="89">
        <f t="shared" si="8"/>
        <v>215</v>
      </c>
    </row>
    <row r="203" spans="1:13" s="36" customFormat="1" ht="13.9" hidden="1" thickBot="1" x14ac:dyDescent="0.3">
      <c r="A203" s="110" t="s">
        <v>82</v>
      </c>
      <c r="B203" s="111">
        <v>4210031</v>
      </c>
      <c r="C203" s="112" t="s">
        <v>89</v>
      </c>
      <c r="D203" s="113" t="s">
        <v>90</v>
      </c>
      <c r="E203" s="113" t="s">
        <v>90</v>
      </c>
      <c r="F203" s="114" t="s">
        <v>195</v>
      </c>
      <c r="G203" s="116">
        <f>+G204</f>
        <v>450</v>
      </c>
      <c r="H203" s="116">
        <v>0</v>
      </c>
      <c r="I203" s="116">
        <f t="shared" si="10"/>
        <v>450</v>
      </c>
      <c r="J203" s="71">
        <v>0</v>
      </c>
      <c r="K203" s="71">
        <f t="shared" si="9"/>
        <v>450</v>
      </c>
      <c r="L203" s="72">
        <v>0</v>
      </c>
      <c r="M203" s="72">
        <f t="shared" ref="M203:M266" si="11">+K203+L203</f>
        <v>450</v>
      </c>
    </row>
    <row r="204" spans="1:13" s="36" customFormat="1" ht="13.9" hidden="1" thickBot="1" x14ac:dyDescent="0.3">
      <c r="A204" s="131"/>
      <c r="B204" s="132" t="s">
        <v>100</v>
      </c>
      <c r="C204" s="133"/>
      <c r="D204" s="134">
        <v>3419</v>
      </c>
      <c r="E204" s="134">
        <v>5222</v>
      </c>
      <c r="F204" s="135" t="s">
        <v>95</v>
      </c>
      <c r="G204" s="136">
        <v>450</v>
      </c>
      <c r="H204" s="136">
        <v>0</v>
      </c>
      <c r="I204" s="137">
        <f t="shared" si="10"/>
        <v>450</v>
      </c>
      <c r="J204" s="77">
        <v>0</v>
      </c>
      <c r="K204" s="77">
        <f t="shared" ref="K204:K267" si="12">+I204+J204</f>
        <v>450</v>
      </c>
      <c r="L204" s="78">
        <v>0</v>
      </c>
      <c r="M204" s="78">
        <f t="shared" si="11"/>
        <v>450</v>
      </c>
    </row>
    <row r="205" spans="1:13" s="36" customFormat="1" ht="21" hidden="1" thickBot="1" x14ac:dyDescent="0.3">
      <c r="A205" s="110" t="s">
        <v>82</v>
      </c>
      <c r="B205" s="111">
        <v>4210032</v>
      </c>
      <c r="C205" s="112" t="s">
        <v>89</v>
      </c>
      <c r="D205" s="113" t="s">
        <v>90</v>
      </c>
      <c r="E205" s="113" t="s">
        <v>90</v>
      </c>
      <c r="F205" s="114" t="s">
        <v>196</v>
      </c>
      <c r="G205" s="116">
        <f>+G206</f>
        <v>390</v>
      </c>
      <c r="H205" s="116">
        <v>0</v>
      </c>
      <c r="I205" s="116">
        <f t="shared" si="10"/>
        <v>390</v>
      </c>
      <c r="J205" s="82">
        <v>0</v>
      </c>
      <c r="K205" s="82">
        <f t="shared" si="12"/>
        <v>390</v>
      </c>
      <c r="L205" s="83">
        <v>0</v>
      </c>
      <c r="M205" s="83">
        <f t="shared" si="11"/>
        <v>390</v>
      </c>
    </row>
    <row r="206" spans="1:13" s="36" customFormat="1" ht="13.9" hidden="1" thickBot="1" x14ac:dyDescent="0.3">
      <c r="A206" s="131"/>
      <c r="B206" s="132" t="s">
        <v>100</v>
      </c>
      <c r="C206" s="133"/>
      <c r="D206" s="134">
        <v>3419</v>
      </c>
      <c r="E206" s="134">
        <v>5222</v>
      </c>
      <c r="F206" s="135" t="s">
        <v>95</v>
      </c>
      <c r="G206" s="136">
        <v>390</v>
      </c>
      <c r="H206" s="136">
        <v>0</v>
      </c>
      <c r="I206" s="137">
        <f t="shared" si="10"/>
        <v>390</v>
      </c>
      <c r="J206" s="88">
        <v>0</v>
      </c>
      <c r="K206" s="88">
        <f t="shared" si="12"/>
        <v>390</v>
      </c>
      <c r="L206" s="89">
        <v>0</v>
      </c>
      <c r="M206" s="89">
        <f t="shared" si="11"/>
        <v>390</v>
      </c>
    </row>
    <row r="207" spans="1:13" s="36" customFormat="1" ht="21" hidden="1" thickBot="1" x14ac:dyDescent="0.3">
      <c r="A207" s="110" t="s">
        <v>82</v>
      </c>
      <c r="B207" s="111">
        <v>4210033</v>
      </c>
      <c r="C207" s="112" t="s">
        <v>89</v>
      </c>
      <c r="D207" s="113" t="s">
        <v>90</v>
      </c>
      <c r="E207" s="113" t="s">
        <v>90</v>
      </c>
      <c r="F207" s="114" t="s">
        <v>197</v>
      </c>
      <c r="G207" s="116">
        <f>+G208</f>
        <v>50</v>
      </c>
      <c r="H207" s="116">
        <v>0</v>
      </c>
      <c r="I207" s="116">
        <f t="shared" si="10"/>
        <v>50</v>
      </c>
      <c r="J207" s="71">
        <v>0</v>
      </c>
      <c r="K207" s="71">
        <f t="shared" si="12"/>
        <v>50</v>
      </c>
      <c r="L207" s="72">
        <v>0</v>
      </c>
      <c r="M207" s="72">
        <f t="shared" si="11"/>
        <v>50</v>
      </c>
    </row>
    <row r="208" spans="1:13" s="36" customFormat="1" ht="13.9" hidden="1" thickBot="1" x14ac:dyDescent="0.3">
      <c r="A208" s="131"/>
      <c r="B208" s="132" t="s">
        <v>100</v>
      </c>
      <c r="C208" s="133"/>
      <c r="D208" s="134">
        <v>3419</v>
      </c>
      <c r="E208" s="134">
        <v>5222</v>
      </c>
      <c r="F208" s="135" t="s">
        <v>95</v>
      </c>
      <c r="G208" s="136">
        <v>50</v>
      </c>
      <c r="H208" s="136">
        <v>0</v>
      </c>
      <c r="I208" s="137">
        <f t="shared" si="10"/>
        <v>50</v>
      </c>
      <c r="J208" s="77">
        <v>0</v>
      </c>
      <c r="K208" s="77">
        <f t="shared" si="12"/>
        <v>50</v>
      </c>
      <c r="L208" s="78">
        <v>0</v>
      </c>
      <c r="M208" s="78">
        <f t="shared" si="11"/>
        <v>50</v>
      </c>
    </row>
    <row r="209" spans="1:13" s="36" customFormat="1" ht="21" hidden="1" thickBot="1" x14ac:dyDescent="0.3">
      <c r="A209" s="110" t="s">
        <v>82</v>
      </c>
      <c r="B209" s="111">
        <v>4210034</v>
      </c>
      <c r="C209" s="112" t="s">
        <v>89</v>
      </c>
      <c r="D209" s="113" t="s">
        <v>90</v>
      </c>
      <c r="E209" s="113" t="s">
        <v>90</v>
      </c>
      <c r="F209" s="114" t="s">
        <v>198</v>
      </c>
      <c r="G209" s="116">
        <f>+G210</f>
        <v>50</v>
      </c>
      <c r="H209" s="116">
        <v>0</v>
      </c>
      <c r="I209" s="116">
        <f t="shared" si="10"/>
        <v>50</v>
      </c>
      <c r="J209" s="82">
        <v>0</v>
      </c>
      <c r="K209" s="82">
        <f t="shared" si="12"/>
        <v>50</v>
      </c>
      <c r="L209" s="83">
        <v>0</v>
      </c>
      <c r="M209" s="83">
        <f t="shared" si="11"/>
        <v>50</v>
      </c>
    </row>
    <row r="210" spans="1:13" s="36" customFormat="1" ht="13.9" hidden="1" thickBot="1" x14ac:dyDescent="0.3">
      <c r="A210" s="131"/>
      <c r="B210" s="132" t="s">
        <v>100</v>
      </c>
      <c r="C210" s="133"/>
      <c r="D210" s="134">
        <v>3419</v>
      </c>
      <c r="E210" s="134">
        <v>5222</v>
      </c>
      <c r="F210" s="135" t="s">
        <v>95</v>
      </c>
      <c r="G210" s="136">
        <v>50</v>
      </c>
      <c r="H210" s="136">
        <v>0</v>
      </c>
      <c r="I210" s="137">
        <f t="shared" si="10"/>
        <v>50</v>
      </c>
      <c r="J210" s="88">
        <v>0</v>
      </c>
      <c r="K210" s="88">
        <f t="shared" si="12"/>
        <v>50</v>
      </c>
      <c r="L210" s="89">
        <v>0</v>
      </c>
      <c r="M210" s="89">
        <f t="shared" si="11"/>
        <v>50</v>
      </c>
    </row>
    <row r="211" spans="1:13" s="36" customFormat="1" ht="31.15" hidden="1" thickBot="1" x14ac:dyDescent="0.3">
      <c r="A211" s="110" t="s">
        <v>82</v>
      </c>
      <c r="B211" s="111">
        <v>4210035</v>
      </c>
      <c r="C211" s="112" t="s">
        <v>89</v>
      </c>
      <c r="D211" s="113" t="s">
        <v>90</v>
      </c>
      <c r="E211" s="113" t="s">
        <v>90</v>
      </c>
      <c r="F211" s="114" t="s">
        <v>199</v>
      </c>
      <c r="G211" s="116">
        <f>+G212</f>
        <v>139</v>
      </c>
      <c r="H211" s="116">
        <v>0</v>
      </c>
      <c r="I211" s="116">
        <f t="shared" si="10"/>
        <v>139</v>
      </c>
      <c r="J211" s="71">
        <v>0</v>
      </c>
      <c r="K211" s="71">
        <f t="shared" si="12"/>
        <v>139</v>
      </c>
      <c r="L211" s="72">
        <v>0</v>
      </c>
      <c r="M211" s="72">
        <f t="shared" si="11"/>
        <v>139</v>
      </c>
    </row>
    <row r="212" spans="1:13" s="36" customFormat="1" ht="13.9" hidden="1" thickBot="1" x14ac:dyDescent="0.3">
      <c r="A212" s="131"/>
      <c r="B212" s="132" t="s">
        <v>100</v>
      </c>
      <c r="C212" s="133"/>
      <c r="D212" s="134">
        <v>3419</v>
      </c>
      <c r="E212" s="134">
        <v>5222</v>
      </c>
      <c r="F212" s="135" t="s">
        <v>95</v>
      </c>
      <c r="G212" s="136">
        <v>139</v>
      </c>
      <c r="H212" s="136">
        <v>0</v>
      </c>
      <c r="I212" s="137">
        <f t="shared" si="10"/>
        <v>139</v>
      </c>
      <c r="J212" s="77">
        <v>0</v>
      </c>
      <c r="K212" s="77">
        <f t="shared" si="12"/>
        <v>139</v>
      </c>
      <c r="L212" s="78">
        <v>0</v>
      </c>
      <c r="M212" s="78">
        <f t="shared" si="11"/>
        <v>139</v>
      </c>
    </row>
    <row r="213" spans="1:13" s="36" customFormat="1" ht="13.9" hidden="1" thickBot="1" x14ac:dyDescent="0.3">
      <c r="A213" s="110" t="s">
        <v>82</v>
      </c>
      <c r="B213" s="111">
        <v>4210036</v>
      </c>
      <c r="C213" s="112" t="s">
        <v>89</v>
      </c>
      <c r="D213" s="113" t="s">
        <v>90</v>
      </c>
      <c r="E213" s="113" t="s">
        <v>90</v>
      </c>
      <c r="F213" s="114" t="s">
        <v>200</v>
      </c>
      <c r="G213" s="116">
        <f>+G214</f>
        <v>150</v>
      </c>
      <c r="H213" s="116">
        <v>0</v>
      </c>
      <c r="I213" s="116">
        <f t="shared" si="10"/>
        <v>150</v>
      </c>
      <c r="J213" s="82">
        <v>0</v>
      </c>
      <c r="K213" s="82">
        <f t="shared" si="12"/>
        <v>150</v>
      </c>
      <c r="L213" s="83">
        <v>0</v>
      </c>
      <c r="M213" s="83">
        <f t="shared" si="11"/>
        <v>150</v>
      </c>
    </row>
    <row r="214" spans="1:13" s="36" customFormat="1" ht="13.9" hidden="1" thickBot="1" x14ac:dyDescent="0.3">
      <c r="A214" s="131"/>
      <c r="B214" s="132" t="s">
        <v>100</v>
      </c>
      <c r="C214" s="133"/>
      <c r="D214" s="134">
        <v>3419</v>
      </c>
      <c r="E214" s="134">
        <v>5222</v>
      </c>
      <c r="F214" s="135" t="s">
        <v>95</v>
      </c>
      <c r="G214" s="136">
        <v>150</v>
      </c>
      <c r="H214" s="136">
        <v>0</v>
      </c>
      <c r="I214" s="137">
        <f t="shared" ref="I214:I277" si="13">+G214+H214</f>
        <v>150</v>
      </c>
      <c r="J214" s="88">
        <v>0</v>
      </c>
      <c r="K214" s="88">
        <f t="shared" si="12"/>
        <v>150</v>
      </c>
      <c r="L214" s="89">
        <v>0</v>
      </c>
      <c r="M214" s="89">
        <f t="shared" si="11"/>
        <v>150</v>
      </c>
    </row>
    <row r="215" spans="1:13" s="36" customFormat="1" ht="21" hidden="1" thickBot="1" x14ac:dyDescent="0.3">
      <c r="A215" s="110" t="s">
        <v>82</v>
      </c>
      <c r="B215" s="111">
        <v>4210037</v>
      </c>
      <c r="C215" s="112" t="s">
        <v>89</v>
      </c>
      <c r="D215" s="113" t="s">
        <v>90</v>
      </c>
      <c r="E215" s="113" t="s">
        <v>90</v>
      </c>
      <c r="F215" s="114" t="s">
        <v>201</v>
      </c>
      <c r="G215" s="116">
        <f>+G216</f>
        <v>600</v>
      </c>
      <c r="H215" s="116">
        <v>0</v>
      </c>
      <c r="I215" s="116">
        <f t="shared" si="13"/>
        <v>600</v>
      </c>
      <c r="J215" s="71">
        <v>0</v>
      </c>
      <c r="K215" s="71">
        <f t="shared" si="12"/>
        <v>600</v>
      </c>
      <c r="L215" s="72">
        <v>0</v>
      </c>
      <c r="M215" s="72">
        <f t="shared" si="11"/>
        <v>600</v>
      </c>
    </row>
    <row r="216" spans="1:13" s="36" customFormat="1" ht="13.9" hidden="1" thickBot="1" x14ac:dyDescent="0.3">
      <c r="A216" s="131"/>
      <c r="B216" s="132" t="s">
        <v>100</v>
      </c>
      <c r="C216" s="133"/>
      <c r="D216" s="134">
        <v>3419</v>
      </c>
      <c r="E216" s="134">
        <v>5222</v>
      </c>
      <c r="F216" s="135" t="s">
        <v>95</v>
      </c>
      <c r="G216" s="136">
        <v>600</v>
      </c>
      <c r="H216" s="136">
        <v>0</v>
      </c>
      <c r="I216" s="137">
        <f t="shared" si="13"/>
        <v>600</v>
      </c>
      <c r="J216" s="77">
        <v>0</v>
      </c>
      <c r="K216" s="77">
        <f t="shared" si="12"/>
        <v>600</v>
      </c>
      <c r="L216" s="78">
        <v>0</v>
      </c>
      <c r="M216" s="78">
        <f t="shared" si="11"/>
        <v>600</v>
      </c>
    </row>
    <row r="217" spans="1:13" s="36" customFormat="1" ht="21" hidden="1" thickBot="1" x14ac:dyDescent="0.3">
      <c r="A217" s="110" t="s">
        <v>82</v>
      </c>
      <c r="B217" s="111">
        <v>4210038</v>
      </c>
      <c r="C217" s="112" t="s">
        <v>89</v>
      </c>
      <c r="D217" s="113" t="s">
        <v>90</v>
      </c>
      <c r="E217" s="113" t="s">
        <v>90</v>
      </c>
      <c r="F217" s="114" t="s">
        <v>202</v>
      </c>
      <c r="G217" s="116">
        <f>+G218</f>
        <v>60</v>
      </c>
      <c r="H217" s="116">
        <v>0</v>
      </c>
      <c r="I217" s="116">
        <f t="shared" si="13"/>
        <v>60</v>
      </c>
      <c r="J217" s="82">
        <v>0</v>
      </c>
      <c r="K217" s="82">
        <f t="shared" si="12"/>
        <v>60</v>
      </c>
      <c r="L217" s="83">
        <v>0</v>
      </c>
      <c r="M217" s="83">
        <f t="shared" si="11"/>
        <v>60</v>
      </c>
    </row>
    <row r="218" spans="1:13" s="36" customFormat="1" ht="13.9" hidden="1" thickBot="1" x14ac:dyDescent="0.3">
      <c r="A218" s="131"/>
      <c r="B218" s="132" t="s">
        <v>100</v>
      </c>
      <c r="C218" s="133"/>
      <c r="D218" s="134">
        <v>3419</v>
      </c>
      <c r="E218" s="134">
        <v>5222</v>
      </c>
      <c r="F218" s="135" t="s">
        <v>95</v>
      </c>
      <c r="G218" s="136">
        <v>60</v>
      </c>
      <c r="H218" s="136">
        <v>0</v>
      </c>
      <c r="I218" s="137">
        <f t="shared" si="13"/>
        <v>60</v>
      </c>
      <c r="J218" s="88">
        <v>0</v>
      </c>
      <c r="K218" s="88">
        <f t="shared" si="12"/>
        <v>60</v>
      </c>
      <c r="L218" s="89">
        <v>0</v>
      </c>
      <c r="M218" s="89">
        <f t="shared" si="11"/>
        <v>60</v>
      </c>
    </row>
    <row r="219" spans="1:13" s="36" customFormat="1" ht="21" hidden="1" thickBot="1" x14ac:dyDescent="0.3">
      <c r="A219" s="110" t="s">
        <v>82</v>
      </c>
      <c r="B219" s="111">
        <v>4210039</v>
      </c>
      <c r="C219" s="112" t="s">
        <v>89</v>
      </c>
      <c r="D219" s="113" t="s">
        <v>90</v>
      </c>
      <c r="E219" s="113" t="s">
        <v>90</v>
      </c>
      <c r="F219" s="114" t="s">
        <v>203</v>
      </c>
      <c r="G219" s="116">
        <f>+G220</f>
        <v>93</v>
      </c>
      <c r="H219" s="116">
        <v>0</v>
      </c>
      <c r="I219" s="116">
        <f t="shared" si="13"/>
        <v>93</v>
      </c>
      <c r="J219" s="71">
        <v>0</v>
      </c>
      <c r="K219" s="71">
        <f t="shared" si="12"/>
        <v>93</v>
      </c>
      <c r="L219" s="72">
        <v>0</v>
      </c>
      <c r="M219" s="72">
        <f t="shared" si="11"/>
        <v>93</v>
      </c>
    </row>
    <row r="220" spans="1:13" s="36" customFormat="1" ht="13.9" hidden="1" thickBot="1" x14ac:dyDescent="0.3">
      <c r="A220" s="131"/>
      <c r="B220" s="132" t="s">
        <v>100</v>
      </c>
      <c r="C220" s="133"/>
      <c r="D220" s="134">
        <v>3419</v>
      </c>
      <c r="E220" s="134">
        <v>5222</v>
      </c>
      <c r="F220" s="135" t="s">
        <v>95</v>
      </c>
      <c r="G220" s="136">
        <v>93</v>
      </c>
      <c r="H220" s="136">
        <v>0</v>
      </c>
      <c r="I220" s="137">
        <f t="shared" si="13"/>
        <v>93</v>
      </c>
      <c r="J220" s="77">
        <v>0</v>
      </c>
      <c r="K220" s="77">
        <f t="shared" si="12"/>
        <v>93</v>
      </c>
      <c r="L220" s="78">
        <v>0</v>
      </c>
      <c r="M220" s="78">
        <f t="shared" si="11"/>
        <v>93</v>
      </c>
    </row>
    <row r="221" spans="1:13" s="36" customFormat="1" ht="21" hidden="1" thickBot="1" x14ac:dyDescent="0.3">
      <c r="A221" s="110" t="s">
        <v>82</v>
      </c>
      <c r="B221" s="111">
        <v>4210040</v>
      </c>
      <c r="C221" s="112" t="s">
        <v>89</v>
      </c>
      <c r="D221" s="113" t="s">
        <v>90</v>
      </c>
      <c r="E221" s="113" t="s">
        <v>90</v>
      </c>
      <c r="F221" s="114" t="s">
        <v>204</v>
      </c>
      <c r="G221" s="116">
        <f>+G222</f>
        <v>232</v>
      </c>
      <c r="H221" s="116">
        <v>0</v>
      </c>
      <c r="I221" s="116">
        <f t="shared" si="13"/>
        <v>232</v>
      </c>
      <c r="J221" s="82">
        <v>0</v>
      </c>
      <c r="K221" s="82">
        <f t="shared" si="12"/>
        <v>232</v>
      </c>
      <c r="L221" s="83">
        <v>0</v>
      </c>
      <c r="M221" s="83">
        <f t="shared" si="11"/>
        <v>232</v>
      </c>
    </row>
    <row r="222" spans="1:13" s="36" customFormat="1" ht="13.9" hidden="1" thickBot="1" x14ac:dyDescent="0.3">
      <c r="A222" s="131"/>
      <c r="B222" s="132" t="s">
        <v>100</v>
      </c>
      <c r="C222" s="133"/>
      <c r="D222" s="134">
        <v>3419</v>
      </c>
      <c r="E222" s="134">
        <v>5222</v>
      </c>
      <c r="F222" s="135" t="s">
        <v>95</v>
      </c>
      <c r="G222" s="136">
        <v>232</v>
      </c>
      <c r="H222" s="136">
        <v>0</v>
      </c>
      <c r="I222" s="137">
        <f t="shared" si="13"/>
        <v>232</v>
      </c>
      <c r="J222" s="88">
        <v>0</v>
      </c>
      <c r="K222" s="88">
        <f t="shared" si="12"/>
        <v>232</v>
      </c>
      <c r="L222" s="89">
        <v>0</v>
      </c>
      <c r="M222" s="89">
        <f t="shared" si="11"/>
        <v>232</v>
      </c>
    </row>
    <row r="223" spans="1:13" s="36" customFormat="1" ht="21" hidden="1" thickBot="1" x14ac:dyDescent="0.3">
      <c r="A223" s="110" t="s">
        <v>82</v>
      </c>
      <c r="B223" s="111">
        <v>4210041</v>
      </c>
      <c r="C223" s="112" t="s">
        <v>89</v>
      </c>
      <c r="D223" s="113" t="s">
        <v>90</v>
      </c>
      <c r="E223" s="113" t="s">
        <v>90</v>
      </c>
      <c r="F223" s="114" t="s">
        <v>205</v>
      </c>
      <c r="G223" s="116">
        <f>+G224</f>
        <v>90</v>
      </c>
      <c r="H223" s="116">
        <v>0</v>
      </c>
      <c r="I223" s="116">
        <f t="shared" si="13"/>
        <v>90</v>
      </c>
      <c r="J223" s="71">
        <v>0</v>
      </c>
      <c r="K223" s="71">
        <f t="shared" si="12"/>
        <v>90</v>
      </c>
      <c r="L223" s="72">
        <v>0</v>
      </c>
      <c r="M223" s="72">
        <f t="shared" si="11"/>
        <v>90</v>
      </c>
    </row>
    <row r="224" spans="1:13" s="36" customFormat="1" ht="13.9" hidden="1" thickBot="1" x14ac:dyDescent="0.3">
      <c r="A224" s="131"/>
      <c r="B224" s="132" t="s">
        <v>100</v>
      </c>
      <c r="C224" s="133"/>
      <c r="D224" s="134">
        <v>3419</v>
      </c>
      <c r="E224" s="134">
        <v>5222</v>
      </c>
      <c r="F224" s="135" t="s">
        <v>95</v>
      </c>
      <c r="G224" s="136">
        <v>90</v>
      </c>
      <c r="H224" s="136">
        <v>0</v>
      </c>
      <c r="I224" s="137">
        <f t="shared" si="13"/>
        <v>90</v>
      </c>
      <c r="J224" s="77">
        <v>0</v>
      </c>
      <c r="K224" s="77">
        <f t="shared" si="12"/>
        <v>90</v>
      </c>
      <c r="L224" s="78">
        <v>0</v>
      </c>
      <c r="M224" s="78">
        <f t="shared" si="11"/>
        <v>90</v>
      </c>
    </row>
    <row r="225" spans="1:13" s="36" customFormat="1" ht="21" hidden="1" thickBot="1" x14ac:dyDescent="0.3">
      <c r="A225" s="110" t="s">
        <v>82</v>
      </c>
      <c r="B225" s="111">
        <v>4210042</v>
      </c>
      <c r="C225" s="112" t="s">
        <v>89</v>
      </c>
      <c r="D225" s="113" t="s">
        <v>90</v>
      </c>
      <c r="E225" s="113" t="s">
        <v>90</v>
      </c>
      <c r="F225" s="114" t="s">
        <v>206</v>
      </c>
      <c r="G225" s="116">
        <f>+G226</f>
        <v>90</v>
      </c>
      <c r="H225" s="116">
        <v>0</v>
      </c>
      <c r="I225" s="116">
        <f t="shared" si="13"/>
        <v>90</v>
      </c>
      <c r="J225" s="82">
        <v>0</v>
      </c>
      <c r="K225" s="82">
        <f t="shared" si="12"/>
        <v>90</v>
      </c>
      <c r="L225" s="83">
        <v>0</v>
      </c>
      <c r="M225" s="83">
        <f t="shared" si="11"/>
        <v>90</v>
      </c>
    </row>
    <row r="226" spans="1:13" s="36" customFormat="1" ht="13.9" hidden="1" thickBot="1" x14ac:dyDescent="0.3">
      <c r="A226" s="131"/>
      <c r="B226" s="132" t="s">
        <v>100</v>
      </c>
      <c r="C226" s="133"/>
      <c r="D226" s="134">
        <v>3419</v>
      </c>
      <c r="E226" s="134">
        <v>5222</v>
      </c>
      <c r="F226" s="135" t="s">
        <v>95</v>
      </c>
      <c r="G226" s="136">
        <v>90</v>
      </c>
      <c r="H226" s="136">
        <v>0</v>
      </c>
      <c r="I226" s="137">
        <f t="shared" si="13"/>
        <v>90</v>
      </c>
      <c r="J226" s="88">
        <v>0</v>
      </c>
      <c r="K226" s="88">
        <f t="shared" si="12"/>
        <v>90</v>
      </c>
      <c r="L226" s="89">
        <v>0</v>
      </c>
      <c r="M226" s="89">
        <f t="shared" si="11"/>
        <v>90</v>
      </c>
    </row>
    <row r="227" spans="1:13" s="36" customFormat="1" ht="21" hidden="1" thickBot="1" x14ac:dyDescent="0.3">
      <c r="A227" s="110" t="s">
        <v>82</v>
      </c>
      <c r="B227" s="111">
        <v>4210043</v>
      </c>
      <c r="C227" s="112" t="s">
        <v>89</v>
      </c>
      <c r="D227" s="113" t="s">
        <v>90</v>
      </c>
      <c r="E227" s="113" t="s">
        <v>90</v>
      </c>
      <c r="F227" s="114" t="s">
        <v>207</v>
      </c>
      <c r="G227" s="116">
        <f>+G228</f>
        <v>240</v>
      </c>
      <c r="H227" s="116">
        <v>0</v>
      </c>
      <c r="I227" s="116">
        <f t="shared" si="13"/>
        <v>240</v>
      </c>
      <c r="J227" s="71">
        <v>0</v>
      </c>
      <c r="K227" s="71">
        <f t="shared" si="12"/>
        <v>240</v>
      </c>
      <c r="L227" s="72">
        <v>0</v>
      </c>
      <c r="M227" s="72">
        <f t="shared" si="11"/>
        <v>240</v>
      </c>
    </row>
    <row r="228" spans="1:13" s="36" customFormat="1" ht="13.9" hidden="1" thickBot="1" x14ac:dyDescent="0.3">
      <c r="A228" s="131"/>
      <c r="B228" s="132" t="s">
        <v>100</v>
      </c>
      <c r="C228" s="133"/>
      <c r="D228" s="134">
        <v>3419</v>
      </c>
      <c r="E228" s="134">
        <v>5222</v>
      </c>
      <c r="F228" s="135" t="s">
        <v>95</v>
      </c>
      <c r="G228" s="136">
        <v>240</v>
      </c>
      <c r="H228" s="136">
        <v>0</v>
      </c>
      <c r="I228" s="137">
        <f t="shared" si="13"/>
        <v>240</v>
      </c>
      <c r="J228" s="77">
        <v>0</v>
      </c>
      <c r="K228" s="77">
        <f t="shared" si="12"/>
        <v>240</v>
      </c>
      <c r="L228" s="78">
        <v>0</v>
      </c>
      <c r="M228" s="78">
        <f t="shared" si="11"/>
        <v>240</v>
      </c>
    </row>
    <row r="229" spans="1:13" s="36" customFormat="1" ht="21" hidden="1" thickBot="1" x14ac:dyDescent="0.3">
      <c r="A229" s="110" t="s">
        <v>82</v>
      </c>
      <c r="B229" s="111">
        <v>4210044</v>
      </c>
      <c r="C229" s="112" t="s">
        <v>89</v>
      </c>
      <c r="D229" s="113" t="s">
        <v>90</v>
      </c>
      <c r="E229" s="113" t="s">
        <v>90</v>
      </c>
      <c r="F229" s="114" t="s">
        <v>208</v>
      </c>
      <c r="G229" s="116">
        <f>+G230</f>
        <v>255</v>
      </c>
      <c r="H229" s="116">
        <v>0</v>
      </c>
      <c r="I229" s="116">
        <f t="shared" si="13"/>
        <v>255</v>
      </c>
      <c r="J229" s="82">
        <v>0</v>
      </c>
      <c r="K229" s="82">
        <f t="shared" si="12"/>
        <v>255</v>
      </c>
      <c r="L229" s="83">
        <v>0</v>
      </c>
      <c r="M229" s="83">
        <f t="shared" si="11"/>
        <v>255</v>
      </c>
    </row>
    <row r="230" spans="1:13" s="36" customFormat="1" ht="13.9" hidden="1" thickBot="1" x14ac:dyDescent="0.3">
      <c r="A230" s="131"/>
      <c r="B230" s="132" t="s">
        <v>100</v>
      </c>
      <c r="C230" s="133"/>
      <c r="D230" s="134">
        <v>3419</v>
      </c>
      <c r="E230" s="134">
        <v>5222</v>
      </c>
      <c r="F230" s="135" t="s">
        <v>95</v>
      </c>
      <c r="G230" s="136">
        <v>255</v>
      </c>
      <c r="H230" s="136">
        <v>0</v>
      </c>
      <c r="I230" s="137">
        <f t="shared" si="13"/>
        <v>255</v>
      </c>
      <c r="J230" s="88">
        <v>0</v>
      </c>
      <c r="K230" s="88">
        <f t="shared" si="12"/>
        <v>255</v>
      </c>
      <c r="L230" s="89">
        <v>0</v>
      </c>
      <c r="M230" s="89">
        <f t="shared" si="11"/>
        <v>255</v>
      </c>
    </row>
    <row r="231" spans="1:13" s="36" customFormat="1" ht="22.5" hidden="1" customHeight="1" x14ac:dyDescent="0.25">
      <c r="A231" s="110" t="s">
        <v>82</v>
      </c>
      <c r="B231" s="111">
        <v>4210045</v>
      </c>
      <c r="C231" s="112" t="s">
        <v>89</v>
      </c>
      <c r="D231" s="113" t="s">
        <v>90</v>
      </c>
      <c r="E231" s="113" t="s">
        <v>90</v>
      </c>
      <c r="F231" s="114" t="s">
        <v>209</v>
      </c>
      <c r="G231" s="116">
        <f>+G232</f>
        <v>90</v>
      </c>
      <c r="H231" s="116">
        <v>0</v>
      </c>
      <c r="I231" s="116">
        <f t="shared" si="13"/>
        <v>90</v>
      </c>
      <c r="J231" s="71">
        <v>0</v>
      </c>
      <c r="K231" s="71">
        <f t="shared" si="12"/>
        <v>90</v>
      </c>
      <c r="L231" s="72">
        <v>0</v>
      </c>
      <c r="M231" s="72">
        <f t="shared" si="11"/>
        <v>90</v>
      </c>
    </row>
    <row r="232" spans="1:13" s="36" customFormat="1" ht="13.9" hidden="1" thickBot="1" x14ac:dyDescent="0.3">
      <c r="A232" s="131"/>
      <c r="B232" s="132" t="s">
        <v>100</v>
      </c>
      <c r="C232" s="133"/>
      <c r="D232" s="134">
        <v>3419</v>
      </c>
      <c r="E232" s="134">
        <v>5222</v>
      </c>
      <c r="F232" s="135" t="s">
        <v>95</v>
      </c>
      <c r="G232" s="136">
        <v>90</v>
      </c>
      <c r="H232" s="136">
        <v>0</v>
      </c>
      <c r="I232" s="137">
        <f t="shared" si="13"/>
        <v>90</v>
      </c>
      <c r="J232" s="77">
        <v>0</v>
      </c>
      <c r="K232" s="77">
        <f t="shared" si="12"/>
        <v>90</v>
      </c>
      <c r="L232" s="78">
        <v>0</v>
      </c>
      <c r="M232" s="78">
        <f t="shared" si="11"/>
        <v>90</v>
      </c>
    </row>
    <row r="233" spans="1:13" s="36" customFormat="1" ht="21" hidden="1" thickBot="1" x14ac:dyDescent="0.3">
      <c r="A233" s="110" t="s">
        <v>82</v>
      </c>
      <c r="B233" s="111">
        <v>4210046</v>
      </c>
      <c r="C233" s="112" t="s">
        <v>89</v>
      </c>
      <c r="D233" s="113" t="s">
        <v>90</v>
      </c>
      <c r="E233" s="113" t="s">
        <v>90</v>
      </c>
      <c r="F233" s="114" t="s">
        <v>210</v>
      </c>
      <c r="G233" s="116">
        <f>+G234</f>
        <v>90</v>
      </c>
      <c r="H233" s="116">
        <v>0</v>
      </c>
      <c r="I233" s="116">
        <f t="shared" si="13"/>
        <v>90</v>
      </c>
      <c r="J233" s="82">
        <v>0</v>
      </c>
      <c r="K233" s="82">
        <f t="shared" si="12"/>
        <v>90</v>
      </c>
      <c r="L233" s="83">
        <v>0</v>
      </c>
      <c r="M233" s="83">
        <f t="shared" si="11"/>
        <v>90</v>
      </c>
    </row>
    <row r="234" spans="1:13" s="36" customFormat="1" ht="13.9" hidden="1" thickBot="1" x14ac:dyDescent="0.3">
      <c r="A234" s="131"/>
      <c r="B234" s="132" t="s">
        <v>100</v>
      </c>
      <c r="C234" s="133"/>
      <c r="D234" s="134">
        <v>3419</v>
      </c>
      <c r="E234" s="134">
        <v>5222</v>
      </c>
      <c r="F234" s="135" t="s">
        <v>95</v>
      </c>
      <c r="G234" s="136">
        <v>90</v>
      </c>
      <c r="H234" s="136">
        <v>0</v>
      </c>
      <c r="I234" s="137">
        <f t="shared" si="13"/>
        <v>90</v>
      </c>
      <c r="J234" s="88">
        <v>0</v>
      </c>
      <c r="K234" s="88">
        <f t="shared" si="12"/>
        <v>90</v>
      </c>
      <c r="L234" s="89">
        <v>0</v>
      </c>
      <c r="M234" s="89">
        <f t="shared" si="11"/>
        <v>90</v>
      </c>
    </row>
    <row r="235" spans="1:13" s="36" customFormat="1" ht="21" hidden="1" thickBot="1" x14ac:dyDescent="0.3">
      <c r="A235" s="110" t="s">
        <v>82</v>
      </c>
      <c r="B235" s="111">
        <v>4210047</v>
      </c>
      <c r="C235" s="112" t="s">
        <v>89</v>
      </c>
      <c r="D235" s="113" t="s">
        <v>90</v>
      </c>
      <c r="E235" s="113" t="s">
        <v>90</v>
      </c>
      <c r="F235" s="114" t="s">
        <v>211</v>
      </c>
      <c r="G235" s="116">
        <f>+G236</f>
        <v>180</v>
      </c>
      <c r="H235" s="116">
        <v>0</v>
      </c>
      <c r="I235" s="116">
        <f t="shared" si="13"/>
        <v>180</v>
      </c>
      <c r="J235" s="71">
        <v>0</v>
      </c>
      <c r="K235" s="71">
        <f t="shared" si="12"/>
        <v>180</v>
      </c>
      <c r="L235" s="72">
        <v>0</v>
      </c>
      <c r="M235" s="72">
        <f t="shared" si="11"/>
        <v>180</v>
      </c>
    </row>
    <row r="236" spans="1:13" s="36" customFormat="1" ht="13.9" hidden="1" thickBot="1" x14ac:dyDescent="0.3">
      <c r="A236" s="131"/>
      <c r="B236" s="132" t="s">
        <v>100</v>
      </c>
      <c r="C236" s="133"/>
      <c r="D236" s="134">
        <v>3419</v>
      </c>
      <c r="E236" s="134">
        <v>5222</v>
      </c>
      <c r="F236" s="135" t="s">
        <v>95</v>
      </c>
      <c r="G236" s="136">
        <v>180</v>
      </c>
      <c r="H236" s="136">
        <v>0</v>
      </c>
      <c r="I236" s="137">
        <f t="shared" si="13"/>
        <v>180</v>
      </c>
      <c r="J236" s="77">
        <v>0</v>
      </c>
      <c r="K236" s="77">
        <f t="shared" si="12"/>
        <v>180</v>
      </c>
      <c r="L236" s="78">
        <v>0</v>
      </c>
      <c r="M236" s="78">
        <f t="shared" si="11"/>
        <v>180</v>
      </c>
    </row>
    <row r="237" spans="1:13" s="36" customFormat="1" ht="21" hidden="1" thickBot="1" x14ac:dyDescent="0.3">
      <c r="A237" s="110" t="s">
        <v>82</v>
      </c>
      <c r="B237" s="111">
        <v>4210048</v>
      </c>
      <c r="C237" s="112" t="s">
        <v>89</v>
      </c>
      <c r="D237" s="113" t="s">
        <v>90</v>
      </c>
      <c r="E237" s="113" t="s">
        <v>90</v>
      </c>
      <c r="F237" s="114" t="s">
        <v>212</v>
      </c>
      <c r="G237" s="116">
        <f>+G238</f>
        <v>50</v>
      </c>
      <c r="H237" s="116">
        <v>0</v>
      </c>
      <c r="I237" s="116">
        <f t="shared" si="13"/>
        <v>50</v>
      </c>
      <c r="J237" s="82">
        <v>0</v>
      </c>
      <c r="K237" s="82">
        <f t="shared" si="12"/>
        <v>50</v>
      </c>
      <c r="L237" s="83">
        <v>0</v>
      </c>
      <c r="M237" s="83">
        <f t="shared" si="11"/>
        <v>50</v>
      </c>
    </row>
    <row r="238" spans="1:13" s="36" customFormat="1" ht="13.9" hidden="1" thickBot="1" x14ac:dyDescent="0.3">
      <c r="A238" s="131"/>
      <c r="B238" s="132" t="s">
        <v>100</v>
      </c>
      <c r="C238" s="133"/>
      <c r="D238" s="134">
        <v>3419</v>
      </c>
      <c r="E238" s="134">
        <v>5222</v>
      </c>
      <c r="F238" s="135" t="s">
        <v>95</v>
      </c>
      <c r="G238" s="136">
        <v>50</v>
      </c>
      <c r="H238" s="136">
        <v>0</v>
      </c>
      <c r="I238" s="137">
        <f t="shared" si="13"/>
        <v>50</v>
      </c>
      <c r="J238" s="88">
        <v>0</v>
      </c>
      <c r="K238" s="88">
        <f t="shared" si="12"/>
        <v>50</v>
      </c>
      <c r="L238" s="89">
        <v>0</v>
      </c>
      <c r="M238" s="89">
        <f t="shared" si="11"/>
        <v>50</v>
      </c>
    </row>
    <row r="239" spans="1:13" s="36" customFormat="1" ht="21" hidden="1" thickBot="1" x14ac:dyDescent="0.3">
      <c r="A239" s="110" t="s">
        <v>82</v>
      </c>
      <c r="B239" s="111">
        <v>4210049</v>
      </c>
      <c r="C239" s="112" t="s">
        <v>89</v>
      </c>
      <c r="D239" s="113" t="s">
        <v>90</v>
      </c>
      <c r="E239" s="113" t="s">
        <v>90</v>
      </c>
      <c r="F239" s="114" t="s">
        <v>213</v>
      </c>
      <c r="G239" s="116">
        <f>+G240</f>
        <v>83</v>
      </c>
      <c r="H239" s="116">
        <v>0</v>
      </c>
      <c r="I239" s="116">
        <f t="shared" si="13"/>
        <v>83</v>
      </c>
      <c r="J239" s="71">
        <v>0</v>
      </c>
      <c r="K239" s="71">
        <f t="shared" si="12"/>
        <v>83</v>
      </c>
      <c r="L239" s="72">
        <v>0</v>
      </c>
      <c r="M239" s="72">
        <f t="shared" si="11"/>
        <v>83</v>
      </c>
    </row>
    <row r="240" spans="1:13" s="36" customFormat="1" ht="13.9" hidden="1" thickBot="1" x14ac:dyDescent="0.3">
      <c r="A240" s="131"/>
      <c r="B240" s="132" t="s">
        <v>100</v>
      </c>
      <c r="C240" s="133"/>
      <c r="D240" s="134">
        <v>3419</v>
      </c>
      <c r="E240" s="134">
        <v>5222</v>
      </c>
      <c r="F240" s="135" t="s">
        <v>95</v>
      </c>
      <c r="G240" s="136">
        <v>83</v>
      </c>
      <c r="H240" s="136">
        <v>0</v>
      </c>
      <c r="I240" s="137">
        <f t="shared" si="13"/>
        <v>83</v>
      </c>
      <c r="J240" s="77">
        <v>0</v>
      </c>
      <c r="K240" s="77">
        <f t="shared" si="12"/>
        <v>83</v>
      </c>
      <c r="L240" s="78">
        <v>0</v>
      </c>
      <c r="M240" s="78">
        <f t="shared" si="11"/>
        <v>83</v>
      </c>
    </row>
    <row r="241" spans="1:13" s="36" customFormat="1" ht="23.25" hidden="1" customHeight="1" x14ac:dyDescent="0.25">
      <c r="A241" s="110" t="s">
        <v>82</v>
      </c>
      <c r="B241" s="111">
        <v>4210050</v>
      </c>
      <c r="C241" s="112" t="s">
        <v>89</v>
      </c>
      <c r="D241" s="113" t="s">
        <v>90</v>
      </c>
      <c r="E241" s="113" t="s">
        <v>90</v>
      </c>
      <c r="F241" s="114" t="s">
        <v>214</v>
      </c>
      <c r="G241" s="116">
        <f>+G242</f>
        <v>186</v>
      </c>
      <c r="H241" s="116">
        <v>0</v>
      </c>
      <c r="I241" s="116">
        <f t="shared" si="13"/>
        <v>186</v>
      </c>
      <c r="J241" s="82">
        <v>0</v>
      </c>
      <c r="K241" s="82">
        <f t="shared" si="12"/>
        <v>186</v>
      </c>
      <c r="L241" s="83">
        <v>0</v>
      </c>
      <c r="M241" s="83">
        <f t="shared" si="11"/>
        <v>186</v>
      </c>
    </row>
    <row r="242" spans="1:13" s="36" customFormat="1" ht="13.9" hidden="1" thickBot="1" x14ac:dyDescent="0.3">
      <c r="A242" s="131"/>
      <c r="B242" s="132" t="s">
        <v>100</v>
      </c>
      <c r="C242" s="133"/>
      <c r="D242" s="134">
        <v>3419</v>
      </c>
      <c r="E242" s="134">
        <v>5222</v>
      </c>
      <c r="F242" s="135" t="s">
        <v>95</v>
      </c>
      <c r="G242" s="136">
        <v>186</v>
      </c>
      <c r="H242" s="136">
        <v>0</v>
      </c>
      <c r="I242" s="137">
        <f t="shared" si="13"/>
        <v>186</v>
      </c>
      <c r="J242" s="88">
        <v>0</v>
      </c>
      <c r="K242" s="88">
        <f t="shared" si="12"/>
        <v>186</v>
      </c>
      <c r="L242" s="89">
        <v>0</v>
      </c>
      <c r="M242" s="89">
        <f t="shared" si="11"/>
        <v>186</v>
      </c>
    </row>
    <row r="243" spans="1:13" s="36" customFormat="1" ht="21" hidden="1" thickBot="1" x14ac:dyDescent="0.3">
      <c r="A243" s="110" t="s">
        <v>82</v>
      </c>
      <c r="B243" s="111">
        <v>4210051</v>
      </c>
      <c r="C243" s="112" t="s">
        <v>89</v>
      </c>
      <c r="D243" s="113" t="s">
        <v>90</v>
      </c>
      <c r="E243" s="113" t="s">
        <v>90</v>
      </c>
      <c r="F243" s="114" t="s">
        <v>215</v>
      </c>
      <c r="G243" s="116">
        <f>+G244</f>
        <v>120</v>
      </c>
      <c r="H243" s="116">
        <v>0</v>
      </c>
      <c r="I243" s="116">
        <f t="shared" si="13"/>
        <v>120</v>
      </c>
      <c r="J243" s="71">
        <v>0</v>
      </c>
      <c r="K243" s="71">
        <f t="shared" si="12"/>
        <v>120</v>
      </c>
      <c r="L243" s="72">
        <v>0</v>
      </c>
      <c r="M243" s="72">
        <f t="shared" si="11"/>
        <v>120</v>
      </c>
    </row>
    <row r="244" spans="1:13" s="36" customFormat="1" ht="13.9" hidden="1" thickBot="1" x14ac:dyDescent="0.3">
      <c r="A244" s="131"/>
      <c r="B244" s="132" t="s">
        <v>100</v>
      </c>
      <c r="C244" s="133"/>
      <c r="D244" s="134">
        <v>3419</v>
      </c>
      <c r="E244" s="134">
        <v>5222</v>
      </c>
      <c r="F244" s="135" t="s">
        <v>95</v>
      </c>
      <c r="G244" s="136">
        <v>120</v>
      </c>
      <c r="H244" s="136">
        <v>0</v>
      </c>
      <c r="I244" s="137">
        <f t="shared" si="13"/>
        <v>120</v>
      </c>
      <c r="J244" s="77">
        <v>0</v>
      </c>
      <c r="K244" s="77">
        <f t="shared" si="12"/>
        <v>120</v>
      </c>
      <c r="L244" s="78">
        <v>0</v>
      </c>
      <c r="M244" s="78">
        <f t="shared" si="11"/>
        <v>120</v>
      </c>
    </row>
    <row r="245" spans="1:13" s="36" customFormat="1" ht="21" hidden="1" thickBot="1" x14ac:dyDescent="0.3">
      <c r="A245" s="110" t="s">
        <v>82</v>
      </c>
      <c r="B245" s="111">
        <v>4210052</v>
      </c>
      <c r="C245" s="112" t="s">
        <v>89</v>
      </c>
      <c r="D245" s="113" t="s">
        <v>90</v>
      </c>
      <c r="E245" s="113" t="s">
        <v>90</v>
      </c>
      <c r="F245" s="114" t="s">
        <v>216</v>
      </c>
      <c r="G245" s="116">
        <f>+G246</f>
        <v>120</v>
      </c>
      <c r="H245" s="116">
        <v>0</v>
      </c>
      <c r="I245" s="116">
        <f t="shared" si="13"/>
        <v>120</v>
      </c>
      <c r="J245" s="82">
        <v>0</v>
      </c>
      <c r="K245" s="82">
        <f t="shared" si="12"/>
        <v>120</v>
      </c>
      <c r="L245" s="83">
        <v>0</v>
      </c>
      <c r="M245" s="83">
        <f t="shared" si="11"/>
        <v>120</v>
      </c>
    </row>
    <row r="246" spans="1:13" s="36" customFormat="1" ht="13.9" hidden="1" thickBot="1" x14ac:dyDescent="0.3">
      <c r="A246" s="131"/>
      <c r="B246" s="132" t="s">
        <v>100</v>
      </c>
      <c r="C246" s="133"/>
      <c r="D246" s="134">
        <v>3419</v>
      </c>
      <c r="E246" s="134">
        <v>5222</v>
      </c>
      <c r="F246" s="135" t="s">
        <v>95</v>
      </c>
      <c r="G246" s="136">
        <v>120</v>
      </c>
      <c r="H246" s="136">
        <v>0</v>
      </c>
      <c r="I246" s="137">
        <f t="shared" si="13"/>
        <v>120</v>
      </c>
      <c r="J246" s="88">
        <v>0</v>
      </c>
      <c r="K246" s="88">
        <f t="shared" si="12"/>
        <v>120</v>
      </c>
      <c r="L246" s="89">
        <v>0</v>
      </c>
      <c r="M246" s="89">
        <f t="shared" si="11"/>
        <v>120</v>
      </c>
    </row>
    <row r="247" spans="1:13" s="36" customFormat="1" ht="21" hidden="1" thickBot="1" x14ac:dyDescent="0.3">
      <c r="A247" s="110" t="s">
        <v>82</v>
      </c>
      <c r="B247" s="111">
        <v>4210053</v>
      </c>
      <c r="C247" s="112" t="s">
        <v>89</v>
      </c>
      <c r="D247" s="113" t="s">
        <v>90</v>
      </c>
      <c r="E247" s="113" t="s">
        <v>90</v>
      </c>
      <c r="F247" s="114" t="s">
        <v>217</v>
      </c>
      <c r="G247" s="116">
        <f>+G248</f>
        <v>109</v>
      </c>
      <c r="H247" s="116">
        <v>0</v>
      </c>
      <c r="I247" s="116">
        <f t="shared" si="13"/>
        <v>109</v>
      </c>
      <c r="J247" s="71">
        <v>0</v>
      </c>
      <c r="K247" s="71">
        <f t="shared" si="12"/>
        <v>109</v>
      </c>
      <c r="L247" s="72">
        <v>0</v>
      </c>
      <c r="M247" s="72">
        <f t="shared" si="11"/>
        <v>109</v>
      </c>
    </row>
    <row r="248" spans="1:13" s="36" customFormat="1" ht="13.9" hidden="1" thickBot="1" x14ac:dyDescent="0.3">
      <c r="A248" s="131"/>
      <c r="B248" s="132" t="s">
        <v>100</v>
      </c>
      <c r="C248" s="133"/>
      <c r="D248" s="134">
        <v>3419</v>
      </c>
      <c r="E248" s="134">
        <v>5222</v>
      </c>
      <c r="F248" s="135" t="s">
        <v>95</v>
      </c>
      <c r="G248" s="136">
        <v>109</v>
      </c>
      <c r="H248" s="136">
        <v>0</v>
      </c>
      <c r="I248" s="137">
        <f t="shared" si="13"/>
        <v>109</v>
      </c>
      <c r="J248" s="77">
        <v>0</v>
      </c>
      <c r="K248" s="77">
        <f t="shared" si="12"/>
        <v>109</v>
      </c>
      <c r="L248" s="78">
        <v>0</v>
      </c>
      <c r="M248" s="78">
        <f t="shared" si="11"/>
        <v>109</v>
      </c>
    </row>
    <row r="249" spans="1:13" s="36" customFormat="1" ht="21" hidden="1" thickBot="1" x14ac:dyDescent="0.3">
      <c r="A249" s="110" t="s">
        <v>82</v>
      </c>
      <c r="B249" s="111">
        <v>4210054</v>
      </c>
      <c r="C249" s="112" t="s">
        <v>89</v>
      </c>
      <c r="D249" s="113" t="s">
        <v>90</v>
      </c>
      <c r="E249" s="113" t="s">
        <v>90</v>
      </c>
      <c r="F249" s="114" t="s">
        <v>218</v>
      </c>
      <c r="G249" s="116">
        <f>+G250</f>
        <v>54</v>
      </c>
      <c r="H249" s="116">
        <v>0</v>
      </c>
      <c r="I249" s="116">
        <f t="shared" si="13"/>
        <v>54</v>
      </c>
      <c r="J249" s="82">
        <v>0</v>
      </c>
      <c r="K249" s="82">
        <f t="shared" si="12"/>
        <v>54</v>
      </c>
      <c r="L249" s="83">
        <v>0</v>
      </c>
      <c r="M249" s="83">
        <f t="shared" si="11"/>
        <v>54</v>
      </c>
    </row>
    <row r="250" spans="1:13" s="36" customFormat="1" ht="13.9" hidden="1" thickBot="1" x14ac:dyDescent="0.3">
      <c r="A250" s="131"/>
      <c r="B250" s="132" t="s">
        <v>100</v>
      </c>
      <c r="C250" s="133"/>
      <c r="D250" s="134">
        <v>3419</v>
      </c>
      <c r="E250" s="134">
        <v>5222</v>
      </c>
      <c r="F250" s="135" t="s">
        <v>95</v>
      </c>
      <c r="G250" s="136">
        <v>54</v>
      </c>
      <c r="H250" s="136">
        <v>0</v>
      </c>
      <c r="I250" s="137">
        <f t="shared" si="13"/>
        <v>54</v>
      </c>
      <c r="J250" s="88">
        <v>0</v>
      </c>
      <c r="K250" s="88">
        <f t="shared" si="12"/>
        <v>54</v>
      </c>
      <c r="L250" s="89">
        <v>0</v>
      </c>
      <c r="M250" s="89">
        <f t="shared" si="11"/>
        <v>54</v>
      </c>
    </row>
    <row r="251" spans="1:13" s="36" customFormat="1" ht="21" hidden="1" thickBot="1" x14ac:dyDescent="0.3">
      <c r="A251" s="110" t="s">
        <v>82</v>
      </c>
      <c r="B251" s="111">
        <v>4210055</v>
      </c>
      <c r="C251" s="112" t="s">
        <v>89</v>
      </c>
      <c r="D251" s="113" t="s">
        <v>90</v>
      </c>
      <c r="E251" s="113" t="s">
        <v>90</v>
      </c>
      <c r="F251" s="114" t="s">
        <v>219</v>
      </c>
      <c r="G251" s="116">
        <f>+G252</f>
        <v>60</v>
      </c>
      <c r="H251" s="116">
        <v>0</v>
      </c>
      <c r="I251" s="116">
        <f t="shared" si="13"/>
        <v>60</v>
      </c>
      <c r="J251" s="71">
        <v>0</v>
      </c>
      <c r="K251" s="71">
        <f t="shared" si="12"/>
        <v>60</v>
      </c>
      <c r="L251" s="72">
        <v>0</v>
      </c>
      <c r="M251" s="72">
        <f t="shared" si="11"/>
        <v>60</v>
      </c>
    </row>
    <row r="252" spans="1:13" s="36" customFormat="1" ht="13.9" hidden="1" thickBot="1" x14ac:dyDescent="0.3">
      <c r="A252" s="131"/>
      <c r="B252" s="132" t="s">
        <v>100</v>
      </c>
      <c r="C252" s="133"/>
      <c r="D252" s="134">
        <v>3419</v>
      </c>
      <c r="E252" s="134">
        <v>5222</v>
      </c>
      <c r="F252" s="135" t="s">
        <v>95</v>
      </c>
      <c r="G252" s="136">
        <v>60</v>
      </c>
      <c r="H252" s="136">
        <v>0</v>
      </c>
      <c r="I252" s="137">
        <f t="shared" si="13"/>
        <v>60</v>
      </c>
      <c r="J252" s="77">
        <v>0</v>
      </c>
      <c r="K252" s="77">
        <f t="shared" si="12"/>
        <v>60</v>
      </c>
      <c r="L252" s="78">
        <v>0</v>
      </c>
      <c r="M252" s="78">
        <f t="shared" si="11"/>
        <v>60</v>
      </c>
    </row>
    <row r="253" spans="1:13" s="36" customFormat="1" ht="21" hidden="1" thickBot="1" x14ac:dyDescent="0.3">
      <c r="A253" s="110" t="s">
        <v>82</v>
      </c>
      <c r="B253" s="111">
        <v>4210056</v>
      </c>
      <c r="C253" s="112" t="s">
        <v>89</v>
      </c>
      <c r="D253" s="113" t="s">
        <v>90</v>
      </c>
      <c r="E253" s="113" t="s">
        <v>90</v>
      </c>
      <c r="F253" s="114" t="s">
        <v>220</v>
      </c>
      <c r="G253" s="116">
        <f>+G254</f>
        <v>50</v>
      </c>
      <c r="H253" s="116">
        <v>0</v>
      </c>
      <c r="I253" s="116">
        <f t="shared" si="13"/>
        <v>50</v>
      </c>
      <c r="J253" s="82">
        <v>0</v>
      </c>
      <c r="K253" s="82">
        <f t="shared" si="12"/>
        <v>50</v>
      </c>
      <c r="L253" s="83">
        <v>0</v>
      </c>
      <c r="M253" s="83">
        <f t="shared" si="11"/>
        <v>50</v>
      </c>
    </row>
    <row r="254" spans="1:13" s="36" customFormat="1" ht="13.9" hidden="1" thickBot="1" x14ac:dyDescent="0.3">
      <c r="A254" s="131"/>
      <c r="B254" s="132" t="s">
        <v>100</v>
      </c>
      <c r="C254" s="133"/>
      <c r="D254" s="134">
        <v>3419</v>
      </c>
      <c r="E254" s="134">
        <v>5222</v>
      </c>
      <c r="F254" s="135" t="s">
        <v>95</v>
      </c>
      <c r="G254" s="136">
        <v>50</v>
      </c>
      <c r="H254" s="136">
        <v>0</v>
      </c>
      <c r="I254" s="137">
        <f t="shared" si="13"/>
        <v>50</v>
      </c>
      <c r="J254" s="88">
        <v>0</v>
      </c>
      <c r="K254" s="88">
        <f t="shared" si="12"/>
        <v>50</v>
      </c>
      <c r="L254" s="89">
        <v>0</v>
      </c>
      <c r="M254" s="89">
        <f t="shared" si="11"/>
        <v>50</v>
      </c>
    </row>
    <row r="255" spans="1:13" s="36" customFormat="1" ht="21" hidden="1" thickBot="1" x14ac:dyDescent="0.3">
      <c r="A255" s="110" t="s">
        <v>82</v>
      </c>
      <c r="B255" s="111">
        <v>4210057</v>
      </c>
      <c r="C255" s="112" t="s">
        <v>89</v>
      </c>
      <c r="D255" s="113" t="s">
        <v>90</v>
      </c>
      <c r="E255" s="113" t="s">
        <v>90</v>
      </c>
      <c r="F255" s="114" t="s">
        <v>221</v>
      </c>
      <c r="G255" s="116">
        <f>+G256</f>
        <v>240</v>
      </c>
      <c r="H255" s="116">
        <v>0</v>
      </c>
      <c r="I255" s="116">
        <f t="shared" si="13"/>
        <v>240</v>
      </c>
      <c r="J255" s="71">
        <v>0</v>
      </c>
      <c r="K255" s="71">
        <f t="shared" si="12"/>
        <v>240</v>
      </c>
      <c r="L255" s="72">
        <v>0</v>
      </c>
      <c r="M255" s="72">
        <f t="shared" si="11"/>
        <v>240</v>
      </c>
    </row>
    <row r="256" spans="1:13" s="36" customFormat="1" ht="13.9" hidden="1" thickBot="1" x14ac:dyDescent="0.3">
      <c r="A256" s="131"/>
      <c r="B256" s="132" t="s">
        <v>100</v>
      </c>
      <c r="C256" s="133"/>
      <c r="D256" s="134">
        <v>3419</v>
      </c>
      <c r="E256" s="134">
        <v>5222</v>
      </c>
      <c r="F256" s="135" t="s">
        <v>95</v>
      </c>
      <c r="G256" s="136">
        <v>240</v>
      </c>
      <c r="H256" s="136">
        <v>0</v>
      </c>
      <c r="I256" s="137">
        <f t="shared" si="13"/>
        <v>240</v>
      </c>
      <c r="J256" s="77">
        <v>0</v>
      </c>
      <c r="K256" s="77">
        <f t="shared" si="12"/>
        <v>240</v>
      </c>
      <c r="L256" s="78">
        <v>0</v>
      </c>
      <c r="M256" s="78">
        <f t="shared" si="11"/>
        <v>240</v>
      </c>
    </row>
    <row r="257" spans="1:13" s="36" customFormat="1" ht="21" hidden="1" thickBot="1" x14ac:dyDescent="0.3">
      <c r="A257" s="110" t="s">
        <v>82</v>
      </c>
      <c r="B257" s="111">
        <v>4210058</v>
      </c>
      <c r="C257" s="112" t="s">
        <v>89</v>
      </c>
      <c r="D257" s="113" t="s">
        <v>90</v>
      </c>
      <c r="E257" s="113" t="s">
        <v>90</v>
      </c>
      <c r="F257" s="114" t="s">
        <v>222</v>
      </c>
      <c r="G257" s="116">
        <f>+G258</f>
        <v>60</v>
      </c>
      <c r="H257" s="116">
        <v>0</v>
      </c>
      <c r="I257" s="116">
        <f t="shared" si="13"/>
        <v>60</v>
      </c>
      <c r="J257" s="82">
        <v>0</v>
      </c>
      <c r="K257" s="82">
        <f t="shared" si="12"/>
        <v>60</v>
      </c>
      <c r="L257" s="83">
        <v>0</v>
      </c>
      <c r="M257" s="83">
        <f t="shared" si="11"/>
        <v>60</v>
      </c>
    </row>
    <row r="258" spans="1:13" s="36" customFormat="1" ht="13.9" hidden="1" thickBot="1" x14ac:dyDescent="0.3">
      <c r="A258" s="131"/>
      <c r="B258" s="132" t="s">
        <v>100</v>
      </c>
      <c r="C258" s="133"/>
      <c r="D258" s="134">
        <v>3419</v>
      </c>
      <c r="E258" s="134">
        <v>5222</v>
      </c>
      <c r="F258" s="135" t="s">
        <v>95</v>
      </c>
      <c r="G258" s="136">
        <v>60</v>
      </c>
      <c r="H258" s="136">
        <v>0</v>
      </c>
      <c r="I258" s="137">
        <f t="shared" si="13"/>
        <v>60</v>
      </c>
      <c r="J258" s="88">
        <v>0</v>
      </c>
      <c r="K258" s="88">
        <f t="shared" si="12"/>
        <v>60</v>
      </c>
      <c r="L258" s="89">
        <v>0</v>
      </c>
      <c r="M258" s="89">
        <f t="shared" si="11"/>
        <v>60</v>
      </c>
    </row>
    <row r="259" spans="1:13" s="36" customFormat="1" ht="21" hidden="1" thickBot="1" x14ac:dyDescent="0.3">
      <c r="A259" s="110" t="s">
        <v>82</v>
      </c>
      <c r="B259" s="111">
        <v>4210059</v>
      </c>
      <c r="C259" s="112" t="s">
        <v>89</v>
      </c>
      <c r="D259" s="113" t="s">
        <v>90</v>
      </c>
      <c r="E259" s="113" t="s">
        <v>90</v>
      </c>
      <c r="F259" s="114" t="s">
        <v>223</v>
      </c>
      <c r="G259" s="116">
        <f>+G260</f>
        <v>120</v>
      </c>
      <c r="H259" s="116">
        <v>0</v>
      </c>
      <c r="I259" s="116">
        <f t="shared" si="13"/>
        <v>120</v>
      </c>
      <c r="J259" s="71">
        <v>0</v>
      </c>
      <c r="K259" s="71">
        <f t="shared" si="12"/>
        <v>120</v>
      </c>
      <c r="L259" s="72">
        <v>0</v>
      </c>
      <c r="M259" s="72">
        <f t="shared" si="11"/>
        <v>120</v>
      </c>
    </row>
    <row r="260" spans="1:13" s="36" customFormat="1" ht="13.9" hidden="1" thickBot="1" x14ac:dyDescent="0.3">
      <c r="A260" s="131"/>
      <c r="B260" s="132" t="s">
        <v>100</v>
      </c>
      <c r="C260" s="133"/>
      <c r="D260" s="134">
        <v>3419</v>
      </c>
      <c r="E260" s="134">
        <v>5222</v>
      </c>
      <c r="F260" s="135" t="s">
        <v>95</v>
      </c>
      <c r="G260" s="136">
        <v>120</v>
      </c>
      <c r="H260" s="136">
        <v>0</v>
      </c>
      <c r="I260" s="137">
        <f t="shared" si="13"/>
        <v>120</v>
      </c>
      <c r="J260" s="77">
        <v>0</v>
      </c>
      <c r="K260" s="77">
        <f t="shared" si="12"/>
        <v>120</v>
      </c>
      <c r="L260" s="78">
        <v>0</v>
      </c>
      <c r="M260" s="78">
        <f t="shared" si="11"/>
        <v>120</v>
      </c>
    </row>
    <row r="261" spans="1:13" s="36" customFormat="1" ht="21" hidden="1" thickBot="1" x14ac:dyDescent="0.3">
      <c r="A261" s="110" t="s">
        <v>82</v>
      </c>
      <c r="B261" s="111">
        <v>4210060</v>
      </c>
      <c r="C261" s="112" t="s">
        <v>89</v>
      </c>
      <c r="D261" s="113" t="s">
        <v>90</v>
      </c>
      <c r="E261" s="113" t="s">
        <v>90</v>
      </c>
      <c r="F261" s="114" t="s">
        <v>224</v>
      </c>
      <c r="G261" s="116">
        <f>+G262</f>
        <v>75</v>
      </c>
      <c r="H261" s="116">
        <v>0</v>
      </c>
      <c r="I261" s="116">
        <f t="shared" si="13"/>
        <v>75</v>
      </c>
      <c r="J261" s="82">
        <v>0</v>
      </c>
      <c r="K261" s="82">
        <f t="shared" si="12"/>
        <v>75</v>
      </c>
      <c r="L261" s="83">
        <v>0</v>
      </c>
      <c r="M261" s="83">
        <f t="shared" si="11"/>
        <v>75</v>
      </c>
    </row>
    <row r="262" spans="1:13" s="36" customFormat="1" ht="13.9" hidden="1" thickBot="1" x14ac:dyDescent="0.3">
      <c r="A262" s="131"/>
      <c r="B262" s="132" t="s">
        <v>100</v>
      </c>
      <c r="C262" s="133"/>
      <c r="D262" s="134">
        <v>3419</v>
      </c>
      <c r="E262" s="134">
        <v>5222</v>
      </c>
      <c r="F262" s="135" t="s">
        <v>95</v>
      </c>
      <c r="G262" s="136">
        <v>75</v>
      </c>
      <c r="H262" s="136">
        <v>0</v>
      </c>
      <c r="I262" s="137">
        <f t="shared" si="13"/>
        <v>75</v>
      </c>
      <c r="J262" s="88">
        <v>0</v>
      </c>
      <c r="K262" s="88">
        <f t="shared" si="12"/>
        <v>75</v>
      </c>
      <c r="L262" s="89">
        <v>0</v>
      </c>
      <c r="M262" s="89">
        <f t="shared" si="11"/>
        <v>75</v>
      </c>
    </row>
    <row r="263" spans="1:13" s="36" customFormat="1" ht="21" hidden="1" thickBot="1" x14ac:dyDescent="0.3">
      <c r="A263" s="110" t="s">
        <v>82</v>
      </c>
      <c r="B263" s="111">
        <v>4210061</v>
      </c>
      <c r="C263" s="112" t="s">
        <v>89</v>
      </c>
      <c r="D263" s="113" t="s">
        <v>90</v>
      </c>
      <c r="E263" s="113" t="s">
        <v>90</v>
      </c>
      <c r="F263" s="114" t="s">
        <v>225</v>
      </c>
      <c r="G263" s="116">
        <f>+G264</f>
        <v>599</v>
      </c>
      <c r="H263" s="116">
        <v>0</v>
      </c>
      <c r="I263" s="116">
        <f t="shared" si="13"/>
        <v>599</v>
      </c>
      <c r="J263" s="71">
        <v>0</v>
      </c>
      <c r="K263" s="71">
        <f t="shared" si="12"/>
        <v>599</v>
      </c>
      <c r="L263" s="72">
        <v>0</v>
      </c>
      <c r="M263" s="72">
        <f t="shared" si="11"/>
        <v>599</v>
      </c>
    </row>
    <row r="264" spans="1:13" s="36" customFormat="1" ht="13.9" hidden="1" thickBot="1" x14ac:dyDescent="0.3">
      <c r="A264" s="131"/>
      <c r="B264" s="132" t="s">
        <v>100</v>
      </c>
      <c r="C264" s="133"/>
      <c r="D264" s="134">
        <v>3419</v>
      </c>
      <c r="E264" s="134">
        <v>5222</v>
      </c>
      <c r="F264" s="135" t="s">
        <v>95</v>
      </c>
      <c r="G264" s="136">
        <v>599</v>
      </c>
      <c r="H264" s="136">
        <v>0</v>
      </c>
      <c r="I264" s="137">
        <f t="shared" si="13"/>
        <v>599</v>
      </c>
      <c r="J264" s="77">
        <v>0</v>
      </c>
      <c r="K264" s="77">
        <f t="shared" si="12"/>
        <v>599</v>
      </c>
      <c r="L264" s="78">
        <v>0</v>
      </c>
      <c r="M264" s="78">
        <f t="shared" si="11"/>
        <v>599</v>
      </c>
    </row>
    <row r="265" spans="1:13" s="36" customFormat="1" ht="22.5" hidden="1" customHeight="1" x14ac:dyDescent="0.25">
      <c r="A265" s="110" t="s">
        <v>82</v>
      </c>
      <c r="B265" s="111">
        <v>4210062</v>
      </c>
      <c r="C265" s="112" t="s">
        <v>89</v>
      </c>
      <c r="D265" s="113" t="s">
        <v>90</v>
      </c>
      <c r="E265" s="113" t="s">
        <v>90</v>
      </c>
      <c r="F265" s="114" t="s">
        <v>226</v>
      </c>
      <c r="G265" s="116">
        <f>+G266</f>
        <v>193</v>
      </c>
      <c r="H265" s="116">
        <v>0</v>
      </c>
      <c r="I265" s="116">
        <f t="shared" si="13"/>
        <v>193</v>
      </c>
      <c r="J265" s="82">
        <v>0</v>
      </c>
      <c r="K265" s="82">
        <f t="shared" si="12"/>
        <v>193</v>
      </c>
      <c r="L265" s="83">
        <v>0</v>
      </c>
      <c r="M265" s="83">
        <f t="shared" si="11"/>
        <v>193</v>
      </c>
    </row>
    <row r="266" spans="1:13" s="36" customFormat="1" ht="13.9" hidden="1" thickBot="1" x14ac:dyDescent="0.3">
      <c r="A266" s="131"/>
      <c r="B266" s="132" t="s">
        <v>100</v>
      </c>
      <c r="C266" s="133"/>
      <c r="D266" s="134">
        <v>3419</v>
      </c>
      <c r="E266" s="134">
        <v>5222</v>
      </c>
      <c r="F266" s="135" t="s">
        <v>95</v>
      </c>
      <c r="G266" s="136">
        <v>193</v>
      </c>
      <c r="H266" s="136">
        <v>0</v>
      </c>
      <c r="I266" s="137">
        <f t="shared" si="13"/>
        <v>193</v>
      </c>
      <c r="J266" s="88">
        <v>0</v>
      </c>
      <c r="K266" s="88">
        <f t="shared" si="12"/>
        <v>193</v>
      </c>
      <c r="L266" s="89">
        <v>0</v>
      </c>
      <c r="M266" s="89">
        <f t="shared" si="11"/>
        <v>193</v>
      </c>
    </row>
    <row r="267" spans="1:13" s="36" customFormat="1" ht="21" hidden="1" thickBot="1" x14ac:dyDescent="0.3">
      <c r="A267" s="110" t="s">
        <v>82</v>
      </c>
      <c r="B267" s="111">
        <v>4210063</v>
      </c>
      <c r="C267" s="112" t="s">
        <v>89</v>
      </c>
      <c r="D267" s="113" t="s">
        <v>90</v>
      </c>
      <c r="E267" s="113" t="s">
        <v>90</v>
      </c>
      <c r="F267" s="114" t="s">
        <v>227</v>
      </c>
      <c r="G267" s="116">
        <f>+G268</f>
        <v>1200</v>
      </c>
      <c r="H267" s="116">
        <v>0</v>
      </c>
      <c r="I267" s="116">
        <f t="shared" si="13"/>
        <v>1200</v>
      </c>
      <c r="J267" s="71">
        <v>0</v>
      </c>
      <c r="K267" s="71">
        <f t="shared" si="12"/>
        <v>1200</v>
      </c>
      <c r="L267" s="72">
        <v>0</v>
      </c>
      <c r="M267" s="72">
        <f t="shared" ref="M267:M330" si="14">+K267+L267</f>
        <v>1200</v>
      </c>
    </row>
    <row r="268" spans="1:13" s="36" customFormat="1" ht="13.9" hidden="1" thickBot="1" x14ac:dyDescent="0.3">
      <c r="A268" s="131"/>
      <c r="B268" s="132" t="s">
        <v>100</v>
      </c>
      <c r="C268" s="133"/>
      <c r="D268" s="134">
        <v>3419</v>
      </c>
      <c r="E268" s="134">
        <v>5222</v>
      </c>
      <c r="F268" s="135" t="s">
        <v>95</v>
      </c>
      <c r="G268" s="136">
        <v>1200</v>
      </c>
      <c r="H268" s="136">
        <v>0</v>
      </c>
      <c r="I268" s="137">
        <f t="shared" si="13"/>
        <v>1200</v>
      </c>
      <c r="J268" s="77">
        <v>0</v>
      </c>
      <c r="K268" s="77">
        <f t="shared" ref="K268:K331" si="15">+I268+J268</f>
        <v>1200</v>
      </c>
      <c r="L268" s="78">
        <v>0</v>
      </c>
      <c r="M268" s="78">
        <f t="shared" si="14"/>
        <v>1200</v>
      </c>
    </row>
    <row r="269" spans="1:13" s="36" customFormat="1" ht="21" hidden="1" thickBot="1" x14ac:dyDescent="0.3">
      <c r="A269" s="110" t="s">
        <v>82</v>
      </c>
      <c r="B269" s="111">
        <v>4210064</v>
      </c>
      <c r="C269" s="112" t="s">
        <v>89</v>
      </c>
      <c r="D269" s="113" t="s">
        <v>90</v>
      </c>
      <c r="E269" s="113" t="s">
        <v>90</v>
      </c>
      <c r="F269" s="114" t="s">
        <v>228</v>
      </c>
      <c r="G269" s="116">
        <f>+G270</f>
        <v>70</v>
      </c>
      <c r="H269" s="116">
        <v>0</v>
      </c>
      <c r="I269" s="116">
        <f t="shared" si="13"/>
        <v>70</v>
      </c>
      <c r="J269" s="82">
        <v>0</v>
      </c>
      <c r="K269" s="82">
        <f t="shared" si="15"/>
        <v>70</v>
      </c>
      <c r="L269" s="83">
        <v>0</v>
      </c>
      <c r="M269" s="83">
        <f t="shared" si="14"/>
        <v>70</v>
      </c>
    </row>
    <row r="270" spans="1:13" s="36" customFormat="1" ht="13.9" hidden="1" thickBot="1" x14ac:dyDescent="0.3">
      <c r="A270" s="131"/>
      <c r="B270" s="132" t="s">
        <v>100</v>
      </c>
      <c r="C270" s="133"/>
      <c r="D270" s="134">
        <v>3419</v>
      </c>
      <c r="E270" s="134">
        <v>5222</v>
      </c>
      <c r="F270" s="135" t="s">
        <v>95</v>
      </c>
      <c r="G270" s="136">
        <v>70</v>
      </c>
      <c r="H270" s="136">
        <v>0</v>
      </c>
      <c r="I270" s="137">
        <f t="shared" si="13"/>
        <v>70</v>
      </c>
      <c r="J270" s="88">
        <v>0</v>
      </c>
      <c r="K270" s="88">
        <f t="shared" si="15"/>
        <v>70</v>
      </c>
      <c r="L270" s="89">
        <v>0</v>
      </c>
      <c r="M270" s="89">
        <f t="shared" si="14"/>
        <v>70</v>
      </c>
    </row>
    <row r="271" spans="1:13" s="36" customFormat="1" ht="21" hidden="1" thickBot="1" x14ac:dyDescent="0.3">
      <c r="A271" s="110" t="s">
        <v>82</v>
      </c>
      <c r="B271" s="111">
        <v>4210065</v>
      </c>
      <c r="C271" s="112" t="s">
        <v>89</v>
      </c>
      <c r="D271" s="113" t="s">
        <v>90</v>
      </c>
      <c r="E271" s="113" t="s">
        <v>90</v>
      </c>
      <c r="F271" s="114" t="s">
        <v>229</v>
      </c>
      <c r="G271" s="116">
        <f>+G272</f>
        <v>276</v>
      </c>
      <c r="H271" s="116">
        <v>0</v>
      </c>
      <c r="I271" s="116">
        <f t="shared" si="13"/>
        <v>276</v>
      </c>
      <c r="J271" s="71">
        <v>0</v>
      </c>
      <c r="K271" s="71">
        <f t="shared" si="15"/>
        <v>276</v>
      </c>
      <c r="L271" s="72">
        <v>0</v>
      </c>
      <c r="M271" s="72">
        <f t="shared" si="14"/>
        <v>276</v>
      </c>
    </row>
    <row r="272" spans="1:13" s="36" customFormat="1" ht="13.9" hidden="1" thickBot="1" x14ac:dyDescent="0.3">
      <c r="A272" s="131"/>
      <c r="B272" s="132" t="s">
        <v>100</v>
      </c>
      <c r="C272" s="133"/>
      <c r="D272" s="134">
        <v>3419</v>
      </c>
      <c r="E272" s="134">
        <v>5222</v>
      </c>
      <c r="F272" s="135" t="s">
        <v>95</v>
      </c>
      <c r="G272" s="136">
        <v>276</v>
      </c>
      <c r="H272" s="136">
        <v>0</v>
      </c>
      <c r="I272" s="137">
        <f t="shared" si="13"/>
        <v>276</v>
      </c>
      <c r="J272" s="77">
        <v>0</v>
      </c>
      <c r="K272" s="77">
        <f t="shared" si="15"/>
        <v>276</v>
      </c>
      <c r="L272" s="78">
        <v>0</v>
      </c>
      <c r="M272" s="78">
        <f t="shared" si="14"/>
        <v>276</v>
      </c>
    </row>
    <row r="273" spans="1:13" s="36" customFormat="1" ht="21" hidden="1" thickBot="1" x14ac:dyDescent="0.3">
      <c r="A273" s="110" t="s">
        <v>82</v>
      </c>
      <c r="B273" s="111">
        <v>4210066</v>
      </c>
      <c r="C273" s="112" t="s">
        <v>89</v>
      </c>
      <c r="D273" s="113" t="s">
        <v>90</v>
      </c>
      <c r="E273" s="113" t="s">
        <v>90</v>
      </c>
      <c r="F273" s="114" t="s">
        <v>230</v>
      </c>
      <c r="G273" s="116">
        <f>+G274</f>
        <v>75</v>
      </c>
      <c r="H273" s="116">
        <v>0</v>
      </c>
      <c r="I273" s="116">
        <f t="shared" si="13"/>
        <v>75</v>
      </c>
      <c r="J273" s="82">
        <v>0</v>
      </c>
      <c r="K273" s="82">
        <f t="shared" si="15"/>
        <v>75</v>
      </c>
      <c r="L273" s="83">
        <v>0</v>
      </c>
      <c r="M273" s="83">
        <f t="shared" si="14"/>
        <v>75</v>
      </c>
    </row>
    <row r="274" spans="1:13" s="36" customFormat="1" ht="13.9" hidden="1" thickBot="1" x14ac:dyDescent="0.3">
      <c r="A274" s="131"/>
      <c r="B274" s="132" t="s">
        <v>100</v>
      </c>
      <c r="C274" s="133"/>
      <c r="D274" s="134">
        <v>3419</v>
      </c>
      <c r="E274" s="134">
        <v>5222</v>
      </c>
      <c r="F274" s="135" t="s">
        <v>95</v>
      </c>
      <c r="G274" s="136">
        <v>75</v>
      </c>
      <c r="H274" s="136">
        <v>0</v>
      </c>
      <c r="I274" s="137">
        <f t="shared" si="13"/>
        <v>75</v>
      </c>
      <c r="J274" s="88">
        <v>0</v>
      </c>
      <c r="K274" s="88">
        <f t="shared" si="15"/>
        <v>75</v>
      </c>
      <c r="L274" s="89">
        <v>0</v>
      </c>
      <c r="M274" s="89">
        <f t="shared" si="14"/>
        <v>75</v>
      </c>
    </row>
    <row r="275" spans="1:13" s="36" customFormat="1" ht="22.5" hidden="1" customHeight="1" x14ac:dyDescent="0.25">
      <c r="A275" s="110" t="s">
        <v>82</v>
      </c>
      <c r="B275" s="111">
        <v>4210067</v>
      </c>
      <c r="C275" s="112" t="s">
        <v>89</v>
      </c>
      <c r="D275" s="113" t="s">
        <v>90</v>
      </c>
      <c r="E275" s="113" t="s">
        <v>90</v>
      </c>
      <c r="F275" s="114" t="s">
        <v>231</v>
      </c>
      <c r="G275" s="116">
        <f>+G276</f>
        <v>60</v>
      </c>
      <c r="H275" s="116">
        <v>0</v>
      </c>
      <c r="I275" s="116">
        <f t="shared" si="13"/>
        <v>60</v>
      </c>
      <c r="J275" s="71">
        <v>0</v>
      </c>
      <c r="K275" s="71">
        <f t="shared" si="15"/>
        <v>60</v>
      </c>
      <c r="L275" s="72">
        <v>0</v>
      </c>
      <c r="M275" s="72">
        <f t="shared" si="14"/>
        <v>60</v>
      </c>
    </row>
    <row r="276" spans="1:13" s="36" customFormat="1" ht="13.9" hidden="1" thickBot="1" x14ac:dyDescent="0.3">
      <c r="A276" s="131"/>
      <c r="B276" s="132" t="s">
        <v>100</v>
      </c>
      <c r="C276" s="133"/>
      <c r="D276" s="134">
        <v>3419</v>
      </c>
      <c r="E276" s="134">
        <v>5222</v>
      </c>
      <c r="F276" s="135" t="s">
        <v>95</v>
      </c>
      <c r="G276" s="136">
        <v>60</v>
      </c>
      <c r="H276" s="136">
        <v>0</v>
      </c>
      <c r="I276" s="137">
        <f t="shared" si="13"/>
        <v>60</v>
      </c>
      <c r="J276" s="77">
        <v>0</v>
      </c>
      <c r="K276" s="77">
        <f t="shared" si="15"/>
        <v>60</v>
      </c>
      <c r="L276" s="78">
        <v>0</v>
      </c>
      <c r="M276" s="78">
        <f t="shared" si="14"/>
        <v>60</v>
      </c>
    </row>
    <row r="277" spans="1:13" s="36" customFormat="1" ht="21" hidden="1" thickBot="1" x14ac:dyDescent="0.3">
      <c r="A277" s="110" t="s">
        <v>82</v>
      </c>
      <c r="B277" s="111">
        <v>4210068</v>
      </c>
      <c r="C277" s="112" t="s">
        <v>89</v>
      </c>
      <c r="D277" s="113" t="s">
        <v>90</v>
      </c>
      <c r="E277" s="113" t="s">
        <v>90</v>
      </c>
      <c r="F277" s="114" t="s">
        <v>232</v>
      </c>
      <c r="G277" s="116">
        <f>+G278</f>
        <v>54</v>
      </c>
      <c r="H277" s="116">
        <v>0</v>
      </c>
      <c r="I277" s="116">
        <f t="shared" si="13"/>
        <v>54</v>
      </c>
      <c r="J277" s="82">
        <v>0</v>
      </c>
      <c r="K277" s="82">
        <f t="shared" si="15"/>
        <v>54</v>
      </c>
      <c r="L277" s="83">
        <v>0</v>
      </c>
      <c r="M277" s="83">
        <f t="shared" si="14"/>
        <v>54</v>
      </c>
    </row>
    <row r="278" spans="1:13" s="36" customFormat="1" ht="13.9" hidden="1" thickBot="1" x14ac:dyDescent="0.3">
      <c r="A278" s="131"/>
      <c r="B278" s="132" t="s">
        <v>100</v>
      </c>
      <c r="C278" s="133"/>
      <c r="D278" s="134">
        <v>3419</v>
      </c>
      <c r="E278" s="134">
        <v>5222</v>
      </c>
      <c r="F278" s="135" t="s">
        <v>95</v>
      </c>
      <c r="G278" s="136">
        <v>54</v>
      </c>
      <c r="H278" s="136">
        <v>0</v>
      </c>
      <c r="I278" s="137">
        <f t="shared" ref="I278:I341" si="16">+G278+H278</f>
        <v>54</v>
      </c>
      <c r="J278" s="88">
        <v>0</v>
      </c>
      <c r="K278" s="88">
        <f t="shared" si="15"/>
        <v>54</v>
      </c>
      <c r="L278" s="89">
        <v>0</v>
      </c>
      <c r="M278" s="89">
        <f t="shared" si="14"/>
        <v>54</v>
      </c>
    </row>
    <row r="279" spans="1:13" s="36" customFormat="1" ht="21" hidden="1" thickBot="1" x14ac:dyDescent="0.3">
      <c r="A279" s="110" t="s">
        <v>82</v>
      </c>
      <c r="B279" s="111">
        <v>4210069</v>
      </c>
      <c r="C279" s="112" t="s">
        <v>89</v>
      </c>
      <c r="D279" s="113" t="s">
        <v>90</v>
      </c>
      <c r="E279" s="113" t="s">
        <v>90</v>
      </c>
      <c r="F279" s="114" t="s">
        <v>233</v>
      </c>
      <c r="G279" s="116">
        <f>+G280</f>
        <v>50</v>
      </c>
      <c r="H279" s="116">
        <v>0</v>
      </c>
      <c r="I279" s="116">
        <f t="shared" si="16"/>
        <v>50</v>
      </c>
      <c r="J279" s="71">
        <v>0</v>
      </c>
      <c r="K279" s="71">
        <f t="shared" si="15"/>
        <v>50</v>
      </c>
      <c r="L279" s="72">
        <v>0</v>
      </c>
      <c r="M279" s="72">
        <f t="shared" si="14"/>
        <v>50</v>
      </c>
    </row>
    <row r="280" spans="1:13" s="36" customFormat="1" ht="13.9" hidden="1" thickBot="1" x14ac:dyDescent="0.3">
      <c r="A280" s="131"/>
      <c r="B280" s="132" t="s">
        <v>100</v>
      </c>
      <c r="C280" s="133"/>
      <c r="D280" s="134">
        <v>3419</v>
      </c>
      <c r="E280" s="134">
        <v>5222</v>
      </c>
      <c r="F280" s="135" t="s">
        <v>95</v>
      </c>
      <c r="G280" s="136">
        <v>50</v>
      </c>
      <c r="H280" s="136">
        <v>0</v>
      </c>
      <c r="I280" s="137">
        <f t="shared" si="16"/>
        <v>50</v>
      </c>
      <c r="J280" s="77">
        <v>0</v>
      </c>
      <c r="K280" s="77">
        <f t="shared" si="15"/>
        <v>50</v>
      </c>
      <c r="L280" s="78">
        <v>0</v>
      </c>
      <c r="M280" s="78">
        <f t="shared" si="14"/>
        <v>50</v>
      </c>
    </row>
    <row r="281" spans="1:13" s="36" customFormat="1" ht="21" hidden="1" thickBot="1" x14ac:dyDescent="0.3">
      <c r="A281" s="110" t="s">
        <v>82</v>
      </c>
      <c r="B281" s="111">
        <v>4210070</v>
      </c>
      <c r="C281" s="112" t="s">
        <v>89</v>
      </c>
      <c r="D281" s="113" t="s">
        <v>90</v>
      </c>
      <c r="E281" s="113" t="s">
        <v>90</v>
      </c>
      <c r="F281" s="114" t="s">
        <v>234</v>
      </c>
      <c r="G281" s="116">
        <f>+G282</f>
        <v>66</v>
      </c>
      <c r="H281" s="116">
        <v>0</v>
      </c>
      <c r="I281" s="116">
        <f t="shared" si="16"/>
        <v>66</v>
      </c>
      <c r="J281" s="82">
        <v>0</v>
      </c>
      <c r="K281" s="82">
        <f t="shared" si="15"/>
        <v>66</v>
      </c>
      <c r="L281" s="83">
        <v>0</v>
      </c>
      <c r="M281" s="83">
        <f t="shared" si="14"/>
        <v>66</v>
      </c>
    </row>
    <row r="282" spans="1:13" s="36" customFormat="1" ht="13.9" hidden="1" thickBot="1" x14ac:dyDescent="0.3">
      <c r="A282" s="131"/>
      <c r="B282" s="132" t="s">
        <v>100</v>
      </c>
      <c r="C282" s="133"/>
      <c r="D282" s="134">
        <v>3419</v>
      </c>
      <c r="E282" s="134">
        <v>5222</v>
      </c>
      <c r="F282" s="135" t="s">
        <v>95</v>
      </c>
      <c r="G282" s="136">
        <v>66</v>
      </c>
      <c r="H282" s="136">
        <v>0</v>
      </c>
      <c r="I282" s="137">
        <f t="shared" si="16"/>
        <v>66</v>
      </c>
      <c r="J282" s="88">
        <v>0</v>
      </c>
      <c r="K282" s="88">
        <f t="shared" si="15"/>
        <v>66</v>
      </c>
      <c r="L282" s="89">
        <v>0</v>
      </c>
      <c r="M282" s="89">
        <f t="shared" si="14"/>
        <v>66</v>
      </c>
    </row>
    <row r="283" spans="1:13" s="36" customFormat="1" ht="21" hidden="1" thickBot="1" x14ac:dyDescent="0.3">
      <c r="A283" s="110" t="s">
        <v>82</v>
      </c>
      <c r="B283" s="111">
        <v>4210071</v>
      </c>
      <c r="C283" s="112" t="s">
        <v>89</v>
      </c>
      <c r="D283" s="113" t="s">
        <v>90</v>
      </c>
      <c r="E283" s="113" t="s">
        <v>90</v>
      </c>
      <c r="F283" s="114" t="s">
        <v>235</v>
      </c>
      <c r="G283" s="116">
        <f>+G284</f>
        <v>60</v>
      </c>
      <c r="H283" s="116">
        <v>0</v>
      </c>
      <c r="I283" s="116">
        <f t="shared" si="16"/>
        <v>60</v>
      </c>
      <c r="J283" s="71">
        <v>0</v>
      </c>
      <c r="K283" s="71">
        <f t="shared" si="15"/>
        <v>60</v>
      </c>
      <c r="L283" s="72">
        <v>0</v>
      </c>
      <c r="M283" s="72">
        <f t="shared" si="14"/>
        <v>60</v>
      </c>
    </row>
    <row r="284" spans="1:13" s="36" customFormat="1" ht="13.9" hidden="1" thickBot="1" x14ac:dyDescent="0.3">
      <c r="A284" s="131"/>
      <c r="B284" s="132" t="s">
        <v>100</v>
      </c>
      <c r="C284" s="133"/>
      <c r="D284" s="134">
        <v>3419</v>
      </c>
      <c r="E284" s="134">
        <v>5222</v>
      </c>
      <c r="F284" s="135" t="s">
        <v>95</v>
      </c>
      <c r="G284" s="136">
        <v>60</v>
      </c>
      <c r="H284" s="136">
        <v>0</v>
      </c>
      <c r="I284" s="137">
        <f t="shared" si="16"/>
        <v>60</v>
      </c>
      <c r="J284" s="77">
        <v>0</v>
      </c>
      <c r="K284" s="77">
        <f t="shared" si="15"/>
        <v>60</v>
      </c>
      <c r="L284" s="78">
        <v>0</v>
      </c>
      <c r="M284" s="78">
        <f t="shared" si="14"/>
        <v>60</v>
      </c>
    </row>
    <row r="285" spans="1:13" s="36" customFormat="1" ht="45" hidden="1" customHeight="1" x14ac:dyDescent="0.25">
      <c r="A285" s="110" t="s">
        <v>82</v>
      </c>
      <c r="B285" s="111">
        <v>4210072</v>
      </c>
      <c r="C285" s="112" t="s">
        <v>89</v>
      </c>
      <c r="D285" s="113" t="s">
        <v>90</v>
      </c>
      <c r="E285" s="113" t="s">
        <v>90</v>
      </c>
      <c r="F285" s="114" t="s">
        <v>236</v>
      </c>
      <c r="G285" s="116">
        <f>+G286</f>
        <v>75</v>
      </c>
      <c r="H285" s="116">
        <v>0</v>
      </c>
      <c r="I285" s="116">
        <f t="shared" si="16"/>
        <v>75</v>
      </c>
      <c r="J285" s="107">
        <v>0</v>
      </c>
      <c r="K285" s="82">
        <f t="shared" si="15"/>
        <v>75</v>
      </c>
      <c r="L285" s="83">
        <v>0</v>
      </c>
      <c r="M285" s="83">
        <f t="shared" si="14"/>
        <v>75</v>
      </c>
    </row>
    <row r="286" spans="1:13" s="36" customFormat="1" ht="13.9" hidden="1" thickBot="1" x14ac:dyDescent="0.3">
      <c r="A286" s="131"/>
      <c r="B286" s="132" t="s">
        <v>100</v>
      </c>
      <c r="C286" s="133"/>
      <c r="D286" s="134">
        <v>3419</v>
      </c>
      <c r="E286" s="134">
        <v>5222</v>
      </c>
      <c r="F286" s="135" t="s">
        <v>95</v>
      </c>
      <c r="G286" s="136">
        <v>75</v>
      </c>
      <c r="H286" s="136">
        <v>0</v>
      </c>
      <c r="I286" s="137">
        <f t="shared" si="16"/>
        <v>75</v>
      </c>
      <c r="J286" s="108">
        <v>0</v>
      </c>
      <c r="K286" s="88">
        <f t="shared" si="15"/>
        <v>75</v>
      </c>
      <c r="L286" s="89">
        <v>0</v>
      </c>
      <c r="M286" s="89">
        <f t="shared" si="14"/>
        <v>75</v>
      </c>
    </row>
    <row r="287" spans="1:13" s="36" customFormat="1" ht="21" hidden="1" thickBot="1" x14ac:dyDescent="0.3">
      <c r="A287" s="110" t="s">
        <v>82</v>
      </c>
      <c r="B287" s="111">
        <v>4210073</v>
      </c>
      <c r="C287" s="112" t="s">
        <v>89</v>
      </c>
      <c r="D287" s="113" t="s">
        <v>90</v>
      </c>
      <c r="E287" s="113" t="s">
        <v>90</v>
      </c>
      <c r="F287" s="114" t="s">
        <v>237</v>
      </c>
      <c r="G287" s="116">
        <f>+G288</f>
        <v>90</v>
      </c>
      <c r="H287" s="116">
        <v>0</v>
      </c>
      <c r="I287" s="116">
        <f t="shared" si="16"/>
        <v>90</v>
      </c>
      <c r="J287" s="71">
        <v>0</v>
      </c>
      <c r="K287" s="71">
        <f t="shared" si="15"/>
        <v>90</v>
      </c>
      <c r="L287" s="72">
        <v>0</v>
      </c>
      <c r="M287" s="72">
        <f t="shared" si="14"/>
        <v>90</v>
      </c>
    </row>
    <row r="288" spans="1:13" s="36" customFormat="1" ht="13.9" hidden="1" thickBot="1" x14ac:dyDescent="0.3">
      <c r="A288" s="131"/>
      <c r="B288" s="132" t="s">
        <v>100</v>
      </c>
      <c r="C288" s="133"/>
      <c r="D288" s="134">
        <v>3419</v>
      </c>
      <c r="E288" s="134">
        <v>5222</v>
      </c>
      <c r="F288" s="135" t="s">
        <v>95</v>
      </c>
      <c r="G288" s="136">
        <v>90</v>
      </c>
      <c r="H288" s="136">
        <v>0</v>
      </c>
      <c r="I288" s="137">
        <f t="shared" si="16"/>
        <v>90</v>
      </c>
      <c r="J288" s="77">
        <v>0</v>
      </c>
      <c r="K288" s="77">
        <f t="shared" si="15"/>
        <v>90</v>
      </c>
      <c r="L288" s="78">
        <v>0</v>
      </c>
      <c r="M288" s="78">
        <f t="shared" si="14"/>
        <v>90</v>
      </c>
    </row>
    <row r="289" spans="1:13" s="36" customFormat="1" ht="21" hidden="1" thickBot="1" x14ac:dyDescent="0.3">
      <c r="A289" s="110" t="s">
        <v>82</v>
      </c>
      <c r="B289" s="111">
        <v>4210074</v>
      </c>
      <c r="C289" s="112" t="s">
        <v>89</v>
      </c>
      <c r="D289" s="113" t="s">
        <v>90</v>
      </c>
      <c r="E289" s="113" t="s">
        <v>90</v>
      </c>
      <c r="F289" s="114" t="s">
        <v>238</v>
      </c>
      <c r="G289" s="116">
        <f>+G290</f>
        <v>50</v>
      </c>
      <c r="H289" s="116">
        <v>0</v>
      </c>
      <c r="I289" s="116">
        <f t="shared" si="16"/>
        <v>50</v>
      </c>
      <c r="J289" s="82">
        <v>0</v>
      </c>
      <c r="K289" s="82">
        <f t="shared" si="15"/>
        <v>50</v>
      </c>
      <c r="L289" s="83">
        <v>0</v>
      </c>
      <c r="M289" s="83">
        <f t="shared" si="14"/>
        <v>50</v>
      </c>
    </row>
    <row r="290" spans="1:13" s="36" customFormat="1" ht="13.9" hidden="1" thickBot="1" x14ac:dyDescent="0.3">
      <c r="A290" s="131"/>
      <c r="B290" s="132" t="s">
        <v>100</v>
      </c>
      <c r="C290" s="133"/>
      <c r="D290" s="134">
        <v>3419</v>
      </c>
      <c r="E290" s="134">
        <v>5222</v>
      </c>
      <c r="F290" s="135" t="s">
        <v>95</v>
      </c>
      <c r="G290" s="136">
        <v>50</v>
      </c>
      <c r="H290" s="136">
        <v>0</v>
      </c>
      <c r="I290" s="137">
        <f t="shared" si="16"/>
        <v>50</v>
      </c>
      <c r="J290" s="88">
        <v>0</v>
      </c>
      <c r="K290" s="88">
        <f t="shared" si="15"/>
        <v>50</v>
      </c>
      <c r="L290" s="89">
        <v>0</v>
      </c>
      <c r="M290" s="89">
        <f t="shared" si="14"/>
        <v>50</v>
      </c>
    </row>
    <row r="291" spans="1:13" s="36" customFormat="1" ht="36" hidden="1" customHeight="1" x14ac:dyDescent="0.25">
      <c r="A291" s="110" t="s">
        <v>82</v>
      </c>
      <c r="B291" s="111">
        <v>4210075</v>
      </c>
      <c r="C291" s="112" t="s">
        <v>89</v>
      </c>
      <c r="D291" s="113" t="s">
        <v>90</v>
      </c>
      <c r="E291" s="113" t="s">
        <v>90</v>
      </c>
      <c r="F291" s="114" t="s">
        <v>239</v>
      </c>
      <c r="G291" s="116">
        <f>+G292</f>
        <v>50</v>
      </c>
      <c r="H291" s="116">
        <v>0</v>
      </c>
      <c r="I291" s="116">
        <f t="shared" si="16"/>
        <v>50</v>
      </c>
      <c r="J291" s="71">
        <v>0</v>
      </c>
      <c r="K291" s="71">
        <f t="shared" si="15"/>
        <v>50</v>
      </c>
      <c r="L291" s="72">
        <v>0</v>
      </c>
      <c r="M291" s="72">
        <f t="shared" si="14"/>
        <v>50</v>
      </c>
    </row>
    <row r="292" spans="1:13" s="36" customFormat="1" ht="13.9" hidden="1" thickBot="1" x14ac:dyDescent="0.3">
      <c r="A292" s="131"/>
      <c r="B292" s="132" t="s">
        <v>100</v>
      </c>
      <c r="C292" s="133"/>
      <c r="D292" s="134">
        <v>3419</v>
      </c>
      <c r="E292" s="134">
        <v>5222</v>
      </c>
      <c r="F292" s="135" t="s">
        <v>95</v>
      </c>
      <c r="G292" s="136">
        <v>50</v>
      </c>
      <c r="H292" s="136">
        <v>0</v>
      </c>
      <c r="I292" s="137">
        <f t="shared" si="16"/>
        <v>50</v>
      </c>
      <c r="J292" s="77">
        <v>0</v>
      </c>
      <c r="K292" s="77">
        <f t="shared" si="15"/>
        <v>50</v>
      </c>
      <c r="L292" s="78">
        <v>0</v>
      </c>
      <c r="M292" s="78">
        <f t="shared" si="14"/>
        <v>50</v>
      </c>
    </row>
    <row r="293" spans="1:13" s="36" customFormat="1" ht="21" hidden="1" thickBot="1" x14ac:dyDescent="0.3">
      <c r="A293" s="110" t="s">
        <v>82</v>
      </c>
      <c r="B293" s="111">
        <v>4210076</v>
      </c>
      <c r="C293" s="112" t="s">
        <v>89</v>
      </c>
      <c r="D293" s="113" t="s">
        <v>90</v>
      </c>
      <c r="E293" s="113" t="s">
        <v>90</v>
      </c>
      <c r="F293" s="114" t="s">
        <v>240</v>
      </c>
      <c r="G293" s="116">
        <f>+G294</f>
        <v>129</v>
      </c>
      <c r="H293" s="116">
        <v>0</v>
      </c>
      <c r="I293" s="116">
        <f t="shared" si="16"/>
        <v>129</v>
      </c>
      <c r="J293" s="82">
        <v>0</v>
      </c>
      <c r="K293" s="82">
        <f t="shared" si="15"/>
        <v>129</v>
      </c>
      <c r="L293" s="83">
        <v>0</v>
      </c>
      <c r="M293" s="83">
        <f t="shared" si="14"/>
        <v>129</v>
      </c>
    </row>
    <row r="294" spans="1:13" s="36" customFormat="1" ht="13.9" hidden="1" thickBot="1" x14ac:dyDescent="0.3">
      <c r="A294" s="131"/>
      <c r="B294" s="132" t="s">
        <v>100</v>
      </c>
      <c r="C294" s="133"/>
      <c r="D294" s="134">
        <v>3419</v>
      </c>
      <c r="E294" s="134">
        <v>5222</v>
      </c>
      <c r="F294" s="135" t="s">
        <v>95</v>
      </c>
      <c r="G294" s="136">
        <v>129</v>
      </c>
      <c r="H294" s="136">
        <v>0</v>
      </c>
      <c r="I294" s="137">
        <f t="shared" si="16"/>
        <v>129</v>
      </c>
      <c r="J294" s="88">
        <v>0</v>
      </c>
      <c r="K294" s="88">
        <f t="shared" si="15"/>
        <v>129</v>
      </c>
      <c r="L294" s="89">
        <v>0</v>
      </c>
      <c r="M294" s="89">
        <f t="shared" si="14"/>
        <v>129</v>
      </c>
    </row>
    <row r="295" spans="1:13" s="36" customFormat="1" ht="21" hidden="1" thickBot="1" x14ac:dyDescent="0.3">
      <c r="A295" s="110" t="s">
        <v>82</v>
      </c>
      <c r="B295" s="111">
        <v>4210077</v>
      </c>
      <c r="C295" s="112" t="s">
        <v>89</v>
      </c>
      <c r="D295" s="113" t="s">
        <v>90</v>
      </c>
      <c r="E295" s="113" t="s">
        <v>90</v>
      </c>
      <c r="F295" s="114" t="s">
        <v>241</v>
      </c>
      <c r="G295" s="116">
        <f>+G296</f>
        <v>72</v>
      </c>
      <c r="H295" s="116">
        <v>0</v>
      </c>
      <c r="I295" s="116">
        <f t="shared" si="16"/>
        <v>72</v>
      </c>
      <c r="J295" s="71">
        <v>0</v>
      </c>
      <c r="K295" s="71">
        <f t="shared" si="15"/>
        <v>72</v>
      </c>
      <c r="L295" s="72">
        <v>0</v>
      </c>
      <c r="M295" s="72">
        <f t="shared" si="14"/>
        <v>72</v>
      </c>
    </row>
    <row r="296" spans="1:13" s="36" customFormat="1" ht="13.9" hidden="1" thickBot="1" x14ac:dyDescent="0.3">
      <c r="A296" s="131"/>
      <c r="B296" s="132" t="s">
        <v>100</v>
      </c>
      <c r="C296" s="133"/>
      <c r="D296" s="134">
        <v>3419</v>
      </c>
      <c r="E296" s="134">
        <v>5222</v>
      </c>
      <c r="F296" s="135" t="s">
        <v>95</v>
      </c>
      <c r="G296" s="136">
        <v>72</v>
      </c>
      <c r="H296" s="136">
        <v>0</v>
      </c>
      <c r="I296" s="137">
        <f t="shared" si="16"/>
        <v>72</v>
      </c>
      <c r="J296" s="77">
        <v>0</v>
      </c>
      <c r="K296" s="77">
        <f t="shared" si="15"/>
        <v>72</v>
      </c>
      <c r="L296" s="78">
        <v>0</v>
      </c>
      <c r="M296" s="78">
        <f t="shared" si="14"/>
        <v>72</v>
      </c>
    </row>
    <row r="297" spans="1:13" s="36" customFormat="1" ht="21" hidden="1" thickBot="1" x14ac:dyDescent="0.3">
      <c r="A297" s="110" t="s">
        <v>82</v>
      </c>
      <c r="B297" s="111">
        <v>4210078</v>
      </c>
      <c r="C297" s="112" t="s">
        <v>89</v>
      </c>
      <c r="D297" s="113" t="s">
        <v>90</v>
      </c>
      <c r="E297" s="113" t="s">
        <v>90</v>
      </c>
      <c r="F297" s="114" t="s">
        <v>242</v>
      </c>
      <c r="G297" s="116">
        <f>+G298</f>
        <v>50</v>
      </c>
      <c r="H297" s="116">
        <v>0</v>
      </c>
      <c r="I297" s="116">
        <f t="shared" si="16"/>
        <v>50</v>
      </c>
      <c r="J297" s="82">
        <v>0</v>
      </c>
      <c r="K297" s="82">
        <f t="shared" si="15"/>
        <v>50</v>
      </c>
      <c r="L297" s="83">
        <v>0</v>
      </c>
      <c r="M297" s="83">
        <f t="shared" si="14"/>
        <v>50</v>
      </c>
    </row>
    <row r="298" spans="1:13" s="36" customFormat="1" ht="13.9" hidden="1" thickBot="1" x14ac:dyDescent="0.3">
      <c r="A298" s="131"/>
      <c r="B298" s="132" t="s">
        <v>100</v>
      </c>
      <c r="C298" s="133"/>
      <c r="D298" s="134">
        <v>3419</v>
      </c>
      <c r="E298" s="134">
        <v>5222</v>
      </c>
      <c r="F298" s="135" t="s">
        <v>95</v>
      </c>
      <c r="G298" s="136">
        <v>50</v>
      </c>
      <c r="H298" s="136">
        <v>0</v>
      </c>
      <c r="I298" s="137">
        <f t="shared" si="16"/>
        <v>50</v>
      </c>
      <c r="J298" s="88">
        <v>0</v>
      </c>
      <c r="K298" s="88">
        <f t="shared" si="15"/>
        <v>50</v>
      </c>
      <c r="L298" s="89">
        <v>0</v>
      </c>
      <c r="M298" s="89">
        <f t="shared" si="14"/>
        <v>50</v>
      </c>
    </row>
    <row r="299" spans="1:13" s="36" customFormat="1" ht="21" hidden="1" thickBot="1" x14ac:dyDescent="0.3">
      <c r="A299" s="110" t="s">
        <v>82</v>
      </c>
      <c r="B299" s="111">
        <v>4210079</v>
      </c>
      <c r="C299" s="112" t="s">
        <v>89</v>
      </c>
      <c r="D299" s="113" t="s">
        <v>90</v>
      </c>
      <c r="E299" s="113" t="s">
        <v>90</v>
      </c>
      <c r="F299" s="114" t="s">
        <v>243</v>
      </c>
      <c r="G299" s="116">
        <f>+G300</f>
        <v>50</v>
      </c>
      <c r="H299" s="116">
        <v>0</v>
      </c>
      <c r="I299" s="116">
        <f t="shared" si="16"/>
        <v>50</v>
      </c>
      <c r="J299" s="71">
        <v>0</v>
      </c>
      <c r="K299" s="71">
        <f t="shared" si="15"/>
        <v>50</v>
      </c>
      <c r="L299" s="72">
        <v>0</v>
      </c>
      <c r="M299" s="72">
        <f t="shared" si="14"/>
        <v>50</v>
      </c>
    </row>
    <row r="300" spans="1:13" s="36" customFormat="1" ht="13.9" hidden="1" thickBot="1" x14ac:dyDescent="0.3">
      <c r="A300" s="131"/>
      <c r="B300" s="132" t="s">
        <v>100</v>
      </c>
      <c r="C300" s="133"/>
      <c r="D300" s="134">
        <v>3419</v>
      </c>
      <c r="E300" s="134">
        <v>5222</v>
      </c>
      <c r="F300" s="135" t="s">
        <v>95</v>
      </c>
      <c r="G300" s="136">
        <v>50</v>
      </c>
      <c r="H300" s="136">
        <v>0</v>
      </c>
      <c r="I300" s="137">
        <f t="shared" si="16"/>
        <v>50</v>
      </c>
      <c r="J300" s="77">
        <v>0</v>
      </c>
      <c r="K300" s="77">
        <f t="shared" si="15"/>
        <v>50</v>
      </c>
      <c r="L300" s="78">
        <v>0</v>
      </c>
      <c r="M300" s="78">
        <f t="shared" si="14"/>
        <v>50</v>
      </c>
    </row>
    <row r="301" spans="1:13" s="36" customFormat="1" ht="21" hidden="1" thickBot="1" x14ac:dyDescent="0.3">
      <c r="A301" s="110" t="s">
        <v>82</v>
      </c>
      <c r="B301" s="111">
        <v>4210080</v>
      </c>
      <c r="C301" s="112" t="s">
        <v>89</v>
      </c>
      <c r="D301" s="113" t="s">
        <v>90</v>
      </c>
      <c r="E301" s="113" t="s">
        <v>90</v>
      </c>
      <c r="F301" s="114" t="s">
        <v>244</v>
      </c>
      <c r="G301" s="116">
        <f>+G302</f>
        <v>50</v>
      </c>
      <c r="H301" s="116">
        <v>0</v>
      </c>
      <c r="I301" s="116">
        <f t="shared" si="16"/>
        <v>50</v>
      </c>
      <c r="J301" s="82">
        <v>0</v>
      </c>
      <c r="K301" s="82">
        <f t="shared" si="15"/>
        <v>50</v>
      </c>
      <c r="L301" s="83">
        <v>0</v>
      </c>
      <c r="M301" s="83">
        <f t="shared" si="14"/>
        <v>50</v>
      </c>
    </row>
    <row r="302" spans="1:13" s="36" customFormat="1" ht="13.9" hidden="1" thickBot="1" x14ac:dyDescent="0.3">
      <c r="A302" s="131"/>
      <c r="B302" s="132" t="s">
        <v>100</v>
      </c>
      <c r="C302" s="133"/>
      <c r="D302" s="134">
        <v>3419</v>
      </c>
      <c r="E302" s="134">
        <v>5222</v>
      </c>
      <c r="F302" s="135" t="s">
        <v>95</v>
      </c>
      <c r="G302" s="136">
        <v>50</v>
      </c>
      <c r="H302" s="136">
        <v>0</v>
      </c>
      <c r="I302" s="137">
        <f t="shared" si="16"/>
        <v>50</v>
      </c>
      <c r="J302" s="88">
        <v>0</v>
      </c>
      <c r="K302" s="88">
        <f t="shared" si="15"/>
        <v>50</v>
      </c>
      <c r="L302" s="89">
        <v>0</v>
      </c>
      <c r="M302" s="89">
        <f t="shared" si="14"/>
        <v>50</v>
      </c>
    </row>
    <row r="303" spans="1:13" s="36" customFormat="1" ht="13.9" hidden="1" thickBot="1" x14ac:dyDescent="0.3">
      <c r="A303" s="110" t="s">
        <v>82</v>
      </c>
      <c r="B303" s="111">
        <v>4210081</v>
      </c>
      <c r="C303" s="112" t="s">
        <v>89</v>
      </c>
      <c r="D303" s="113" t="s">
        <v>90</v>
      </c>
      <c r="E303" s="113" t="s">
        <v>90</v>
      </c>
      <c r="F303" s="114" t="s">
        <v>245</v>
      </c>
      <c r="G303" s="116">
        <f>+G304</f>
        <v>54</v>
      </c>
      <c r="H303" s="116">
        <v>0</v>
      </c>
      <c r="I303" s="116">
        <f t="shared" si="16"/>
        <v>54</v>
      </c>
      <c r="J303" s="71">
        <v>0</v>
      </c>
      <c r="K303" s="71">
        <f t="shared" si="15"/>
        <v>54</v>
      </c>
      <c r="L303" s="72">
        <v>0</v>
      </c>
      <c r="M303" s="72">
        <f t="shared" si="14"/>
        <v>54</v>
      </c>
    </row>
    <row r="304" spans="1:13" s="36" customFormat="1" ht="13.9" hidden="1" thickBot="1" x14ac:dyDescent="0.3">
      <c r="A304" s="131"/>
      <c r="B304" s="132" t="s">
        <v>100</v>
      </c>
      <c r="C304" s="133"/>
      <c r="D304" s="134">
        <v>3419</v>
      </c>
      <c r="E304" s="134">
        <v>5222</v>
      </c>
      <c r="F304" s="135" t="s">
        <v>95</v>
      </c>
      <c r="G304" s="136">
        <v>54</v>
      </c>
      <c r="H304" s="136">
        <v>0</v>
      </c>
      <c r="I304" s="137">
        <f t="shared" si="16"/>
        <v>54</v>
      </c>
      <c r="J304" s="77">
        <v>0</v>
      </c>
      <c r="K304" s="77">
        <f t="shared" si="15"/>
        <v>54</v>
      </c>
      <c r="L304" s="78">
        <v>0</v>
      </c>
      <c r="M304" s="78">
        <f t="shared" si="14"/>
        <v>54</v>
      </c>
    </row>
    <row r="305" spans="1:13" s="36" customFormat="1" ht="21" hidden="1" thickBot="1" x14ac:dyDescent="0.3">
      <c r="A305" s="110" t="s">
        <v>82</v>
      </c>
      <c r="B305" s="111">
        <v>4210082</v>
      </c>
      <c r="C305" s="112" t="s">
        <v>89</v>
      </c>
      <c r="D305" s="113" t="s">
        <v>90</v>
      </c>
      <c r="E305" s="113" t="s">
        <v>90</v>
      </c>
      <c r="F305" s="114" t="s">
        <v>246</v>
      </c>
      <c r="G305" s="116">
        <f>+G306</f>
        <v>693</v>
      </c>
      <c r="H305" s="116">
        <v>0</v>
      </c>
      <c r="I305" s="116">
        <f t="shared" si="16"/>
        <v>693</v>
      </c>
      <c r="J305" s="82">
        <v>0</v>
      </c>
      <c r="K305" s="82">
        <f t="shared" si="15"/>
        <v>693</v>
      </c>
      <c r="L305" s="83">
        <v>0</v>
      </c>
      <c r="M305" s="83">
        <f t="shared" si="14"/>
        <v>693</v>
      </c>
    </row>
    <row r="306" spans="1:13" s="36" customFormat="1" ht="13.9" hidden="1" thickBot="1" x14ac:dyDescent="0.3">
      <c r="A306" s="131"/>
      <c r="B306" s="132" t="s">
        <v>100</v>
      </c>
      <c r="C306" s="133"/>
      <c r="D306" s="134">
        <v>3419</v>
      </c>
      <c r="E306" s="134">
        <v>5222</v>
      </c>
      <c r="F306" s="135" t="s">
        <v>95</v>
      </c>
      <c r="G306" s="136">
        <v>693</v>
      </c>
      <c r="H306" s="136">
        <v>0</v>
      </c>
      <c r="I306" s="137">
        <f t="shared" si="16"/>
        <v>693</v>
      </c>
      <c r="J306" s="88">
        <v>0</v>
      </c>
      <c r="K306" s="88">
        <f t="shared" si="15"/>
        <v>693</v>
      </c>
      <c r="L306" s="89">
        <v>0</v>
      </c>
      <c r="M306" s="89">
        <f t="shared" si="14"/>
        <v>693</v>
      </c>
    </row>
    <row r="307" spans="1:13" s="36" customFormat="1" ht="22.5" hidden="1" customHeight="1" x14ac:dyDescent="0.25">
      <c r="A307" s="110" t="s">
        <v>82</v>
      </c>
      <c r="B307" s="111">
        <v>4210083</v>
      </c>
      <c r="C307" s="112" t="s">
        <v>89</v>
      </c>
      <c r="D307" s="113" t="s">
        <v>90</v>
      </c>
      <c r="E307" s="113" t="s">
        <v>90</v>
      </c>
      <c r="F307" s="114" t="s">
        <v>247</v>
      </c>
      <c r="G307" s="116">
        <f>+G308</f>
        <v>54</v>
      </c>
      <c r="H307" s="116">
        <v>0</v>
      </c>
      <c r="I307" s="116">
        <f t="shared" si="16"/>
        <v>54</v>
      </c>
      <c r="J307" s="71">
        <v>0</v>
      </c>
      <c r="K307" s="71">
        <f t="shared" si="15"/>
        <v>54</v>
      </c>
      <c r="L307" s="72">
        <v>0</v>
      </c>
      <c r="M307" s="72">
        <f t="shared" si="14"/>
        <v>54</v>
      </c>
    </row>
    <row r="308" spans="1:13" s="36" customFormat="1" ht="13.9" hidden="1" thickBot="1" x14ac:dyDescent="0.3">
      <c r="A308" s="131"/>
      <c r="B308" s="132" t="s">
        <v>100</v>
      </c>
      <c r="C308" s="133"/>
      <c r="D308" s="134">
        <v>3419</v>
      </c>
      <c r="E308" s="134">
        <v>5222</v>
      </c>
      <c r="F308" s="135" t="s">
        <v>95</v>
      </c>
      <c r="G308" s="136">
        <v>54</v>
      </c>
      <c r="H308" s="136">
        <v>0</v>
      </c>
      <c r="I308" s="137">
        <f t="shared" si="16"/>
        <v>54</v>
      </c>
      <c r="J308" s="77">
        <v>0</v>
      </c>
      <c r="K308" s="77">
        <f t="shared" si="15"/>
        <v>54</v>
      </c>
      <c r="L308" s="78">
        <v>0</v>
      </c>
      <c r="M308" s="78">
        <f t="shared" si="14"/>
        <v>54</v>
      </c>
    </row>
    <row r="309" spans="1:13" s="36" customFormat="1" ht="21" hidden="1" thickBot="1" x14ac:dyDescent="0.3">
      <c r="A309" s="110" t="s">
        <v>82</v>
      </c>
      <c r="B309" s="111">
        <v>4210084</v>
      </c>
      <c r="C309" s="112" t="s">
        <v>89</v>
      </c>
      <c r="D309" s="113" t="s">
        <v>90</v>
      </c>
      <c r="E309" s="113" t="s">
        <v>90</v>
      </c>
      <c r="F309" s="114" t="s">
        <v>248</v>
      </c>
      <c r="G309" s="116">
        <f>+G310</f>
        <v>50</v>
      </c>
      <c r="H309" s="116">
        <v>0</v>
      </c>
      <c r="I309" s="116">
        <f t="shared" si="16"/>
        <v>50</v>
      </c>
      <c r="J309" s="82">
        <v>0</v>
      </c>
      <c r="K309" s="82">
        <f t="shared" si="15"/>
        <v>50</v>
      </c>
      <c r="L309" s="83">
        <v>0</v>
      </c>
      <c r="M309" s="83">
        <f t="shared" si="14"/>
        <v>50</v>
      </c>
    </row>
    <row r="310" spans="1:13" s="36" customFormat="1" ht="13.9" hidden="1" thickBot="1" x14ac:dyDescent="0.3">
      <c r="A310" s="131"/>
      <c r="B310" s="132" t="s">
        <v>100</v>
      </c>
      <c r="C310" s="133"/>
      <c r="D310" s="134">
        <v>3419</v>
      </c>
      <c r="E310" s="134">
        <v>5222</v>
      </c>
      <c r="F310" s="135" t="s">
        <v>95</v>
      </c>
      <c r="G310" s="136">
        <v>50</v>
      </c>
      <c r="H310" s="136">
        <v>0</v>
      </c>
      <c r="I310" s="137">
        <f t="shared" si="16"/>
        <v>50</v>
      </c>
      <c r="J310" s="88">
        <v>0</v>
      </c>
      <c r="K310" s="88">
        <f t="shared" si="15"/>
        <v>50</v>
      </c>
      <c r="L310" s="89">
        <v>0</v>
      </c>
      <c r="M310" s="89">
        <f t="shared" si="14"/>
        <v>50</v>
      </c>
    </row>
    <row r="311" spans="1:13" s="36" customFormat="1" ht="21" hidden="1" thickBot="1" x14ac:dyDescent="0.3">
      <c r="A311" s="110" t="s">
        <v>82</v>
      </c>
      <c r="B311" s="111">
        <v>4210085</v>
      </c>
      <c r="C311" s="112" t="s">
        <v>89</v>
      </c>
      <c r="D311" s="113" t="s">
        <v>90</v>
      </c>
      <c r="E311" s="113" t="s">
        <v>90</v>
      </c>
      <c r="F311" s="114" t="s">
        <v>249</v>
      </c>
      <c r="G311" s="116">
        <f>+G312</f>
        <v>50</v>
      </c>
      <c r="H311" s="116">
        <v>0</v>
      </c>
      <c r="I311" s="116">
        <f t="shared" si="16"/>
        <v>50</v>
      </c>
      <c r="J311" s="71">
        <v>0</v>
      </c>
      <c r="K311" s="71">
        <f t="shared" si="15"/>
        <v>50</v>
      </c>
      <c r="L311" s="72">
        <v>0</v>
      </c>
      <c r="M311" s="72">
        <f t="shared" si="14"/>
        <v>50</v>
      </c>
    </row>
    <row r="312" spans="1:13" s="36" customFormat="1" ht="13.9" hidden="1" thickBot="1" x14ac:dyDescent="0.3">
      <c r="A312" s="131"/>
      <c r="B312" s="132" t="s">
        <v>100</v>
      </c>
      <c r="C312" s="133"/>
      <c r="D312" s="134">
        <v>3419</v>
      </c>
      <c r="E312" s="134">
        <v>5222</v>
      </c>
      <c r="F312" s="135" t="s">
        <v>95</v>
      </c>
      <c r="G312" s="136">
        <v>50</v>
      </c>
      <c r="H312" s="136">
        <v>0</v>
      </c>
      <c r="I312" s="137">
        <f t="shared" si="16"/>
        <v>50</v>
      </c>
      <c r="J312" s="77">
        <v>0</v>
      </c>
      <c r="K312" s="77">
        <f t="shared" si="15"/>
        <v>50</v>
      </c>
      <c r="L312" s="78">
        <v>0</v>
      </c>
      <c r="M312" s="78">
        <f t="shared" si="14"/>
        <v>50</v>
      </c>
    </row>
    <row r="313" spans="1:13" s="36" customFormat="1" ht="21" hidden="1" thickBot="1" x14ac:dyDescent="0.3">
      <c r="A313" s="110" t="s">
        <v>82</v>
      </c>
      <c r="B313" s="111">
        <v>4210086</v>
      </c>
      <c r="C313" s="112" t="s">
        <v>89</v>
      </c>
      <c r="D313" s="113" t="s">
        <v>90</v>
      </c>
      <c r="E313" s="113" t="s">
        <v>90</v>
      </c>
      <c r="F313" s="114" t="s">
        <v>250</v>
      </c>
      <c r="G313" s="116">
        <f>+G314</f>
        <v>50</v>
      </c>
      <c r="H313" s="116">
        <v>0</v>
      </c>
      <c r="I313" s="116">
        <f t="shared" si="16"/>
        <v>50</v>
      </c>
      <c r="J313" s="82">
        <v>0</v>
      </c>
      <c r="K313" s="82">
        <f t="shared" si="15"/>
        <v>50</v>
      </c>
      <c r="L313" s="83">
        <v>0</v>
      </c>
      <c r="M313" s="83">
        <f t="shared" si="14"/>
        <v>50</v>
      </c>
    </row>
    <row r="314" spans="1:13" s="36" customFormat="1" ht="13.9" hidden="1" thickBot="1" x14ac:dyDescent="0.3">
      <c r="A314" s="131"/>
      <c r="B314" s="132" t="s">
        <v>100</v>
      </c>
      <c r="C314" s="133"/>
      <c r="D314" s="134">
        <v>3419</v>
      </c>
      <c r="E314" s="134">
        <v>5222</v>
      </c>
      <c r="F314" s="135" t="s">
        <v>95</v>
      </c>
      <c r="G314" s="136">
        <v>50</v>
      </c>
      <c r="H314" s="136">
        <v>0</v>
      </c>
      <c r="I314" s="137">
        <f t="shared" si="16"/>
        <v>50</v>
      </c>
      <c r="J314" s="88">
        <v>0</v>
      </c>
      <c r="K314" s="88">
        <f t="shared" si="15"/>
        <v>50</v>
      </c>
      <c r="L314" s="89">
        <v>0</v>
      </c>
      <c r="M314" s="89">
        <f t="shared" si="14"/>
        <v>50</v>
      </c>
    </row>
    <row r="315" spans="1:13" s="36" customFormat="1" ht="21" hidden="1" thickBot="1" x14ac:dyDescent="0.3">
      <c r="A315" s="110" t="s">
        <v>82</v>
      </c>
      <c r="B315" s="111">
        <v>4210087</v>
      </c>
      <c r="C315" s="112" t="s">
        <v>89</v>
      </c>
      <c r="D315" s="113" t="s">
        <v>90</v>
      </c>
      <c r="E315" s="113" t="s">
        <v>90</v>
      </c>
      <c r="F315" s="114" t="s">
        <v>251</v>
      </c>
      <c r="G315" s="116">
        <f>+G316</f>
        <v>50</v>
      </c>
      <c r="H315" s="116">
        <v>0</v>
      </c>
      <c r="I315" s="116">
        <f t="shared" si="16"/>
        <v>50</v>
      </c>
      <c r="J315" s="71">
        <v>0</v>
      </c>
      <c r="K315" s="71">
        <f t="shared" si="15"/>
        <v>50</v>
      </c>
      <c r="L315" s="72">
        <v>0</v>
      </c>
      <c r="M315" s="72">
        <f t="shared" si="14"/>
        <v>50</v>
      </c>
    </row>
    <row r="316" spans="1:13" s="36" customFormat="1" ht="13.9" hidden="1" thickBot="1" x14ac:dyDescent="0.3">
      <c r="A316" s="131"/>
      <c r="B316" s="132" t="s">
        <v>100</v>
      </c>
      <c r="C316" s="133"/>
      <c r="D316" s="134">
        <v>3419</v>
      </c>
      <c r="E316" s="134">
        <v>5222</v>
      </c>
      <c r="F316" s="135" t="s">
        <v>95</v>
      </c>
      <c r="G316" s="136">
        <v>50</v>
      </c>
      <c r="H316" s="136">
        <v>0</v>
      </c>
      <c r="I316" s="137">
        <f t="shared" si="16"/>
        <v>50</v>
      </c>
      <c r="J316" s="77">
        <v>0</v>
      </c>
      <c r="K316" s="77">
        <f t="shared" si="15"/>
        <v>50</v>
      </c>
      <c r="L316" s="78">
        <v>0</v>
      </c>
      <c r="M316" s="78">
        <f t="shared" si="14"/>
        <v>50</v>
      </c>
    </row>
    <row r="317" spans="1:13" s="36" customFormat="1" ht="21" hidden="1" thickBot="1" x14ac:dyDescent="0.3">
      <c r="A317" s="110" t="s">
        <v>82</v>
      </c>
      <c r="B317" s="111">
        <v>4210088</v>
      </c>
      <c r="C317" s="112" t="s">
        <v>89</v>
      </c>
      <c r="D317" s="113" t="s">
        <v>90</v>
      </c>
      <c r="E317" s="113" t="s">
        <v>90</v>
      </c>
      <c r="F317" s="114" t="s">
        <v>252</v>
      </c>
      <c r="G317" s="116">
        <f>+G318</f>
        <v>50</v>
      </c>
      <c r="H317" s="116">
        <v>0</v>
      </c>
      <c r="I317" s="116">
        <f t="shared" si="16"/>
        <v>50</v>
      </c>
      <c r="J317" s="82">
        <v>0</v>
      </c>
      <c r="K317" s="82">
        <f t="shared" si="15"/>
        <v>50</v>
      </c>
      <c r="L317" s="83">
        <v>0</v>
      </c>
      <c r="M317" s="83">
        <f t="shared" si="14"/>
        <v>50</v>
      </c>
    </row>
    <row r="318" spans="1:13" s="36" customFormat="1" ht="13.9" hidden="1" thickBot="1" x14ac:dyDescent="0.3">
      <c r="A318" s="131"/>
      <c r="B318" s="132" t="s">
        <v>100</v>
      </c>
      <c r="C318" s="133"/>
      <c r="D318" s="134">
        <v>3419</v>
      </c>
      <c r="E318" s="134">
        <v>5222</v>
      </c>
      <c r="F318" s="135" t="s">
        <v>95</v>
      </c>
      <c r="G318" s="136">
        <v>50</v>
      </c>
      <c r="H318" s="136">
        <v>0</v>
      </c>
      <c r="I318" s="137">
        <f t="shared" si="16"/>
        <v>50</v>
      </c>
      <c r="J318" s="88">
        <v>0</v>
      </c>
      <c r="K318" s="88">
        <f t="shared" si="15"/>
        <v>50</v>
      </c>
      <c r="L318" s="89">
        <v>0</v>
      </c>
      <c r="M318" s="89">
        <f t="shared" si="14"/>
        <v>50</v>
      </c>
    </row>
    <row r="319" spans="1:13" s="36" customFormat="1" ht="21" hidden="1" thickBot="1" x14ac:dyDescent="0.3">
      <c r="A319" s="110" t="s">
        <v>82</v>
      </c>
      <c r="B319" s="111">
        <v>4210089</v>
      </c>
      <c r="C319" s="112" t="s">
        <v>89</v>
      </c>
      <c r="D319" s="113" t="s">
        <v>90</v>
      </c>
      <c r="E319" s="113" t="s">
        <v>90</v>
      </c>
      <c r="F319" s="114" t="s">
        <v>253</v>
      </c>
      <c r="G319" s="116">
        <f>+G320</f>
        <v>340</v>
      </c>
      <c r="H319" s="116">
        <v>0</v>
      </c>
      <c r="I319" s="116">
        <f t="shared" si="16"/>
        <v>340</v>
      </c>
      <c r="J319" s="71">
        <v>0</v>
      </c>
      <c r="K319" s="71">
        <f t="shared" si="15"/>
        <v>340</v>
      </c>
      <c r="L319" s="72">
        <v>0</v>
      </c>
      <c r="M319" s="72">
        <f t="shared" si="14"/>
        <v>340</v>
      </c>
    </row>
    <row r="320" spans="1:13" s="36" customFormat="1" ht="13.9" hidden="1" thickBot="1" x14ac:dyDescent="0.3">
      <c r="A320" s="131"/>
      <c r="B320" s="132" t="s">
        <v>100</v>
      </c>
      <c r="C320" s="133"/>
      <c r="D320" s="134">
        <v>3419</v>
      </c>
      <c r="E320" s="134">
        <v>5222</v>
      </c>
      <c r="F320" s="135" t="s">
        <v>95</v>
      </c>
      <c r="G320" s="136">
        <v>340</v>
      </c>
      <c r="H320" s="136">
        <v>0</v>
      </c>
      <c r="I320" s="137">
        <f t="shared" si="16"/>
        <v>340</v>
      </c>
      <c r="J320" s="77">
        <v>0</v>
      </c>
      <c r="K320" s="77">
        <f t="shared" si="15"/>
        <v>340</v>
      </c>
      <c r="L320" s="78">
        <v>0</v>
      </c>
      <c r="M320" s="78">
        <f t="shared" si="14"/>
        <v>340</v>
      </c>
    </row>
    <row r="321" spans="1:13" s="36" customFormat="1" ht="21" hidden="1" thickBot="1" x14ac:dyDescent="0.3">
      <c r="A321" s="110" t="s">
        <v>82</v>
      </c>
      <c r="B321" s="111">
        <v>4210090</v>
      </c>
      <c r="C321" s="112" t="s">
        <v>89</v>
      </c>
      <c r="D321" s="113" t="s">
        <v>90</v>
      </c>
      <c r="E321" s="113" t="s">
        <v>90</v>
      </c>
      <c r="F321" s="114" t="s">
        <v>254</v>
      </c>
      <c r="G321" s="116">
        <f>+G322</f>
        <v>50</v>
      </c>
      <c r="H321" s="116">
        <v>0</v>
      </c>
      <c r="I321" s="116">
        <f t="shared" si="16"/>
        <v>50</v>
      </c>
      <c r="J321" s="82">
        <v>0</v>
      </c>
      <c r="K321" s="82">
        <f t="shared" si="15"/>
        <v>50</v>
      </c>
      <c r="L321" s="83">
        <v>0</v>
      </c>
      <c r="M321" s="83">
        <f t="shared" si="14"/>
        <v>50</v>
      </c>
    </row>
    <row r="322" spans="1:13" s="36" customFormat="1" ht="13.9" hidden="1" thickBot="1" x14ac:dyDescent="0.3">
      <c r="A322" s="131"/>
      <c r="B322" s="132" t="s">
        <v>100</v>
      </c>
      <c r="C322" s="133"/>
      <c r="D322" s="134">
        <v>3419</v>
      </c>
      <c r="E322" s="134">
        <v>5222</v>
      </c>
      <c r="F322" s="135" t="s">
        <v>95</v>
      </c>
      <c r="G322" s="136">
        <v>50</v>
      </c>
      <c r="H322" s="136">
        <v>0</v>
      </c>
      <c r="I322" s="137">
        <f t="shared" si="16"/>
        <v>50</v>
      </c>
      <c r="J322" s="88">
        <v>0</v>
      </c>
      <c r="K322" s="88">
        <f t="shared" si="15"/>
        <v>50</v>
      </c>
      <c r="L322" s="89">
        <v>0</v>
      </c>
      <c r="M322" s="89">
        <f t="shared" si="14"/>
        <v>50</v>
      </c>
    </row>
    <row r="323" spans="1:13" s="36" customFormat="1" ht="22.5" hidden="1" customHeight="1" x14ac:dyDescent="0.25">
      <c r="A323" s="110" t="s">
        <v>82</v>
      </c>
      <c r="B323" s="111">
        <v>4210091</v>
      </c>
      <c r="C323" s="112" t="s">
        <v>89</v>
      </c>
      <c r="D323" s="113" t="s">
        <v>90</v>
      </c>
      <c r="E323" s="113" t="s">
        <v>90</v>
      </c>
      <c r="F323" s="114" t="s">
        <v>255</v>
      </c>
      <c r="G323" s="116">
        <f>+G324</f>
        <v>150</v>
      </c>
      <c r="H323" s="116">
        <v>0</v>
      </c>
      <c r="I323" s="116">
        <f t="shared" si="16"/>
        <v>150</v>
      </c>
      <c r="J323" s="71">
        <v>0</v>
      </c>
      <c r="K323" s="71">
        <f t="shared" si="15"/>
        <v>150</v>
      </c>
      <c r="L323" s="72">
        <v>0</v>
      </c>
      <c r="M323" s="72">
        <f t="shared" si="14"/>
        <v>150</v>
      </c>
    </row>
    <row r="324" spans="1:13" s="36" customFormat="1" ht="13.9" hidden="1" thickBot="1" x14ac:dyDescent="0.3">
      <c r="A324" s="131"/>
      <c r="B324" s="132" t="s">
        <v>100</v>
      </c>
      <c r="C324" s="133"/>
      <c r="D324" s="134">
        <v>3419</v>
      </c>
      <c r="E324" s="134">
        <v>5222</v>
      </c>
      <c r="F324" s="135" t="s">
        <v>95</v>
      </c>
      <c r="G324" s="136">
        <v>150</v>
      </c>
      <c r="H324" s="136">
        <v>0</v>
      </c>
      <c r="I324" s="137">
        <f t="shared" si="16"/>
        <v>150</v>
      </c>
      <c r="J324" s="77">
        <v>0</v>
      </c>
      <c r="K324" s="77">
        <f t="shared" si="15"/>
        <v>150</v>
      </c>
      <c r="L324" s="78">
        <v>0</v>
      </c>
      <c r="M324" s="78">
        <f t="shared" si="14"/>
        <v>150</v>
      </c>
    </row>
    <row r="325" spans="1:13" s="36" customFormat="1" ht="21" hidden="1" thickBot="1" x14ac:dyDescent="0.3">
      <c r="A325" s="110" t="s">
        <v>82</v>
      </c>
      <c r="B325" s="111">
        <v>4210092</v>
      </c>
      <c r="C325" s="112" t="s">
        <v>89</v>
      </c>
      <c r="D325" s="113" t="s">
        <v>90</v>
      </c>
      <c r="E325" s="113" t="s">
        <v>90</v>
      </c>
      <c r="F325" s="114" t="s">
        <v>256</v>
      </c>
      <c r="G325" s="116">
        <f>+G326</f>
        <v>50</v>
      </c>
      <c r="H325" s="116">
        <v>0</v>
      </c>
      <c r="I325" s="116">
        <f t="shared" si="16"/>
        <v>50</v>
      </c>
      <c r="J325" s="82">
        <v>0</v>
      </c>
      <c r="K325" s="82">
        <f t="shared" si="15"/>
        <v>50</v>
      </c>
      <c r="L325" s="83">
        <v>0</v>
      </c>
      <c r="M325" s="83">
        <f t="shared" si="14"/>
        <v>50</v>
      </c>
    </row>
    <row r="326" spans="1:13" s="36" customFormat="1" ht="13.9" hidden="1" thickBot="1" x14ac:dyDescent="0.3">
      <c r="A326" s="131"/>
      <c r="B326" s="132" t="s">
        <v>100</v>
      </c>
      <c r="C326" s="133"/>
      <c r="D326" s="134">
        <v>3419</v>
      </c>
      <c r="E326" s="134">
        <v>5222</v>
      </c>
      <c r="F326" s="135" t="s">
        <v>95</v>
      </c>
      <c r="G326" s="136">
        <v>50</v>
      </c>
      <c r="H326" s="136">
        <v>0</v>
      </c>
      <c r="I326" s="137">
        <f t="shared" si="16"/>
        <v>50</v>
      </c>
      <c r="J326" s="88">
        <v>0</v>
      </c>
      <c r="K326" s="88">
        <f t="shared" si="15"/>
        <v>50</v>
      </c>
      <c r="L326" s="89">
        <v>0</v>
      </c>
      <c r="M326" s="89">
        <f t="shared" si="14"/>
        <v>50</v>
      </c>
    </row>
    <row r="327" spans="1:13" s="36" customFormat="1" ht="21" hidden="1" thickBot="1" x14ac:dyDescent="0.3">
      <c r="A327" s="110" t="s">
        <v>82</v>
      </c>
      <c r="B327" s="111">
        <v>4210093</v>
      </c>
      <c r="C327" s="112" t="s">
        <v>89</v>
      </c>
      <c r="D327" s="113" t="s">
        <v>90</v>
      </c>
      <c r="E327" s="113" t="s">
        <v>90</v>
      </c>
      <c r="F327" s="114" t="s">
        <v>257</v>
      </c>
      <c r="G327" s="116">
        <f>+G328</f>
        <v>84</v>
      </c>
      <c r="H327" s="116">
        <v>0</v>
      </c>
      <c r="I327" s="116">
        <f t="shared" si="16"/>
        <v>84</v>
      </c>
      <c r="J327" s="71">
        <v>0</v>
      </c>
      <c r="K327" s="71">
        <f t="shared" si="15"/>
        <v>84</v>
      </c>
      <c r="L327" s="72">
        <v>0</v>
      </c>
      <c r="M327" s="72">
        <f t="shared" si="14"/>
        <v>84</v>
      </c>
    </row>
    <row r="328" spans="1:13" s="36" customFormat="1" ht="13.9" hidden="1" thickBot="1" x14ac:dyDescent="0.3">
      <c r="A328" s="131"/>
      <c r="B328" s="132" t="s">
        <v>100</v>
      </c>
      <c r="C328" s="133"/>
      <c r="D328" s="134">
        <v>3419</v>
      </c>
      <c r="E328" s="134">
        <v>5222</v>
      </c>
      <c r="F328" s="135" t="s">
        <v>95</v>
      </c>
      <c r="G328" s="136">
        <v>84</v>
      </c>
      <c r="H328" s="136">
        <v>0</v>
      </c>
      <c r="I328" s="137">
        <f t="shared" si="16"/>
        <v>84</v>
      </c>
      <c r="J328" s="77">
        <v>0</v>
      </c>
      <c r="K328" s="77">
        <f t="shared" si="15"/>
        <v>84</v>
      </c>
      <c r="L328" s="78">
        <v>0</v>
      </c>
      <c r="M328" s="78">
        <f t="shared" si="14"/>
        <v>84</v>
      </c>
    </row>
    <row r="329" spans="1:13" s="36" customFormat="1" ht="21" hidden="1" thickBot="1" x14ac:dyDescent="0.3">
      <c r="A329" s="110" t="s">
        <v>82</v>
      </c>
      <c r="B329" s="111">
        <v>4210094</v>
      </c>
      <c r="C329" s="112" t="s">
        <v>89</v>
      </c>
      <c r="D329" s="113" t="s">
        <v>90</v>
      </c>
      <c r="E329" s="113" t="s">
        <v>90</v>
      </c>
      <c r="F329" s="114" t="s">
        <v>258</v>
      </c>
      <c r="G329" s="116">
        <f>+G330</f>
        <v>56</v>
      </c>
      <c r="H329" s="116">
        <v>0</v>
      </c>
      <c r="I329" s="116">
        <f t="shared" si="16"/>
        <v>56</v>
      </c>
      <c r="J329" s="82">
        <v>0</v>
      </c>
      <c r="K329" s="82">
        <f t="shared" si="15"/>
        <v>56</v>
      </c>
      <c r="L329" s="83">
        <v>0</v>
      </c>
      <c r="M329" s="83">
        <f t="shared" si="14"/>
        <v>56</v>
      </c>
    </row>
    <row r="330" spans="1:13" s="36" customFormat="1" ht="13.9" hidden="1" thickBot="1" x14ac:dyDescent="0.3">
      <c r="A330" s="131"/>
      <c r="B330" s="132" t="s">
        <v>100</v>
      </c>
      <c r="C330" s="133"/>
      <c r="D330" s="134">
        <v>3419</v>
      </c>
      <c r="E330" s="134">
        <v>5222</v>
      </c>
      <c r="F330" s="135" t="s">
        <v>95</v>
      </c>
      <c r="G330" s="136">
        <v>56</v>
      </c>
      <c r="H330" s="136">
        <v>0</v>
      </c>
      <c r="I330" s="137">
        <f t="shared" si="16"/>
        <v>56</v>
      </c>
      <c r="J330" s="88">
        <v>0</v>
      </c>
      <c r="K330" s="88">
        <f t="shared" si="15"/>
        <v>56</v>
      </c>
      <c r="L330" s="89">
        <v>0</v>
      </c>
      <c r="M330" s="89">
        <f t="shared" si="14"/>
        <v>56</v>
      </c>
    </row>
    <row r="331" spans="1:13" s="36" customFormat="1" ht="22.5" hidden="1" customHeight="1" x14ac:dyDescent="0.25">
      <c r="A331" s="110" t="s">
        <v>82</v>
      </c>
      <c r="B331" s="111">
        <v>4210095</v>
      </c>
      <c r="C331" s="112" t="s">
        <v>89</v>
      </c>
      <c r="D331" s="113" t="s">
        <v>90</v>
      </c>
      <c r="E331" s="113" t="s">
        <v>90</v>
      </c>
      <c r="F331" s="114" t="s">
        <v>259</v>
      </c>
      <c r="G331" s="116">
        <f>+G332</f>
        <v>72</v>
      </c>
      <c r="H331" s="116">
        <v>0</v>
      </c>
      <c r="I331" s="116">
        <f t="shared" si="16"/>
        <v>72</v>
      </c>
      <c r="J331" s="71">
        <v>0</v>
      </c>
      <c r="K331" s="71">
        <f t="shared" si="15"/>
        <v>72</v>
      </c>
      <c r="L331" s="72">
        <v>0</v>
      </c>
      <c r="M331" s="72">
        <f t="shared" ref="M331:M394" si="17">+K331+L331</f>
        <v>72</v>
      </c>
    </row>
    <row r="332" spans="1:13" s="36" customFormat="1" ht="13.9" hidden="1" thickBot="1" x14ac:dyDescent="0.3">
      <c r="A332" s="131"/>
      <c r="B332" s="132" t="s">
        <v>100</v>
      </c>
      <c r="C332" s="133"/>
      <c r="D332" s="134">
        <v>3419</v>
      </c>
      <c r="E332" s="134">
        <v>5222</v>
      </c>
      <c r="F332" s="135" t="s">
        <v>95</v>
      </c>
      <c r="G332" s="136">
        <v>72</v>
      </c>
      <c r="H332" s="136">
        <v>0</v>
      </c>
      <c r="I332" s="137">
        <f t="shared" si="16"/>
        <v>72</v>
      </c>
      <c r="J332" s="77">
        <v>0</v>
      </c>
      <c r="K332" s="77">
        <f t="shared" ref="K332:K395" si="18">+I332+J332</f>
        <v>72</v>
      </c>
      <c r="L332" s="78">
        <v>0</v>
      </c>
      <c r="M332" s="78">
        <f t="shared" si="17"/>
        <v>72</v>
      </c>
    </row>
    <row r="333" spans="1:13" s="36" customFormat="1" ht="21" hidden="1" thickBot="1" x14ac:dyDescent="0.3">
      <c r="A333" s="110" t="s">
        <v>82</v>
      </c>
      <c r="B333" s="111">
        <v>4210096</v>
      </c>
      <c r="C333" s="112" t="s">
        <v>89</v>
      </c>
      <c r="D333" s="113" t="s">
        <v>90</v>
      </c>
      <c r="E333" s="113" t="s">
        <v>90</v>
      </c>
      <c r="F333" s="114" t="s">
        <v>260</v>
      </c>
      <c r="G333" s="116">
        <f>+G334</f>
        <v>92</v>
      </c>
      <c r="H333" s="116">
        <v>0</v>
      </c>
      <c r="I333" s="116">
        <f t="shared" si="16"/>
        <v>92</v>
      </c>
      <c r="J333" s="82">
        <v>0</v>
      </c>
      <c r="K333" s="82">
        <f t="shared" si="18"/>
        <v>92</v>
      </c>
      <c r="L333" s="83">
        <v>0</v>
      </c>
      <c r="M333" s="83">
        <f t="shared" si="17"/>
        <v>92</v>
      </c>
    </row>
    <row r="334" spans="1:13" s="36" customFormat="1" ht="13.9" hidden="1" thickBot="1" x14ac:dyDescent="0.3">
      <c r="A334" s="131"/>
      <c r="B334" s="132" t="s">
        <v>100</v>
      </c>
      <c r="C334" s="133"/>
      <c r="D334" s="134">
        <v>3419</v>
      </c>
      <c r="E334" s="134">
        <v>5222</v>
      </c>
      <c r="F334" s="135" t="s">
        <v>95</v>
      </c>
      <c r="G334" s="136">
        <v>92</v>
      </c>
      <c r="H334" s="136">
        <v>0</v>
      </c>
      <c r="I334" s="137">
        <f t="shared" si="16"/>
        <v>92</v>
      </c>
      <c r="J334" s="88">
        <v>0</v>
      </c>
      <c r="K334" s="88">
        <f t="shared" si="18"/>
        <v>92</v>
      </c>
      <c r="L334" s="89">
        <v>0</v>
      </c>
      <c r="M334" s="89">
        <f t="shared" si="17"/>
        <v>92</v>
      </c>
    </row>
    <row r="335" spans="1:13" s="36" customFormat="1" ht="21" hidden="1" thickBot="1" x14ac:dyDescent="0.3">
      <c r="A335" s="110" t="s">
        <v>82</v>
      </c>
      <c r="B335" s="111">
        <v>4210097</v>
      </c>
      <c r="C335" s="112" t="s">
        <v>89</v>
      </c>
      <c r="D335" s="113" t="s">
        <v>90</v>
      </c>
      <c r="E335" s="113" t="s">
        <v>90</v>
      </c>
      <c r="F335" s="114" t="s">
        <v>261</v>
      </c>
      <c r="G335" s="116">
        <f>+G336</f>
        <v>50</v>
      </c>
      <c r="H335" s="116">
        <v>0</v>
      </c>
      <c r="I335" s="116">
        <f t="shared" si="16"/>
        <v>50</v>
      </c>
      <c r="J335" s="71">
        <v>0</v>
      </c>
      <c r="K335" s="71">
        <f t="shared" si="18"/>
        <v>50</v>
      </c>
      <c r="L335" s="72">
        <v>0</v>
      </c>
      <c r="M335" s="72">
        <f t="shared" si="17"/>
        <v>50</v>
      </c>
    </row>
    <row r="336" spans="1:13" s="36" customFormat="1" ht="13.9" hidden="1" thickBot="1" x14ac:dyDescent="0.3">
      <c r="A336" s="131"/>
      <c r="B336" s="132" t="s">
        <v>100</v>
      </c>
      <c r="C336" s="133"/>
      <c r="D336" s="134">
        <v>3419</v>
      </c>
      <c r="E336" s="134">
        <v>5222</v>
      </c>
      <c r="F336" s="135" t="s">
        <v>95</v>
      </c>
      <c r="G336" s="136">
        <v>50</v>
      </c>
      <c r="H336" s="136">
        <v>0</v>
      </c>
      <c r="I336" s="137">
        <f t="shared" si="16"/>
        <v>50</v>
      </c>
      <c r="J336" s="77">
        <v>0</v>
      </c>
      <c r="K336" s="77">
        <f t="shared" si="18"/>
        <v>50</v>
      </c>
      <c r="L336" s="78">
        <v>0</v>
      </c>
      <c r="M336" s="78">
        <f t="shared" si="17"/>
        <v>50</v>
      </c>
    </row>
    <row r="337" spans="1:13" s="36" customFormat="1" ht="21" hidden="1" thickBot="1" x14ac:dyDescent="0.3">
      <c r="A337" s="110" t="s">
        <v>82</v>
      </c>
      <c r="B337" s="111">
        <v>4210098</v>
      </c>
      <c r="C337" s="112" t="s">
        <v>89</v>
      </c>
      <c r="D337" s="113" t="s">
        <v>90</v>
      </c>
      <c r="E337" s="113" t="s">
        <v>90</v>
      </c>
      <c r="F337" s="114" t="s">
        <v>262</v>
      </c>
      <c r="G337" s="116">
        <f>+G338</f>
        <v>240</v>
      </c>
      <c r="H337" s="116">
        <v>0</v>
      </c>
      <c r="I337" s="116">
        <f t="shared" si="16"/>
        <v>240</v>
      </c>
      <c r="J337" s="82">
        <v>0</v>
      </c>
      <c r="K337" s="82">
        <f t="shared" si="18"/>
        <v>240</v>
      </c>
      <c r="L337" s="83">
        <v>0</v>
      </c>
      <c r="M337" s="83">
        <f t="shared" si="17"/>
        <v>240</v>
      </c>
    </row>
    <row r="338" spans="1:13" s="36" customFormat="1" ht="13.9" hidden="1" thickBot="1" x14ac:dyDescent="0.3">
      <c r="A338" s="131"/>
      <c r="B338" s="132" t="s">
        <v>100</v>
      </c>
      <c r="C338" s="133"/>
      <c r="D338" s="134">
        <v>3419</v>
      </c>
      <c r="E338" s="134">
        <v>5222</v>
      </c>
      <c r="F338" s="135" t="s">
        <v>95</v>
      </c>
      <c r="G338" s="136">
        <v>240</v>
      </c>
      <c r="H338" s="136">
        <v>0</v>
      </c>
      <c r="I338" s="137">
        <f t="shared" si="16"/>
        <v>240</v>
      </c>
      <c r="J338" s="88">
        <v>0</v>
      </c>
      <c r="K338" s="88">
        <f t="shared" si="18"/>
        <v>240</v>
      </c>
      <c r="L338" s="89">
        <v>0</v>
      </c>
      <c r="M338" s="89">
        <f t="shared" si="17"/>
        <v>240</v>
      </c>
    </row>
    <row r="339" spans="1:13" s="36" customFormat="1" ht="21" hidden="1" thickBot="1" x14ac:dyDescent="0.3">
      <c r="A339" s="110" t="s">
        <v>82</v>
      </c>
      <c r="B339" s="111">
        <v>4210099</v>
      </c>
      <c r="C339" s="112" t="s">
        <v>89</v>
      </c>
      <c r="D339" s="113" t="s">
        <v>90</v>
      </c>
      <c r="E339" s="113" t="s">
        <v>90</v>
      </c>
      <c r="F339" s="114" t="s">
        <v>263</v>
      </c>
      <c r="G339" s="116">
        <f>+G340</f>
        <v>50</v>
      </c>
      <c r="H339" s="116">
        <v>0</v>
      </c>
      <c r="I339" s="116">
        <f t="shared" si="16"/>
        <v>50</v>
      </c>
      <c r="J339" s="71">
        <v>0</v>
      </c>
      <c r="K339" s="71">
        <f t="shared" si="18"/>
        <v>50</v>
      </c>
      <c r="L339" s="72">
        <v>0</v>
      </c>
      <c r="M339" s="72">
        <f t="shared" si="17"/>
        <v>50</v>
      </c>
    </row>
    <row r="340" spans="1:13" s="36" customFormat="1" ht="13.9" hidden="1" thickBot="1" x14ac:dyDescent="0.3">
      <c r="A340" s="131"/>
      <c r="B340" s="132" t="s">
        <v>100</v>
      </c>
      <c r="C340" s="133"/>
      <c r="D340" s="134">
        <v>3419</v>
      </c>
      <c r="E340" s="134">
        <v>5222</v>
      </c>
      <c r="F340" s="135" t="s">
        <v>95</v>
      </c>
      <c r="G340" s="136">
        <v>50</v>
      </c>
      <c r="H340" s="136">
        <v>0</v>
      </c>
      <c r="I340" s="137">
        <f t="shared" si="16"/>
        <v>50</v>
      </c>
      <c r="J340" s="77">
        <v>0</v>
      </c>
      <c r="K340" s="77">
        <f t="shared" si="18"/>
        <v>50</v>
      </c>
      <c r="L340" s="78">
        <v>0</v>
      </c>
      <c r="M340" s="78">
        <f t="shared" si="17"/>
        <v>50</v>
      </c>
    </row>
    <row r="341" spans="1:13" s="36" customFormat="1" ht="21" hidden="1" thickBot="1" x14ac:dyDescent="0.3">
      <c r="A341" s="110" t="s">
        <v>82</v>
      </c>
      <c r="B341" s="111">
        <v>4210100</v>
      </c>
      <c r="C341" s="112" t="s">
        <v>89</v>
      </c>
      <c r="D341" s="113" t="s">
        <v>90</v>
      </c>
      <c r="E341" s="113" t="s">
        <v>90</v>
      </c>
      <c r="F341" s="114" t="s">
        <v>264</v>
      </c>
      <c r="G341" s="116">
        <f>+G342</f>
        <v>50</v>
      </c>
      <c r="H341" s="116">
        <v>0</v>
      </c>
      <c r="I341" s="116">
        <f t="shared" si="16"/>
        <v>50</v>
      </c>
      <c r="J341" s="82">
        <v>0</v>
      </c>
      <c r="K341" s="82">
        <f t="shared" si="18"/>
        <v>50</v>
      </c>
      <c r="L341" s="83">
        <v>0</v>
      </c>
      <c r="M341" s="83">
        <f t="shared" si="17"/>
        <v>50</v>
      </c>
    </row>
    <row r="342" spans="1:13" s="36" customFormat="1" ht="13.9" hidden="1" thickBot="1" x14ac:dyDescent="0.3">
      <c r="A342" s="131"/>
      <c r="B342" s="132" t="s">
        <v>100</v>
      </c>
      <c r="C342" s="133"/>
      <c r="D342" s="134">
        <v>3419</v>
      </c>
      <c r="E342" s="134">
        <v>5222</v>
      </c>
      <c r="F342" s="135" t="s">
        <v>95</v>
      </c>
      <c r="G342" s="136">
        <v>50</v>
      </c>
      <c r="H342" s="136">
        <v>0</v>
      </c>
      <c r="I342" s="137">
        <f t="shared" ref="I342:I356" si="19">+G342+H342</f>
        <v>50</v>
      </c>
      <c r="J342" s="88">
        <v>0</v>
      </c>
      <c r="K342" s="88">
        <f t="shared" si="18"/>
        <v>50</v>
      </c>
      <c r="L342" s="89">
        <v>0</v>
      </c>
      <c r="M342" s="89">
        <f t="shared" si="17"/>
        <v>50</v>
      </c>
    </row>
    <row r="343" spans="1:13" s="36" customFormat="1" ht="21" hidden="1" thickBot="1" x14ac:dyDescent="0.3">
      <c r="A343" s="110" t="s">
        <v>82</v>
      </c>
      <c r="B343" s="111">
        <v>4210101</v>
      </c>
      <c r="C343" s="112" t="s">
        <v>89</v>
      </c>
      <c r="D343" s="113" t="s">
        <v>90</v>
      </c>
      <c r="E343" s="113" t="s">
        <v>90</v>
      </c>
      <c r="F343" s="114" t="s">
        <v>265</v>
      </c>
      <c r="G343" s="116">
        <f>+G344</f>
        <v>60</v>
      </c>
      <c r="H343" s="116">
        <v>0</v>
      </c>
      <c r="I343" s="116">
        <f t="shared" si="19"/>
        <v>60</v>
      </c>
      <c r="J343" s="71">
        <v>0</v>
      </c>
      <c r="K343" s="71">
        <f t="shared" si="18"/>
        <v>60</v>
      </c>
      <c r="L343" s="72">
        <v>0</v>
      </c>
      <c r="M343" s="72">
        <f t="shared" si="17"/>
        <v>60</v>
      </c>
    </row>
    <row r="344" spans="1:13" s="36" customFormat="1" ht="13.9" hidden="1" thickBot="1" x14ac:dyDescent="0.3">
      <c r="A344" s="131"/>
      <c r="B344" s="132" t="s">
        <v>100</v>
      </c>
      <c r="C344" s="133"/>
      <c r="D344" s="134">
        <v>3419</v>
      </c>
      <c r="E344" s="134">
        <v>5222</v>
      </c>
      <c r="F344" s="135" t="s">
        <v>95</v>
      </c>
      <c r="G344" s="136">
        <v>60</v>
      </c>
      <c r="H344" s="136">
        <v>0</v>
      </c>
      <c r="I344" s="137">
        <f t="shared" si="19"/>
        <v>60</v>
      </c>
      <c r="J344" s="77">
        <v>0</v>
      </c>
      <c r="K344" s="77">
        <f t="shared" si="18"/>
        <v>60</v>
      </c>
      <c r="L344" s="78">
        <v>0</v>
      </c>
      <c r="M344" s="78">
        <f t="shared" si="17"/>
        <v>60</v>
      </c>
    </row>
    <row r="345" spans="1:13" s="36" customFormat="1" ht="21" hidden="1" thickBot="1" x14ac:dyDescent="0.3">
      <c r="A345" s="110" t="s">
        <v>82</v>
      </c>
      <c r="B345" s="111">
        <v>4210102</v>
      </c>
      <c r="C345" s="112" t="s">
        <v>89</v>
      </c>
      <c r="D345" s="113" t="s">
        <v>90</v>
      </c>
      <c r="E345" s="113" t="s">
        <v>90</v>
      </c>
      <c r="F345" s="114" t="s">
        <v>266</v>
      </c>
      <c r="G345" s="116">
        <f>+G346</f>
        <v>50</v>
      </c>
      <c r="H345" s="116">
        <v>0</v>
      </c>
      <c r="I345" s="116">
        <f t="shared" si="19"/>
        <v>50</v>
      </c>
      <c r="J345" s="82">
        <v>0</v>
      </c>
      <c r="K345" s="82">
        <f t="shared" si="18"/>
        <v>50</v>
      </c>
      <c r="L345" s="83">
        <v>0</v>
      </c>
      <c r="M345" s="83">
        <f t="shared" si="17"/>
        <v>50</v>
      </c>
    </row>
    <row r="346" spans="1:13" s="36" customFormat="1" ht="13.9" hidden="1" thickBot="1" x14ac:dyDescent="0.3">
      <c r="A346" s="131"/>
      <c r="B346" s="132" t="s">
        <v>100</v>
      </c>
      <c r="C346" s="133"/>
      <c r="D346" s="134">
        <v>3419</v>
      </c>
      <c r="E346" s="134">
        <v>5222</v>
      </c>
      <c r="F346" s="135" t="s">
        <v>95</v>
      </c>
      <c r="G346" s="136">
        <v>50</v>
      </c>
      <c r="H346" s="136">
        <v>0</v>
      </c>
      <c r="I346" s="137">
        <f t="shared" si="19"/>
        <v>50</v>
      </c>
      <c r="J346" s="88">
        <v>0</v>
      </c>
      <c r="K346" s="88">
        <f t="shared" si="18"/>
        <v>50</v>
      </c>
      <c r="L346" s="89">
        <v>0</v>
      </c>
      <c r="M346" s="89">
        <f t="shared" si="17"/>
        <v>50</v>
      </c>
    </row>
    <row r="347" spans="1:13" s="36" customFormat="1" ht="36" hidden="1" customHeight="1" x14ac:dyDescent="0.25">
      <c r="A347" s="110" t="s">
        <v>82</v>
      </c>
      <c r="B347" s="111">
        <v>4210103</v>
      </c>
      <c r="C347" s="112" t="s">
        <v>89</v>
      </c>
      <c r="D347" s="113" t="s">
        <v>90</v>
      </c>
      <c r="E347" s="113" t="s">
        <v>90</v>
      </c>
      <c r="F347" s="114" t="s">
        <v>267</v>
      </c>
      <c r="G347" s="116">
        <f>+G348</f>
        <v>90</v>
      </c>
      <c r="H347" s="116">
        <v>0</v>
      </c>
      <c r="I347" s="116">
        <f t="shared" si="19"/>
        <v>90</v>
      </c>
      <c r="J347" s="71">
        <v>0</v>
      </c>
      <c r="K347" s="71">
        <f t="shared" si="18"/>
        <v>90</v>
      </c>
      <c r="L347" s="72">
        <v>0</v>
      </c>
      <c r="M347" s="72">
        <f t="shared" si="17"/>
        <v>90</v>
      </c>
    </row>
    <row r="348" spans="1:13" s="36" customFormat="1" ht="13.9" hidden="1" thickBot="1" x14ac:dyDescent="0.3">
      <c r="A348" s="131"/>
      <c r="B348" s="132" t="s">
        <v>100</v>
      </c>
      <c r="C348" s="133"/>
      <c r="D348" s="134">
        <v>3419</v>
      </c>
      <c r="E348" s="134">
        <v>5222</v>
      </c>
      <c r="F348" s="135" t="s">
        <v>95</v>
      </c>
      <c r="G348" s="136">
        <v>90</v>
      </c>
      <c r="H348" s="136">
        <v>0</v>
      </c>
      <c r="I348" s="137">
        <f t="shared" si="19"/>
        <v>90</v>
      </c>
      <c r="J348" s="77">
        <v>0</v>
      </c>
      <c r="K348" s="77">
        <f t="shared" si="18"/>
        <v>90</v>
      </c>
      <c r="L348" s="78">
        <v>0</v>
      </c>
      <c r="M348" s="78">
        <f t="shared" si="17"/>
        <v>90</v>
      </c>
    </row>
    <row r="349" spans="1:13" s="36" customFormat="1" ht="21" hidden="1" thickBot="1" x14ac:dyDescent="0.3">
      <c r="A349" s="110" t="s">
        <v>82</v>
      </c>
      <c r="B349" s="111">
        <v>4210104</v>
      </c>
      <c r="C349" s="112" t="s">
        <v>89</v>
      </c>
      <c r="D349" s="113" t="s">
        <v>90</v>
      </c>
      <c r="E349" s="113" t="s">
        <v>90</v>
      </c>
      <c r="F349" s="114" t="s">
        <v>268</v>
      </c>
      <c r="G349" s="116">
        <f>+G350</f>
        <v>64</v>
      </c>
      <c r="H349" s="116">
        <v>0</v>
      </c>
      <c r="I349" s="116">
        <f t="shared" si="19"/>
        <v>64</v>
      </c>
      <c r="J349" s="82">
        <v>0</v>
      </c>
      <c r="K349" s="82">
        <f t="shared" si="18"/>
        <v>64</v>
      </c>
      <c r="L349" s="83">
        <v>0</v>
      </c>
      <c r="M349" s="83">
        <f t="shared" si="17"/>
        <v>64</v>
      </c>
    </row>
    <row r="350" spans="1:13" s="36" customFormat="1" ht="13.9" hidden="1" thickBot="1" x14ac:dyDescent="0.3">
      <c r="A350" s="131"/>
      <c r="B350" s="132" t="s">
        <v>100</v>
      </c>
      <c r="C350" s="133"/>
      <c r="D350" s="134">
        <v>3419</v>
      </c>
      <c r="E350" s="134">
        <v>5222</v>
      </c>
      <c r="F350" s="135" t="s">
        <v>95</v>
      </c>
      <c r="G350" s="136">
        <v>64</v>
      </c>
      <c r="H350" s="136">
        <v>0</v>
      </c>
      <c r="I350" s="137">
        <f t="shared" si="19"/>
        <v>64</v>
      </c>
      <c r="J350" s="88">
        <v>0</v>
      </c>
      <c r="K350" s="88">
        <f t="shared" si="18"/>
        <v>64</v>
      </c>
      <c r="L350" s="89">
        <v>0</v>
      </c>
      <c r="M350" s="89">
        <f t="shared" si="17"/>
        <v>64</v>
      </c>
    </row>
    <row r="351" spans="1:13" s="36" customFormat="1" ht="21" hidden="1" thickBot="1" x14ac:dyDescent="0.3">
      <c r="A351" s="110" t="s">
        <v>82</v>
      </c>
      <c r="B351" s="111">
        <v>4210105</v>
      </c>
      <c r="C351" s="112" t="s">
        <v>89</v>
      </c>
      <c r="D351" s="113" t="s">
        <v>90</v>
      </c>
      <c r="E351" s="113" t="s">
        <v>90</v>
      </c>
      <c r="F351" s="114" t="s">
        <v>269</v>
      </c>
      <c r="G351" s="116">
        <f>+G352</f>
        <v>228</v>
      </c>
      <c r="H351" s="116">
        <v>0</v>
      </c>
      <c r="I351" s="116">
        <f t="shared" si="19"/>
        <v>228</v>
      </c>
      <c r="J351" s="71">
        <v>0</v>
      </c>
      <c r="K351" s="71">
        <f t="shared" si="18"/>
        <v>228</v>
      </c>
      <c r="L351" s="72">
        <v>0</v>
      </c>
      <c r="M351" s="72">
        <f t="shared" si="17"/>
        <v>228</v>
      </c>
    </row>
    <row r="352" spans="1:13" s="36" customFormat="1" ht="13.9" hidden="1" thickBot="1" x14ac:dyDescent="0.3">
      <c r="A352" s="131"/>
      <c r="B352" s="132" t="s">
        <v>100</v>
      </c>
      <c r="C352" s="133"/>
      <c r="D352" s="134">
        <v>3419</v>
      </c>
      <c r="E352" s="134">
        <v>5222</v>
      </c>
      <c r="F352" s="135" t="s">
        <v>95</v>
      </c>
      <c r="G352" s="136">
        <v>228</v>
      </c>
      <c r="H352" s="136">
        <v>0</v>
      </c>
      <c r="I352" s="137">
        <f t="shared" si="19"/>
        <v>228</v>
      </c>
      <c r="J352" s="77">
        <v>0</v>
      </c>
      <c r="K352" s="77">
        <f t="shared" si="18"/>
        <v>228</v>
      </c>
      <c r="L352" s="78">
        <v>0</v>
      </c>
      <c r="M352" s="78">
        <f t="shared" si="17"/>
        <v>228</v>
      </c>
    </row>
    <row r="353" spans="1:13" s="36" customFormat="1" ht="21" hidden="1" thickBot="1" x14ac:dyDescent="0.3">
      <c r="A353" s="110" t="s">
        <v>82</v>
      </c>
      <c r="B353" s="111">
        <v>4210106</v>
      </c>
      <c r="C353" s="112" t="s">
        <v>89</v>
      </c>
      <c r="D353" s="113" t="s">
        <v>90</v>
      </c>
      <c r="E353" s="113" t="s">
        <v>90</v>
      </c>
      <c r="F353" s="114" t="s">
        <v>270</v>
      </c>
      <c r="G353" s="116">
        <f>+G354</f>
        <v>134</v>
      </c>
      <c r="H353" s="116">
        <v>0</v>
      </c>
      <c r="I353" s="116">
        <f t="shared" si="19"/>
        <v>134</v>
      </c>
      <c r="J353" s="107">
        <v>0</v>
      </c>
      <c r="K353" s="82">
        <f t="shared" si="18"/>
        <v>134</v>
      </c>
      <c r="L353" s="83">
        <v>0</v>
      </c>
      <c r="M353" s="83">
        <f t="shared" si="17"/>
        <v>134</v>
      </c>
    </row>
    <row r="354" spans="1:13" s="36" customFormat="1" ht="13.9" hidden="1" thickBot="1" x14ac:dyDescent="0.3">
      <c r="A354" s="131"/>
      <c r="B354" s="132" t="s">
        <v>100</v>
      </c>
      <c r="C354" s="133"/>
      <c r="D354" s="134">
        <v>3419</v>
      </c>
      <c r="E354" s="134">
        <v>5222</v>
      </c>
      <c r="F354" s="135" t="s">
        <v>95</v>
      </c>
      <c r="G354" s="136">
        <v>134</v>
      </c>
      <c r="H354" s="136">
        <v>0</v>
      </c>
      <c r="I354" s="137">
        <f t="shared" si="19"/>
        <v>134</v>
      </c>
      <c r="J354" s="108">
        <v>0</v>
      </c>
      <c r="K354" s="88">
        <f t="shared" si="18"/>
        <v>134</v>
      </c>
      <c r="L354" s="89">
        <v>0</v>
      </c>
      <c r="M354" s="89">
        <f t="shared" si="17"/>
        <v>134</v>
      </c>
    </row>
    <row r="355" spans="1:13" s="36" customFormat="1" ht="21" hidden="1" thickBot="1" x14ac:dyDescent="0.3">
      <c r="A355" s="110" t="s">
        <v>82</v>
      </c>
      <c r="B355" s="111">
        <v>4210107</v>
      </c>
      <c r="C355" s="112" t="s">
        <v>89</v>
      </c>
      <c r="D355" s="113" t="s">
        <v>90</v>
      </c>
      <c r="E355" s="113" t="s">
        <v>90</v>
      </c>
      <c r="F355" s="114" t="s">
        <v>271</v>
      </c>
      <c r="G355" s="116">
        <f>+G356</f>
        <v>50</v>
      </c>
      <c r="H355" s="116">
        <v>0</v>
      </c>
      <c r="I355" s="116">
        <f t="shared" si="19"/>
        <v>50</v>
      </c>
      <c r="J355" s="71">
        <v>0</v>
      </c>
      <c r="K355" s="71">
        <f t="shared" si="18"/>
        <v>50</v>
      </c>
      <c r="L355" s="72">
        <v>0</v>
      </c>
      <c r="M355" s="72">
        <f t="shared" si="17"/>
        <v>50</v>
      </c>
    </row>
    <row r="356" spans="1:13" s="36" customFormat="1" ht="13.9" hidden="1" thickBot="1" x14ac:dyDescent="0.3">
      <c r="A356" s="131"/>
      <c r="B356" s="132" t="s">
        <v>100</v>
      </c>
      <c r="C356" s="133"/>
      <c r="D356" s="134">
        <v>3419</v>
      </c>
      <c r="E356" s="134">
        <v>5222</v>
      </c>
      <c r="F356" s="135" t="s">
        <v>95</v>
      </c>
      <c r="G356" s="136">
        <v>50</v>
      </c>
      <c r="H356" s="136">
        <v>0</v>
      </c>
      <c r="I356" s="137">
        <f t="shared" si="19"/>
        <v>50</v>
      </c>
      <c r="J356" s="77">
        <v>0</v>
      </c>
      <c r="K356" s="77">
        <f t="shared" si="18"/>
        <v>50</v>
      </c>
      <c r="L356" s="78">
        <v>0</v>
      </c>
      <c r="M356" s="78">
        <f t="shared" si="17"/>
        <v>50</v>
      </c>
    </row>
    <row r="357" spans="1:13" s="36" customFormat="1" ht="13.5" thickBot="1" x14ac:dyDescent="0.25">
      <c r="A357" s="109" t="s">
        <v>82</v>
      </c>
      <c r="B357" s="242" t="s">
        <v>272</v>
      </c>
      <c r="C357" s="243"/>
      <c r="D357" s="243" t="s">
        <v>90</v>
      </c>
      <c r="E357" s="244" t="s">
        <v>90</v>
      </c>
      <c r="F357" s="61" t="s">
        <v>273</v>
      </c>
      <c r="G357" s="62">
        <f>G358+G360+G362+G364+G366+G368</f>
        <v>400</v>
      </c>
      <c r="H357" s="62">
        <f t="shared" ref="H357:I357" si="20">H358+H360+H362+H364+H366+H368</f>
        <v>170.72221000000002</v>
      </c>
      <c r="I357" s="62">
        <f t="shared" si="20"/>
        <v>570.72221000000002</v>
      </c>
      <c r="J357" s="63">
        <v>0</v>
      </c>
      <c r="K357" s="63">
        <f t="shared" si="18"/>
        <v>570.72221000000002</v>
      </c>
      <c r="L357" s="64">
        <v>0</v>
      </c>
      <c r="M357" s="64">
        <f t="shared" si="17"/>
        <v>570.72221000000002</v>
      </c>
    </row>
    <row r="358" spans="1:13" s="36" customFormat="1" ht="13.9" hidden="1" thickBot="1" x14ac:dyDescent="0.3">
      <c r="A358" s="110" t="s">
        <v>82</v>
      </c>
      <c r="B358" s="111" t="s">
        <v>274</v>
      </c>
      <c r="C358" s="112" t="s">
        <v>89</v>
      </c>
      <c r="D358" s="113" t="s">
        <v>90</v>
      </c>
      <c r="E358" s="113" t="s">
        <v>90</v>
      </c>
      <c r="F358" s="114" t="s">
        <v>273</v>
      </c>
      <c r="G358" s="116">
        <v>400</v>
      </c>
      <c r="H358" s="116">
        <f>H359</f>
        <v>103.72221</v>
      </c>
      <c r="I358" s="116">
        <f>G358+H358</f>
        <v>503.72221000000002</v>
      </c>
      <c r="J358" s="71">
        <v>0</v>
      </c>
      <c r="K358" s="71">
        <f t="shared" si="18"/>
        <v>503.72221000000002</v>
      </c>
      <c r="L358" s="72">
        <v>0</v>
      </c>
      <c r="M358" s="72">
        <f t="shared" si="17"/>
        <v>503.72221000000002</v>
      </c>
    </row>
    <row r="359" spans="1:13" s="36" customFormat="1" ht="13.9" hidden="1" thickBot="1" x14ac:dyDescent="0.3">
      <c r="A359" s="117"/>
      <c r="B359" s="118"/>
      <c r="C359" s="119"/>
      <c r="D359" s="120">
        <v>3419</v>
      </c>
      <c r="E359" s="120">
        <v>5901</v>
      </c>
      <c r="F359" s="121" t="s">
        <v>91</v>
      </c>
      <c r="G359" s="86">
        <v>400</v>
      </c>
      <c r="H359" s="86">
        <v>103.72221</v>
      </c>
      <c r="I359" s="123">
        <f>G359+H359</f>
        <v>503.72221000000002</v>
      </c>
      <c r="J359" s="77">
        <v>0</v>
      </c>
      <c r="K359" s="77">
        <f t="shared" si="18"/>
        <v>503.72221000000002</v>
      </c>
      <c r="L359" s="78">
        <v>0</v>
      </c>
      <c r="M359" s="78">
        <f t="shared" si="17"/>
        <v>503.72221000000002</v>
      </c>
    </row>
    <row r="360" spans="1:13" s="36" customFormat="1" ht="41.45" hidden="1" thickBot="1" x14ac:dyDescent="0.3">
      <c r="A360" s="110" t="s">
        <v>82</v>
      </c>
      <c r="B360" s="111">
        <v>3060010</v>
      </c>
      <c r="C360" s="67" t="s">
        <v>89</v>
      </c>
      <c r="D360" s="68" t="s">
        <v>90</v>
      </c>
      <c r="E360" s="111" t="s">
        <v>90</v>
      </c>
      <c r="F360" s="138" t="s">
        <v>275</v>
      </c>
      <c r="G360" s="139">
        <v>0</v>
      </c>
      <c r="H360" s="139">
        <v>11</v>
      </c>
      <c r="I360" s="139">
        <f>+G360+H360</f>
        <v>11</v>
      </c>
      <c r="J360" s="82">
        <v>0</v>
      </c>
      <c r="K360" s="82">
        <f t="shared" si="18"/>
        <v>11</v>
      </c>
      <c r="L360" s="83">
        <v>0</v>
      </c>
      <c r="M360" s="83">
        <f t="shared" si="17"/>
        <v>11</v>
      </c>
    </row>
    <row r="361" spans="1:13" s="36" customFormat="1" ht="13.9" hidden="1" thickBot="1" x14ac:dyDescent="0.3">
      <c r="A361" s="117"/>
      <c r="B361" s="118"/>
      <c r="C361" s="140"/>
      <c r="D361" s="74">
        <v>3419</v>
      </c>
      <c r="E361" s="118">
        <v>5222</v>
      </c>
      <c r="F361" s="75" t="s">
        <v>95</v>
      </c>
      <c r="G361" s="76">
        <v>0</v>
      </c>
      <c r="H361" s="76">
        <v>11</v>
      </c>
      <c r="I361" s="76">
        <f>+G361+H361</f>
        <v>11</v>
      </c>
      <c r="J361" s="88">
        <v>0</v>
      </c>
      <c r="K361" s="88">
        <f t="shared" si="18"/>
        <v>11</v>
      </c>
      <c r="L361" s="89">
        <v>0</v>
      </c>
      <c r="M361" s="89">
        <f t="shared" si="17"/>
        <v>11</v>
      </c>
    </row>
    <row r="362" spans="1:13" s="36" customFormat="1" ht="21" hidden="1" thickBot="1" x14ac:dyDescent="0.3">
      <c r="A362" s="110" t="s">
        <v>82</v>
      </c>
      <c r="B362" s="111">
        <v>3060011</v>
      </c>
      <c r="C362" s="67" t="s">
        <v>89</v>
      </c>
      <c r="D362" s="68" t="s">
        <v>90</v>
      </c>
      <c r="E362" s="111" t="s">
        <v>90</v>
      </c>
      <c r="F362" s="138" t="s">
        <v>276</v>
      </c>
      <c r="G362" s="139">
        <v>0</v>
      </c>
      <c r="H362" s="139">
        <v>8</v>
      </c>
      <c r="I362" s="139">
        <f>+G362+H362</f>
        <v>8</v>
      </c>
      <c r="J362" s="71">
        <v>0</v>
      </c>
      <c r="K362" s="71">
        <f t="shared" si="18"/>
        <v>8</v>
      </c>
      <c r="L362" s="72">
        <v>0</v>
      </c>
      <c r="M362" s="72">
        <f t="shared" si="17"/>
        <v>8</v>
      </c>
    </row>
    <row r="363" spans="1:13" s="36" customFormat="1" ht="13.9" hidden="1" thickBot="1" x14ac:dyDescent="0.3">
      <c r="A363" s="117"/>
      <c r="B363" s="118"/>
      <c r="C363" s="140"/>
      <c r="D363" s="74">
        <v>3419</v>
      </c>
      <c r="E363" s="118">
        <v>5222</v>
      </c>
      <c r="F363" s="75" t="s">
        <v>95</v>
      </c>
      <c r="G363" s="76">
        <v>0</v>
      </c>
      <c r="H363" s="76">
        <v>8</v>
      </c>
      <c r="I363" s="76">
        <f>+G363+H363</f>
        <v>8</v>
      </c>
      <c r="J363" s="77">
        <v>0</v>
      </c>
      <c r="K363" s="77">
        <f t="shared" si="18"/>
        <v>8</v>
      </c>
      <c r="L363" s="78">
        <v>0</v>
      </c>
      <c r="M363" s="78">
        <f t="shared" si="17"/>
        <v>8</v>
      </c>
    </row>
    <row r="364" spans="1:13" s="36" customFormat="1" ht="41.45" hidden="1" thickBot="1" x14ac:dyDescent="0.3">
      <c r="A364" s="110" t="s">
        <v>82</v>
      </c>
      <c r="B364" s="111">
        <v>3060013</v>
      </c>
      <c r="C364" s="67" t="s">
        <v>89</v>
      </c>
      <c r="D364" s="68" t="s">
        <v>90</v>
      </c>
      <c r="E364" s="111" t="s">
        <v>90</v>
      </c>
      <c r="F364" s="138" t="s">
        <v>277</v>
      </c>
      <c r="G364" s="139">
        <v>0</v>
      </c>
      <c r="H364" s="139">
        <v>7</v>
      </c>
      <c r="I364" s="139">
        <f t="shared" ref="I364:I369" si="21">+G364+H364</f>
        <v>7</v>
      </c>
      <c r="J364" s="82">
        <v>0</v>
      </c>
      <c r="K364" s="82">
        <f t="shared" si="18"/>
        <v>7</v>
      </c>
      <c r="L364" s="83">
        <v>0</v>
      </c>
      <c r="M364" s="83">
        <f t="shared" si="17"/>
        <v>7</v>
      </c>
    </row>
    <row r="365" spans="1:13" s="36" customFormat="1" ht="13.9" hidden="1" thickBot="1" x14ac:dyDescent="0.3">
      <c r="A365" s="117"/>
      <c r="B365" s="118"/>
      <c r="C365" s="140"/>
      <c r="D365" s="74">
        <v>3419</v>
      </c>
      <c r="E365" s="118">
        <v>5222</v>
      </c>
      <c r="F365" s="75" t="s">
        <v>95</v>
      </c>
      <c r="G365" s="76">
        <v>0</v>
      </c>
      <c r="H365" s="76">
        <v>7</v>
      </c>
      <c r="I365" s="76">
        <f t="shared" si="21"/>
        <v>7</v>
      </c>
      <c r="J365" s="88">
        <v>0</v>
      </c>
      <c r="K365" s="88">
        <f t="shared" si="18"/>
        <v>7</v>
      </c>
      <c r="L365" s="89">
        <v>0</v>
      </c>
      <c r="M365" s="89">
        <f t="shared" si="17"/>
        <v>7</v>
      </c>
    </row>
    <row r="366" spans="1:13" s="36" customFormat="1" ht="21" hidden="1" thickBot="1" x14ac:dyDescent="0.3">
      <c r="A366" s="110" t="s">
        <v>82</v>
      </c>
      <c r="B366" s="111">
        <v>3060023</v>
      </c>
      <c r="C366" s="67" t="s">
        <v>89</v>
      </c>
      <c r="D366" s="68" t="s">
        <v>90</v>
      </c>
      <c r="E366" s="111" t="s">
        <v>90</v>
      </c>
      <c r="F366" s="138" t="s">
        <v>278</v>
      </c>
      <c r="G366" s="139">
        <v>0</v>
      </c>
      <c r="H366" s="139">
        <v>21</v>
      </c>
      <c r="I366" s="139">
        <f t="shared" si="21"/>
        <v>21</v>
      </c>
      <c r="J366" s="71">
        <v>0</v>
      </c>
      <c r="K366" s="71">
        <f t="shared" si="18"/>
        <v>21</v>
      </c>
      <c r="L366" s="72">
        <v>0</v>
      </c>
      <c r="M366" s="72">
        <f t="shared" si="17"/>
        <v>21</v>
      </c>
    </row>
    <row r="367" spans="1:13" s="36" customFormat="1" ht="13.9" hidden="1" thickBot="1" x14ac:dyDescent="0.3">
      <c r="A367" s="117"/>
      <c r="B367" s="118"/>
      <c r="C367" s="140"/>
      <c r="D367" s="74">
        <v>3419</v>
      </c>
      <c r="E367" s="118">
        <v>5222</v>
      </c>
      <c r="F367" s="75" t="s">
        <v>95</v>
      </c>
      <c r="G367" s="76">
        <v>0</v>
      </c>
      <c r="H367" s="76">
        <v>21</v>
      </c>
      <c r="I367" s="76">
        <f t="shared" si="21"/>
        <v>21</v>
      </c>
      <c r="J367" s="77">
        <v>0</v>
      </c>
      <c r="K367" s="77">
        <f t="shared" si="18"/>
        <v>21</v>
      </c>
      <c r="L367" s="78">
        <v>0</v>
      </c>
      <c r="M367" s="78">
        <f t="shared" si="17"/>
        <v>21</v>
      </c>
    </row>
    <row r="368" spans="1:13" s="36" customFormat="1" ht="31.15" hidden="1" thickBot="1" x14ac:dyDescent="0.3">
      <c r="A368" s="110" t="s">
        <v>82</v>
      </c>
      <c r="B368" s="111">
        <v>3060033</v>
      </c>
      <c r="C368" s="67" t="s">
        <v>279</v>
      </c>
      <c r="D368" s="68" t="s">
        <v>90</v>
      </c>
      <c r="E368" s="111" t="s">
        <v>90</v>
      </c>
      <c r="F368" s="138" t="s">
        <v>280</v>
      </c>
      <c r="G368" s="139">
        <v>0</v>
      </c>
      <c r="H368" s="139">
        <v>20</v>
      </c>
      <c r="I368" s="139">
        <f t="shared" si="21"/>
        <v>20</v>
      </c>
      <c r="J368" s="82">
        <v>0</v>
      </c>
      <c r="K368" s="82">
        <f t="shared" si="18"/>
        <v>20</v>
      </c>
      <c r="L368" s="83">
        <v>0</v>
      </c>
      <c r="M368" s="83">
        <f t="shared" si="17"/>
        <v>20</v>
      </c>
    </row>
    <row r="369" spans="1:16" ht="13.9" hidden="1" thickBot="1" x14ac:dyDescent="0.3">
      <c r="A369" s="117"/>
      <c r="B369" s="118"/>
      <c r="C369" s="140"/>
      <c r="D369" s="74">
        <v>3419</v>
      </c>
      <c r="E369" s="118">
        <v>5321</v>
      </c>
      <c r="F369" s="75" t="s">
        <v>281</v>
      </c>
      <c r="G369" s="76">
        <v>0</v>
      </c>
      <c r="H369" s="76">
        <v>20</v>
      </c>
      <c r="I369" s="76">
        <f t="shared" si="21"/>
        <v>20</v>
      </c>
      <c r="J369" s="88">
        <v>0</v>
      </c>
      <c r="K369" s="88">
        <f t="shared" si="18"/>
        <v>20</v>
      </c>
      <c r="L369" s="89">
        <v>0</v>
      </c>
      <c r="M369" s="89">
        <f t="shared" si="17"/>
        <v>20</v>
      </c>
    </row>
    <row r="370" spans="1:16" ht="13.5" thickBot="1" x14ac:dyDescent="0.25">
      <c r="A370" s="109" t="s">
        <v>82</v>
      </c>
      <c r="B370" s="242" t="s">
        <v>282</v>
      </c>
      <c r="C370" s="243"/>
      <c r="D370" s="243" t="s">
        <v>90</v>
      </c>
      <c r="E370" s="244" t="s">
        <v>90</v>
      </c>
      <c r="F370" s="61" t="s">
        <v>283</v>
      </c>
      <c r="G370" s="62">
        <v>0</v>
      </c>
      <c r="H370" s="62">
        <f>H371</f>
        <v>8.8689999999999998</v>
      </c>
      <c r="I370" s="62">
        <f>G370+H370</f>
        <v>8.8689999999999998</v>
      </c>
      <c r="J370" s="141">
        <v>0</v>
      </c>
      <c r="K370" s="141">
        <f t="shared" si="18"/>
        <v>8.8689999999999998</v>
      </c>
      <c r="L370" s="142">
        <v>0</v>
      </c>
      <c r="M370" s="142">
        <f t="shared" si="17"/>
        <v>8.8689999999999998</v>
      </c>
    </row>
    <row r="371" spans="1:16" ht="21" hidden="1" thickBot="1" x14ac:dyDescent="0.3">
      <c r="A371" s="143" t="s">
        <v>82</v>
      </c>
      <c r="B371" s="144" t="s">
        <v>284</v>
      </c>
      <c r="C371" s="145" t="s">
        <v>89</v>
      </c>
      <c r="D371" s="146" t="s">
        <v>90</v>
      </c>
      <c r="E371" s="147" t="s">
        <v>90</v>
      </c>
      <c r="F371" s="148" t="s">
        <v>285</v>
      </c>
      <c r="G371" s="149">
        <v>0</v>
      </c>
      <c r="H371" s="139">
        <v>8.8689999999999998</v>
      </c>
      <c r="I371" s="139">
        <f>+G371+H371</f>
        <v>8.8689999999999998</v>
      </c>
      <c r="J371" s="82">
        <v>0</v>
      </c>
      <c r="K371" s="82">
        <f t="shared" si="18"/>
        <v>8.8689999999999998</v>
      </c>
      <c r="L371" s="83">
        <v>0</v>
      </c>
      <c r="M371" s="83">
        <f t="shared" si="17"/>
        <v>8.8689999999999998</v>
      </c>
    </row>
    <row r="372" spans="1:16" ht="13.9" hidden="1" thickBot="1" x14ac:dyDescent="0.3">
      <c r="A372" s="150"/>
      <c r="B372" s="151"/>
      <c r="C372" s="152"/>
      <c r="D372" s="153">
        <v>3419</v>
      </c>
      <c r="E372" s="154">
        <v>5901</v>
      </c>
      <c r="F372" s="155" t="s">
        <v>91</v>
      </c>
      <c r="G372" s="156">
        <v>0</v>
      </c>
      <c r="H372" s="76">
        <v>8.8689999999999998</v>
      </c>
      <c r="I372" s="76">
        <f>+G372+H372</f>
        <v>8.8689999999999998</v>
      </c>
      <c r="J372" s="88">
        <v>0</v>
      </c>
      <c r="K372" s="88">
        <f t="shared" si="18"/>
        <v>8.8689999999999998</v>
      </c>
      <c r="L372" s="89">
        <v>0</v>
      </c>
      <c r="M372" s="89">
        <f t="shared" si="17"/>
        <v>8.8689999999999998</v>
      </c>
      <c r="P372" s="157"/>
    </row>
    <row r="373" spans="1:16" ht="13.5" thickBot="1" x14ac:dyDescent="0.25">
      <c r="A373" s="109" t="s">
        <v>82</v>
      </c>
      <c r="B373" s="242" t="s">
        <v>286</v>
      </c>
      <c r="C373" s="243"/>
      <c r="D373" s="243" t="s">
        <v>90</v>
      </c>
      <c r="E373" s="244" t="s">
        <v>90</v>
      </c>
      <c r="F373" s="61" t="s">
        <v>287</v>
      </c>
      <c r="G373" s="62">
        <f>G374+G376+G378+G380+G382+G384+G386+G388+G390+G392+G394+G396+G398+G400+G402+G404+G406+G408+G410+G412+G414+G416</f>
        <v>3900</v>
      </c>
      <c r="H373" s="62">
        <f t="shared" ref="H373:I373" si="22">H374+H376+H378+H380+H382+H384+H386+H388+H390+H392+H394+H396+H398+H400+H402+H404+H406+H408+H410+H412+H414+H416</f>
        <v>1010.4665600000001</v>
      </c>
      <c r="I373" s="62">
        <f t="shared" si="22"/>
        <v>4910.4665599999998</v>
      </c>
      <c r="J373" s="63">
        <v>0</v>
      </c>
      <c r="K373" s="63">
        <f t="shared" si="18"/>
        <v>4910.4665599999998</v>
      </c>
      <c r="L373" s="64">
        <f>SUM(L418:L657)/2+L374</f>
        <v>0</v>
      </c>
      <c r="M373" s="64">
        <f t="shared" si="17"/>
        <v>4910.4665599999998</v>
      </c>
      <c r="N373" s="43" t="s">
        <v>65</v>
      </c>
      <c r="P373" s="157"/>
    </row>
    <row r="374" spans="1:16" x14ac:dyDescent="0.2">
      <c r="A374" s="191" t="s">
        <v>82</v>
      </c>
      <c r="B374" s="204" t="s">
        <v>288</v>
      </c>
      <c r="C374" s="205" t="s">
        <v>89</v>
      </c>
      <c r="D374" s="162" t="s">
        <v>90</v>
      </c>
      <c r="E374" s="160" t="s">
        <v>90</v>
      </c>
      <c r="F374" s="192" t="s">
        <v>287</v>
      </c>
      <c r="G374" s="164">
        <v>3900</v>
      </c>
      <c r="H374" s="164">
        <f>H375</f>
        <v>524.77556000000004</v>
      </c>
      <c r="I374" s="164">
        <f>G374+H374</f>
        <v>4424.77556</v>
      </c>
      <c r="J374" s="164">
        <v>0</v>
      </c>
      <c r="K374" s="164">
        <f t="shared" si="18"/>
        <v>4424.77556</v>
      </c>
      <c r="L374" s="198">
        <f>+L375</f>
        <v>-4131</v>
      </c>
      <c r="M374" s="198">
        <f t="shared" si="17"/>
        <v>293.77556000000004</v>
      </c>
      <c r="N374" s="43" t="s">
        <v>65</v>
      </c>
      <c r="O374" s="190"/>
    </row>
    <row r="375" spans="1:16" ht="13.5" thickBot="1" x14ac:dyDescent="0.25">
      <c r="A375" s="194"/>
      <c r="B375" s="206"/>
      <c r="C375" s="207"/>
      <c r="D375" s="176">
        <v>3419</v>
      </c>
      <c r="E375" s="175">
        <v>5901</v>
      </c>
      <c r="F375" s="195" t="s">
        <v>91</v>
      </c>
      <c r="G375" s="196">
        <v>3900</v>
      </c>
      <c r="H375" s="196">
        <v>524.77556000000004</v>
      </c>
      <c r="I375" s="196">
        <f>G375+H375</f>
        <v>4424.77556</v>
      </c>
      <c r="J375" s="196">
        <v>0</v>
      </c>
      <c r="K375" s="196">
        <f t="shared" si="18"/>
        <v>4424.77556</v>
      </c>
      <c r="L375" s="199">
        <v>-4131</v>
      </c>
      <c r="M375" s="199">
        <f t="shared" si="17"/>
        <v>293.77556000000004</v>
      </c>
      <c r="O375" s="190"/>
    </row>
    <row r="376" spans="1:16" ht="36" customHeight="1" x14ac:dyDescent="0.2">
      <c r="A376" s="159" t="s">
        <v>82</v>
      </c>
      <c r="B376" s="160">
        <v>3080008</v>
      </c>
      <c r="C376" s="161" t="s">
        <v>89</v>
      </c>
      <c r="D376" s="162" t="s">
        <v>90</v>
      </c>
      <c r="E376" s="160" t="s">
        <v>90</v>
      </c>
      <c r="F376" s="163" t="s">
        <v>289</v>
      </c>
      <c r="G376" s="164">
        <v>0</v>
      </c>
      <c r="H376" s="164">
        <v>2.3610000000000002</v>
      </c>
      <c r="I376" s="164">
        <f t="shared" ref="I376:I417" si="23">+G376+H376</f>
        <v>2.3610000000000002</v>
      </c>
      <c r="J376" s="165">
        <v>0</v>
      </c>
      <c r="K376" s="165">
        <f t="shared" si="18"/>
        <v>2.3610000000000002</v>
      </c>
      <c r="L376" s="193">
        <v>0</v>
      </c>
      <c r="M376" s="193">
        <f t="shared" si="17"/>
        <v>2.3610000000000002</v>
      </c>
      <c r="O376" s="190"/>
    </row>
    <row r="377" spans="1:16" ht="13.5" thickBot="1" x14ac:dyDescent="0.25">
      <c r="A377" s="200"/>
      <c r="B377" s="175"/>
      <c r="C377" s="203"/>
      <c r="D377" s="176">
        <v>3419</v>
      </c>
      <c r="E377" s="175">
        <v>5909</v>
      </c>
      <c r="F377" s="195" t="s">
        <v>97</v>
      </c>
      <c r="G377" s="196">
        <v>0</v>
      </c>
      <c r="H377" s="196">
        <v>2.3610000000000002</v>
      </c>
      <c r="I377" s="196">
        <f t="shared" si="23"/>
        <v>2.3610000000000002</v>
      </c>
      <c r="J377" s="179">
        <v>0</v>
      </c>
      <c r="K377" s="179">
        <f t="shared" si="18"/>
        <v>2.3610000000000002</v>
      </c>
      <c r="L377" s="197">
        <v>0</v>
      </c>
      <c r="M377" s="197">
        <f t="shared" si="17"/>
        <v>2.3610000000000002</v>
      </c>
      <c r="O377" s="190"/>
    </row>
    <row r="378" spans="1:16" ht="22.5" x14ac:dyDescent="0.2">
      <c r="A378" s="208" t="s">
        <v>82</v>
      </c>
      <c r="B378" s="209">
        <v>3080021</v>
      </c>
      <c r="C378" s="210" t="s">
        <v>89</v>
      </c>
      <c r="D378" s="211" t="s">
        <v>90</v>
      </c>
      <c r="E378" s="209" t="s">
        <v>90</v>
      </c>
      <c r="F378" s="212" t="s">
        <v>290</v>
      </c>
      <c r="G378" s="165">
        <v>0</v>
      </c>
      <c r="H378" s="165">
        <v>7.4850000000000003</v>
      </c>
      <c r="I378" s="165">
        <f t="shared" si="23"/>
        <v>7.4850000000000003</v>
      </c>
      <c r="J378" s="164">
        <v>0</v>
      </c>
      <c r="K378" s="164">
        <f t="shared" si="18"/>
        <v>7.4850000000000003</v>
      </c>
      <c r="L378" s="198">
        <v>0</v>
      </c>
      <c r="M378" s="198">
        <f t="shared" si="17"/>
        <v>7.4850000000000003</v>
      </c>
      <c r="O378" s="190"/>
    </row>
    <row r="379" spans="1:16" ht="13.5" thickBot="1" x14ac:dyDescent="0.25">
      <c r="A379" s="201"/>
      <c r="B379" s="202"/>
      <c r="C379" s="213"/>
      <c r="D379" s="214">
        <v>3419</v>
      </c>
      <c r="E379" s="202">
        <v>5909</v>
      </c>
      <c r="F379" s="215" t="s">
        <v>97</v>
      </c>
      <c r="G379" s="179">
        <v>0</v>
      </c>
      <c r="H379" s="179">
        <v>7.4850000000000003</v>
      </c>
      <c r="I379" s="179">
        <f t="shared" si="23"/>
        <v>7.4850000000000003</v>
      </c>
      <c r="J379" s="196">
        <v>0</v>
      </c>
      <c r="K379" s="196">
        <f t="shared" si="18"/>
        <v>7.4850000000000003</v>
      </c>
      <c r="L379" s="199">
        <v>0</v>
      </c>
      <c r="M379" s="199">
        <f t="shared" si="17"/>
        <v>7.4850000000000003</v>
      </c>
      <c r="O379" s="216"/>
    </row>
    <row r="380" spans="1:16" ht="22.5" x14ac:dyDescent="0.2">
      <c r="A380" s="159" t="s">
        <v>82</v>
      </c>
      <c r="B380" s="160" t="s">
        <v>291</v>
      </c>
      <c r="C380" s="161" t="s">
        <v>89</v>
      </c>
      <c r="D380" s="162" t="s">
        <v>90</v>
      </c>
      <c r="E380" s="160" t="s">
        <v>90</v>
      </c>
      <c r="F380" s="163" t="s">
        <v>292</v>
      </c>
      <c r="G380" s="164">
        <v>0</v>
      </c>
      <c r="H380" s="164">
        <v>5</v>
      </c>
      <c r="I380" s="164">
        <f t="shared" si="23"/>
        <v>5</v>
      </c>
      <c r="J380" s="165">
        <v>0</v>
      </c>
      <c r="K380" s="165">
        <f t="shared" si="18"/>
        <v>5</v>
      </c>
      <c r="L380" s="193">
        <v>0</v>
      </c>
      <c r="M380" s="193">
        <f t="shared" si="17"/>
        <v>5</v>
      </c>
      <c r="O380" s="190"/>
    </row>
    <row r="381" spans="1:16" ht="13.5" thickBot="1" x14ac:dyDescent="0.25">
      <c r="A381" s="200"/>
      <c r="B381" s="175" t="s">
        <v>100</v>
      </c>
      <c r="C381" s="203"/>
      <c r="D381" s="176">
        <v>3419</v>
      </c>
      <c r="E381" s="175">
        <v>5222</v>
      </c>
      <c r="F381" s="195" t="s">
        <v>95</v>
      </c>
      <c r="G381" s="196">
        <v>0</v>
      </c>
      <c r="H381" s="196">
        <v>5</v>
      </c>
      <c r="I381" s="196">
        <f t="shared" si="23"/>
        <v>5</v>
      </c>
      <c r="J381" s="179">
        <v>0</v>
      </c>
      <c r="K381" s="179">
        <f t="shared" si="18"/>
        <v>5</v>
      </c>
      <c r="L381" s="197">
        <v>0</v>
      </c>
      <c r="M381" s="197">
        <f t="shared" si="17"/>
        <v>5</v>
      </c>
      <c r="O381" s="190"/>
    </row>
    <row r="382" spans="1:16" ht="23.25" customHeight="1" x14ac:dyDescent="0.2">
      <c r="A382" s="159" t="s">
        <v>82</v>
      </c>
      <c r="B382" s="160">
        <v>3080030</v>
      </c>
      <c r="C382" s="161" t="s">
        <v>89</v>
      </c>
      <c r="D382" s="162" t="s">
        <v>90</v>
      </c>
      <c r="E382" s="160" t="s">
        <v>90</v>
      </c>
      <c r="F382" s="163" t="s">
        <v>293</v>
      </c>
      <c r="G382" s="164">
        <v>0</v>
      </c>
      <c r="H382" s="164">
        <v>6.8449999999999998</v>
      </c>
      <c r="I382" s="164">
        <f t="shared" si="23"/>
        <v>6.8449999999999998</v>
      </c>
      <c r="J382" s="164">
        <v>0</v>
      </c>
      <c r="K382" s="164">
        <f t="shared" si="18"/>
        <v>6.8449999999999998</v>
      </c>
      <c r="L382" s="198">
        <v>0</v>
      </c>
      <c r="M382" s="198">
        <f t="shared" si="17"/>
        <v>6.8449999999999998</v>
      </c>
      <c r="O382" s="190"/>
    </row>
    <row r="383" spans="1:16" ht="13.5" thickBot="1" x14ac:dyDescent="0.25">
      <c r="A383" s="200"/>
      <c r="B383" s="175"/>
      <c r="C383" s="203"/>
      <c r="D383" s="176">
        <v>3419</v>
      </c>
      <c r="E383" s="175">
        <v>5909</v>
      </c>
      <c r="F383" s="195" t="s">
        <v>97</v>
      </c>
      <c r="G383" s="196">
        <v>0</v>
      </c>
      <c r="H383" s="196">
        <v>6.8449999999999998</v>
      </c>
      <c r="I383" s="196">
        <f t="shared" si="23"/>
        <v>6.8449999999999998</v>
      </c>
      <c r="J383" s="196">
        <v>0</v>
      </c>
      <c r="K383" s="196">
        <f t="shared" si="18"/>
        <v>6.8449999999999998</v>
      </c>
      <c r="L383" s="199">
        <v>0</v>
      </c>
      <c r="M383" s="199">
        <f t="shared" si="17"/>
        <v>6.8449999999999998</v>
      </c>
      <c r="O383" s="190"/>
    </row>
    <row r="384" spans="1:16" ht="22.5" x14ac:dyDescent="0.2">
      <c r="A384" s="159" t="s">
        <v>82</v>
      </c>
      <c r="B384" s="160" t="s">
        <v>294</v>
      </c>
      <c r="C384" s="161" t="s">
        <v>89</v>
      </c>
      <c r="D384" s="162" t="s">
        <v>90</v>
      </c>
      <c r="E384" s="160" t="s">
        <v>90</v>
      </c>
      <c r="F384" s="163" t="s">
        <v>295</v>
      </c>
      <c r="G384" s="164">
        <v>0</v>
      </c>
      <c r="H384" s="164">
        <v>5</v>
      </c>
      <c r="I384" s="164">
        <f t="shared" si="23"/>
        <v>5</v>
      </c>
      <c r="J384" s="165">
        <v>0</v>
      </c>
      <c r="K384" s="165">
        <f t="shared" si="18"/>
        <v>5</v>
      </c>
      <c r="L384" s="193">
        <v>0</v>
      </c>
      <c r="M384" s="193">
        <f t="shared" si="17"/>
        <v>5</v>
      </c>
      <c r="O384" s="190"/>
    </row>
    <row r="385" spans="1:15" ht="13.5" thickBot="1" x14ac:dyDescent="0.25">
      <c r="A385" s="200"/>
      <c r="B385" s="175" t="s">
        <v>100</v>
      </c>
      <c r="C385" s="203"/>
      <c r="D385" s="176">
        <v>3419</v>
      </c>
      <c r="E385" s="175">
        <v>5222</v>
      </c>
      <c r="F385" s="195" t="s">
        <v>95</v>
      </c>
      <c r="G385" s="196">
        <v>0</v>
      </c>
      <c r="H385" s="196">
        <v>5</v>
      </c>
      <c r="I385" s="196">
        <f t="shared" si="23"/>
        <v>5</v>
      </c>
      <c r="J385" s="179">
        <v>0</v>
      </c>
      <c r="K385" s="179">
        <f t="shared" si="18"/>
        <v>5</v>
      </c>
      <c r="L385" s="197">
        <v>0</v>
      </c>
      <c r="M385" s="197">
        <f t="shared" si="17"/>
        <v>5</v>
      </c>
      <c r="N385" s="190"/>
      <c r="O385" s="190"/>
    </row>
    <row r="386" spans="1:15" ht="13.15" x14ac:dyDescent="0.25">
      <c r="A386" s="159" t="s">
        <v>82</v>
      </c>
      <c r="B386" s="160" t="s">
        <v>296</v>
      </c>
      <c r="C386" s="161" t="s">
        <v>89</v>
      </c>
      <c r="D386" s="162" t="s">
        <v>90</v>
      </c>
      <c r="E386" s="160" t="s">
        <v>90</v>
      </c>
      <c r="F386" s="163" t="s">
        <v>297</v>
      </c>
      <c r="G386" s="164">
        <v>0</v>
      </c>
      <c r="H386" s="164">
        <v>11</v>
      </c>
      <c r="I386" s="164">
        <f t="shared" si="23"/>
        <v>11</v>
      </c>
      <c r="J386" s="164">
        <v>0</v>
      </c>
      <c r="K386" s="164">
        <f t="shared" si="18"/>
        <v>11</v>
      </c>
      <c r="L386" s="198">
        <v>0</v>
      </c>
      <c r="M386" s="198">
        <f t="shared" si="17"/>
        <v>11</v>
      </c>
      <c r="N386" s="190"/>
      <c r="O386" s="190"/>
    </row>
    <row r="387" spans="1:15" ht="13.5" thickBot="1" x14ac:dyDescent="0.25">
      <c r="A387" s="200"/>
      <c r="B387" s="175" t="s">
        <v>100</v>
      </c>
      <c r="C387" s="203"/>
      <c r="D387" s="176">
        <v>3419</v>
      </c>
      <c r="E387" s="175">
        <v>5222</v>
      </c>
      <c r="F387" s="195" t="s">
        <v>95</v>
      </c>
      <c r="G387" s="196">
        <v>0</v>
      </c>
      <c r="H387" s="196">
        <v>11</v>
      </c>
      <c r="I387" s="196">
        <f t="shared" si="23"/>
        <v>11</v>
      </c>
      <c r="J387" s="196">
        <v>0</v>
      </c>
      <c r="K387" s="196">
        <f t="shared" si="18"/>
        <v>11</v>
      </c>
      <c r="L387" s="199">
        <v>0</v>
      </c>
      <c r="M387" s="199">
        <f t="shared" si="17"/>
        <v>11</v>
      </c>
      <c r="N387" s="190"/>
      <c r="O387" s="190"/>
    </row>
    <row r="388" spans="1:15" ht="22.5" x14ac:dyDescent="0.2">
      <c r="A388" s="159" t="s">
        <v>82</v>
      </c>
      <c r="B388" s="160" t="s">
        <v>298</v>
      </c>
      <c r="C388" s="161" t="s">
        <v>89</v>
      </c>
      <c r="D388" s="162" t="s">
        <v>90</v>
      </c>
      <c r="E388" s="160" t="s">
        <v>90</v>
      </c>
      <c r="F388" s="163" t="s">
        <v>299</v>
      </c>
      <c r="G388" s="164">
        <v>0</v>
      </c>
      <c r="H388" s="164">
        <v>8</v>
      </c>
      <c r="I388" s="164">
        <f t="shared" si="23"/>
        <v>8</v>
      </c>
      <c r="J388" s="165">
        <v>0</v>
      </c>
      <c r="K388" s="165">
        <f t="shared" si="18"/>
        <v>8</v>
      </c>
      <c r="L388" s="193">
        <v>0</v>
      </c>
      <c r="M388" s="193">
        <f t="shared" si="17"/>
        <v>8</v>
      </c>
      <c r="N388" s="190"/>
      <c r="O388" s="190"/>
    </row>
    <row r="389" spans="1:15" ht="13.5" thickBot="1" x14ac:dyDescent="0.25">
      <c r="A389" s="200"/>
      <c r="B389" s="175" t="s">
        <v>100</v>
      </c>
      <c r="C389" s="203"/>
      <c r="D389" s="176">
        <v>3419</v>
      </c>
      <c r="E389" s="175">
        <v>5222</v>
      </c>
      <c r="F389" s="195" t="s">
        <v>95</v>
      </c>
      <c r="G389" s="196">
        <v>0</v>
      </c>
      <c r="H389" s="196">
        <v>8</v>
      </c>
      <c r="I389" s="196">
        <f t="shared" si="23"/>
        <v>8</v>
      </c>
      <c r="J389" s="179">
        <v>0</v>
      </c>
      <c r="K389" s="179">
        <f t="shared" si="18"/>
        <v>8</v>
      </c>
      <c r="L389" s="197">
        <v>0</v>
      </c>
      <c r="M389" s="197">
        <f t="shared" si="17"/>
        <v>8</v>
      </c>
      <c r="N389" s="190"/>
      <c r="O389" s="190"/>
    </row>
    <row r="390" spans="1:15" ht="22.5" x14ac:dyDescent="0.2">
      <c r="A390" s="159" t="s">
        <v>82</v>
      </c>
      <c r="B390" s="160">
        <v>3080266</v>
      </c>
      <c r="C390" s="161" t="s">
        <v>89</v>
      </c>
      <c r="D390" s="162" t="s">
        <v>90</v>
      </c>
      <c r="E390" s="160" t="s">
        <v>90</v>
      </c>
      <c r="F390" s="163" t="s">
        <v>300</v>
      </c>
      <c r="G390" s="164">
        <v>0</v>
      </c>
      <c r="H390" s="164">
        <v>26</v>
      </c>
      <c r="I390" s="164">
        <f t="shared" si="23"/>
        <v>26</v>
      </c>
      <c r="J390" s="164">
        <v>0</v>
      </c>
      <c r="K390" s="164">
        <f t="shared" si="18"/>
        <v>26</v>
      </c>
      <c r="L390" s="198">
        <v>0</v>
      </c>
      <c r="M390" s="198">
        <f t="shared" si="17"/>
        <v>26</v>
      </c>
      <c r="N390" s="190"/>
      <c r="O390" s="190"/>
    </row>
    <row r="391" spans="1:15" ht="13.5" thickBot="1" x14ac:dyDescent="0.25">
      <c r="A391" s="200"/>
      <c r="B391" s="175" t="s">
        <v>100</v>
      </c>
      <c r="C391" s="203"/>
      <c r="D391" s="176">
        <v>3419</v>
      </c>
      <c r="E391" s="175">
        <v>5222</v>
      </c>
      <c r="F391" s="195" t="s">
        <v>95</v>
      </c>
      <c r="G391" s="196">
        <v>0</v>
      </c>
      <c r="H391" s="196">
        <v>26</v>
      </c>
      <c r="I391" s="196">
        <f t="shared" si="23"/>
        <v>26</v>
      </c>
      <c r="J391" s="196">
        <v>0</v>
      </c>
      <c r="K391" s="196">
        <f t="shared" si="18"/>
        <v>26</v>
      </c>
      <c r="L391" s="199">
        <v>0</v>
      </c>
      <c r="M391" s="199">
        <f t="shared" si="17"/>
        <v>26</v>
      </c>
      <c r="N391" s="190"/>
      <c r="O391" s="190"/>
    </row>
    <row r="392" spans="1:15" x14ac:dyDescent="0.2">
      <c r="A392" s="159" t="s">
        <v>82</v>
      </c>
      <c r="B392" s="160">
        <v>3080267</v>
      </c>
      <c r="C392" s="161" t="s">
        <v>89</v>
      </c>
      <c r="D392" s="162" t="s">
        <v>90</v>
      </c>
      <c r="E392" s="160" t="s">
        <v>90</v>
      </c>
      <c r="F392" s="163" t="s">
        <v>301</v>
      </c>
      <c r="G392" s="164">
        <v>0</v>
      </c>
      <c r="H392" s="164">
        <v>26</v>
      </c>
      <c r="I392" s="164">
        <f t="shared" si="23"/>
        <v>26</v>
      </c>
      <c r="J392" s="165">
        <v>0</v>
      </c>
      <c r="K392" s="165">
        <f t="shared" si="18"/>
        <v>26</v>
      </c>
      <c r="L392" s="193">
        <v>0</v>
      </c>
      <c r="M392" s="193">
        <f t="shared" si="17"/>
        <v>26</v>
      </c>
      <c r="N392" s="190"/>
      <c r="O392" s="190"/>
    </row>
    <row r="393" spans="1:15" ht="13.5" thickBot="1" x14ac:dyDescent="0.25">
      <c r="A393" s="200"/>
      <c r="B393" s="175" t="s">
        <v>100</v>
      </c>
      <c r="C393" s="203"/>
      <c r="D393" s="176">
        <v>3419</v>
      </c>
      <c r="E393" s="175">
        <v>5222</v>
      </c>
      <c r="F393" s="195" t="s">
        <v>95</v>
      </c>
      <c r="G393" s="196">
        <v>0</v>
      </c>
      <c r="H393" s="196">
        <v>26</v>
      </c>
      <c r="I393" s="196">
        <f t="shared" si="23"/>
        <v>26</v>
      </c>
      <c r="J393" s="179">
        <v>0</v>
      </c>
      <c r="K393" s="179">
        <f t="shared" si="18"/>
        <v>26</v>
      </c>
      <c r="L393" s="197">
        <v>0</v>
      </c>
      <c r="M393" s="197">
        <f t="shared" si="17"/>
        <v>26</v>
      </c>
      <c r="N393" s="190"/>
      <c r="O393" s="190"/>
    </row>
    <row r="394" spans="1:15" ht="33.75" x14ac:dyDescent="0.2">
      <c r="A394" s="159" t="s">
        <v>82</v>
      </c>
      <c r="B394" s="160">
        <v>3080281</v>
      </c>
      <c r="C394" s="161" t="s">
        <v>89</v>
      </c>
      <c r="D394" s="162" t="s">
        <v>90</v>
      </c>
      <c r="E394" s="160" t="s">
        <v>90</v>
      </c>
      <c r="F394" s="163" t="s">
        <v>302</v>
      </c>
      <c r="G394" s="164">
        <v>0</v>
      </c>
      <c r="H394" s="164">
        <v>52</v>
      </c>
      <c r="I394" s="164">
        <f t="shared" si="23"/>
        <v>52</v>
      </c>
      <c r="J394" s="164">
        <v>0</v>
      </c>
      <c r="K394" s="164">
        <f t="shared" si="18"/>
        <v>52</v>
      </c>
      <c r="L394" s="198">
        <v>0</v>
      </c>
      <c r="M394" s="198">
        <f t="shared" si="17"/>
        <v>52</v>
      </c>
      <c r="N394" s="190"/>
      <c r="O394" s="190"/>
    </row>
    <row r="395" spans="1:15" ht="13.5" thickBot="1" x14ac:dyDescent="0.25">
      <c r="A395" s="200"/>
      <c r="B395" s="175" t="s">
        <v>100</v>
      </c>
      <c r="C395" s="203"/>
      <c r="D395" s="176">
        <v>3419</v>
      </c>
      <c r="E395" s="175">
        <v>5222</v>
      </c>
      <c r="F395" s="195" t="s">
        <v>95</v>
      </c>
      <c r="G395" s="196">
        <v>0</v>
      </c>
      <c r="H395" s="196">
        <v>52</v>
      </c>
      <c r="I395" s="196">
        <f t="shared" si="23"/>
        <v>52</v>
      </c>
      <c r="J395" s="196">
        <v>0</v>
      </c>
      <c r="K395" s="196">
        <f t="shared" si="18"/>
        <v>52</v>
      </c>
      <c r="L395" s="199">
        <v>0</v>
      </c>
      <c r="M395" s="199">
        <f t="shared" ref="M395:M417" si="24">+K395+L395</f>
        <v>52</v>
      </c>
      <c r="N395" s="190"/>
      <c r="O395" s="190"/>
    </row>
    <row r="396" spans="1:15" ht="22.5" x14ac:dyDescent="0.2">
      <c r="A396" s="159" t="s">
        <v>82</v>
      </c>
      <c r="B396" s="160">
        <v>3080296</v>
      </c>
      <c r="C396" s="161" t="s">
        <v>89</v>
      </c>
      <c r="D396" s="162" t="s">
        <v>90</v>
      </c>
      <c r="E396" s="160" t="s">
        <v>90</v>
      </c>
      <c r="F396" s="163" t="s">
        <v>303</v>
      </c>
      <c r="G396" s="164">
        <v>0</v>
      </c>
      <c r="H396" s="164">
        <v>42</v>
      </c>
      <c r="I396" s="164">
        <f t="shared" si="23"/>
        <v>42</v>
      </c>
      <c r="J396" s="165">
        <v>0</v>
      </c>
      <c r="K396" s="165">
        <f t="shared" ref="K396:K417" si="25">+I396+J396</f>
        <v>42</v>
      </c>
      <c r="L396" s="193">
        <v>0</v>
      </c>
      <c r="M396" s="193">
        <f t="shared" si="24"/>
        <v>42</v>
      </c>
      <c r="N396" s="190"/>
      <c r="O396" s="190"/>
    </row>
    <row r="397" spans="1:15" ht="13.5" thickBot="1" x14ac:dyDescent="0.25">
      <c r="A397" s="200"/>
      <c r="B397" s="175" t="s">
        <v>100</v>
      </c>
      <c r="C397" s="203"/>
      <c r="D397" s="176">
        <v>3419</v>
      </c>
      <c r="E397" s="175">
        <v>5222</v>
      </c>
      <c r="F397" s="195" t="s">
        <v>95</v>
      </c>
      <c r="G397" s="196">
        <v>0</v>
      </c>
      <c r="H397" s="196">
        <v>42</v>
      </c>
      <c r="I397" s="196">
        <f t="shared" si="23"/>
        <v>42</v>
      </c>
      <c r="J397" s="179">
        <v>0</v>
      </c>
      <c r="K397" s="179">
        <f t="shared" si="25"/>
        <v>42</v>
      </c>
      <c r="L397" s="197">
        <v>0</v>
      </c>
      <c r="M397" s="197">
        <f t="shared" si="24"/>
        <v>42</v>
      </c>
      <c r="N397" s="190"/>
      <c r="O397" s="190"/>
    </row>
    <row r="398" spans="1:15" ht="22.5" x14ac:dyDescent="0.2">
      <c r="A398" s="159" t="s">
        <v>82</v>
      </c>
      <c r="B398" s="160">
        <v>3080299</v>
      </c>
      <c r="C398" s="161" t="s">
        <v>89</v>
      </c>
      <c r="D398" s="162" t="s">
        <v>90</v>
      </c>
      <c r="E398" s="160" t="s">
        <v>90</v>
      </c>
      <c r="F398" s="163" t="s">
        <v>304</v>
      </c>
      <c r="G398" s="164">
        <v>0</v>
      </c>
      <c r="H398" s="164">
        <v>52</v>
      </c>
      <c r="I398" s="164">
        <f t="shared" si="23"/>
        <v>52</v>
      </c>
      <c r="J398" s="164">
        <v>0</v>
      </c>
      <c r="K398" s="164">
        <f t="shared" si="25"/>
        <v>52</v>
      </c>
      <c r="L398" s="198">
        <v>0</v>
      </c>
      <c r="M398" s="198">
        <f t="shared" si="24"/>
        <v>52</v>
      </c>
      <c r="N398" s="190"/>
      <c r="O398" s="190"/>
    </row>
    <row r="399" spans="1:15" ht="13.5" thickBot="1" x14ac:dyDescent="0.25">
      <c r="A399" s="200"/>
      <c r="B399" s="175" t="s">
        <v>100</v>
      </c>
      <c r="C399" s="203"/>
      <c r="D399" s="176">
        <v>3419</v>
      </c>
      <c r="E399" s="175">
        <v>5222</v>
      </c>
      <c r="F399" s="195" t="s">
        <v>95</v>
      </c>
      <c r="G399" s="196">
        <v>0</v>
      </c>
      <c r="H399" s="196">
        <v>52</v>
      </c>
      <c r="I399" s="196">
        <f t="shared" si="23"/>
        <v>52</v>
      </c>
      <c r="J399" s="196">
        <v>0</v>
      </c>
      <c r="K399" s="196">
        <f t="shared" si="25"/>
        <v>52</v>
      </c>
      <c r="L399" s="199">
        <v>0</v>
      </c>
      <c r="M399" s="199">
        <f t="shared" si="24"/>
        <v>52</v>
      </c>
      <c r="N399" s="190"/>
      <c r="O399" s="190"/>
    </row>
    <row r="400" spans="1:15" ht="22.5" x14ac:dyDescent="0.2">
      <c r="A400" s="159" t="s">
        <v>82</v>
      </c>
      <c r="B400" s="160">
        <v>3080312</v>
      </c>
      <c r="C400" s="161" t="s">
        <v>89</v>
      </c>
      <c r="D400" s="162" t="s">
        <v>90</v>
      </c>
      <c r="E400" s="160" t="s">
        <v>90</v>
      </c>
      <c r="F400" s="163" t="s">
        <v>305</v>
      </c>
      <c r="G400" s="164">
        <v>0</v>
      </c>
      <c r="H400" s="164">
        <v>20</v>
      </c>
      <c r="I400" s="164">
        <f t="shared" si="23"/>
        <v>20</v>
      </c>
      <c r="J400" s="165">
        <v>0</v>
      </c>
      <c r="K400" s="165">
        <f t="shared" si="25"/>
        <v>20</v>
      </c>
      <c r="L400" s="193">
        <v>0</v>
      </c>
      <c r="M400" s="193">
        <f t="shared" si="24"/>
        <v>20</v>
      </c>
      <c r="N400" s="190"/>
      <c r="O400" s="190"/>
    </row>
    <row r="401" spans="1:15" ht="13.5" thickBot="1" x14ac:dyDescent="0.25">
      <c r="A401" s="200"/>
      <c r="B401" s="175" t="s">
        <v>100</v>
      </c>
      <c r="C401" s="203"/>
      <c r="D401" s="176">
        <v>3419</v>
      </c>
      <c r="E401" s="175">
        <v>5222</v>
      </c>
      <c r="F401" s="195" t="s">
        <v>95</v>
      </c>
      <c r="G401" s="196">
        <v>0</v>
      </c>
      <c r="H401" s="196">
        <v>20</v>
      </c>
      <c r="I401" s="196">
        <f t="shared" si="23"/>
        <v>20</v>
      </c>
      <c r="J401" s="179">
        <v>0</v>
      </c>
      <c r="K401" s="179">
        <f t="shared" si="25"/>
        <v>20</v>
      </c>
      <c r="L401" s="197">
        <v>0</v>
      </c>
      <c r="M401" s="197">
        <f t="shared" si="24"/>
        <v>20</v>
      </c>
      <c r="N401" s="190"/>
      <c r="O401" s="190"/>
    </row>
    <row r="402" spans="1:15" ht="22.5" x14ac:dyDescent="0.2">
      <c r="A402" s="159" t="s">
        <v>82</v>
      </c>
      <c r="B402" s="160">
        <v>3080313</v>
      </c>
      <c r="C402" s="161" t="s">
        <v>89</v>
      </c>
      <c r="D402" s="162" t="s">
        <v>90</v>
      </c>
      <c r="E402" s="160" t="s">
        <v>90</v>
      </c>
      <c r="F402" s="163" t="s">
        <v>306</v>
      </c>
      <c r="G402" s="164">
        <v>0</v>
      </c>
      <c r="H402" s="164">
        <v>20</v>
      </c>
      <c r="I402" s="164">
        <f t="shared" si="23"/>
        <v>20</v>
      </c>
      <c r="J402" s="164">
        <v>0</v>
      </c>
      <c r="K402" s="164">
        <f t="shared" si="25"/>
        <v>20</v>
      </c>
      <c r="L402" s="198">
        <v>0</v>
      </c>
      <c r="M402" s="198">
        <f t="shared" si="24"/>
        <v>20</v>
      </c>
      <c r="N402" s="190"/>
      <c r="O402" s="190"/>
    </row>
    <row r="403" spans="1:15" ht="13.5" thickBot="1" x14ac:dyDescent="0.25">
      <c r="A403" s="200"/>
      <c r="B403" s="175" t="s">
        <v>100</v>
      </c>
      <c r="C403" s="203"/>
      <c r="D403" s="176">
        <v>3419</v>
      </c>
      <c r="E403" s="175">
        <v>5222</v>
      </c>
      <c r="F403" s="195" t="s">
        <v>95</v>
      </c>
      <c r="G403" s="196">
        <v>0</v>
      </c>
      <c r="H403" s="196">
        <v>20</v>
      </c>
      <c r="I403" s="196">
        <f t="shared" si="23"/>
        <v>20</v>
      </c>
      <c r="J403" s="196">
        <v>0</v>
      </c>
      <c r="K403" s="196">
        <f t="shared" si="25"/>
        <v>20</v>
      </c>
      <c r="L403" s="199">
        <v>0</v>
      </c>
      <c r="M403" s="199">
        <f t="shared" si="24"/>
        <v>20</v>
      </c>
      <c r="N403" s="190"/>
      <c r="O403" s="190"/>
    </row>
    <row r="404" spans="1:15" ht="36" customHeight="1" x14ac:dyDescent="0.2">
      <c r="A404" s="159" t="s">
        <v>82</v>
      </c>
      <c r="B404" s="160">
        <v>3080322</v>
      </c>
      <c r="C404" s="161" t="s">
        <v>89</v>
      </c>
      <c r="D404" s="162" t="s">
        <v>90</v>
      </c>
      <c r="E404" s="160" t="s">
        <v>90</v>
      </c>
      <c r="F404" s="163" t="s">
        <v>307</v>
      </c>
      <c r="G404" s="164">
        <v>0</v>
      </c>
      <c r="H404" s="164">
        <v>45</v>
      </c>
      <c r="I404" s="164">
        <f t="shared" si="23"/>
        <v>45</v>
      </c>
      <c r="J404" s="165">
        <v>0</v>
      </c>
      <c r="K404" s="165">
        <f t="shared" si="25"/>
        <v>45</v>
      </c>
      <c r="L404" s="193">
        <v>0</v>
      </c>
      <c r="M404" s="193">
        <f t="shared" si="24"/>
        <v>45</v>
      </c>
      <c r="N404" s="190"/>
      <c r="O404" s="190"/>
    </row>
    <row r="405" spans="1:15" ht="13.5" thickBot="1" x14ac:dyDescent="0.25">
      <c r="A405" s="200"/>
      <c r="B405" s="175" t="s">
        <v>100</v>
      </c>
      <c r="C405" s="203"/>
      <c r="D405" s="176">
        <v>3419</v>
      </c>
      <c r="E405" s="175">
        <v>5222</v>
      </c>
      <c r="F405" s="195" t="s">
        <v>95</v>
      </c>
      <c r="G405" s="196">
        <v>0</v>
      </c>
      <c r="H405" s="196">
        <v>45</v>
      </c>
      <c r="I405" s="196">
        <f t="shared" si="23"/>
        <v>45</v>
      </c>
      <c r="J405" s="179">
        <v>0</v>
      </c>
      <c r="K405" s="179">
        <f t="shared" si="25"/>
        <v>45</v>
      </c>
      <c r="L405" s="197">
        <v>0</v>
      </c>
      <c r="M405" s="197">
        <f t="shared" si="24"/>
        <v>45</v>
      </c>
      <c r="N405" s="190"/>
      <c r="O405" s="190"/>
    </row>
    <row r="406" spans="1:15" ht="22.5" x14ac:dyDescent="0.2">
      <c r="A406" s="159" t="s">
        <v>82</v>
      </c>
      <c r="B406" s="160">
        <v>3080323</v>
      </c>
      <c r="C406" s="161" t="s">
        <v>89</v>
      </c>
      <c r="D406" s="162" t="s">
        <v>90</v>
      </c>
      <c r="E406" s="160" t="s">
        <v>90</v>
      </c>
      <c r="F406" s="163" t="s">
        <v>308</v>
      </c>
      <c r="G406" s="164">
        <v>0</v>
      </c>
      <c r="H406" s="164">
        <v>20</v>
      </c>
      <c r="I406" s="164">
        <f t="shared" si="23"/>
        <v>20</v>
      </c>
      <c r="J406" s="164">
        <v>0</v>
      </c>
      <c r="K406" s="164">
        <f t="shared" si="25"/>
        <v>20</v>
      </c>
      <c r="L406" s="198">
        <v>0</v>
      </c>
      <c r="M406" s="198">
        <f t="shared" si="24"/>
        <v>20</v>
      </c>
      <c r="N406" s="190"/>
      <c r="O406" s="190"/>
    </row>
    <row r="407" spans="1:15" ht="13.5" customHeight="1" thickBot="1" x14ac:dyDescent="0.25">
      <c r="A407" s="200"/>
      <c r="B407" s="175" t="s">
        <v>100</v>
      </c>
      <c r="C407" s="203"/>
      <c r="D407" s="176">
        <v>3419</v>
      </c>
      <c r="E407" s="175">
        <v>5221</v>
      </c>
      <c r="F407" s="195" t="s">
        <v>309</v>
      </c>
      <c r="G407" s="196">
        <v>0</v>
      </c>
      <c r="H407" s="196">
        <v>20</v>
      </c>
      <c r="I407" s="196">
        <f t="shared" si="23"/>
        <v>20</v>
      </c>
      <c r="J407" s="196">
        <v>0</v>
      </c>
      <c r="K407" s="196">
        <f t="shared" si="25"/>
        <v>20</v>
      </c>
      <c r="L407" s="199">
        <v>0</v>
      </c>
      <c r="M407" s="199">
        <f t="shared" si="24"/>
        <v>20</v>
      </c>
      <c r="N407" s="190"/>
      <c r="O407" s="190"/>
    </row>
    <row r="408" spans="1:15" ht="22.5" x14ac:dyDescent="0.2">
      <c r="A408" s="159" t="s">
        <v>82</v>
      </c>
      <c r="B408" s="160">
        <v>3080324</v>
      </c>
      <c r="C408" s="161" t="s">
        <v>89</v>
      </c>
      <c r="D408" s="162" t="s">
        <v>90</v>
      </c>
      <c r="E408" s="160" t="s">
        <v>90</v>
      </c>
      <c r="F408" s="163" t="s">
        <v>310</v>
      </c>
      <c r="G408" s="164">
        <v>0</v>
      </c>
      <c r="H408" s="164">
        <v>39</v>
      </c>
      <c r="I408" s="164">
        <f t="shared" si="23"/>
        <v>39</v>
      </c>
      <c r="J408" s="165">
        <v>0</v>
      </c>
      <c r="K408" s="165">
        <f t="shared" si="25"/>
        <v>39</v>
      </c>
      <c r="L408" s="193">
        <v>0</v>
      </c>
      <c r="M408" s="193">
        <f t="shared" si="24"/>
        <v>39</v>
      </c>
      <c r="N408" s="190"/>
      <c r="O408" s="190"/>
    </row>
    <row r="409" spans="1:15" ht="13.5" thickBot="1" x14ac:dyDescent="0.25">
      <c r="A409" s="200"/>
      <c r="B409" s="175" t="s">
        <v>100</v>
      </c>
      <c r="C409" s="203"/>
      <c r="D409" s="176">
        <v>3419</v>
      </c>
      <c r="E409" s="175">
        <v>5222</v>
      </c>
      <c r="F409" s="195" t="s">
        <v>95</v>
      </c>
      <c r="G409" s="196">
        <v>0</v>
      </c>
      <c r="H409" s="196">
        <v>39</v>
      </c>
      <c r="I409" s="196">
        <f t="shared" si="23"/>
        <v>39</v>
      </c>
      <c r="J409" s="179">
        <v>0</v>
      </c>
      <c r="K409" s="179">
        <f t="shared" si="25"/>
        <v>39</v>
      </c>
      <c r="L409" s="197">
        <v>0</v>
      </c>
      <c r="M409" s="197">
        <f t="shared" si="24"/>
        <v>39</v>
      </c>
      <c r="N409" s="190"/>
      <c r="O409" s="190"/>
    </row>
    <row r="410" spans="1:15" ht="22.5" x14ac:dyDescent="0.2">
      <c r="A410" s="159" t="s">
        <v>82</v>
      </c>
      <c r="B410" s="160">
        <v>3080338</v>
      </c>
      <c r="C410" s="161" t="s">
        <v>89</v>
      </c>
      <c r="D410" s="162" t="s">
        <v>90</v>
      </c>
      <c r="E410" s="160" t="s">
        <v>90</v>
      </c>
      <c r="F410" s="163" t="s">
        <v>311</v>
      </c>
      <c r="G410" s="164">
        <v>0</v>
      </c>
      <c r="H410" s="164">
        <v>37</v>
      </c>
      <c r="I410" s="164">
        <f t="shared" si="23"/>
        <v>37</v>
      </c>
      <c r="J410" s="164">
        <v>0</v>
      </c>
      <c r="K410" s="164">
        <f t="shared" si="25"/>
        <v>37</v>
      </c>
      <c r="L410" s="198">
        <v>0</v>
      </c>
      <c r="M410" s="198">
        <f t="shared" si="24"/>
        <v>37</v>
      </c>
      <c r="N410" s="190"/>
      <c r="O410" s="190"/>
    </row>
    <row r="411" spans="1:15" ht="13.5" thickBot="1" x14ac:dyDescent="0.25">
      <c r="A411" s="200"/>
      <c r="B411" s="175" t="s">
        <v>100</v>
      </c>
      <c r="C411" s="203"/>
      <c r="D411" s="176">
        <v>3419</v>
      </c>
      <c r="E411" s="175">
        <v>5222</v>
      </c>
      <c r="F411" s="195" t="s">
        <v>95</v>
      </c>
      <c r="G411" s="196">
        <v>0</v>
      </c>
      <c r="H411" s="196">
        <v>37</v>
      </c>
      <c r="I411" s="196">
        <f t="shared" si="23"/>
        <v>37</v>
      </c>
      <c r="J411" s="196">
        <v>0</v>
      </c>
      <c r="K411" s="196">
        <f t="shared" si="25"/>
        <v>37</v>
      </c>
      <c r="L411" s="199">
        <v>0</v>
      </c>
      <c r="M411" s="199">
        <f t="shared" si="24"/>
        <v>37</v>
      </c>
      <c r="N411" s="190"/>
      <c r="O411" s="190"/>
    </row>
    <row r="412" spans="1:15" ht="22.5" x14ac:dyDescent="0.2">
      <c r="A412" s="159" t="s">
        <v>82</v>
      </c>
      <c r="B412" s="160">
        <v>3080341</v>
      </c>
      <c r="C412" s="161" t="s">
        <v>89</v>
      </c>
      <c r="D412" s="162" t="s">
        <v>90</v>
      </c>
      <c r="E412" s="160" t="s">
        <v>90</v>
      </c>
      <c r="F412" s="163" t="s">
        <v>312</v>
      </c>
      <c r="G412" s="164">
        <v>0</v>
      </c>
      <c r="H412" s="164">
        <v>21</v>
      </c>
      <c r="I412" s="164">
        <f t="shared" si="23"/>
        <v>21</v>
      </c>
      <c r="J412" s="165">
        <v>0</v>
      </c>
      <c r="K412" s="165">
        <f t="shared" si="25"/>
        <v>21</v>
      </c>
      <c r="L412" s="193">
        <v>0</v>
      </c>
      <c r="M412" s="193">
        <f t="shared" si="24"/>
        <v>21</v>
      </c>
      <c r="N412" s="190"/>
      <c r="O412" s="190"/>
    </row>
    <row r="413" spans="1:15" ht="13.5" thickBot="1" x14ac:dyDescent="0.25">
      <c r="A413" s="200"/>
      <c r="B413" s="175" t="s">
        <v>100</v>
      </c>
      <c r="C413" s="203"/>
      <c r="D413" s="176">
        <v>3419</v>
      </c>
      <c r="E413" s="175">
        <v>5222</v>
      </c>
      <c r="F413" s="195" t="s">
        <v>95</v>
      </c>
      <c r="G413" s="196">
        <v>0</v>
      </c>
      <c r="H413" s="196">
        <v>21</v>
      </c>
      <c r="I413" s="196">
        <f t="shared" si="23"/>
        <v>21</v>
      </c>
      <c r="J413" s="179">
        <v>0</v>
      </c>
      <c r="K413" s="179">
        <f t="shared" si="25"/>
        <v>21</v>
      </c>
      <c r="L413" s="197">
        <v>0</v>
      </c>
      <c r="M413" s="197">
        <f t="shared" si="24"/>
        <v>21</v>
      </c>
      <c r="N413" s="190"/>
      <c r="O413" s="190"/>
    </row>
    <row r="414" spans="1:15" ht="22.5" x14ac:dyDescent="0.2">
      <c r="A414" s="159" t="s">
        <v>82</v>
      </c>
      <c r="B414" s="160">
        <v>3080351</v>
      </c>
      <c r="C414" s="161" t="s">
        <v>89</v>
      </c>
      <c r="D414" s="162" t="s">
        <v>90</v>
      </c>
      <c r="E414" s="160" t="s">
        <v>90</v>
      </c>
      <c r="F414" s="163" t="s">
        <v>313</v>
      </c>
      <c r="G414" s="164">
        <v>0</v>
      </c>
      <c r="H414" s="164">
        <v>20</v>
      </c>
      <c r="I414" s="164">
        <f t="shared" si="23"/>
        <v>20</v>
      </c>
      <c r="J414" s="164">
        <v>0</v>
      </c>
      <c r="K414" s="164">
        <f t="shared" si="25"/>
        <v>20</v>
      </c>
      <c r="L414" s="198">
        <v>0</v>
      </c>
      <c r="M414" s="198">
        <f t="shared" si="24"/>
        <v>20</v>
      </c>
      <c r="N414" s="190"/>
      <c r="O414" s="190"/>
    </row>
    <row r="415" spans="1:15" ht="13.5" thickBot="1" x14ac:dyDescent="0.25">
      <c r="A415" s="200"/>
      <c r="B415" s="175" t="s">
        <v>100</v>
      </c>
      <c r="C415" s="203"/>
      <c r="D415" s="176">
        <v>3419</v>
      </c>
      <c r="E415" s="175">
        <v>5222</v>
      </c>
      <c r="F415" s="195" t="s">
        <v>95</v>
      </c>
      <c r="G415" s="196">
        <v>0</v>
      </c>
      <c r="H415" s="196">
        <v>20</v>
      </c>
      <c r="I415" s="196">
        <f t="shared" si="23"/>
        <v>20</v>
      </c>
      <c r="J415" s="196">
        <v>0</v>
      </c>
      <c r="K415" s="196">
        <f t="shared" si="25"/>
        <v>20</v>
      </c>
      <c r="L415" s="199">
        <v>0</v>
      </c>
      <c r="M415" s="199">
        <f t="shared" si="24"/>
        <v>20</v>
      </c>
      <c r="N415" s="190"/>
      <c r="O415" s="190"/>
    </row>
    <row r="416" spans="1:15" ht="33.75" x14ac:dyDescent="0.2">
      <c r="A416" s="159" t="s">
        <v>82</v>
      </c>
      <c r="B416" s="160">
        <v>3080356</v>
      </c>
      <c r="C416" s="161" t="s">
        <v>89</v>
      </c>
      <c r="D416" s="162" t="s">
        <v>90</v>
      </c>
      <c r="E416" s="160" t="s">
        <v>90</v>
      </c>
      <c r="F416" s="163" t="s">
        <v>314</v>
      </c>
      <c r="G416" s="164">
        <v>0</v>
      </c>
      <c r="H416" s="164">
        <v>20</v>
      </c>
      <c r="I416" s="164">
        <f t="shared" si="23"/>
        <v>20</v>
      </c>
      <c r="J416" s="165">
        <v>0</v>
      </c>
      <c r="K416" s="165">
        <f t="shared" si="25"/>
        <v>20</v>
      </c>
      <c r="L416" s="193">
        <v>0</v>
      </c>
      <c r="M416" s="193">
        <f t="shared" si="24"/>
        <v>20</v>
      </c>
      <c r="N416" s="190"/>
      <c r="O416" s="190"/>
    </row>
    <row r="417" spans="1:16" ht="13.5" thickBot="1" x14ac:dyDescent="0.25">
      <c r="A417" s="201"/>
      <c r="B417" s="202" t="s">
        <v>100</v>
      </c>
      <c r="C417" s="213"/>
      <c r="D417" s="214">
        <v>3419</v>
      </c>
      <c r="E417" s="202">
        <v>5222</v>
      </c>
      <c r="F417" s="215" t="s">
        <v>95</v>
      </c>
      <c r="G417" s="179">
        <v>0</v>
      </c>
      <c r="H417" s="179">
        <v>20</v>
      </c>
      <c r="I417" s="179">
        <f t="shared" si="23"/>
        <v>20</v>
      </c>
      <c r="J417" s="179">
        <v>0</v>
      </c>
      <c r="K417" s="179">
        <f t="shared" si="25"/>
        <v>20</v>
      </c>
      <c r="L417" s="197">
        <v>0</v>
      </c>
      <c r="M417" s="197">
        <f t="shared" si="24"/>
        <v>20</v>
      </c>
      <c r="O417" s="190"/>
    </row>
    <row r="418" spans="1:16" ht="22.5" x14ac:dyDescent="0.2">
      <c r="A418" s="159" t="s">
        <v>82</v>
      </c>
      <c r="B418" s="160">
        <v>4230001</v>
      </c>
      <c r="C418" s="161" t="s">
        <v>89</v>
      </c>
      <c r="D418" s="162" t="s">
        <v>90</v>
      </c>
      <c r="E418" s="160" t="s">
        <v>90</v>
      </c>
      <c r="F418" s="163" t="s">
        <v>315</v>
      </c>
      <c r="G418" s="164">
        <v>0</v>
      </c>
      <c r="H418" s="164">
        <v>0</v>
      </c>
      <c r="I418" s="164">
        <v>0</v>
      </c>
      <c r="J418" s="164">
        <v>0</v>
      </c>
      <c r="K418" s="164">
        <v>0</v>
      </c>
      <c r="L418" s="217">
        <f>+L419</f>
        <v>24</v>
      </c>
      <c r="M418" s="198">
        <f>+K418+L418</f>
        <v>24</v>
      </c>
      <c r="N418" s="43" t="s">
        <v>65</v>
      </c>
      <c r="O418" s="190"/>
      <c r="P418" s="158"/>
    </row>
    <row r="419" spans="1:16" ht="13.5" thickBot="1" x14ac:dyDescent="0.25">
      <c r="A419" s="200"/>
      <c r="B419" s="175" t="s">
        <v>100</v>
      </c>
      <c r="C419" s="203"/>
      <c r="D419" s="176">
        <v>3419</v>
      </c>
      <c r="E419" s="175">
        <v>5222</v>
      </c>
      <c r="F419" s="195" t="s">
        <v>95</v>
      </c>
      <c r="G419" s="196">
        <v>0</v>
      </c>
      <c r="H419" s="196">
        <v>0</v>
      </c>
      <c r="I419" s="196">
        <v>0</v>
      </c>
      <c r="J419" s="196">
        <v>0</v>
      </c>
      <c r="K419" s="196">
        <v>0</v>
      </c>
      <c r="L419" s="218">
        <v>24</v>
      </c>
      <c r="M419" s="199">
        <f>+K419+L419</f>
        <v>24</v>
      </c>
      <c r="O419" s="190"/>
    </row>
    <row r="420" spans="1:16" ht="22.5" x14ac:dyDescent="0.2">
      <c r="A420" s="159" t="s">
        <v>82</v>
      </c>
      <c r="B420" s="160">
        <v>4230002</v>
      </c>
      <c r="C420" s="161" t="s">
        <v>89</v>
      </c>
      <c r="D420" s="162" t="s">
        <v>90</v>
      </c>
      <c r="E420" s="160" t="s">
        <v>90</v>
      </c>
      <c r="F420" s="163" t="s">
        <v>316</v>
      </c>
      <c r="G420" s="164">
        <v>0</v>
      </c>
      <c r="H420" s="164">
        <v>0</v>
      </c>
      <c r="I420" s="164">
        <v>0</v>
      </c>
      <c r="J420" s="165">
        <v>0</v>
      </c>
      <c r="K420" s="165">
        <v>0</v>
      </c>
      <c r="L420" s="219">
        <f t="shared" ref="L420" si="26">+L421</f>
        <v>20</v>
      </c>
      <c r="M420" s="193">
        <f t="shared" ref="M420:M483" si="27">+K420+L420</f>
        <v>20</v>
      </c>
      <c r="N420" s="43" t="s">
        <v>65</v>
      </c>
      <c r="O420" s="190"/>
      <c r="P420" s="158"/>
    </row>
    <row r="421" spans="1:16" ht="13.5" thickBot="1" x14ac:dyDescent="0.25">
      <c r="A421" s="200"/>
      <c r="B421" s="175" t="s">
        <v>100</v>
      </c>
      <c r="C421" s="203"/>
      <c r="D421" s="176">
        <v>3419</v>
      </c>
      <c r="E421" s="175">
        <v>5222</v>
      </c>
      <c r="F421" s="195" t="s">
        <v>95</v>
      </c>
      <c r="G421" s="196">
        <v>0</v>
      </c>
      <c r="H421" s="196">
        <v>0</v>
      </c>
      <c r="I421" s="196">
        <v>0</v>
      </c>
      <c r="J421" s="196">
        <v>0</v>
      </c>
      <c r="K421" s="196">
        <v>0</v>
      </c>
      <c r="L421" s="218">
        <v>20</v>
      </c>
      <c r="M421" s="199">
        <f t="shared" si="27"/>
        <v>20</v>
      </c>
      <c r="O421" s="190"/>
    </row>
    <row r="422" spans="1:16" ht="22.5" x14ac:dyDescent="0.2">
      <c r="A422" s="159" t="s">
        <v>82</v>
      </c>
      <c r="B422" s="160">
        <v>4230003</v>
      </c>
      <c r="C422" s="161" t="s">
        <v>89</v>
      </c>
      <c r="D422" s="162" t="s">
        <v>90</v>
      </c>
      <c r="E422" s="160" t="s">
        <v>90</v>
      </c>
      <c r="F422" s="163" t="s">
        <v>317</v>
      </c>
      <c r="G422" s="164">
        <v>0</v>
      </c>
      <c r="H422" s="164">
        <v>0</v>
      </c>
      <c r="I422" s="164">
        <v>0</v>
      </c>
      <c r="J422" s="164">
        <v>0</v>
      </c>
      <c r="K422" s="164">
        <v>0</v>
      </c>
      <c r="L422" s="217">
        <f t="shared" ref="L422" si="28">+L423</f>
        <v>28</v>
      </c>
      <c r="M422" s="198">
        <f t="shared" si="27"/>
        <v>28</v>
      </c>
      <c r="N422" s="43" t="s">
        <v>65</v>
      </c>
      <c r="O422" s="190"/>
      <c r="P422" s="158"/>
    </row>
    <row r="423" spans="1:16" ht="13.5" thickBot="1" x14ac:dyDescent="0.25">
      <c r="A423" s="200"/>
      <c r="B423" s="175" t="s">
        <v>100</v>
      </c>
      <c r="C423" s="203"/>
      <c r="D423" s="176">
        <v>3419</v>
      </c>
      <c r="E423" s="175">
        <v>5222</v>
      </c>
      <c r="F423" s="195" t="s">
        <v>95</v>
      </c>
      <c r="G423" s="196">
        <v>0</v>
      </c>
      <c r="H423" s="196">
        <v>0</v>
      </c>
      <c r="I423" s="196">
        <v>0</v>
      </c>
      <c r="J423" s="196">
        <v>0</v>
      </c>
      <c r="K423" s="196">
        <v>0</v>
      </c>
      <c r="L423" s="218">
        <v>28</v>
      </c>
      <c r="M423" s="199">
        <f t="shared" si="27"/>
        <v>28</v>
      </c>
      <c r="O423" s="190"/>
    </row>
    <row r="424" spans="1:16" ht="33.75" x14ac:dyDescent="0.2">
      <c r="A424" s="159" t="s">
        <v>82</v>
      </c>
      <c r="B424" s="160">
        <v>4230004</v>
      </c>
      <c r="C424" s="161" t="s">
        <v>89</v>
      </c>
      <c r="D424" s="162" t="s">
        <v>90</v>
      </c>
      <c r="E424" s="160" t="s">
        <v>90</v>
      </c>
      <c r="F424" s="163" t="s">
        <v>318</v>
      </c>
      <c r="G424" s="164">
        <v>0</v>
      </c>
      <c r="H424" s="164">
        <v>0</v>
      </c>
      <c r="I424" s="164">
        <v>0</v>
      </c>
      <c r="J424" s="164">
        <v>0</v>
      </c>
      <c r="K424" s="164">
        <v>0</v>
      </c>
      <c r="L424" s="217">
        <f t="shared" ref="L424" si="29">+L425</f>
        <v>20</v>
      </c>
      <c r="M424" s="198">
        <f t="shared" si="27"/>
        <v>20</v>
      </c>
      <c r="N424" s="43" t="s">
        <v>65</v>
      </c>
      <c r="O424" s="190"/>
      <c r="P424" s="158"/>
    </row>
    <row r="425" spans="1:16" ht="13.5" thickBot="1" x14ac:dyDescent="0.25">
      <c r="A425" s="200"/>
      <c r="B425" s="175" t="s">
        <v>100</v>
      </c>
      <c r="C425" s="203"/>
      <c r="D425" s="176">
        <v>3419</v>
      </c>
      <c r="E425" s="175">
        <v>5222</v>
      </c>
      <c r="F425" s="195" t="s">
        <v>95</v>
      </c>
      <c r="G425" s="196">
        <v>0</v>
      </c>
      <c r="H425" s="196">
        <v>0</v>
      </c>
      <c r="I425" s="196">
        <v>0</v>
      </c>
      <c r="J425" s="196">
        <v>0</v>
      </c>
      <c r="K425" s="196">
        <v>0</v>
      </c>
      <c r="L425" s="218">
        <v>20</v>
      </c>
      <c r="M425" s="199">
        <f t="shared" si="27"/>
        <v>20</v>
      </c>
      <c r="O425" s="190"/>
    </row>
    <row r="426" spans="1:16" ht="22.5" x14ac:dyDescent="0.2">
      <c r="A426" s="159" t="s">
        <v>82</v>
      </c>
      <c r="B426" s="160">
        <v>4230006</v>
      </c>
      <c r="C426" s="161" t="s">
        <v>89</v>
      </c>
      <c r="D426" s="162" t="s">
        <v>90</v>
      </c>
      <c r="E426" s="160" t="s">
        <v>90</v>
      </c>
      <c r="F426" s="163" t="s">
        <v>319</v>
      </c>
      <c r="G426" s="164">
        <v>0</v>
      </c>
      <c r="H426" s="164">
        <v>0</v>
      </c>
      <c r="I426" s="164">
        <v>0</v>
      </c>
      <c r="J426" s="164">
        <v>0</v>
      </c>
      <c r="K426" s="164">
        <v>0</v>
      </c>
      <c r="L426" s="217">
        <f t="shared" ref="L426" si="30">+L427</f>
        <v>20</v>
      </c>
      <c r="M426" s="198">
        <f t="shared" si="27"/>
        <v>20</v>
      </c>
      <c r="N426" s="43" t="s">
        <v>65</v>
      </c>
      <c r="O426" s="190"/>
      <c r="P426" s="158"/>
    </row>
    <row r="427" spans="1:16" ht="13.5" thickBot="1" x14ac:dyDescent="0.25">
      <c r="A427" s="200"/>
      <c r="B427" s="175" t="s">
        <v>100</v>
      </c>
      <c r="C427" s="203"/>
      <c r="D427" s="176">
        <v>3419</v>
      </c>
      <c r="E427" s="175">
        <v>5222</v>
      </c>
      <c r="F427" s="195" t="s">
        <v>95</v>
      </c>
      <c r="G427" s="196">
        <v>0</v>
      </c>
      <c r="H427" s="196">
        <v>0</v>
      </c>
      <c r="I427" s="196">
        <v>0</v>
      </c>
      <c r="J427" s="196">
        <v>0</v>
      </c>
      <c r="K427" s="196">
        <v>0</v>
      </c>
      <c r="L427" s="218">
        <v>20</v>
      </c>
      <c r="M427" s="199">
        <f t="shared" si="27"/>
        <v>20</v>
      </c>
      <c r="O427" s="190"/>
    </row>
    <row r="428" spans="1:16" x14ac:dyDescent="0.2">
      <c r="A428" s="159" t="s">
        <v>82</v>
      </c>
      <c r="B428" s="160">
        <v>4230007</v>
      </c>
      <c r="C428" s="161" t="s">
        <v>89</v>
      </c>
      <c r="D428" s="162" t="s">
        <v>90</v>
      </c>
      <c r="E428" s="160" t="s">
        <v>90</v>
      </c>
      <c r="F428" s="163" t="s">
        <v>320</v>
      </c>
      <c r="G428" s="164">
        <v>0</v>
      </c>
      <c r="H428" s="164">
        <v>0</v>
      </c>
      <c r="I428" s="164">
        <v>0</v>
      </c>
      <c r="J428" s="164">
        <v>0</v>
      </c>
      <c r="K428" s="164">
        <v>0</v>
      </c>
      <c r="L428" s="217">
        <f t="shared" ref="L428" si="31">+L429</f>
        <v>38</v>
      </c>
      <c r="M428" s="198">
        <f t="shared" si="27"/>
        <v>38</v>
      </c>
      <c r="N428" s="43" t="s">
        <v>65</v>
      </c>
      <c r="O428" s="190"/>
      <c r="P428" s="158"/>
    </row>
    <row r="429" spans="1:16" ht="13.5" thickBot="1" x14ac:dyDescent="0.25">
      <c r="A429" s="200"/>
      <c r="B429" s="175" t="s">
        <v>100</v>
      </c>
      <c r="C429" s="203"/>
      <c r="D429" s="176">
        <v>3419</v>
      </c>
      <c r="E429" s="175">
        <v>5222</v>
      </c>
      <c r="F429" s="195" t="s">
        <v>95</v>
      </c>
      <c r="G429" s="196">
        <v>0</v>
      </c>
      <c r="H429" s="196">
        <v>0</v>
      </c>
      <c r="I429" s="196">
        <v>0</v>
      </c>
      <c r="J429" s="196">
        <v>0</v>
      </c>
      <c r="K429" s="196">
        <v>0</v>
      </c>
      <c r="L429" s="218">
        <v>38</v>
      </c>
      <c r="M429" s="199">
        <f t="shared" si="27"/>
        <v>38</v>
      </c>
      <c r="O429" s="190"/>
    </row>
    <row r="430" spans="1:16" ht="22.5" x14ac:dyDescent="0.2">
      <c r="A430" s="159" t="s">
        <v>82</v>
      </c>
      <c r="B430" s="160">
        <v>4230008</v>
      </c>
      <c r="C430" s="161" t="s">
        <v>89</v>
      </c>
      <c r="D430" s="162" t="s">
        <v>90</v>
      </c>
      <c r="E430" s="160" t="s">
        <v>90</v>
      </c>
      <c r="F430" s="163" t="s">
        <v>321</v>
      </c>
      <c r="G430" s="164">
        <v>0</v>
      </c>
      <c r="H430" s="164">
        <v>0</v>
      </c>
      <c r="I430" s="164">
        <v>0</v>
      </c>
      <c r="J430" s="164">
        <v>0</v>
      </c>
      <c r="K430" s="164">
        <v>0</v>
      </c>
      <c r="L430" s="217">
        <f t="shared" ref="L430" si="32">+L431</f>
        <v>24</v>
      </c>
      <c r="M430" s="198">
        <f t="shared" si="27"/>
        <v>24</v>
      </c>
      <c r="N430" s="43" t="s">
        <v>65</v>
      </c>
      <c r="O430" s="190"/>
      <c r="P430" s="158"/>
    </row>
    <row r="431" spans="1:16" ht="13.5" thickBot="1" x14ac:dyDescent="0.25">
      <c r="A431" s="200"/>
      <c r="B431" s="175" t="s">
        <v>100</v>
      </c>
      <c r="C431" s="203"/>
      <c r="D431" s="176">
        <v>3419</v>
      </c>
      <c r="E431" s="175">
        <v>5222</v>
      </c>
      <c r="F431" s="195" t="s">
        <v>95</v>
      </c>
      <c r="G431" s="196">
        <v>0</v>
      </c>
      <c r="H431" s="196">
        <v>0</v>
      </c>
      <c r="I431" s="196">
        <v>0</v>
      </c>
      <c r="J431" s="196">
        <v>0</v>
      </c>
      <c r="K431" s="196">
        <v>0</v>
      </c>
      <c r="L431" s="218">
        <v>24</v>
      </c>
      <c r="M431" s="199">
        <f t="shared" si="27"/>
        <v>24</v>
      </c>
      <c r="O431" s="190"/>
    </row>
    <row r="432" spans="1:16" ht="22.5" x14ac:dyDescent="0.2">
      <c r="A432" s="159" t="s">
        <v>82</v>
      </c>
      <c r="B432" s="160">
        <v>4230009</v>
      </c>
      <c r="C432" s="161" t="s">
        <v>89</v>
      </c>
      <c r="D432" s="162" t="s">
        <v>90</v>
      </c>
      <c r="E432" s="160" t="s">
        <v>90</v>
      </c>
      <c r="F432" s="163" t="s">
        <v>322</v>
      </c>
      <c r="G432" s="164">
        <v>0</v>
      </c>
      <c r="H432" s="164">
        <v>0</v>
      </c>
      <c r="I432" s="164">
        <v>0</v>
      </c>
      <c r="J432" s="164">
        <v>0</v>
      </c>
      <c r="K432" s="164">
        <v>0</v>
      </c>
      <c r="L432" s="217">
        <f t="shared" ref="L432" si="33">+L433</f>
        <v>28</v>
      </c>
      <c r="M432" s="198">
        <f t="shared" si="27"/>
        <v>28</v>
      </c>
      <c r="N432" s="43" t="s">
        <v>65</v>
      </c>
      <c r="O432" s="190"/>
      <c r="P432" s="158"/>
    </row>
    <row r="433" spans="1:16" ht="13.5" thickBot="1" x14ac:dyDescent="0.25">
      <c r="A433" s="200"/>
      <c r="B433" s="175" t="s">
        <v>100</v>
      </c>
      <c r="C433" s="203"/>
      <c r="D433" s="176">
        <v>3419</v>
      </c>
      <c r="E433" s="175">
        <v>5222</v>
      </c>
      <c r="F433" s="195" t="s">
        <v>95</v>
      </c>
      <c r="G433" s="196">
        <v>0</v>
      </c>
      <c r="H433" s="196">
        <v>0</v>
      </c>
      <c r="I433" s="196">
        <v>0</v>
      </c>
      <c r="J433" s="196">
        <v>0</v>
      </c>
      <c r="K433" s="196">
        <v>0</v>
      </c>
      <c r="L433" s="218">
        <v>28</v>
      </c>
      <c r="M433" s="199">
        <f t="shared" si="27"/>
        <v>28</v>
      </c>
      <c r="O433" s="190"/>
    </row>
    <row r="434" spans="1:16" ht="22.5" x14ac:dyDescent="0.2">
      <c r="A434" s="159" t="s">
        <v>82</v>
      </c>
      <c r="B434" s="160">
        <v>4230010</v>
      </c>
      <c r="C434" s="161" t="s">
        <v>89</v>
      </c>
      <c r="D434" s="162" t="s">
        <v>90</v>
      </c>
      <c r="E434" s="160" t="s">
        <v>90</v>
      </c>
      <c r="F434" s="163" t="s">
        <v>323</v>
      </c>
      <c r="G434" s="164">
        <v>0</v>
      </c>
      <c r="H434" s="164">
        <v>0</v>
      </c>
      <c r="I434" s="164">
        <v>0</v>
      </c>
      <c r="J434" s="164">
        <v>0</v>
      </c>
      <c r="K434" s="164">
        <v>0</v>
      </c>
      <c r="L434" s="217">
        <f t="shared" ref="L434" si="34">+L435</f>
        <v>28</v>
      </c>
      <c r="M434" s="198">
        <f t="shared" si="27"/>
        <v>28</v>
      </c>
      <c r="N434" s="43" t="s">
        <v>65</v>
      </c>
      <c r="O434" s="190"/>
      <c r="P434" s="158"/>
    </row>
    <row r="435" spans="1:16" ht="13.5" thickBot="1" x14ac:dyDescent="0.25">
      <c r="A435" s="200"/>
      <c r="B435" s="175" t="s">
        <v>100</v>
      </c>
      <c r="C435" s="203"/>
      <c r="D435" s="176">
        <v>3419</v>
      </c>
      <c r="E435" s="175">
        <v>5222</v>
      </c>
      <c r="F435" s="195" t="s">
        <v>95</v>
      </c>
      <c r="G435" s="196">
        <v>0</v>
      </c>
      <c r="H435" s="196">
        <v>0</v>
      </c>
      <c r="I435" s="196">
        <v>0</v>
      </c>
      <c r="J435" s="196">
        <v>0</v>
      </c>
      <c r="K435" s="196">
        <v>0</v>
      </c>
      <c r="L435" s="218">
        <v>28</v>
      </c>
      <c r="M435" s="199">
        <f t="shared" si="27"/>
        <v>28</v>
      </c>
      <c r="O435" s="190"/>
    </row>
    <row r="436" spans="1:16" ht="33.75" x14ac:dyDescent="0.2">
      <c r="A436" s="159" t="s">
        <v>82</v>
      </c>
      <c r="B436" s="160">
        <v>4230011</v>
      </c>
      <c r="C436" s="161" t="s">
        <v>89</v>
      </c>
      <c r="D436" s="162" t="s">
        <v>90</v>
      </c>
      <c r="E436" s="160" t="s">
        <v>90</v>
      </c>
      <c r="F436" s="163" t="s">
        <v>324</v>
      </c>
      <c r="G436" s="164">
        <v>0</v>
      </c>
      <c r="H436" s="164">
        <v>0</v>
      </c>
      <c r="I436" s="164">
        <v>0</v>
      </c>
      <c r="J436" s="164">
        <v>0</v>
      </c>
      <c r="K436" s="164">
        <v>0</v>
      </c>
      <c r="L436" s="217">
        <f t="shared" ref="L436" si="35">+L437</f>
        <v>35</v>
      </c>
      <c r="M436" s="198">
        <f t="shared" si="27"/>
        <v>35</v>
      </c>
      <c r="N436" s="43" t="s">
        <v>65</v>
      </c>
      <c r="O436" s="190"/>
      <c r="P436" s="158"/>
    </row>
    <row r="437" spans="1:16" ht="13.5" thickBot="1" x14ac:dyDescent="0.25">
      <c r="A437" s="200"/>
      <c r="B437" s="175" t="s">
        <v>100</v>
      </c>
      <c r="C437" s="203"/>
      <c r="D437" s="176">
        <v>3419</v>
      </c>
      <c r="E437" s="175">
        <v>5222</v>
      </c>
      <c r="F437" s="195" t="s">
        <v>95</v>
      </c>
      <c r="G437" s="196">
        <v>0</v>
      </c>
      <c r="H437" s="196">
        <v>0</v>
      </c>
      <c r="I437" s="196">
        <v>0</v>
      </c>
      <c r="J437" s="196">
        <v>0</v>
      </c>
      <c r="K437" s="196">
        <v>0</v>
      </c>
      <c r="L437" s="218">
        <v>35</v>
      </c>
      <c r="M437" s="199">
        <f t="shared" si="27"/>
        <v>35</v>
      </c>
      <c r="O437" s="190"/>
    </row>
    <row r="438" spans="1:16" ht="33.75" x14ac:dyDescent="0.2">
      <c r="A438" s="159" t="s">
        <v>82</v>
      </c>
      <c r="B438" s="160">
        <v>4230012</v>
      </c>
      <c r="C438" s="161" t="s">
        <v>89</v>
      </c>
      <c r="D438" s="162" t="s">
        <v>90</v>
      </c>
      <c r="E438" s="160" t="s">
        <v>90</v>
      </c>
      <c r="F438" s="163" t="s">
        <v>325</v>
      </c>
      <c r="G438" s="164">
        <v>0</v>
      </c>
      <c r="H438" s="164">
        <v>0</v>
      </c>
      <c r="I438" s="164">
        <v>0</v>
      </c>
      <c r="J438" s="164">
        <v>0</v>
      </c>
      <c r="K438" s="164">
        <v>0</v>
      </c>
      <c r="L438" s="217">
        <f t="shared" ref="L438" si="36">+L439</f>
        <v>38</v>
      </c>
      <c r="M438" s="198">
        <f t="shared" si="27"/>
        <v>38</v>
      </c>
      <c r="N438" s="43" t="s">
        <v>65</v>
      </c>
      <c r="O438" s="190"/>
      <c r="P438" s="158"/>
    </row>
    <row r="439" spans="1:16" ht="13.5" thickBot="1" x14ac:dyDescent="0.25">
      <c r="A439" s="200"/>
      <c r="B439" s="175" t="s">
        <v>100</v>
      </c>
      <c r="C439" s="203"/>
      <c r="D439" s="176">
        <v>3419</v>
      </c>
      <c r="E439" s="175">
        <v>5222</v>
      </c>
      <c r="F439" s="195" t="s">
        <v>95</v>
      </c>
      <c r="G439" s="196">
        <v>0</v>
      </c>
      <c r="H439" s="196">
        <v>0</v>
      </c>
      <c r="I439" s="196">
        <v>0</v>
      </c>
      <c r="J439" s="196">
        <v>0</v>
      </c>
      <c r="K439" s="196">
        <v>0</v>
      </c>
      <c r="L439" s="218">
        <v>38</v>
      </c>
      <c r="M439" s="199">
        <f t="shared" si="27"/>
        <v>38</v>
      </c>
      <c r="O439" s="190"/>
    </row>
    <row r="440" spans="1:16" ht="22.5" x14ac:dyDescent="0.2">
      <c r="A440" s="159" t="s">
        <v>82</v>
      </c>
      <c r="B440" s="160">
        <v>4230013</v>
      </c>
      <c r="C440" s="161" t="s">
        <v>89</v>
      </c>
      <c r="D440" s="162" t="s">
        <v>90</v>
      </c>
      <c r="E440" s="160" t="s">
        <v>90</v>
      </c>
      <c r="F440" s="163" t="s">
        <v>326</v>
      </c>
      <c r="G440" s="164">
        <v>0</v>
      </c>
      <c r="H440" s="164">
        <v>0</v>
      </c>
      <c r="I440" s="164">
        <v>0</v>
      </c>
      <c r="J440" s="164">
        <v>0</v>
      </c>
      <c r="K440" s="164">
        <v>0</v>
      </c>
      <c r="L440" s="217">
        <f t="shared" ref="L440" si="37">+L441</f>
        <v>20</v>
      </c>
      <c r="M440" s="198">
        <f t="shared" si="27"/>
        <v>20</v>
      </c>
      <c r="N440" s="43" t="s">
        <v>65</v>
      </c>
      <c r="O440" s="190"/>
      <c r="P440" s="158"/>
    </row>
    <row r="441" spans="1:16" ht="13.5" thickBot="1" x14ac:dyDescent="0.25">
      <c r="A441" s="200"/>
      <c r="B441" s="175" t="s">
        <v>100</v>
      </c>
      <c r="C441" s="203"/>
      <c r="D441" s="176">
        <v>3419</v>
      </c>
      <c r="E441" s="175">
        <v>5222</v>
      </c>
      <c r="F441" s="195" t="s">
        <v>95</v>
      </c>
      <c r="G441" s="196">
        <v>0</v>
      </c>
      <c r="H441" s="196">
        <v>0</v>
      </c>
      <c r="I441" s="196">
        <v>0</v>
      </c>
      <c r="J441" s="196">
        <v>0</v>
      </c>
      <c r="K441" s="196">
        <v>0</v>
      </c>
      <c r="L441" s="218">
        <v>20</v>
      </c>
      <c r="M441" s="199">
        <f t="shared" si="27"/>
        <v>20</v>
      </c>
      <c r="O441" s="190"/>
    </row>
    <row r="442" spans="1:16" x14ac:dyDescent="0.2">
      <c r="A442" s="159" t="s">
        <v>82</v>
      </c>
      <c r="B442" s="160">
        <v>4230014</v>
      </c>
      <c r="C442" s="161" t="s">
        <v>89</v>
      </c>
      <c r="D442" s="162" t="s">
        <v>90</v>
      </c>
      <c r="E442" s="160" t="s">
        <v>90</v>
      </c>
      <c r="F442" s="163" t="s">
        <v>327</v>
      </c>
      <c r="G442" s="164">
        <v>0</v>
      </c>
      <c r="H442" s="164">
        <v>0</v>
      </c>
      <c r="I442" s="164">
        <v>0</v>
      </c>
      <c r="J442" s="164">
        <v>0</v>
      </c>
      <c r="K442" s="164">
        <v>0</v>
      </c>
      <c r="L442" s="217">
        <f t="shared" ref="L442" si="38">+L443</f>
        <v>21</v>
      </c>
      <c r="M442" s="198">
        <f t="shared" si="27"/>
        <v>21</v>
      </c>
      <c r="N442" s="43" t="s">
        <v>65</v>
      </c>
      <c r="O442" s="190"/>
      <c r="P442" s="158"/>
    </row>
    <row r="443" spans="1:16" ht="13.5" thickBot="1" x14ac:dyDescent="0.25">
      <c r="A443" s="200"/>
      <c r="B443" s="175" t="s">
        <v>100</v>
      </c>
      <c r="C443" s="203"/>
      <c r="D443" s="176">
        <v>3419</v>
      </c>
      <c r="E443" s="175">
        <v>5222</v>
      </c>
      <c r="F443" s="195" t="s">
        <v>95</v>
      </c>
      <c r="G443" s="196">
        <v>0</v>
      </c>
      <c r="H443" s="196">
        <v>0</v>
      </c>
      <c r="I443" s="196">
        <v>0</v>
      </c>
      <c r="J443" s="196">
        <v>0</v>
      </c>
      <c r="K443" s="196">
        <v>0</v>
      </c>
      <c r="L443" s="218">
        <v>21</v>
      </c>
      <c r="M443" s="199">
        <f t="shared" si="27"/>
        <v>21</v>
      </c>
      <c r="O443" s="190"/>
    </row>
    <row r="444" spans="1:16" ht="22.5" x14ac:dyDescent="0.2">
      <c r="A444" s="159" t="s">
        <v>82</v>
      </c>
      <c r="B444" s="160">
        <v>4230015</v>
      </c>
      <c r="C444" s="161" t="s">
        <v>89</v>
      </c>
      <c r="D444" s="162" t="s">
        <v>90</v>
      </c>
      <c r="E444" s="160" t="s">
        <v>90</v>
      </c>
      <c r="F444" s="163" t="s">
        <v>328</v>
      </c>
      <c r="G444" s="164">
        <v>0</v>
      </c>
      <c r="H444" s="164">
        <v>0</v>
      </c>
      <c r="I444" s="164">
        <v>0</v>
      </c>
      <c r="J444" s="164">
        <v>0</v>
      </c>
      <c r="K444" s="164">
        <v>0</v>
      </c>
      <c r="L444" s="217">
        <f t="shared" ref="L444" si="39">+L445</f>
        <v>35</v>
      </c>
      <c r="M444" s="198">
        <f t="shared" si="27"/>
        <v>35</v>
      </c>
      <c r="N444" s="43" t="s">
        <v>65</v>
      </c>
      <c r="O444" s="190"/>
      <c r="P444" s="158"/>
    </row>
    <row r="445" spans="1:16" ht="13.5" thickBot="1" x14ac:dyDescent="0.25">
      <c r="A445" s="200"/>
      <c r="B445" s="175" t="s">
        <v>100</v>
      </c>
      <c r="C445" s="203"/>
      <c r="D445" s="176">
        <v>3419</v>
      </c>
      <c r="E445" s="175">
        <v>5222</v>
      </c>
      <c r="F445" s="195" t="s">
        <v>95</v>
      </c>
      <c r="G445" s="196">
        <v>0</v>
      </c>
      <c r="H445" s="196">
        <v>0</v>
      </c>
      <c r="I445" s="196">
        <v>0</v>
      </c>
      <c r="J445" s="196">
        <v>0</v>
      </c>
      <c r="K445" s="196">
        <v>0</v>
      </c>
      <c r="L445" s="218">
        <v>35</v>
      </c>
      <c r="M445" s="199">
        <f t="shared" si="27"/>
        <v>35</v>
      </c>
      <c r="O445" s="190"/>
    </row>
    <row r="446" spans="1:16" ht="22.5" x14ac:dyDescent="0.2">
      <c r="A446" s="159" t="s">
        <v>82</v>
      </c>
      <c r="B446" s="160">
        <v>4230016</v>
      </c>
      <c r="C446" s="161" t="s">
        <v>89</v>
      </c>
      <c r="D446" s="162" t="s">
        <v>90</v>
      </c>
      <c r="E446" s="160" t="s">
        <v>90</v>
      </c>
      <c r="F446" s="163" t="s">
        <v>329</v>
      </c>
      <c r="G446" s="164">
        <v>0</v>
      </c>
      <c r="H446" s="164">
        <v>0</v>
      </c>
      <c r="I446" s="164">
        <v>0</v>
      </c>
      <c r="J446" s="164">
        <v>0</v>
      </c>
      <c r="K446" s="164">
        <v>0</v>
      </c>
      <c r="L446" s="217">
        <f t="shared" ref="L446" si="40">+L447</f>
        <v>22</v>
      </c>
      <c r="M446" s="198">
        <f t="shared" si="27"/>
        <v>22</v>
      </c>
      <c r="N446" s="43" t="s">
        <v>65</v>
      </c>
      <c r="O446" s="190"/>
      <c r="P446" s="158"/>
    </row>
    <row r="447" spans="1:16" ht="13.5" thickBot="1" x14ac:dyDescent="0.25">
      <c r="A447" s="200"/>
      <c r="B447" s="175" t="s">
        <v>100</v>
      </c>
      <c r="C447" s="203"/>
      <c r="D447" s="176">
        <v>3419</v>
      </c>
      <c r="E447" s="175">
        <v>5222</v>
      </c>
      <c r="F447" s="195" t="s">
        <v>95</v>
      </c>
      <c r="G447" s="196">
        <v>0</v>
      </c>
      <c r="H447" s="196">
        <v>0</v>
      </c>
      <c r="I447" s="196">
        <v>0</v>
      </c>
      <c r="J447" s="196">
        <v>0</v>
      </c>
      <c r="K447" s="196">
        <v>0</v>
      </c>
      <c r="L447" s="218">
        <v>22</v>
      </c>
      <c r="M447" s="199">
        <f t="shared" si="27"/>
        <v>22</v>
      </c>
      <c r="O447" s="190"/>
    </row>
    <row r="448" spans="1:16" ht="22.5" x14ac:dyDescent="0.2">
      <c r="A448" s="159" t="s">
        <v>82</v>
      </c>
      <c r="B448" s="160">
        <v>4230017</v>
      </c>
      <c r="C448" s="161" t="s">
        <v>89</v>
      </c>
      <c r="D448" s="162" t="s">
        <v>90</v>
      </c>
      <c r="E448" s="160" t="s">
        <v>90</v>
      </c>
      <c r="F448" s="163" t="s">
        <v>330</v>
      </c>
      <c r="G448" s="164">
        <v>0</v>
      </c>
      <c r="H448" s="164">
        <v>0</v>
      </c>
      <c r="I448" s="164">
        <v>0</v>
      </c>
      <c r="J448" s="164">
        <v>0</v>
      </c>
      <c r="K448" s="164">
        <v>0</v>
      </c>
      <c r="L448" s="217">
        <f t="shared" ref="L448" si="41">+L449</f>
        <v>35</v>
      </c>
      <c r="M448" s="198">
        <f t="shared" si="27"/>
        <v>35</v>
      </c>
      <c r="N448" s="43" t="s">
        <v>65</v>
      </c>
      <c r="O448" s="190"/>
      <c r="P448" s="158"/>
    </row>
    <row r="449" spans="1:16" ht="13.5" thickBot="1" x14ac:dyDescent="0.25">
      <c r="A449" s="200"/>
      <c r="B449" s="175" t="s">
        <v>100</v>
      </c>
      <c r="C449" s="203"/>
      <c r="D449" s="176">
        <v>3419</v>
      </c>
      <c r="E449" s="175">
        <v>5222</v>
      </c>
      <c r="F449" s="195" t="s">
        <v>95</v>
      </c>
      <c r="G449" s="196">
        <v>0</v>
      </c>
      <c r="H449" s="196">
        <v>0</v>
      </c>
      <c r="I449" s="196">
        <v>0</v>
      </c>
      <c r="J449" s="196">
        <v>0</v>
      </c>
      <c r="K449" s="196">
        <v>0</v>
      </c>
      <c r="L449" s="218">
        <v>35</v>
      </c>
      <c r="M449" s="199">
        <f t="shared" si="27"/>
        <v>35</v>
      </c>
      <c r="O449" s="190"/>
    </row>
    <row r="450" spans="1:16" ht="22.5" x14ac:dyDescent="0.2">
      <c r="A450" s="159" t="s">
        <v>82</v>
      </c>
      <c r="B450" s="160">
        <v>4230018</v>
      </c>
      <c r="C450" s="161" t="s">
        <v>89</v>
      </c>
      <c r="D450" s="162" t="s">
        <v>90</v>
      </c>
      <c r="E450" s="160" t="s">
        <v>90</v>
      </c>
      <c r="F450" s="163" t="s">
        <v>331</v>
      </c>
      <c r="G450" s="164">
        <v>0</v>
      </c>
      <c r="H450" s="164">
        <v>0</v>
      </c>
      <c r="I450" s="164">
        <v>0</v>
      </c>
      <c r="J450" s="164">
        <v>0</v>
      </c>
      <c r="K450" s="164">
        <v>0</v>
      </c>
      <c r="L450" s="217">
        <f t="shared" ref="L450" si="42">+L451</f>
        <v>28</v>
      </c>
      <c r="M450" s="198">
        <f t="shared" si="27"/>
        <v>28</v>
      </c>
      <c r="N450" s="43" t="s">
        <v>65</v>
      </c>
      <c r="O450" s="190"/>
      <c r="P450" s="158"/>
    </row>
    <row r="451" spans="1:16" ht="13.5" thickBot="1" x14ac:dyDescent="0.25">
      <c r="A451" s="200"/>
      <c r="B451" s="175" t="s">
        <v>100</v>
      </c>
      <c r="C451" s="203"/>
      <c r="D451" s="176">
        <v>3419</v>
      </c>
      <c r="E451" s="175">
        <v>5222</v>
      </c>
      <c r="F451" s="195" t="s">
        <v>95</v>
      </c>
      <c r="G451" s="196">
        <v>0</v>
      </c>
      <c r="H451" s="196">
        <v>0</v>
      </c>
      <c r="I451" s="196">
        <v>0</v>
      </c>
      <c r="J451" s="196">
        <v>0</v>
      </c>
      <c r="K451" s="196">
        <v>0</v>
      </c>
      <c r="L451" s="218">
        <v>28</v>
      </c>
      <c r="M451" s="199">
        <f t="shared" si="27"/>
        <v>28</v>
      </c>
      <c r="O451" s="190"/>
    </row>
    <row r="452" spans="1:16" ht="22.5" x14ac:dyDescent="0.2">
      <c r="A452" s="159" t="s">
        <v>82</v>
      </c>
      <c r="B452" s="160">
        <v>4230019</v>
      </c>
      <c r="C452" s="161" t="s">
        <v>89</v>
      </c>
      <c r="D452" s="162" t="s">
        <v>90</v>
      </c>
      <c r="E452" s="160" t="s">
        <v>90</v>
      </c>
      <c r="F452" s="163" t="s">
        <v>332</v>
      </c>
      <c r="G452" s="164">
        <v>0</v>
      </c>
      <c r="H452" s="164">
        <v>0</v>
      </c>
      <c r="I452" s="164">
        <v>0</v>
      </c>
      <c r="J452" s="164">
        <v>0</v>
      </c>
      <c r="K452" s="164">
        <v>0</v>
      </c>
      <c r="L452" s="217">
        <f t="shared" ref="L452" si="43">+L453</f>
        <v>21</v>
      </c>
      <c r="M452" s="198">
        <f t="shared" si="27"/>
        <v>21</v>
      </c>
      <c r="N452" s="43" t="s">
        <v>65</v>
      </c>
      <c r="O452" s="190"/>
      <c r="P452" s="158"/>
    </row>
    <row r="453" spans="1:16" ht="13.5" thickBot="1" x14ac:dyDescent="0.25">
      <c r="A453" s="200"/>
      <c r="B453" s="175" t="s">
        <v>100</v>
      </c>
      <c r="C453" s="203"/>
      <c r="D453" s="176">
        <v>3419</v>
      </c>
      <c r="E453" s="175">
        <v>5222</v>
      </c>
      <c r="F453" s="195" t="s">
        <v>95</v>
      </c>
      <c r="G453" s="196">
        <v>0</v>
      </c>
      <c r="H453" s="196">
        <v>0</v>
      </c>
      <c r="I453" s="196">
        <v>0</v>
      </c>
      <c r="J453" s="196">
        <v>0</v>
      </c>
      <c r="K453" s="196">
        <v>0</v>
      </c>
      <c r="L453" s="218">
        <v>21</v>
      </c>
      <c r="M453" s="199">
        <f t="shared" si="27"/>
        <v>21</v>
      </c>
      <c r="O453" s="190"/>
    </row>
    <row r="454" spans="1:16" ht="22.5" x14ac:dyDescent="0.2">
      <c r="A454" s="159" t="s">
        <v>82</v>
      </c>
      <c r="B454" s="160">
        <v>4230020</v>
      </c>
      <c r="C454" s="161" t="s">
        <v>89</v>
      </c>
      <c r="D454" s="162" t="s">
        <v>90</v>
      </c>
      <c r="E454" s="160" t="s">
        <v>90</v>
      </c>
      <c r="F454" s="163" t="s">
        <v>333</v>
      </c>
      <c r="G454" s="164">
        <v>0</v>
      </c>
      <c r="H454" s="164">
        <v>0</v>
      </c>
      <c r="I454" s="164">
        <v>0</v>
      </c>
      <c r="J454" s="164">
        <v>0</v>
      </c>
      <c r="K454" s="164">
        <v>0</v>
      </c>
      <c r="L454" s="217">
        <f t="shared" ref="L454" si="44">+L455</f>
        <v>20</v>
      </c>
      <c r="M454" s="198">
        <f t="shared" si="27"/>
        <v>20</v>
      </c>
      <c r="N454" s="43" t="s">
        <v>65</v>
      </c>
      <c r="O454" s="190"/>
      <c r="P454" s="158"/>
    </row>
    <row r="455" spans="1:16" ht="13.5" thickBot="1" x14ac:dyDescent="0.25">
      <c r="A455" s="200"/>
      <c r="B455" s="175" t="s">
        <v>100</v>
      </c>
      <c r="C455" s="203"/>
      <c r="D455" s="176">
        <v>3419</v>
      </c>
      <c r="E455" s="175">
        <v>5222</v>
      </c>
      <c r="F455" s="195" t="s">
        <v>95</v>
      </c>
      <c r="G455" s="196">
        <v>0</v>
      </c>
      <c r="H455" s="196">
        <v>0</v>
      </c>
      <c r="I455" s="196">
        <v>0</v>
      </c>
      <c r="J455" s="196">
        <v>0</v>
      </c>
      <c r="K455" s="196">
        <v>0</v>
      </c>
      <c r="L455" s="218">
        <v>20</v>
      </c>
      <c r="M455" s="199">
        <f t="shared" si="27"/>
        <v>20</v>
      </c>
      <c r="O455" s="190"/>
    </row>
    <row r="456" spans="1:16" ht="33.75" x14ac:dyDescent="0.2">
      <c r="A456" s="159" t="s">
        <v>82</v>
      </c>
      <c r="B456" s="160">
        <v>4230021</v>
      </c>
      <c r="C456" s="161" t="s">
        <v>89</v>
      </c>
      <c r="D456" s="162" t="s">
        <v>90</v>
      </c>
      <c r="E456" s="160" t="s">
        <v>90</v>
      </c>
      <c r="F456" s="163" t="s">
        <v>334</v>
      </c>
      <c r="G456" s="164">
        <v>0</v>
      </c>
      <c r="H456" s="164">
        <v>0</v>
      </c>
      <c r="I456" s="164">
        <v>0</v>
      </c>
      <c r="J456" s="164">
        <v>0</v>
      </c>
      <c r="K456" s="164">
        <v>0</v>
      </c>
      <c r="L456" s="217">
        <f t="shared" ref="L456" si="45">+L457</f>
        <v>51</v>
      </c>
      <c r="M456" s="198">
        <f t="shared" si="27"/>
        <v>51</v>
      </c>
      <c r="N456" s="43" t="s">
        <v>65</v>
      </c>
      <c r="O456" s="190"/>
      <c r="P456" s="158"/>
    </row>
    <row r="457" spans="1:16" ht="13.5" thickBot="1" x14ac:dyDescent="0.25">
      <c r="A457" s="200"/>
      <c r="B457" s="175" t="s">
        <v>100</v>
      </c>
      <c r="C457" s="203"/>
      <c r="D457" s="176">
        <v>3419</v>
      </c>
      <c r="E457" s="175">
        <v>5222</v>
      </c>
      <c r="F457" s="195" t="s">
        <v>95</v>
      </c>
      <c r="G457" s="196">
        <v>0</v>
      </c>
      <c r="H457" s="196">
        <v>0</v>
      </c>
      <c r="I457" s="196">
        <v>0</v>
      </c>
      <c r="J457" s="196">
        <v>0</v>
      </c>
      <c r="K457" s="196">
        <v>0</v>
      </c>
      <c r="L457" s="218">
        <v>51</v>
      </c>
      <c r="M457" s="199">
        <f t="shared" si="27"/>
        <v>51</v>
      </c>
      <c r="O457" s="190"/>
    </row>
    <row r="458" spans="1:16" ht="33.75" x14ac:dyDescent="0.2">
      <c r="A458" s="159" t="s">
        <v>82</v>
      </c>
      <c r="B458" s="160">
        <v>4230022</v>
      </c>
      <c r="C458" s="161" t="s">
        <v>89</v>
      </c>
      <c r="D458" s="162" t="s">
        <v>90</v>
      </c>
      <c r="E458" s="160" t="s">
        <v>90</v>
      </c>
      <c r="F458" s="163" t="s">
        <v>335</v>
      </c>
      <c r="G458" s="164">
        <v>0</v>
      </c>
      <c r="H458" s="164">
        <v>0</v>
      </c>
      <c r="I458" s="164">
        <v>0</v>
      </c>
      <c r="J458" s="164">
        <v>0</v>
      </c>
      <c r="K458" s="164">
        <v>0</v>
      </c>
      <c r="L458" s="217">
        <f t="shared" ref="L458" si="46">+L459</f>
        <v>49</v>
      </c>
      <c r="M458" s="198">
        <f t="shared" si="27"/>
        <v>49</v>
      </c>
      <c r="N458" s="43" t="s">
        <v>65</v>
      </c>
      <c r="O458" s="190"/>
      <c r="P458" s="158"/>
    </row>
    <row r="459" spans="1:16" ht="13.5" thickBot="1" x14ac:dyDescent="0.25">
      <c r="A459" s="200"/>
      <c r="B459" s="175" t="s">
        <v>100</v>
      </c>
      <c r="C459" s="203"/>
      <c r="D459" s="176">
        <v>3419</v>
      </c>
      <c r="E459" s="175">
        <v>5222</v>
      </c>
      <c r="F459" s="195" t="s">
        <v>95</v>
      </c>
      <c r="G459" s="196">
        <v>0</v>
      </c>
      <c r="H459" s="196">
        <v>0</v>
      </c>
      <c r="I459" s="196">
        <v>0</v>
      </c>
      <c r="J459" s="196">
        <v>0</v>
      </c>
      <c r="K459" s="196">
        <v>0</v>
      </c>
      <c r="L459" s="218">
        <v>49</v>
      </c>
      <c r="M459" s="199">
        <f t="shared" si="27"/>
        <v>49</v>
      </c>
      <c r="O459" s="190"/>
    </row>
    <row r="460" spans="1:16" ht="22.5" x14ac:dyDescent="0.2">
      <c r="A460" s="159" t="s">
        <v>82</v>
      </c>
      <c r="B460" s="160">
        <v>4230023</v>
      </c>
      <c r="C460" s="161" t="s">
        <v>89</v>
      </c>
      <c r="D460" s="162" t="s">
        <v>90</v>
      </c>
      <c r="E460" s="160" t="s">
        <v>90</v>
      </c>
      <c r="F460" s="163" t="s">
        <v>336</v>
      </c>
      <c r="G460" s="164">
        <v>0</v>
      </c>
      <c r="H460" s="164">
        <v>0</v>
      </c>
      <c r="I460" s="164">
        <v>0</v>
      </c>
      <c r="J460" s="164">
        <v>0</v>
      </c>
      <c r="K460" s="164">
        <v>0</v>
      </c>
      <c r="L460" s="217">
        <f t="shared" ref="L460" si="47">+L461</f>
        <v>20</v>
      </c>
      <c r="M460" s="198">
        <f t="shared" si="27"/>
        <v>20</v>
      </c>
      <c r="N460" s="43" t="s">
        <v>65</v>
      </c>
      <c r="O460" s="190"/>
      <c r="P460" s="158"/>
    </row>
    <row r="461" spans="1:16" ht="13.5" thickBot="1" x14ac:dyDescent="0.25">
      <c r="A461" s="200"/>
      <c r="B461" s="175" t="s">
        <v>100</v>
      </c>
      <c r="C461" s="203"/>
      <c r="D461" s="176">
        <v>3419</v>
      </c>
      <c r="E461" s="175">
        <v>5222</v>
      </c>
      <c r="F461" s="195" t="s">
        <v>95</v>
      </c>
      <c r="G461" s="196">
        <v>0</v>
      </c>
      <c r="H461" s="196">
        <v>0</v>
      </c>
      <c r="I461" s="196">
        <v>0</v>
      </c>
      <c r="J461" s="196">
        <v>0</v>
      </c>
      <c r="K461" s="196">
        <v>0</v>
      </c>
      <c r="L461" s="218">
        <v>20</v>
      </c>
      <c r="M461" s="199">
        <f t="shared" si="27"/>
        <v>20</v>
      </c>
      <c r="O461" s="190"/>
    </row>
    <row r="462" spans="1:16" x14ac:dyDescent="0.2">
      <c r="A462" s="159" t="s">
        <v>82</v>
      </c>
      <c r="B462" s="160">
        <v>4230024</v>
      </c>
      <c r="C462" s="161" t="s">
        <v>89</v>
      </c>
      <c r="D462" s="162" t="s">
        <v>90</v>
      </c>
      <c r="E462" s="160" t="s">
        <v>90</v>
      </c>
      <c r="F462" s="163" t="s">
        <v>337</v>
      </c>
      <c r="G462" s="164">
        <v>0</v>
      </c>
      <c r="H462" s="164">
        <v>0</v>
      </c>
      <c r="I462" s="164">
        <v>0</v>
      </c>
      <c r="J462" s="164">
        <v>0</v>
      </c>
      <c r="K462" s="164">
        <v>0</v>
      </c>
      <c r="L462" s="217">
        <f t="shared" ref="L462" si="48">+L463</f>
        <v>20</v>
      </c>
      <c r="M462" s="198">
        <f t="shared" si="27"/>
        <v>20</v>
      </c>
      <c r="N462" s="43" t="s">
        <v>65</v>
      </c>
      <c r="O462" s="190"/>
      <c r="P462" s="158"/>
    </row>
    <row r="463" spans="1:16" ht="13.5" thickBot="1" x14ac:dyDescent="0.25">
      <c r="A463" s="200"/>
      <c r="B463" s="175" t="s">
        <v>100</v>
      </c>
      <c r="C463" s="203"/>
      <c r="D463" s="176">
        <v>3419</v>
      </c>
      <c r="E463" s="175">
        <v>5222</v>
      </c>
      <c r="F463" s="195" t="s">
        <v>95</v>
      </c>
      <c r="G463" s="196">
        <v>0</v>
      </c>
      <c r="H463" s="196">
        <v>0</v>
      </c>
      <c r="I463" s="196">
        <v>0</v>
      </c>
      <c r="J463" s="196">
        <v>0</v>
      </c>
      <c r="K463" s="196">
        <v>0</v>
      </c>
      <c r="L463" s="218">
        <v>20</v>
      </c>
      <c r="M463" s="199">
        <f t="shared" si="27"/>
        <v>20</v>
      </c>
      <c r="O463" s="190"/>
    </row>
    <row r="464" spans="1:16" ht="22.5" x14ac:dyDescent="0.2">
      <c r="A464" s="159" t="s">
        <v>82</v>
      </c>
      <c r="B464" s="160">
        <v>4230025</v>
      </c>
      <c r="C464" s="161" t="s">
        <v>89</v>
      </c>
      <c r="D464" s="162" t="s">
        <v>90</v>
      </c>
      <c r="E464" s="160" t="s">
        <v>90</v>
      </c>
      <c r="F464" s="163" t="s">
        <v>338</v>
      </c>
      <c r="G464" s="164">
        <v>0</v>
      </c>
      <c r="H464" s="164">
        <v>0</v>
      </c>
      <c r="I464" s="164">
        <v>0</v>
      </c>
      <c r="J464" s="164">
        <v>0</v>
      </c>
      <c r="K464" s="164">
        <v>0</v>
      </c>
      <c r="L464" s="217">
        <f t="shared" ref="L464" si="49">+L465</f>
        <v>20</v>
      </c>
      <c r="M464" s="198">
        <f t="shared" si="27"/>
        <v>20</v>
      </c>
      <c r="N464" s="43" t="s">
        <v>65</v>
      </c>
      <c r="O464" s="190"/>
      <c r="P464" s="158"/>
    </row>
    <row r="465" spans="1:16" ht="13.5" thickBot="1" x14ac:dyDescent="0.25">
      <c r="A465" s="200"/>
      <c r="B465" s="175" t="s">
        <v>100</v>
      </c>
      <c r="C465" s="203"/>
      <c r="D465" s="176">
        <v>3419</v>
      </c>
      <c r="E465" s="175">
        <v>5222</v>
      </c>
      <c r="F465" s="195" t="s">
        <v>95</v>
      </c>
      <c r="G465" s="196">
        <v>0</v>
      </c>
      <c r="H465" s="196">
        <v>0</v>
      </c>
      <c r="I465" s="196">
        <v>0</v>
      </c>
      <c r="J465" s="196">
        <v>0</v>
      </c>
      <c r="K465" s="196">
        <v>0</v>
      </c>
      <c r="L465" s="218">
        <v>20</v>
      </c>
      <c r="M465" s="199">
        <f t="shared" si="27"/>
        <v>20</v>
      </c>
      <c r="O465" s="190"/>
    </row>
    <row r="466" spans="1:16" ht="22.5" x14ac:dyDescent="0.2">
      <c r="A466" s="159" t="s">
        <v>82</v>
      </c>
      <c r="B466" s="160">
        <v>4230026</v>
      </c>
      <c r="C466" s="161" t="s">
        <v>89</v>
      </c>
      <c r="D466" s="162" t="s">
        <v>90</v>
      </c>
      <c r="E466" s="160" t="s">
        <v>90</v>
      </c>
      <c r="F466" s="163" t="s">
        <v>339</v>
      </c>
      <c r="G466" s="164">
        <v>0</v>
      </c>
      <c r="H466" s="164">
        <v>0</v>
      </c>
      <c r="I466" s="164">
        <v>0</v>
      </c>
      <c r="J466" s="164">
        <v>0</v>
      </c>
      <c r="K466" s="164">
        <v>0</v>
      </c>
      <c r="L466" s="217">
        <f t="shared" ref="L466" si="50">+L467</f>
        <v>42</v>
      </c>
      <c r="M466" s="198">
        <f t="shared" si="27"/>
        <v>42</v>
      </c>
      <c r="N466" s="43" t="s">
        <v>65</v>
      </c>
      <c r="O466" s="190"/>
      <c r="P466" s="158"/>
    </row>
    <row r="467" spans="1:16" ht="13.5" thickBot="1" x14ac:dyDescent="0.25">
      <c r="A467" s="200"/>
      <c r="B467" s="175" t="s">
        <v>100</v>
      </c>
      <c r="C467" s="203"/>
      <c r="D467" s="176">
        <v>3419</v>
      </c>
      <c r="E467" s="175">
        <v>5222</v>
      </c>
      <c r="F467" s="195" t="s">
        <v>95</v>
      </c>
      <c r="G467" s="196">
        <v>0</v>
      </c>
      <c r="H467" s="196">
        <v>0</v>
      </c>
      <c r="I467" s="196">
        <v>0</v>
      </c>
      <c r="J467" s="196">
        <v>0</v>
      </c>
      <c r="K467" s="196">
        <v>0</v>
      </c>
      <c r="L467" s="218">
        <v>42</v>
      </c>
      <c r="M467" s="199">
        <f t="shared" si="27"/>
        <v>42</v>
      </c>
      <c r="O467" s="190"/>
    </row>
    <row r="468" spans="1:16" x14ac:dyDescent="0.2">
      <c r="A468" s="159" t="s">
        <v>82</v>
      </c>
      <c r="B468" s="160">
        <v>4230027</v>
      </c>
      <c r="C468" s="161" t="s">
        <v>89</v>
      </c>
      <c r="D468" s="162" t="s">
        <v>90</v>
      </c>
      <c r="E468" s="160" t="s">
        <v>90</v>
      </c>
      <c r="F468" s="163" t="s">
        <v>340</v>
      </c>
      <c r="G468" s="164">
        <v>0</v>
      </c>
      <c r="H468" s="164">
        <v>0</v>
      </c>
      <c r="I468" s="164">
        <v>0</v>
      </c>
      <c r="J468" s="164">
        <v>0</v>
      </c>
      <c r="K468" s="164">
        <v>0</v>
      </c>
      <c r="L468" s="217">
        <f t="shared" ref="L468" si="51">+L469</f>
        <v>42</v>
      </c>
      <c r="M468" s="198">
        <f t="shared" si="27"/>
        <v>42</v>
      </c>
      <c r="N468" s="43" t="s">
        <v>65</v>
      </c>
      <c r="O468" s="190"/>
      <c r="P468" s="158"/>
    </row>
    <row r="469" spans="1:16" ht="13.5" thickBot="1" x14ac:dyDescent="0.25">
      <c r="A469" s="200"/>
      <c r="B469" s="175" t="s">
        <v>100</v>
      </c>
      <c r="C469" s="203"/>
      <c r="D469" s="176">
        <v>3419</v>
      </c>
      <c r="E469" s="175">
        <v>5222</v>
      </c>
      <c r="F469" s="195" t="s">
        <v>95</v>
      </c>
      <c r="G469" s="196">
        <v>0</v>
      </c>
      <c r="H469" s="196">
        <v>0</v>
      </c>
      <c r="I469" s="196">
        <v>0</v>
      </c>
      <c r="J469" s="196">
        <v>0</v>
      </c>
      <c r="K469" s="196">
        <v>0</v>
      </c>
      <c r="L469" s="218">
        <v>42</v>
      </c>
      <c r="M469" s="199">
        <f t="shared" si="27"/>
        <v>42</v>
      </c>
      <c r="O469" s="190"/>
    </row>
    <row r="470" spans="1:16" ht="22.5" x14ac:dyDescent="0.2">
      <c r="A470" s="159" t="s">
        <v>82</v>
      </c>
      <c r="B470" s="160">
        <v>4230028</v>
      </c>
      <c r="C470" s="161" t="s">
        <v>89</v>
      </c>
      <c r="D470" s="162" t="s">
        <v>90</v>
      </c>
      <c r="E470" s="160" t="s">
        <v>90</v>
      </c>
      <c r="F470" s="163" t="s">
        <v>341</v>
      </c>
      <c r="G470" s="164">
        <v>0</v>
      </c>
      <c r="H470" s="164">
        <v>0</v>
      </c>
      <c r="I470" s="164">
        <v>0</v>
      </c>
      <c r="J470" s="164">
        <v>0</v>
      </c>
      <c r="K470" s="164">
        <v>0</v>
      </c>
      <c r="L470" s="217">
        <f t="shared" ref="L470" si="52">+L471</f>
        <v>20</v>
      </c>
      <c r="M470" s="198">
        <f t="shared" si="27"/>
        <v>20</v>
      </c>
      <c r="N470" s="43" t="s">
        <v>65</v>
      </c>
      <c r="O470" s="190"/>
      <c r="P470" s="158"/>
    </row>
    <row r="471" spans="1:16" ht="13.5" thickBot="1" x14ac:dyDescent="0.25">
      <c r="A471" s="200"/>
      <c r="B471" s="175" t="s">
        <v>100</v>
      </c>
      <c r="C471" s="203"/>
      <c r="D471" s="176">
        <v>3419</v>
      </c>
      <c r="E471" s="175">
        <v>5229</v>
      </c>
      <c r="F471" s="195" t="s">
        <v>342</v>
      </c>
      <c r="G471" s="196">
        <v>0</v>
      </c>
      <c r="H471" s="196">
        <v>0</v>
      </c>
      <c r="I471" s="196">
        <v>0</v>
      </c>
      <c r="J471" s="196">
        <v>0</v>
      </c>
      <c r="K471" s="196">
        <v>0</v>
      </c>
      <c r="L471" s="218">
        <v>20</v>
      </c>
      <c r="M471" s="199">
        <f t="shared" si="27"/>
        <v>20</v>
      </c>
      <c r="O471" s="190"/>
    </row>
    <row r="472" spans="1:16" ht="22.5" x14ac:dyDescent="0.2">
      <c r="A472" s="159" t="s">
        <v>82</v>
      </c>
      <c r="B472" s="160">
        <v>4230029</v>
      </c>
      <c r="C472" s="161" t="s">
        <v>89</v>
      </c>
      <c r="D472" s="162" t="s">
        <v>90</v>
      </c>
      <c r="E472" s="160" t="s">
        <v>90</v>
      </c>
      <c r="F472" s="163" t="s">
        <v>343</v>
      </c>
      <c r="G472" s="164">
        <v>0</v>
      </c>
      <c r="H472" s="164">
        <v>0</v>
      </c>
      <c r="I472" s="164">
        <v>0</v>
      </c>
      <c r="J472" s="164">
        <v>0</v>
      </c>
      <c r="K472" s="164">
        <v>0</v>
      </c>
      <c r="L472" s="217">
        <f t="shared" ref="L472" si="53">+L473</f>
        <v>52</v>
      </c>
      <c r="M472" s="198">
        <f t="shared" si="27"/>
        <v>52</v>
      </c>
      <c r="N472" s="43" t="s">
        <v>65</v>
      </c>
      <c r="O472" s="190"/>
      <c r="P472" s="158"/>
    </row>
    <row r="473" spans="1:16" ht="13.5" thickBot="1" x14ac:dyDescent="0.25">
      <c r="A473" s="200"/>
      <c r="B473" s="175" t="s">
        <v>100</v>
      </c>
      <c r="C473" s="203"/>
      <c r="D473" s="176">
        <v>3419</v>
      </c>
      <c r="E473" s="175">
        <v>5222</v>
      </c>
      <c r="F473" s="195" t="s">
        <v>95</v>
      </c>
      <c r="G473" s="196">
        <v>0</v>
      </c>
      <c r="H473" s="196">
        <v>0</v>
      </c>
      <c r="I473" s="196">
        <v>0</v>
      </c>
      <c r="J473" s="196">
        <v>0</v>
      </c>
      <c r="K473" s="196">
        <v>0</v>
      </c>
      <c r="L473" s="218">
        <v>52</v>
      </c>
      <c r="M473" s="199">
        <f t="shared" si="27"/>
        <v>52</v>
      </c>
      <c r="O473" s="190"/>
    </row>
    <row r="474" spans="1:16" ht="33.75" x14ac:dyDescent="0.2">
      <c r="A474" s="159" t="s">
        <v>82</v>
      </c>
      <c r="B474" s="160">
        <v>4230030</v>
      </c>
      <c r="C474" s="161" t="s">
        <v>89</v>
      </c>
      <c r="D474" s="162" t="s">
        <v>90</v>
      </c>
      <c r="E474" s="160" t="s">
        <v>90</v>
      </c>
      <c r="F474" s="163" t="s">
        <v>344</v>
      </c>
      <c r="G474" s="164">
        <v>0</v>
      </c>
      <c r="H474" s="164">
        <v>0</v>
      </c>
      <c r="I474" s="164">
        <v>0</v>
      </c>
      <c r="J474" s="164">
        <v>0</v>
      </c>
      <c r="K474" s="164">
        <v>0</v>
      </c>
      <c r="L474" s="217">
        <f t="shared" ref="L474" si="54">+L475</f>
        <v>32</v>
      </c>
      <c r="M474" s="198">
        <f t="shared" si="27"/>
        <v>32</v>
      </c>
      <c r="N474" s="43" t="s">
        <v>65</v>
      </c>
      <c r="O474" s="190"/>
      <c r="P474" s="158"/>
    </row>
    <row r="475" spans="1:16" ht="13.5" thickBot="1" x14ac:dyDescent="0.25">
      <c r="A475" s="200"/>
      <c r="B475" s="175" t="s">
        <v>100</v>
      </c>
      <c r="C475" s="203"/>
      <c r="D475" s="176">
        <v>3419</v>
      </c>
      <c r="E475" s="175">
        <v>5222</v>
      </c>
      <c r="F475" s="195" t="s">
        <v>95</v>
      </c>
      <c r="G475" s="196">
        <v>0</v>
      </c>
      <c r="H475" s="196">
        <v>0</v>
      </c>
      <c r="I475" s="196">
        <v>0</v>
      </c>
      <c r="J475" s="196">
        <v>0</v>
      </c>
      <c r="K475" s="196">
        <v>0</v>
      </c>
      <c r="L475" s="218">
        <v>32</v>
      </c>
      <c r="M475" s="199">
        <f t="shared" si="27"/>
        <v>32</v>
      </c>
      <c r="O475" s="190"/>
    </row>
    <row r="476" spans="1:16" ht="22.5" x14ac:dyDescent="0.2">
      <c r="A476" s="159" t="s">
        <v>82</v>
      </c>
      <c r="B476" s="160">
        <v>4230031</v>
      </c>
      <c r="C476" s="161" t="s">
        <v>89</v>
      </c>
      <c r="D476" s="162" t="s">
        <v>90</v>
      </c>
      <c r="E476" s="160" t="s">
        <v>90</v>
      </c>
      <c r="F476" s="163" t="s">
        <v>345</v>
      </c>
      <c r="G476" s="164">
        <v>0</v>
      </c>
      <c r="H476" s="164">
        <v>0</v>
      </c>
      <c r="I476" s="164">
        <v>0</v>
      </c>
      <c r="J476" s="164">
        <v>0</v>
      </c>
      <c r="K476" s="164">
        <v>0</v>
      </c>
      <c r="L476" s="217">
        <f t="shared" ref="L476" si="55">+L477</f>
        <v>45</v>
      </c>
      <c r="M476" s="198">
        <f t="shared" si="27"/>
        <v>45</v>
      </c>
      <c r="N476" s="43" t="s">
        <v>65</v>
      </c>
      <c r="O476" s="190"/>
      <c r="P476" s="158"/>
    </row>
    <row r="477" spans="1:16" ht="13.5" thickBot="1" x14ac:dyDescent="0.25">
      <c r="A477" s="200"/>
      <c r="B477" s="175" t="s">
        <v>100</v>
      </c>
      <c r="C477" s="203"/>
      <c r="D477" s="176">
        <v>3419</v>
      </c>
      <c r="E477" s="175">
        <v>5222</v>
      </c>
      <c r="F477" s="195" t="s">
        <v>95</v>
      </c>
      <c r="G477" s="196">
        <v>0</v>
      </c>
      <c r="H477" s="196">
        <v>0</v>
      </c>
      <c r="I477" s="196">
        <v>0</v>
      </c>
      <c r="J477" s="196">
        <v>0</v>
      </c>
      <c r="K477" s="196">
        <v>0</v>
      </c>
      <c r="L477" s="218">
        <v>45</v>
      </c>
      <c r="M477" s="199">
        <f t="shared" si="27"/>
        <v>45</v>
      </c>
      <c r="O477" s="190"/>
    </row>
    <row r="478" spans="1:16" ht="22.5" x14ac:dyDescent="0.2">
      <c r="A478" s="159" t="s">
        <v>82</v>
      </c>
      <c r="B478" s="160">
        <v>4230032</v>
      </c>
      <c r="C478" s="161" t="s">
        <v>89</v>
      </c>
      <c r="D478" s="162" t="s">
        <v>90</v>
      </c>
      <c r="E478" s="160" t="s">
        <v>90</v>
      </c>
      <c r="F478" s="163" t="s">
        <v>346</v>
      </c>
      <c r="G478" s="164">
        <v>0</v>
      </c>
      <c r="H478" s="164">
        <v>0</v>
      </c>
      <c r="I478" s="164">
        <v>0</v>
      </c>
      <c r="J478" s="164">
        <v>0</v>
      </c>
      <c r="K478" s="164">
        <v>0</v>
      </c>
      <c r="L478" s="217">
        <f t="shared" ref="L478" si="56">+L479</f>
        <v>28</v>
      </c>
      <c r="M478" s="198">
        <f t="shared" si="27"/>
        <v>28</v>
      </c>
      <c r="N478" s="43" t="s">
        <v>65</v>
      </c>
      <c r="O478" s="190"/>
      <c r="P478" s="158"/>
    </row>
    <row r="479" spans="1:16" ht="13.5" thickBot="1" x14ac:dyDescent="0.25">
      <c r="A479" s="200"/>
      <c r="B479" s="175" t="s">
        <v>100</v>
      </c>
      <c r="C479" s="203"/>
      <c r="D479" s="176">
        <v>3419</v>
      </c>
      <c r="E479" s="175">
        <v>5222</v>
      </c>
      <c r="F479" s="195" t="s">
        <v>95</v>
      </c>
      <c r="G479" s="196">
        <v>0</v>
      </c>
      <c r="H479" s="196">
        <v>0</v>
      </c>
      <c r="I479" s="196">
        <v>0</v>
      </c>
      <c r="J479" s="196">
        <v>0</v>
      </c>
      <c r="K479" s="196">
        <v>0</v>
      </c>
      <c r="L479" s="218">
        <v>28</v>
      </c>
      <c r="M479" s="199">
        <f t="shared" si="27"/>
        <v>28</v>
      </c>
      <c r="O479" s="190"/>
    </row>
    <row r="480" spans="1:16" ht="22.5" x14ac:dyDescent="0.2">
      <c r="A480" s="159" t="s">
        <v>82</v>
      </c>
      <c r="B480" s="160">
        <v>4230033</v>
      </c>
      <c r="C480" s="161" t="s">
        <v>89</v>
      </c>
      <c r="D480" s="162" t="s">
        <v>90</v>
      </c>
      <c r="E480" s="160" t="s">
        <v>90</v>
      </c>
      <c r="F480" s="163" t="s">
        <v>347</v>
      </c>
      <c r="G480" s="164">
        <v>0</v>
      </c>
      <c r="H480" s="164">
        <v>0</v>
      </c>
      <c r="I480" s="164">
        <v>0</v>
      </c>
      <c r="J480" s="164">
        <v>0</v>
      </c>
      <c r="K480" s="164">
        <v>0</v>
      </c>
      <c r="L480" s="217">
        <f t="shared" ref="L480" si="57">+L481</f>
        <v>20</v>
      </c>
      <c r="M480" s="198">
        <f t="shared" si="27"/>
        <v>20</v>
      </c>
      <c r="N480" s="43" t="s">
        <v>65</v>
      </c>
      <c r="O480" s="190"/>
      <c r="P480" s="158"/>
    </row>
    <row r="481" spans="1:16" ht="13.5" thickBot="1" x14ac:dyDescent="0.25">
      <c r="A481" s="200"/>
      <c r="B481" s="175" t="s">
        <v>100</v>
      </c>
      <c r="C481" s="203"/>
      <c r="D481" s="176">
        <v>3419</v>
      </c>
      <c r="E481" s="175">
        <v>5222</v>
      </c>
      <c r="F481" s="195" t="s">
        <v>95</v>
      </c>
      <c r="G481" s="196">
        <v>0</v>
      </c>
      <c r="H481" s="196">
        <v>0</v>
      </c>
      <c r="I481" s="196">
        <v>0</v>
      </c>
      <c r="J481" s="196">
        <v>0</v>
      </c>
      <c r="K481" s="196">
        <v>0</v>
      </c>
      <c r="L481" s="218">
        <v>20</v>
      </c>
      <c r="M481" s="199">
        <f t="shared" si="27"/>
        <v>20</v>
      </c>
      <c r="O481" s="190"/>
    </row>
    <row r="482" spans="1:16" ht="22.5" x14ac:dyDescent="0.2">
      <c r="A482" s="159" t="s">
        <v>82</v>
      </c>
      <c r="B482" s="160">
        <v>4230034</v>
      </c>
      <c r="C482" s="161" t="s">
        <v>89</v>
      </c>
      <c r="D482" s="162" t="s">
        <v>90</v>
      </c>
      <c r="E482" s="160" t="s">
        <v>90</v>
      </c>
      <c r="F482" s="163" t="s">
        <v>348</v>
      </c>
      <c r="G482" s="164">
        <v>0</v>
      </c>
      <c r="H482" s="164">
        <v>0</v>
      </c>
      <c r="I482" s="164">
        <v>0</v>
      </c>
      <c r="J482" s="164">
        <v>0</v>
      </c>
      <c r="K482" s="164">
        <v>0</v>
      </c>
      <c r="L482" s="217">
        <f t="shared" ref="L482" si="58">+L483</f>
        <v>20</v>
      </c>
      <c r="M482" s="198">
        <f t="shared" si="27"/>
        <v>20</v>
      </c>
      <c r="N482" s="43" t="s">
        <v>65</v>
      </c>
      <c r="O482" s="190"/>
      <c r="P482" s="158"/>
    </row>
    <row r="483" spans="1:16" ht="13.5" thickBot="1" x14ac:dyDescent="0.25">
      <c r="A483" s="200"/>
      <c r="B483" s="175" t="s">
        <v>100</v>
      </c>
      <c r="C483" s="203"/>
      <c r="D483" s="176">
        <v>3419</v>
      </c>
      <c r="E483" s="175">
        <v>5222</v>
      </c>
      <c r="F483" s="195" t="s">
        <v>95</v>
      </c>
      <c r="G483" s="196">
        <v>0</v>
      </c>
      <c r="H483" s="196">
        <v>0</v>
      </c>
      <c r="I483" s="196">
        <v>0</v>
      </c>
      <c r="J483" s="196">
        <v>0</v>
      </c>
      <c r="K483" s="196">
        <v>0</v>
      </c>
      <c r="L483" s="218">
        <v>20</v>
      </c>
      <c r="M483" s="199">
        <f t="shared" si="27"/>
        <v>20</v>
      </c>
      <c r="O483" s="190"/>
    </row>
    <row r="484" spans="1:16" ht="22.5" x14ac:dyDescent="0.2">
      <c r="A484" s="159" t="s">
        <v>82</v>
      </c>
      <c r="B484" s="160">
        <v>4230035</v>
      </c>
      <c r="C484" s="161" t="s">
        <v>89</v>
      </c>
      <c r="D484" s="162" t="s">
        <v>90</v>
      </c>
      <c r="E484" s="160" t="s">
        <v>90</v>
      </c>
      <c r="F484" s="163" t="s">
        <v>349</v>
      </c>
      <c r="G484" s="164">
        <v>0</v>
      </c>
      <c r="H484" s="164">
        <v>0</v>
      </c>
      <c r="I484" s="164">
        <v>0</v>
      </c>
      <c r="J484" s="164">
        <v>0</v>
      </c>
      <c r="K484" s="164">
        <v>0</v>
      </c>
      <c r="L484" s="217">
        <f t="shared" ref="L484" si="59">+L485</f>
        <v>70</v>
      </c>
      <c r="M484" s="198">
        <f t="shared" ref="M484:M547" si="60">+K484+L484</f>
        <v>70</v>
      </c>
      <c r="N484" s="43" t="s">
        <v>65</v>
      </c>
      <c r="O484" s="190"/>
      <c r="P484" s="158"/>
    </row>
    <row r="485" spans="1:16" ht="13.5" thickBot="1" x14ac:dyDescent="0.25">
      <c r="A485" s="200"/>
      <c r="B485" s="175" t="s">
        <v>100</v>
      </c>
      <c r="C485" s="203"/>
      <c r="D485" s="176">
        <v>3419</v>
      </c>
      <c r="E485" s="175">
        <v>5222</v>
      </c>
      <c r="F485" s="195" t="s">
        <v>95</v>
      </c>
      <c r="G485" s="196">
        <v>0</v>
      </c>
      <c r="H485" s="196">
        <v>0</v>
      </c>
      <c r="I485" s="196">
        <v>0</v>
      </c>
      <c r="J485" s="196">
        <v>0</v>
      </c>
      <c r="K485" s="196">
        <v>0</v>
      </c>
      <c r="L485" s="218">
        <v>70</v>
      </c>
      <c r="M485" s="199">
        <f t="shared" si="60"/>
        <v>70</v>
      </c>
      <c r="O485" s="190"/>
    </row>
    <row r="486" spans="1:16" ht="22.5" x14ac:dyDescent="0.2">
      <c r="A486" s="159" t="s">
        <v>82</v>
      </c>
      <c r="B486" s="160">
        <v>4230037</v>
      </c>
      <c r="C486" s="161" t="s">
        <v>89</v>
      </c>
      <c r="D486" s="162" t="s">
        <v>90</v>
      </c>
      <c r="E486" s="160" t="s">
        <v>90</v>
      </c>
      <c r="F486" s="163" t="s">
        <v>350</v>
      </c>
      <c r="G486" s="164">
        <v>0</v>
      </c>
      <c r="H486" s="164">
        <v>0</v>
      </c>
      <c r="I486" s="164">
        <v>0</v>
      </c>
      <c r="J486" s="164">
        <v>0</v>
      </c>
      <c r="K486" s="164">
        <v>0</v>
      </c>
      <c r="L486" s="217">
        <f t="shared" ref="L486" si="61">+L487</f>
        <v>20</v>
      </c>
      <c r="M486" s="198">
        <f t="shared" si="60"/>
        <v>20</v>
      </c>
      <c r="N486" s="43" t="s">
        <v>65</v>
      </c>
      <c r="O486" s="190"/>
      <c r="P486" s="158"/>
    </row>
    <row r="487" spans="1:16" ht="13.5" thickBot="1" x14ac:dyDescent="0.25">
      <c r="A487" s="200"/>
      <c r="B487" s="175" t="s">
        <v>100</v>
      </c>
      <c r="C487" s="203"/>
      <c r="D487" s="176">
        <v>3419</v>
      </c>
      <c r="E487" s="175">
        <v>5222</v>
      </c>
      <c r="F487" s="195" t="s">
        <v>95</v>
      </c>
      <c r="G487" s="196">
        <v>0</v>
      </c>
      <c r="H487" s="196">
        <v>0</v>
      </c>
      <c r="I487" s="196">
        <v>0</v>
      </c>
      <c r="J487" s="196">
        <v>0</v>
      </c>
      <c r="K487" s="196">
        <v>0</v>
      </c>
      <c r="L487" s="218">
        <v>20</v>
      </c>
      <c r="M487" s="199">
        <f t="shared" si="60"/>
        <v>20</v>
      </c>
      <c r="O487" s="190"/>
    </row>
    <row r="488" spans="1:16" ht="22.5" x14ac:dyDescent="0.2">
      <c r="A488" s="159" t="s">
        <v>82</v>
      </c>
      <c r="B488" s="160">
        <v>4230039</v>
      </c>
      <c r="C488" s="161" t="s">
        <v>89</v>
      </c>
      <c r="D488" s="162" t="s">
        <v>90</v>
      </c>
      <c r="E488" s="160" t="s">
        <v>90</v>
      </c>
      <c r="F488" s="163" t="s">
        <v>351</v>
      </c>
      <c r="G488" s="164">
        <v>0</v>
      </c>
      <c r="H488" s="164">
        <v>0</v>
      </c>
      <c r="I488" s="164">
        <v>0</v>
      </c>
      <c r="J488" s="164">
        <v>0</v>
      </c>
      <c r="K488" s="164">
        <v>0</v>
      </c>
      <c r="L488" s="217">
        <f t="shared" ref="L488" si="62">+L489</f>
        <v>20</v>
      </c>
      <c r="M488" s="198">
        <f t="shared" si="60"/>
        <v>20</v>
      </c>
      <c r="N488" s="43" t="s">
        <v>65</v>
      </c>
      <c r="O488" s="190"/>
      <c r="P488" s="158"/>
    </row>
    <row r="489" spans="1:16" ht="13.5" thickBot="1" x14ac:dyDescent="0.25">
      <c r="A489" s="200"/>
      <c r="B489" s="175" t="s">
        <v>100</v>
      </c>
      <c r="C489" s="203"/>
      <c r="D489" s="176">
        <v>3419</v>
      </c>
      <c r="E489" s="175">
        <v>5222</v>
      </c>
      <c r="F489" s="195" t="s">
        <v>95</v>
      </c>
      <c r="G489" s="196">
        <v>0</v>
      </c>
      <c r="H489" s="196">
        <v>0</v>
      </c>
      <c r="I489" s="196">
        <v>0</v>
      </c>
      <c r="J489" s="196">
        <v>0</v>
      </c>
      <c r="K489" s="196">
        <v>0</v>
      </c>
      <c r="L489" s="218">
        <v>20</v>
      </c>
      <c r="M489" s="199">
        <f t="shared" si="60"/>
        <v>20</v>
      </c>
      <c r="O489" s="190"/>
    </row>
    <row r="490" spans="1:16" ht="33.75" x14ac:dyDescent="0.2">
      <c r="A490" s="159" t="s">
        <v>82</v>
      </c>
      <c r="B490" s="160">
        <v>4230040</v>
      </c>
      <c r="C490" s="161" t="s">
        <v>89</v>
      </c>
      <c r="D490" s="162" t="s">
        <v>90</v>
      </c>
      <c r="E490" s="160" t="s">
        <v>90</v>
      </c>
      <c r="F490" s="163" t="s">
        <v>352</v>
      </c>
      <c r="G490" s="164">
        <v>0</v>
      </c>
      <c r="H490" s="164">
        <v>0</v>
      </c>
      <c r="I490" s="164">
        <v>0</v>
      </c>
      <c r="J490" s="164">
        <v>0</v>
      </c>
      <c r="K490" s="164">
        <v>0</v>
      </c>
      <c r="L490" s="217">
        <f t="shared" ref="L490" si="63">+L491</f>
        <v>35</v>
      </c>
      <c r="M490" s="198">
        <f t="shared" si="60"/>
        <v>35</v>
      </c>
      <c r="N490" s="43" t="s">
        <v>65</v>
      </c>
      <c r="O490" s="190"/>
      <c r="P490" s="158"/>
    </row>
    <row r="491" spans="1:16" ht="13.5" thickBot="1" x14ac:dyDescent="0.25">
      <c r="A491" s="200"/>
      <c r="B491" s="175" t="s">
        <v>100</v>
      </c>
      <c r="C491" s="203"/>
      <c r="D491" s="176">
        <v>3419</v>
      </c>
      <c r="E491" s="175">
        <v>5222</v>
      </c>
      <c r="F491" s="195" t="s">
        <v>95</v>
      </c>
      <c r="G491" s="196">
        <v>0</v>
      </c>
      <c r="H491" s="196">
        <v>0</v>
      </c>
      <c r="I491" s="196">
        <v>0</v>
      </c>
      <c r="J491" s="196">
        <v>0</v>
      </c>
      <c r="K491" s="196">
        <v>0</v>
      </c>
      <c r="L491" s="218">
        <v>35</v>
      </c>
      <c r="M491" s="199">
        <f t="shared" si="60"/>
        <v>35</v>
      </c>
      <c r="O491" s="190"/>
    </row>
    <row r="492" spans="1:16" ht="33.75" x14ac:dyDescent="0.2">
      <c r="A492" s="159" t="s">
        <v>82</v>
      </c>
      <c r="B492" s="160">
        <v>4230041</v>
      </c>
      <c r="C492" s="161" t="s">
        <v>89</v>
      </c>
      <c r="D492" s="162" t="s">
        <v>90</v>
      </c>
      <c r="E492" s="160" t="s">
        <v>90</v>
      </c>
      <c r="F492" s="163" t="s">
        <v>353</v>
      </c>
      <c r="G492" s="164">
        <v>0</v>
      </c>
      <c r="H492" s="164">
        <v>0</v>
      </c>
      <c r="I492" s="164">
        <v>0</v>
      </c>
      <c r="J492" s="164">
        <v>0</v>
      </c>
      <c r="K492" s="164">
        <v>0</v>
      </c>
      <c r="L492" s="217">
        <f t="shared" ref="L492" si="64">+L493</f>
        <v>66</v>
      </c>
      <c r="M492" s="198">
        <f t="shared" si="60"/>
        <v>66</v>
      </c>
      <c r="N492" s="43" t="s">
        <v>65</v>
      </c>
      <c r="O492" s="190"/>
      <c r="P492" s="158"/>
    </row>
    <row r="493" spans="1:16" ht="13.5" thickBot="1" x14ac:dyDescent="0.25">
      <c r="A493" s="200"/>
      <c r="B493" s="175" t="s">
        <v>100</v>
      </c>
      <c r="C493" s="203"/>
      <c r="D493" s="176">
        <v>3419</v>
      </c>
      <c r="E493" s="175">
        <v>5222</v>
      </c>
      <c r="F493" s="195" t="s">
        <v>95</v>
      </c>
      <c r="G493" s="196">
        <v>0</v>
      </c>
      <c r="H493" s="196">
        <v>0</v>
      </c>
      <c r="I493" s="196">
        <v>0</v>
      </c>
      <c r="J493" s="196">
        <v>0</v>
      </c>
      <c r="K493" s="196">
        <v>0</v>
      </c>
      <c r="L493" s="218">
        <v>66</v>
      </c>
      <c r="M493" s="199">
        <f t="shared" si="60"/>
        <v>66</v>
      </c>
      <c r="O493" s="190"/>
    </row>
    <row r="494" spans="1:16" ht="22.5" x14ac:dyDescent="0.2">
      <c r="A494" s="159" t="s">
        <v>82</v>
      </c>
      <c r="B494" s="160">
        <v>4230042</v>
      </c>
      <c r="C494" s="161" t="s">
        <v>89</v>
      </c>
      <c r="D494" s="162" t="s">
        <v>90</v>
      </c>
      <c r="E494" s="160" t="s">
        <v>90</v>
      </c>
      <c r="F494" s="163" t="s">
        <v>354</v>
      </c>
      <c r="G494" s="164">
        <v>0</v>
      </c>
      <c r="H494" s="164">
        <v>0</v>
      </c>
      <c r="I494" s="164">
        <v>0</v>
      </c>
      <c r="J494" s="164">
        <v>0</v>
      </c>
      <c r="K494" s="164">
        <v>0</v>
      </c>
      <c r="L494" s="217">
        <f t="shared" ref="L494" si="65">+L495</f>
        <v>20</v>
      </c>
      <c r="M494" s="198">
        <f t="shared" si="60"/>
        <v>20</v>
      </c>
      <c r="N494" s="43" t="s">
        <v>65</v>
      </c>
      <c r="O494" s="190"/>
      <c r="P494" s="158"/>
    </row>
    <row r="495" spans="1:16" ht="13.5" thickBot="1" x14ac:dyDescent="0.25">
      <c r="A495" s="200"/>
      <c r="B495" s="175" t="s">
        <v>100</v>
      </c>
      <c r="C495" s="203"/>
      <c r="D495" s="176">
        <v>3419</v>
      </c>
      <c r="E495" s="175">
        <v>5222</v>
      </c>
      <c r="F495" s="195" t="s">
        <v>95</v>
      </c>
      <c r="G495" s="196">
        <v>0</v>
      </c>
      <c r="H495" s="196">
        <v>0</v>
      </c>
      <c r="I495" s="196">
        <v>0</v>
      </c>
      <c r="J495" s="196">
        <v>0</v>
      </c>
      <c r="K495" s="196">
        <v>0</v>
      </c>
      <c r="L495" s="218">
        <v>20</v>
      </c>
      <c r="M495" s="199">
        <f t="shared" si="60"/>
        <v>20</v>
      </c>
      <c r="O495" s="190"/>
    </row>
    <row r="496" spans="1:16" ht="22.5" x14ac:dyDescent="0.2">
      <c r="A496" s="159" t="s">
        <v>82</v>
      </c>
      <c r="B496" s="160">
        <v>4230043</v>
      </c>
      <c r="C496" s="161" t="s">
        <v>89</v>
      </c>
      <c r="D496" s="162" t="s">
        <v>90</v>
      </c>
      <c r="E496" s="160" t="s">
        <v>90</v>
      </c>
      <c r="F496" s="163" t="s">
        <v>355</v>
      </c>
      <c r="G496" s="164">
        <v>0</v>
      </c>
      <c r="H496" s="164">
        <v>0</v>
      </c>
      <c r="I496" s="164">
        <v>0</v>
      </c>
      <c r="J496" s="164">
        <v>0</v>
      </c>
      <c r="K496" s="164">
        <v>0</v>
      </c>
      <c r="L496" s="217">
        <f t="shared" ref="L496" si="66">+L497</f>
        <v>20</v>
      </c>
      <c r="M496" s="198">
        <f t="shared" si="60"/>
        <v>20</v>
      </c>
      <c r="N496" s="43" t="s">
        <v>65</v>
      </c>
      <c r="O496" s="190"/>
      <c r="P496" s="158"/>
    </row>
    <row r="497" spans="1:16" ht="13.5" thickBot="1" x14ac:dyDescent="0.25">
      <c r="A497" s="200"/>
      <c r="B497" s="175" t="s">
        <v>100</v>
      </c>
      <c r="C497" s="203"/>
      <c r="D497" s="176">
        <v>3419</v>
      </c>
      <c r="E497" s="175">
        <v>5222</v>
      </c>
      <c r="F497" s="195" t="s">
        <v>95</v>
      </c>
      <c r="G497" s="196">
        <v>0</v>
      </c>
      <c r="H497" s="196">
        <v>0</v>
      </c>
      <c r="I497" s="196">
        <v>0</v>
      </c>
      <c r="J497" s="196">
        <v>0</v>
      </c>
      <c r="K497" s="196">
        <v>0</v>
      </c>
      <c r="L497" s="218">
        <v>20</v>
      </c>
      <c r="M497" s="199">
        <f t="shared" si="60"/>
        <v>20</v>
      </c>
      <c r="O497" s="190"/>
    </row>
    <row r="498" spans="1:16" ht="22.5" x14ac:dyDescent="0.2">
      <c r="A498" s="159" t="s">
        <v>82</v>
      </c>
      <c r="B498" s="160">
        <v>4230044</v>
      </c>
      <c r="C498" s="161" t="s">
        <v>89</v>
      </c>
      <c r="D498" s="162" t="s">
        <v>90</v>
      </c>
      <c r="E498" s="160" t="s">
        <v>90</v>
      </c>
      <c r="F498" s="163" t="s">
        <v>356</v>
      </c>
      <c r="G498" s="164">
        <v>0</v>
      </c>
      <c r="H498" s="164">
        <v>0</v>
      </c>
      <c r="I498" s="164">
        <v>0</v>
      </c>
      <c r="J498" s="164">
        <v>0</v>
      </c>
      <c r="K498" s="164">
        <v>0</v>
      </c>
      <c r="L498" s="217">
        <f t="shared" ref="L498" si="67">+L499</f>
        <v>70</v>
      </c>
      <c r="M498" s="198">
        <f t="shared" si="60"/>
        <v>70</v>
      </c>
      <c r="N498" s="43" t="s">
        <v>65</v>
      </c>
      <c r="O498" s="190"/>
      <c r="P498" s="158"/>
    </row>
    <row r="499" spans="1:16" ht="13.5" thickBot="1" x14ac:dyDescent="0.25">
      <c r="A499" s="200"/>
      <c r="B499" s="175" t="s">
        <v>100</v>
      </c>
      <c r="C499" s="203"/>
      <c r="D499" s="176">
        <v>3419</v>
      </c>
      <c r="E499" s="175">
        <v>5222</v>
      </c>
      <c r="F499" s="195" t="s">
        <v>95</v>
      </c>
      <c r="G499" s="196">
        <v>0</v>
      </c>
      <c r="H499" s="196">
        <v>0</v>
      </c>
      <c r="I499" s="196">
        <v>0</v>
      </c>
      <c r="J499" s="196">
        <v>0</v>
      </c>
      <c r="K499" s="196">
        <v>0</v>
      </c>
      <c r="L499" s="218">
        <v>70</v>
      </c>
      <c r="M499" s="199">
        <f t="shared" si="60"/>
        <v>70</v>
      </c>
      <c r="O499" s="190"/>
    </row>
    <row r="500" spans="1:16" x14ac:dyDescent="0.2">
      <c r="A500" s="159" t="s">
        <v>82</v>
      </c>
      <c r="B500" s="160">
        <v>4230045</v>
      </c>
      <c r="C500" s="161" t="s">
        <v>89</v>
      </c>
      <c r="D500" s="162" t="s">
        <v>90</v>
      </c>
      <c r="E500" s="160" t="s">
        <v>90</v>
      </c>
      <c r="F500" s="163" t="s">
        <v>357</v>
      </c>
      <c r="G500" s="164">
        <v>0</v>
      </c>
      <c r="H500" s="164">
        <v>0</v>
      </c>
      <c r="I500" s="164">
        <v>0</v>
      </c>
      <c r="J500" s="164">
        <v>0</v>
      </c>
      <c r="K500" s="164">
        <v>0</v>
      </c>
      <c r="L500" s="217">
        <f t="shared" ref="L500" si="68">+L501</f>
        <v>20</v>
      </c>
      <c r="M500" s="198">
        <f t="shared" si="60"/>
        <v>20</v>
      </c>
      <c r="N500" s="43" t="s">
        <v>65</v>
      </c>
      <c r="O500" s="190"/>
      <c r="P500" s="158"/>
    </row>
    <row r="501" spans="1:16" ht="13.5" thickBot="1" x14ac:dyDescent="0.25">
      <c r="A501" s="200"/>
      <c r="B501" s="175" t="s">
        <v>100</v>
      </c>
      <c r="C501" s="203"/>
      <c r="D501" s="176">
        <v>3419</v>
      </c>
      <c r="E501" s="175">
        <v>5222</v>
      </c>
      <c r="F501" s="195" t="s">
        <v>95</v>
      </c>
      <c r="G501" s="196">
        <v>0</v>
      </c>
      <c r="H501" s="196">
        <v>0</v>
      </c>
      <c r="I501" s="196">
        <v>0</v>
      </c>
      <c r="J501" s="196">
        <v>0</v>
      </c>
      <c r="K501" s="196">
        <v>0</v>
      </c>
      <c r="L501" s="218">
        <v>20</v>
      </c>
      <c r="M501" s="199">
        <f t="shared" si="60"/>
        <v>20</v>
      </c>
      <c r="O501" s="190"/>
    </row>
    <row r="502" spans="1:16" ht="22.5" x14ac:dyDescent="0.2">
      <c r="A502" s="159" t="s">
        <v>82</v>
      </c>
      <c r="B502" s="160">
        <v>4230046</v>
      </c>
      <c r="C502" s="161" t="s">
        <v>89</v>
      </c>
      <c r="D502" s="162" t="s">
        <v>90</v>
      </c>
      <c r="E502" s="160" t="s">
        <v>90</v>
      </c>
      <c r="F502" s="163" t="s">
        <v>358</v>
      </c>
      <c r="G502" s="164">
        <v>0</v>
      </c>
      <c r="H502" s="164">
        <v>0</v>
      </c>
      <c r="I502" s="164">
        <v>0</v>
      </c>
      <c r="J502" s="164">
        <v>0</v>
      </c>
      <c r="K502" s="164">
        <v>0</v>
      </c>
      <c r="L502" s="217">
        <f t="shared" ref="L502" si="69">+L503</f>
        <v>70</v>
      </c>
      <c r="M502" s="198">
        <f t="shared" si="60"/>
        <v>70</v>
      </c>
      <c r="N502" s="43" t="s">
        <v>65</v>
      </c>
      <c r="O502" s="190"/>
      <c r="P502" s="158"/>
    </row>
    <row r="503" spans="1:16" ht="13.5" thickBot="1" x14ac:dyDescent="0.25">
      <c r="A503" s="200"/>
      <c r="B503" s="175" t="s">
        <v>100</v>
      </c>
      <c r="C503" s="203"/>
      <c r="D503" s="176">
        <v>3419</v>
      </c>
      <c r="E503" s="175">
        <v>5222</v>
      </c>
      <c r="F503" s="195" t="s">
        <v>95</v>
      </c>
      <c r="G503" s="196">
        <v>0</v>
      </c>
      <c r="H503" s="196">
        <v>0</v>
      </c>
      <c r="I503" s="196">
        <v>0</v>
      </c>
      <c r="J503" s="196">
        <v>0</v>
      </c>
      <c r="K503" s="196">
        <v>0</v>
      </c>
      <c r="L503" s="218">
        <v>70</v>
      </c>
      <c r="M503" s="199">
        <f t="shared" si="60"/>
        <v>70</v>
      </c>
      <c r="O503" s="190"/>
    </row>
    <row r="504" spans="1:16" ht="33.75" x14ac:dyDescent="0.2">
      <c r="A504" s="159" t="s">
        <v>82</v>
      </c>
      <c r="B504" s="160">
        <v>4230047</v>
      </c>
      <c r="C504" s="161" t="s">
        <v>89</v>
      </c>
      <c r="D504" s="162" t="s">
        <v>90</v>
      </c>
      <c r="E504" s="160" t="s">
        <v>90</v>
      </c>
      <c r="F504" s="163" t="s">
        <v>359</v>
      </c>
      <c r="G504" s="164">
        <v>0</v>
      </c>
      <c r="H504" s="164">
        <v>0</v>
      </c>
      <c r="I504" s="164">
        <v>0</v>
      </c>
      <c r="J504" s="164">
        <v>0</v>
      </c>
      <c r="K504" s="164">
        <v>0</v>
      </c>
      <c r="L504" s="217">
        <f t="shared" ref="L504" si="70">+L505</f>
        <v>20</v>
      </c>
      <c r="M504" s="198">
        <f t="shared" si="60"/>
        <v>20</v>
      </c>
      <c r="N504" s="43" t="s">
        <v>65</v>
      </c>
      <c r="O504" s="190"/>
      <c r="P504" s="158"/>
    </row>
    <row r="505" spans="1:16" ht="13.5" thickBot="1" x14ac:dyDescent="0.25">
      <c r="A505" s="200"/>
      <c r="B505" s="175" t="s">
        <v>100</v>
      </c>
      <c r="C505" s="203"/>
      <c r="D505" s="176">
        <v>3419</v>
      </c>
      <c r="E505" s="175">
        <v>5222</v>
      </c>
      <c r="F505" s="195" t="s">
        <v>95</v>
      </c>
      <c r="G505" s="196">
        <v>0</v>
      </c>
      <c r="H505" s="196">
        <v>0</v>
      </c>
      <c r="I505" s="196">
        <v>0</v>
      </c>
      <c r="J505" s="196">
        <v>0</v>
      </c>
      <c r="K505" s="196">
        <v>0</v>
      </c>
      <c r="L505" s="218">
        <v>20</v>
      </c>
      <c r="M505" s="199">
        <f t="shared" si="60"/>
        <v>20</v>
      </c>
      <c r="O505" s="190"/>
    </row>
    <row r="506" spans="1:16" ht="33.75" x14ac:dyDescent="0.2">
      <c r="A506" s="159" t="s">
        <v>82</v>
      </c>
      <c r="B506" s="160">
        <v>4230048</v>
      </c>
      <c r="C506" s="161" t="s">
        <v>89</v>
      </c>
      <c r="D506" s="162" t="s">
        <v>90</v>
      </c>
      <c r="E506" s="160" t="s">
        <v>90</v>
      </c>
      <c r="F506" s="163" t="s">
        <v>360</v>
      </c>
      <c r="G506" s="164">
        <v>0</v>
      </c>
      <c r="H506" s="164">
        <v>0</v>
      </c>
      <c r="I506" s="164">
        <v>0</v>
      </c>
      <c r="J506" s="164">
        <v>0</v>
      </c>
      <c r="K506" s="164">
        <v>0</v>
      </c>
      <c r="L506" s="217">
        <f t="shared" ref="L506" si="71">+L507</f>
        <v>26</v>
      </c>
      <c r="M506" s="198">
        <f t="shared" si="60"/>
        <v>26</v>
      </c>
      <c r="N506" s="43" t="s">
        <v>65</v>
      </c>
      <c r="O506" s="190"/>
      <c r="P506" s="158"/>
    </row>
    <row r="507" spans="1:16" ht="13.5" thickBot="1" x14ac:dyDescent="0.25">
      <c r="A507" s="200"/>
      <c r="B507" s="175" t="s">
        <v>100</v>
      </c>
      <c r="C507" s="203"/>
      <c r="D507" s="176">
        <v>3419</v>
      </c>
      <c r="E507" s="175">
        <v>5222</v>
      </c>
      <c r="F507" s="195" t="s">
        <v>95</v>
      </c>
      <c r="G507" s="196">
        <v>0</v>
      </c>
      <c r="H507" s="196">
        <v>0</v>
      </c>
      <c r="I507" s="196">
        <v>0</v>
      </c>
      <c r="J507" s="196">
        <v>0</v>
      </c>
      <c r="K507" s="196">
        <v>0</v>
      </c>
      <c r="L507" s="218">
        <v>26</v>
      </c>
      <c r="M507" s="199">
        <f t="shared" si="60"/>
        <v>26</v>
      </c>
      <c r="O507" s="190"/>
    </row>
    <row r="508" spans="1:16" ht="22.5" x14ac:dyDescent="0.2">
      <c r="A508" s="159" t="s">
        <v>82</v>
      </c>
      <c r="B508" s="160">
        <v>4230049</v>
      </c>
      <c r="C508" s="161" t="s">
        <v>89</v>
      </c>
      <c r="D508" s="162" t="s">
        <v>90</v>
      </c>
      <c r="E508" s="160" t="s">
        <v>90</v>
      </c>
      <c r="F508" s="163" t="s">
        <v>361</v>
      </c>
      <c r="G508" s="164">
        <v>0</v>
      </c>
      <c r="H508" s="164">
        <v>0</v>
      </c>
      <c r="I508" s="164">
        <v>0</v>
      </c>
      <c r="J508" s="164">
        <v>0</v>
      </c>
      <c r="K508" s="164">
        <v>0</v>
      </c>
      <c r="L508" s="217">
        <f t="shared" ref="L508" si="72">+L509</f>
        <v>24</v>
      </c>
      <c r="M508" s="198">
        <f t="shared" si="60"/>
        <v>24</v>
      </c>
      <c r="N508" s="43" t="s">
        <v>65</v>
      </c>
      <c r="O508" s="190"/>
      <c r="P508" s="158"/>
    </row>
    <row r="509" spans="1:16" ht="13.5" thickBot="1" x14ac:dyDescent="0.25">
      <c r="A509" s="200"/>
      <c r="B509" s="175" t="s">
        <v>100</v>
      </c>
      <c r="C509" s="203"/>
      <c r="D509" s="176">
        <v>3419</v>
      </c>
      <c r="E509" s="175">
        <v>5222</v>
      </c>
      <c r="F509" s="195" t="s">
        <v>95</v>
      </c>
      <c r="G509" s="196">
        <v>0</v>
      </c>
      <c r="H509" s="196">
        <v>0</v>
      </c>
      <c r="I509" s="196">
        <v>0</v>
      </c>
      <c r="J509" s="196">
        <v>0</v>
      </c>
      <c r="K509" s="196">
        <v>0</v>
      </c>
      <c r="L509" s="218">
        <v>24</v>
      </c>
      <c r="M509" s="199">
        <f t="shared" si="60"/>
        <v>24</v>
      </c>
      <c r="O509" s="190"/>
    </row>
    <row r="510" spans="1:16" ht="22.5" x14ac:dyDescent="0.2">
      <c r="A510" s="159" t="s">
        <v>82</v>
      </c>
      <c r="B510" s="160">
        <v>4230050</v>
      </c>
      <c r="C510" s="161" t="s">
        <v>89</v>
      </c>
      <c r="D510" s="162" t="s">
        <v>90</v>
      </c>
      <c r="E510" s="160" t="s">
        <v>90</v>
      </c>
      <c r="F510" s="163" t="s">
        <v>362</v>
      </c>
      <c r="G510" s="164">
        <v>0</v>
      </c>
      <c r="H510" s="164">
        <v>0</v>
      </c>
      <c r="I510" s="164">
        <v>0</v>
      </c>
      <c r="J510" s="164">
        <v>0</v>
      </c>
      <c r="K510" s="164">
        <v>0</v>
      </c>
      <c r="L510" s="217">
        <f t="shared" ref="L510" si="73">+L511</f>
        <v>20</v>
      </c>
      <c r="M510" s="198">
        <f t="shared" si="60"/>
        <v>20</v>
      </c>
      <c r="N510" s="43" t="s">
        <v>65</v>
      </c>
      <c r="O510" s="190"/>
      <c r="P510" s="158"/>
    </row>
    <row r="511" spans="1:16" ht="13.5" thickBot="1" x14ac:dyDescent="0.25">
      <c r="A511" s="200"/>
      <c r="B511" s="175" t="s">
        <v>100</v>
      </c>
      <c r="C511" s="203"/>
      <c r="D511" s="176">
        <v>3419</v>
      </c>
      <c r="E511" s="175">
        <v>5222</v>
      </c>
      <c r="F511" s="195" t="s">
        <v>95</v>
      </c>
      <c r="G511" s="196">
        <v>0</v>
      </c>
      <c r="H511" s="196">
        <v>0</v>
      </c>
      <c r="I511" s="196">
        <v>0</v>
      </c>
      <c r="J511" s="196">
        <v>0</v>
      </c>
      <c r="K511" s="196">
        <v>0</v>
      </c>
      <c r="L511" s="218">
        <v>20</v>
      </c>
      <c r="M511" s="199">
        <f t="shared" si="60"/>
        <v>20</v>
      </c>
      <c r="O511" s="190"/>
    </row>
    <row r="512" spans="1:16" ht="33.75" x14ac:dyDescent="0.2">
      <c r="A512" s="159" t="s">
        <v>82</v>
      </c>
      <c r="B512" s="160">
        <v>4230051</v>
      </c>
      <c r="C512" s="161" t="s">
        <v>89</v>
      </c>
      <c r="D512" s="162" t="s">
        <v>90</v>
      </c>
      <c r="E512" s="160" t="s">
        <v>90</v>
      </c>
      <c r="F512" s="163" t="s">
        <v>363</v>
      </c>
      <c r="G512" s="164">
        <v>0</v>
      </c>
      <c r="H512" s="164">
        <v>0</v>
      </c>
      <c r="I512" s="164">
        <v>0</v>
      </c>
      <c r="J512" s="164">
        <v>0</v>
      </c>
      <c r="K512" s="164">
        <v>0</v>
      </c>
      <c r="L512" s="217">
        <f t="shared" ref="L512" si="74">+L513</f>
        <v>26</v>
      </c>
      <c r="M512" s="198">
        <f t="shared" si="60"/>
        <v>26</v>
      </c>
      <c r="N512" s="43" t="s">
        <v>65</v>
      </c>
      <c r="O512" s="190"/>
      <c r="P512" s="158"/>
    </row>
    <row r="513" spans="1:16" ht="13.5" thickBot="1" x14ac:dyDescent="0.25">
      <c r="A513" s="200"/>
      <c r="B513" s="175" t="s">
        <v>100</v>
      </c>
      <c r="C513" s="203"/>
      <c r="D513" s="176">
        <v>3419</v>
      </c>
      <c r="E513" s="175">
        <v>5222</v>
      </c>
      <c r="F513" s="195" t="s">
        <v>95</v>
      </c>
      <c r="G513" s="196">
        <v>0</v>
      </c>
      <c r="H513" s="196">
        <v>0</v>
      </c>
      <c r="I513" s="196">
        <v>0</v>
      </c>
      <c r="J513" s="196">
        <v>0</v>
      </c>
      <c r="K513" s="196">
        <v>0</v>
      </c>
      <c r="L513" s="218">
        <v>26</v>
      </c>
      <c r="M513" s="199">
        <f t="shared" si="60"/>
        <v>26</v>
      </c>
      <c r="O513" s="190"/>
    </row>
    <row r="514" spans="1:16" ht="33.75" x14ac:dyDescent="0.2">
      <c r="A514" s="159" t="s">
        <v>82</v>
      </c>
      <c r="B514" s="160">
        <v>4230052</v>
      </c>
      <c r="C514" s="161" t="s">
        <v>89</v>
      </c>
      <c r="D514" s="162" t="s">
        <v>90</v>
      </c>
      <c r="E514" s="160" t="s">
        <v>90</v>
      </c>
      <c r="F514" s="163" t="s">
        <v>364</v>
      </c>
      <c r="G514" s="164">
        <v>0</v>
      </c>
      <c r="H514" s="164">
        <v>0</v>
      </c>
      <c r="I514" s="164">
        <v>0</v>
      </c>
      <c r="J514" s="164">
        <v>0</v>
      </c>
      <c r="K514" s="164">
        <v>0</v>
      </c>
      <c r="L514" s="217">
        <f t="shared" ref="L514" si="75">+L515</f>
        <v>20</v>
      </c>
      <c r="M514" s="198">
        <f t="shared" si="60"/>
        <v>20</v>
      </c>
      <c r="N514" s="43" t="s">
        <v>65</v>
      </c>
      <c r="O514" s="190"/>
      <c r="P514" s="158"/>
    </row>
    <row r="515" spans="1:16" ht="13.5" thickBot="1" x14ac:dyDescent="0.25">
      <c r="A515" s="200"/>
      <c r="B515" s="175" t="s">
        <v>100</v>
      </c>
      <c r="C515" s="203"/>
      <c r="D515" s="176">
        <v>3419</v>
      </c>
      <c r="E515" s="175">
        <v>5222</v>
      </c>
      <c r="F515" s="195" t="s">
        <v>95</v>
      </c>
      <c r="G515" s="196">
        <v>0</v>
      </c>
      <c r="H515" s="196">
        <v>0</v>
      </c>
      <c r="I515" s="196">
        <v>0</v>
      </c>
      <c r="J515" s="196">
        <v>0</v>
      </c>
      <c r="K515" s="196">
        <v>0</v>
      </c>
      <c r="L515" s="218">
        <v>20</v>
      </c>
      <c r="M515" s="199">
        <f t="shared" si="60"/>
        <v>20</v>
      </c>
      <c r="O515" s="190"/>
    </row>
    <row r="516" spans="1:16" ht="22.5" x14ac:dyDescent="0.2">
      <c r="A516" s="159" t="s">
        <v>82</v>
      </c>
      <c r="B516" s="160">
        <v>4230053</v>
      </c>
      <c r="C516" s="161" t="s">
        <v>89</v>
      </c>
      <c r="D516" s="162" t="s">
        <v>90</v>
      </c>
      <c r="E516" s="160" t="s">
        <v>90</v>
      </c>
      <c r="F516" s="163" t="s">
        <v>365</v>
      </c>
      <c r="G516" s="164">
        <v>0</v>
      </c>
      <c r="H516" s="164">
        <v>0</v>
      </c>
      <c r="I516" s="164">
        <v>0</v>
      </c>
      <c r="J516" s="164">
        <v>0</v>
      </c>
      <c r="K516" s="164">
        <v>0</v>
      </c>
      <c r="L516" s="217">
        <f t="shared" ref="L516" si="76">+L517</f>
        <v>30</v>
      </c>
      <c r="M516" s="198">
        <f t="shared" si="60"/>
        <v>30</v>
      </c>
      <c r="N516" s="43" t="s">
        <v>65</v>
      </c>
      <c r="O516" s="190"/>
      <c r="P516" s="158"/>
    </row>
    <row r="517" spans="1:16" ht="13.5" thickBot="1" x14ac:dyDescent="0.25">
      <c r="A517" s="200"/>
      <c r="B517" s="175" t="s">
        <v>100</v>
      </c>
      <c r="C517" s="203"/>
      <c r="D517" s="176">
        <v>3419</v>
      </c>
      <c r="E517" s="175">
        <v>5222</v>
      </c>
      <c r="F517" s="195" t="s">
        <v>95</v>
      </c>
      <c r="G517" s="196">
        <v>0</v>
      </c>
      <c r="H517" s="196">
        <v>0</v>
      </c>
      <c r="I517" s="196">
        <v>0</v>
      </c>
      <c r="J517" s="196">
        <v>0</v>
      </c>
      <c r="K517" s="196">
        <v>0</v>
      </c>
      <c r="L517" s="218">
        <v>30</v>
      </c>
      <c r="M517" s="199">
        <f t="shared" si="60"/>
        <v>30</v>
      </c>
      <c r="O517" s="190"/>
    </row>
    <row r="518" spans="1:16" ht="33.75" x14ac:dyDescent="0.2">
      <c r="A518" s="159" t="s">
        <v>82</v>
      </c>
      <c r="B518" s="160">
        <v>4230054</v>
      </c>
      <c r="C518" s="161" t="s">
        <v>89</v>
      </c>
      <c r="D518" s="162" t="s">
        <v>90</v>
      </c>
      <c r="E518" s="160" t="s">
        <v>90</v>
      </c>
      <c r="F518" s="163" t="s">
        <v>366</v>
      </c>
      <c r="G518" s="164">
        <v>0</v>
      </c>
      <c r="H518" s="164">
        <v>0</v>
      </c>
      <c r="I518" s="164">
        <v>0</v>
      </c>
      <c r="J518" s="164">
        <v>0</v>
      </c>
      <c r="K518" s="164">
        <v>0</v>
      </c>
      <c r="L518" s="217">
        <f t="shared" ref="L518" si="77">+L519</f>
        <v>70</v>
      </c>
      <c r="M518" s="198">
        <f t="shared" si="60"/>
        <v>70</v>
      </c>
      <c r="N518" s="43" t="s">
        <v>65</v>
      </c>
      <c r="O518" s="190"/>
      <c r="P518" s="158"/>
    </row>
    <row r="519" spans="1:16" ht="13.5" thickBot="1" x14ac:dyDescent="0.25">
      <c r="A519" s="200"/>
      <c r="B519" s="175" t="s">
        <v>100</v>
      </c>
      <c r="C519" s="203"/>
      <c r="D519" s="176">
        <v>3419</v>
      </c>
      <c r="E519" s="175">
        <v>5222</v>
      </c>
      <c r="F519" s="195" t="s">
        <v>95</v>
      </c>
      <c r="G519" s="196">
        <v>0</v>
      </c>
      <c r="H519" s="196">
        <v>0</v>
      </c>
      <c r="I519" s="196">
        <v>0</v>
      </c>
      <c r="J519" s="196">
        <v>0</v>
      </c>
      <c r="K519" s="196">
        <v>0</v>
      </c>
      <c r="L519" s="218">
        <v>70</v>
      </c>
      <c r="M519" s="199">
        <f t="shared" si="60"/>
        <v>70</v>
      </c>
      <c r="O519" s="190"/>
    </row>
    <row r="520" spans="1:16" ht="22.5" x14ac:dyDescent="0.2">
      <c r="A520" s="159" t="s">
        <v>82</v>
      </c>
      <c r="B520" s="160">
        <v>4230055</v>
      </c>
      <c r="C520" s="161" t="s">
        <v>89</v>
      </c>
      <c r="D520" s="162" t="s">
        <v>90</v>
      </c>
      <c r="E520" s="160" t="s">
        <v>90</v>
      </c>
      <c r="F520" s="163" t="s">
        <v>367</v>
      </c>
      <c r="G520" s="164">
        <v>0</v>
      </c>
      <c r="H520" s="164">
        <v>0</v>
      </c>
      <c r="I520" s="164">
        <v>0</v>
      </c>
      <c r="J520" s="164">
        <v>0</v>
      </c>
      <c r="K520" s="164">
        <v>0</v>
      </c>
      <c r="L520" s="217">
        <f t="shared" ref="L520" si="78">+L521</f>
        <v>21</v>
      </c>
      <c r="M520" s="198">
        <f t="shared" si="60"/>
        <v>21</v>
      </c>
      <c r="N520" s="43" t="s">
        <v>65</v>
      </c>
      <c r="O520" s="190"/>
      <c r="P520" s="158"/>
    </row>
    <row r="521" spans="1:16" ht="13.5" thickBot="1" x14ac:dyDescent="0.25">
      <c r="A521" s="200"/>
      <c r="B521" s="175" t="s">
        <v>100</v>
      </c>
      <c r="C521" s="203"/>
      <c r="D521" s="176">
        <v>3419</v>
      </c>
      <c r="E521" s="175">
        <v>5222</v>
      </c>
      <c r="F521" s="195" t="s">
        <v>95</v>
      </c>
      <c r="G521" s="196">
        <v>0</v>
      </c>
      <c r="H521" s="196">
        <v>0</v>
      </c>
      <c r="I521" s="196">
        <v>0</v>
      </c>
      <c r="J521" s="196">
        <v>0</v>
      </c>
      <c r="K521" s="196">
        <v>0</v>
      </c>
      <c r="L521" s="218">
        <v>21</v>
      </c>
      <c r="M521" s="199">
        <f t="shared" si="60"/>
        <v>21</v>
      </c>
      <c r="O521" s="190"/>
    </row>
    <row r="522" spans="1:16" ht="22.5" x14ac:dyDescent="0.2">
      <c r="A522" s="159" t="s">
        <v>82</v>
      </c>
      <c r="B522" s="160">
        <v>4230056</v>
      </c>
      <c r="C522" s="161" t="s">
        <v>89</v>
      </c>
      <c r="D522" s="162" t="s">
        <v>90</v>
      </c>
      <c r="E522" s="160" t="s">
        <v>90</v>
      </c>
      <c r="F522" s="163" t="s">
        <v>368</v>
      </c>
      <c r="G522" s="164">
        <v>0</v>
      </c>
      <c r="H522" s="164">
        <v>0</v>
      </c>
      <c r="I522" s="164">
        <v>0</v>
      </c>
      <c r="J522" s="164">
        <v>0</v>
      </c>
      <c r="K522" s="164">
        <v>0</v>
      </c>
      <c r="L522" s="217">
        <f t="shared" ref="L522" si="79">+L523</f>
        <v>63</v>
      </c>
      <c r="M522" s="198">
        <f t="shared" si="60"/>
        <v>63</v>
      </c>
      <c r="N522" s="43" t="s">
        <v>65</v>
      </c>
      <c r="O522" s="190"/>
      <c r="P522" s="158"/>
    </row>
    <row r="523" spans="1:16" ht="13.5" thickBot="1" x14ac:dyDescent="0.25">
      <c r="A523" s="200"/>
      <c r="B523" s="175" t="s">
        <v>100</v>
      </c>
      <c r="C523" s="203"/>
      <c r="D523" s="176">
        <v>3419</v>
      </c>
      <c r="E523" s="175">
        <v>5222</v>
      </c>
      <c r="F523" s="195" t="s">
        <v>95</v>
      </c>
      <c r="G523" s="196">
        <v>0</v>
      </c>
      <c r="H523" s="196">
        <v>0</v>
      </c>
      <c r="I523" s="196">
        <v>0</v>
      </c>
      <c r="J523" s="196">
        <v>0</v>
      </c>
      <c r="K523" s="196">
        <v>0</v>
      </c>
      <c r="L523" s="218">
        <v>63</v>
      </c>
      <c r="M523" s="199">
        <f t="shared" si="60"/>
        <v>63</v>
      </c>
      <c r="O523" s="190"/>
    </row>
    <row r="524" spans="1:16" ht="22.5" x14ac:dyDescent="0.2">
      <c r="A524" s="159" t="s">
        <v>82</v>
      </c>
      <c r="B524" s="160">
        <v>4230057</v>
      </c>
      <c r="C524" s="161" t="s">
        <v>89</v>
      </c>
      <c r="D524" s="162" t="s">
        <v>90</v>
      </c>
      <c r="E524" s="160" t="s">
        <v>90</v>
      </c>
      <c r="F524" s="163" t="s">
        <v>369</v>
      </c>
      <c r="G524" s="164">
        <v>0</v>
      </c>
      <c r="H524" s="164">
        <v>0</v>
      </c>
      <c r="I524" s="164">
        <v>0</v>
      </c>
      <c r="J524" s="164">
        <v>0</v>
      </c>
      <c r="K524" s="164">
        <v>0</v>
      </c>
      <c r="L524" s="217">
        <f t="shared" ref="L524" si="80">+L525</f>
        <v>28</v>
      </c>
      <c r="M524" s="198">
        <f t="shared" si="60"/>
        <v>28</v>
      </c>
      <c r="N524" s="43" t="s">
        <v>65</v>
      </c>
      <c r="O524" s="190"/>
      <c r="P524" s="158"/>
    </row>
    <row r="525" spans="1:16" ht="13.5" thickBot="1" x14ac:dyDescent="0.25">
      <c r="A525" s="200"/>
      <c r="B525" s="175" t="s">
        <v>100</v>
      </c>
      <c r="C525" s="203"/>
      <c r="D525" s="176">
        <v>3419</v>
      </c>
      <c r="E525" s="175">
        <v>5222</v>
      </c>
      <c r="F525" s="195" t="s">
        <v>95</v>
      </c>
      <c r="G525" s="196">
        <v>0</v>
      </c>
      <c r="H525" s="196">
        <v>0</v>
      </c>
      <c r="I525" s="196">
        <v>0</v>
      </c>
      <c r="J525" s="196">
        <v>0</v>
      </c>
      <c r="K525" s="196">
        <v>0</v>
      </c>
      <c r="L525" s="218">
        <v>28</v>
      </c>
      <c r="M525" s="199">
        <f t="shared" si="60"/>
        <v>28</v>
      </c>
      <c r="O525" s="190"/>
    </row>
    <row r="526" spans="1:16" ht="22.5" x14ac:dyDescent="0.2">
      <c r="A526" s="159" t="s">
        <v>82</v>
      </c>
      <c r="B526" s="160">
        <v>4230058</v>
      </c>
      <c r="C526" s="161" t="s">
        <v>89</v>
      </c>
      <c r="D526" s="162" t="s">
        <v>90</v>
      </c>
      <c r="E526" s="160" t="s">
        <v>90</v>
      </c>
      <c r="F526" s="163" t="s">
        <v>370</v>
      </c>
      <c r="G526" s="164">
        <v>0</v>
      </c>
      <c r="H526" s="164">
        <v>0</v>
      </c>
      <c r="I526" s="164">
        <v>0</v>
      </c>
      <c r="J526" s="164">
        <v>0</v>
      </c>
      <c r="K526" s="164">
        <v>0</v>
      </c>
      <c r="L526" s="217">
        <f t="shared" ref="L526" si="81">+L527</f>
        <v>20</v>
      </c>
      <c r="M526" s="198">
        <f t="shared" si="60"/>
        <v>20</v>
      </c>
      <c r="N526" s="43" t="s">
        <v>65</v>
      </c>
      <c r="O526" s="190"/>
      <c r="P526" s="158"/>
    </row>
    <row r="527" spans="1:16" ht="13.5" thickBot="1" x14ac:dyDescent="0.25">
      <c r="A527" s="200"/>
      <c r="B527" s="175" t="s">
        <v>100</v>
      </c>
      <c r="C527" s="203"/>
      <c r="D527" s="176">
        <v>3419</v>
      </c>
      <c r="E527" s="175">
        <v>5222</v>
      </c>
      <c r="F527" s="195" t="s">
        <v>95</v>
      </c>
      <c r="G527" s="196">
        <v>0</v>
      </c>
      <c r="H527" s="196">
        <v>0</v>
      </c>
      <c r="I527" s="196">
        <v>0</v>
      </c>
      <c r="J527" s="196">
        <v>0</v>
      </c>
      <c r="K527" s="196">
        <v>0</v>
      </c>
      <c r="L527" s="218">
        <v>20</v>
      </c>
      <c r="M527" s="199">
        <f t="shared" si="60"/>
        <v>20</v>
      </c>
      <c r="O527" s="190"/>
    </row>
    <row r="528" spans="1:16" ht="22.5" x14ac:dyDescent="0.2">
      <c r="A528" s="159" t="s">
        <v>82</v>
      </c>
      <c r="B528" s="160">
        <v>4230059</v>
      </c>
      <c r="C528" s="161" t="s">
        <v>89</v>
      </c>
      <c r="D528" s="162" t="s">
        <v>90</v>
      </c>
      <c r="E528" s="160" t="s">
        <v>90</v>
      </c>
      <c r="F528" s="163" t="s">
        <v>371</v>
      </c>
      <c r="G528" s="164">
        <v>0</v>
      </c>
      <c r="H528" s="164">
        <v>0</v>
      </c>
      <c r="I528" s="164">
        <v>0</v>
      </c>
      <c r="J528" s="164">
        <v>0</v>
      </c>
      <c r="K528" s="164">
        <v>0</v>
      </c>
      <c r="L528" s="217">
        <f t="shared" ref="L528" si="82">+L529</f>
        <v>56</v>
      </c>
      <c r="M528" s="198">
        <f t="shared" si="60"/>
        <v>56</v>
      </c>
      <c r="N528" s="43" t="s">
        <v>65</v>
      </c>
      <c r="O528" s="190"/>
      <c r="P528" s="158"/>
    </row>
    <row r="529" spans="1:16" ht="13.5" thickBot="1" x14ac:dyDescent="0.25">
      <c r="A529" s="200"/>
      <c r="B529" s="175" t="s">
        <v>100</v>
      </c>
      <c r="C529" s="203"/>
      <c r="D529" s="176">
        <v>3419</v>
      </c>
      <c r="E529" s="175">
        <v>5222</v>
      </c>
      <c r="F529" s="195" t="s">
        <v>95</v>
      </c>
      <c r="G529" s="196">
        <v>0</v>
      </c>
      <c r="H529" s="196">
        <v>0</v>
      </c>
      <c r="I529" s="196">
        <v>0</v>
      </c>
      <c r="J529" s="196">
        <v>0</v>
      </c>
      <c r="K529" s="196">
        <v>0</v>
      </c>
      <c r="L529" s="218">
        <v>56</v>
      </c>
      <c r="M529" s="199">
        <f t="shared" si="60"/>
        <v>56</v>
      </c>
      <c r="O529" s="190"/>
    </row>
    <row r="530" spans="1:16" ht="22.5" x14ac:dyDescent="0.2">
      <c r="A530" s="159" t="s">
        <v>82</v>
      </c>
      <c r="B530" s="160">
        <v>4230060</v>
      </c>
      <c r="C530" s="161" t="s">
        <v>89</v>
      </c>
      <c r="D530" s="162" t="s">
        <v>90</v>
      </c>
      <c r="E530" s="160" t="s">
        <v>90</v>
      </c>
      <c r="F530" s="163" t="s">
        <v>372</v>
      </c>
      <c r="G530" s="164">
        <v>0</v>
      </c>
      <c r="H530" s="164">
        <v>0</v>
      </c>
      <c r="I530" s="164">
        <v>0</v>
      </c>
      <c r="J530" s="164">
        <v>0</v>
      </c>
      <c r="K530" s="164">
        <v>0</v>
      </c>
      <c r="L530" s="217">
        <f t="shared" ref="L530" si="83">+L531</f>
        <v>20</v>
      </c>
      <c r="M530" s="198">
        <f t="shared" si="60"/>
        <v>20</v>
      </c>
      <c r="N530" s="43" t="s">
        <v>65</v>
      </c>
      <c r="O530" s="190"/>
      <c r="P530" s="158"/>
    </row>
    <row r="531" spans="1:16" ht="13.5" thickBot="1" x14ac:dyDescent="0.25">
      <c r="A531" s="200"/>
      <c r="B531" s="175" t="s">
        <v>100</v>
      </c>
      <c r="C531" s="203"/>
      <c r="D531" s="176">
        <v>3419</v>
      </c>
      <c r="E531" s="175">
        <v>5222</v>
      </c>
      <c r="F531" s="195" t="s">
        <v>95</v>
      </c>
      <c r="G531" s="196">
        <v>0</v>
      </c>
      <c r="H531" s="196">
        <v>0</v>
      </c>
      <c r="I531" s="196">
        <v>0</v>
      </c>
      <c r="J531" s="196">
        <v>0</v>
      </c>
      <c r="K531" s="196">
        <v>0</v>
      </c>
      <c r="L531" s="218">
        <v>20</v>
      </c>
      <c r="M531" s="199">
        <f t="shared" si="60"/>
        <v>20</v>
      </c>
      <c r="O531" s="190"/>
    </row>
    <row r="532" spans="1:16" ht="22.5" x14ac:dyDescent="0.2">
      <c r="A532" s="159" t="s">
        <v>82</v>
      </c>
      <c r="B532" s="160">
        <v>4230061</v>
      </c>
      <c r="C532" s="161" t="s">
        <v>89</v>
      </c>
      <c r="D532" s="162" t="s">
        <v>90</v>
      </c>
      <c r="E532" s="160" t="s">
        <v>90</v>
      </c>
      <c r="F532" s="163" t="s">
        <v>373</v>
      </c>
      <c r="G532" s="164">
        <v>0</v>
      </c>
      <c r="H532" s="164">
        <v>0</v>
      </c>
      <c r="I532" s="164">
        <v>0</v>
      </c>
      <c r="J532" s="164">
        <v>0</v>
      </c>
      <c r="K532" s="164">
        <v>0</v>
      </c>
      <c r="L532" s="217">
        <f t="shared" ref="L532" si="84">+L533</f>
        <v>20</v>
      </c>
      <c r="M532" s="198">
        <f t="shared" si="60"/>
        <v>20</v>
      </c>
      <c r="N532" s="43" t="s">
        <v>65</v>
      </c>
      <c r="O532" s="190"/>
      <c r="P532" s="158"/>
    </row>
    <row r="533" spans="1:16" ht="13.5" thickBot="1" x14ac:dyDescent="0.25">
      <c r="A533" s="200"/>
      <c r="B533" s="175" t="s">
        <v>100</v>
      </c>
      <c r="C533" s="203"/>
      <c r="D533" s="176">
        <v>3419</v>
      </c>
      <c r="E533" s="175">
        <v>5222</v>
      </c>
      <c r="F533" s="195" t="s">
        <v>95</v>
      </c>
      <c r="G533" s="196">
        <v>0</v>
      </c>
      <c r="H533" s="196">
        <v>0</v>
      </c>
      <c r="I533" s="196">
        <v>0</v>
      </c>
      <c r="J533" s="196">
        <v>0</v>
      </c>
      <c r="K533" s="196">
        <v>0</v>
      </c>
      <c r="L533" s="218">
        <v>20</v>
      </c>
      <c r="M533" s="199">
        <f t="shared" si="60"/>
        <v>20</v>
      </c>
      <c r="O533" s="190"/>
    </row>
    <row r="534" spans="1:16" ht="22.5" x14ac:dyDescent="0.2">
      <c r="A534" s="159" t="s">
        <v>82</v>
      </c>
      <c r="B534" s="160">
        <v>4230062</v>
      </c>
      <c r="C534" s="161" t="s">
        <v>89</v>
      </c>
      <c r="D534" s="162" t="s">
        <v>90</v>
      </c>
      <c r="E534" s="160" t="s">
        <v>90</v>
      </c>
      <c r="F534" s="163" t="s">
        <v>374</v>
      </c>
      <c r="G534" s="164">
        <v>0</v>
      </c>
      <c r="H534" s="164">
        <v>0</v>
      </c>
      <c r="I534" s="164">
        <v>0</v>
      </c>
      <c r="J534" s="164">
        <v>0</v>
      </c>
      <c r="K534" s="164">
        <v>0</v>
      </c>
      <c r="L534" s="217">
        <f t="shared" ref="L534" si="85">+L535</f>
        <v>70</v>
      </c>
      <c r="M534" s="198">
        <f t="shared" si="60"/>
        <v>70</v>
      </c>
      <c r="N534" s="43" t="s">
        <v>65</v>
      </c>
      <c r="O534" s="190"/>
      <c r="P534" s="158"/>
    </row>
    <row r="535" spans="1:16" ht="13.5" thickBot="1" x14ac:dyDescent="0.25">
      <c r="A535" s="200"/>
      <c r="B535" s="175" t="s">
        <v>100</v>
      </c>
      <c r="C535" s="203"/>
      <c r="D535" s="176">
        <v>3419</v>
      </c>
      <c r="E535" s="175">
        <v>5222</v>
      </c>
      <c r="F535" s="195" t="s">
        <v>95</v>
      </c>
      <c r="G535" s="196">
        <v>0</v>
      </c>
      <c r="H535" s="196">
        <v>0</v>
      </c>
      <c r="I535" s="196">
        <v>0</v>
      </c>
      <c r="J535" s="196">
        <v>0</v>
      </c>
      <c r="K535" s="196">
        <v>0</v>
      </c>
      <c r="L535" s="218">
        <v>70</v>
      </c>
      <c r="M535" s="199">
        <f t="shared" si="60"/>
        <v>70</v>
      </c>
      <c r="O535" s="190"/>
    </row>
    <row r="536" spans="1:16" ht="33.75" x14ac:dyDescent="0.2">
      <c r="A536" s="159" t="s">
        <v>82</v>
      </c>
      <c r="B536" s="160">
        <v>4230063</v>
      </c>
      <c r="C536" s="161" t="s">
        <v>89</v>
      </c>
      <c r="D536" s="162" t="s">
        <v>90</v>
      </c>
      <c r="E536" s="160" t="s">
        <v>90</v>
      </c>
      <c r="F536" s="163" t="s">
        <v>375</v>
      </c>
      <c r="G536" s="164">
        <v>0</v>
      </c>
      <c r="H536" s="164">
        <v>0</v>
      </c>
      <c r="I536" s="164">
        <v>0</v>
      </c>
      <c r="J536" s="164">
        <v>0</v>
      </c>
      <c r="K536" s="164">
        <v>0</v>
      </c>
      <c r="L536" s="217">
        <f t="shared" ref="L536" si="86">+L537</f>
        <v>20</v>
      </c>
      <c r="M536" s="198">
        <f t="shared" si="60"/>
        <v>20</v>
      </c>
      <c r="N536" s="43" t="s">
        <v>65</v>
      </c>
      <c r="O536" s="190"/>
      <c r="P536" s="158"/>
    </row>
    <row r="537" spans="1:16" ht="13.5" thickBot="1" x14ac:dyDescent="0.25">
      <c r="A537" s="200"/>
      <c r="B537" s="175" t="s">
        <v>100</v>
      </c>
      <c r="C537" s="203"/>
      <c r="D537" s="176">
        <v>3419</v>
      </c>
      <c r="E537" s="175">
        <v>5229</v>
      </c>
      <c r="F537" s="195" t="s">
        <v>342</v>
      </c>
      <c r="G537" s="196">
        <v>0</v>
      </c>
      <c r="H537" s="196">
        <v>0</v>
      </c>
      <c r="I537" s="196">
        <v>0</v>
      </c>
      <c r="J537" s="196">
        <v>0</v>
      </c>
      <c r="K537" s="196">
        <v>0</v>
      </c>
      <c r="L537" s="218">
        <v>20</v>
      </c>
      <c r="M537" s="199">
        <f t="shared" si="60"/>
        <v>20</v>
      </c>
      <c r="O537" s="190"/>
    </row>
    <row r="538" spans="1:16" ht="22.5" x14ac:dyDescent="0.2">
      <c r="A538" s="159" t="s">
        <v>82</v>
      </c>
      <c r="B538" s="160">
        <v>4230064</v>
      </c>
      <c r="C538" s="161" t="s">
        <v>89</v>
      </c>
      <c r="D538" s="162" t="s">
        <v>90</v>
      </c>
      <c r="E538" s="160" t="s">
        <v>90</v>
      </c>
      <c r="F538" s="163" t="s">
        <v>376</v>
      </c>
      <c r="G538" s="164">
        <v>0</v>
      </c>
      <c r="H538" s="164">
        <v>0</v>
      </c>
      <c r="I538" s="164">
        <v>0</v>
      </c>
      <c r="J538" s="164">
        <v>0</v>
      </c>
      <c r="K538" s="164">
        <v>0</v>
      </c>
      <c r="L538" s="217">
        <f t="shared" ref="L538" si="87">+L539</f>
        <v>20</v>
      </c>
      <c r="M538" s="198">
        <f t="shared" si="60"/>
        <v>20</v>
      </c>
      <c r="N538" s="43" t="s">
        <v>65</v>
      </c>
      <c r="O538" s="190"/>
      <c r="P538" s="158"/>
    </row>
    <row r="539" spans="1:16" ht="13.5" thickBot="1" x14ac:dyDescent="0.25">
      <c r="A539" s="200"/>
      <c r="B539" s="175" t="s">
        <v>100</v>
      </c>
      <c r="C539" s="203"/>
      <c r="D539" s="176">
        <v>3419</v>
      </c>
      <c r="E539" s="175">
        <v>5222</v>
      </c>
      <c r="F539" s="195" t="s">
        <v>95</v>
      </c>
      <c r="G539" s="196">
        <v>0</v>
      </c>
      <c r="H539" s="196">
        <v>0</v>
      </c>
      <c r="I539" s="196">
        <v>0</v>
      </c>
      <c r="J539" s="196">
        <v>0</v>
      </c>
      <c r="K539" s="196">
        <v>0</v>
      </c>
      <c r="L539" s="218">
        <v>20</v>
      </c>
      <c r="M539" s="199">
        <f t="shared" si="60"/>
        <v>20</v>
      </c>
      <c r="O539" s="190"/>
    </row>
    <row r="540" spans="1:16" ht="22.5" x14ac:dyDescent="0.2">
      <c r="A540" s="159" t="s">
        <v>82</v>
      </c>
      <c r="B540" s="160">
        <v>4230065</v>
      </c>
      <c r="C540" s="161" t="s">
        <v>89</v>
      </c>
      <c r="D540" s="162" t="s">
        <v>90</v>
      </c>
      <c r="E540" s="160" t="s">
        <v>90</v>
      </c>
      <c r="F540" s="163" t="s">
        <v>377</v>
      </c>
      <c r="G540" s="164">
        <v>0</v>
      </c>
      <c r="H540" s="164">
        <v>0</v>
      </c>
      <c r="I540" s="164">
        <v>0</v>
      </c>
      <c r="J540" s="164">
        <v>0</v>
      </c>
      <c r="K540" s="164">
        <v>0</v>
      </c>
      <c r="L540" s="217">
        <f t="shared" ref="L540" si="88">+L541</f>
        <v>20</v>
      </c>
      <c r="M540" s="198">
        <f t="shared" si="60"/>
        <v>20</v>
      </c>
      <c r="N540" s="43" t="s">
        <v>65</v>
      </c>
      <c r="O540" s="190"/>
      <c r="P540" s="158"/>
    </row>
    <row r="541" spans="1:16" ht="13.5" thickBot="1" x14ac:dyDescent="0.25">
      <c r="A541" s="200"/>
      <c r="B541" s="175" t="s">
        <v>100</v>
      </c>
      <c r="C541" s="203"/>
      <c r="D541" s="176">
        <v>3419</v>
      </c>
      <c r="E541" s="175">
        <v>5222</v>
      </c>
      <c r="F541" s="195" t="s">
        <v>95</v>
      </c>
      <c r="G541" s="196">
        <v>0</v>
      </c>
      <c r="H541" s="196">
        <v>0</v>
      </c>
      <c r="I541" s="196">
        <v>0</v>
      </c>
      <c r="J541" s="196">
        <v>0</v>
      </c>
      <c r="K541" s="196">
        <v>0</v>
      </c>
      <c r="L541" s="218">
        <v>20</v>
      </c>
      <c r="M541" s="199">
        <f t="shared" si="60"/>
        <v>20</v>
      </c>
      <c r="O541" s="190"/>
    </row>
    <row r="542" spans="1:16" ht="22.5" x14ac:dyDescent="0.2">
      <c r="A542" s="159" t="s">
        <v>82</v>
      </c>
      <c r="B542" s="160">
        <v>4230066</v>
      </c>
      <c r="C542" s="161" t="s">
        <v>89</v>
      </c>
      <c r="D542" s="162" t="s">
        <v>90</v>
      </c>
      <c r="E542" s="160" t="s">
        <v>90</v>
      </c>
      <c r="F542" s="163" t="s">
        <v>378</v>
      </c>
      <c r="G542" s="164">
        <v>0</v>
      </c>
      <c r="H542" s="164">
        <v>0</v>
      </c>
      <c r="I542" s="164">
        <v>0</v>
      </c>
      <c r="J542" s="164">
        <v>0</v>
      </c>
      <c r="K542" s="164">
        <v>0</v>
      </c>
      <c r="L542" s="217">
        <f t="shared" ref="L542" si="89">+L543</f>
        <v>21</v>
      </c>
      <c r="M542" s="198">
        <f t="shared" si="60"/>
        <v>21</v>
      </c>
      <c r="N542" s="43" t="s">
        <v>65</v>
      </c>
      <c r="O542" s="190"/>
      <c r="P542" s="158"/>
    </row>
    <row r="543" spans="1:16" ht="13.5" thickBot="1" x14ac:dyDescent="0.25">
      <c r="A543" s="200"/>
      <c r="B543" s="175" t="s">
        <v>100</v>
      </c>
      <c r="C543" s="203"/>
      <c r="D543" s="176">
        <v>3419</v>
      </c>
      <c r="E543" s="175">
        <v>5222</v>
      </c>
      <c r="F543" s="195" t="s">
        <v>95</v>
      </c>
      <c r="G543" s="196">
        <v>0</v>
      </c>
      <c r="H543" s="196">
        <v>0</v>
      </c>
      <c r="I543" s="196">
        <v>0</v>
      </c>
      <c r="J543" s="196">
        <v>0</v>
      </c>
      <c r="K543" s="196">
        <v>0</v>
      </c>
      <c r="L543" s="218">
        <v>21</v>
      </c>
      <c r="M543" s="199">
        <f t="shared" si="60"/>
        <v>21</v>
      </c>
      <c r="O543" s="190"/>
    </row>
    <row r="544" spans="1:16" x14ac:dyDescent="0.2">
      <c r="A544" s="159" t="s">
        <v>82</v>
      </c>
      <c r="B544" s="160">
        <v>4230067</v>
      </c>
      <c r="C544" s="161" t="s">
        <v>89</v>
      </c>
      <c r="D544" s="162" t="s">
        <v>90</v>
      </c>
      <c r="E544" s="160" t="s">
        <v>90</v>
      </c>
      <c r="F544" s="163" t="s">
        <v>379</v>
      </c>
      <c r="G544" s="164">
        <v>0</v>
      </c>
      <c r="H544" s="164">
        <v>0</v>
      </c>
      <c r="I544" s="164">
        <v>0</v>
      </c>
      <c r="J544" s="164">
        <v>0</v>
      </c>
      <c r="K544" s="164">
        <v>0</v>
      </c>
      <c r="L544" s="217">
        <f t="shared" ref="L544" si="90">+L545</f>
        <v>38</v>
      </c>
      <c r="M544" s="198">
        <f t="shared" si="60"/>
        <v>38</v>
      </c>
      <c r="N544" s="43" t="s">
        <v>65</v>
      </c>
      <c r="O544" s="190"/>
      <c r="P544" s="158"/>
    </row>
    <row r="545" spans="1:16" ht="13.5" thickBot="1" x14ac:dyDescent="0.25">
      <c r="A545" s="200"/>
      <c r="B545" s="175" t="s">
        <v>100</v>
      </c>
      <c r="C545" s="203"/>
      <c r="D545" s="176">
        <v>3419</v>
      </c>
      <c r="E545" s="175">
        <v>5222</v>
      </c>
      <c r="F545" s="195" t="s">
        <v>95</v>
      </c>
      <c r="G545" s="196">
        <v>0</v>
      </c>
      <c r="H545" s="196">
        <v>0</v>
      </c>
      <c r="I545" s="196">
        <v>0</v>
      </c>
      <c r="J545" s="196">
        <v>0</v>
      </c>
      <c r="K545" s="196">
        <v>0</v>
      </c>
      <c r="L545" s="218">
        <v>38</v>
      </c>
      <c r="M545" s="199">
        <f t="shared" si="60"/>
        <v>38</v>
      </c>
      <c r="O545" s="190"/>
    </row>
    <row r="546" spans="1:16" ht="22.5" x14ac:dyDescent="0.2">
      <c r="A546" s="159" t="s">
        <v>82</v>
      </c>
      <c r="B546" s="160">
        <v>4230068</v>
      </c>
      <c r="C546" s="161" t="s">
        <v>89</v>
      </c>
      <c r="D546" s="162" t="s">
        <v>90</v>
      </c>
      <c r="E546" s="160" t="s">
        <v>90</v>
      </c>
      <c r="F546" s="163" t="s">
        <v>380</v>
      </c>
      <c r="G546" s="164">
        <v>0</v>
      </c>
      <c r="H546" s="164">
        <v>0</v>
      </c>
      <c r="I546" s="164">
        <v>0</v>
      </c>
      <c r="J546" s="164">
        <v>0</v>
      </c>
      <c r="K546" s="164">
        <v>0</v>
      </c>
      <c r="L546" s="217">
        <f t="shared" ref="L546" si="91">+L547</f>
        <v>20</v>
      </c>
      <c r="M546" s="198">
        <f t="shared" si="60"/>
        <v>20</v>
      </c>
      <c r="N546" s="43" t="s">
        <v>65</v>
      </c>
      <c r="O546" s="190"/>
      <c r="P546" s="158"/>
    </row>
    <row r="547" spans="1:16" ht="13.5" thickBot="1" x14ac:dyDescent="0.25">
      <c r="A547" s="200"/>
      <c r="B547" s="175" t="s">
        <v>100</v>
      </c>
      <c r="C547" s="203"/>
      <c r="D547" s="176">
        <v>3419</v>
      </c>
      <c r="E547" s="175">
        <v>5222</v>
      </c>
      <c r="F547" s="195" t="s">
        <v>95</v>
      </c>
      <c r="G547" s="196">
        <v>0</v>
      </c>
      <c r="H547" s="196">
        <v>0</v>
      </c>
      <c r="I547" s="196">
        <v>0</v>
      </c>
      <c r="J547" s="196">
        <v>0</v>
      </c>
      <c r="K547" s="196">
        <v>0</v>
      </c>
      <c r="L547" s="218">
        <v>20</v>
      </c>
      <c r="M547" s="199">
        <f t="shared" si="60"/>
        <v>20</v>
      </c>
      <c r="O547" s="190"/>
    </row>
    <row r="548" spans="1:16" ht="22.5" x14ac:dyDescent="0.2">
      <c r="A548" s="159" t="s">
        <v>82</v>
      </c>
      <c r="B548" s="160">
        <v>4230069</v>
      </c>
      <c r="C548" s="161" t="s">
        <v>89</v>
      </c>
      <c r="D548" s="162" t="s">
        <v>90</v>
      </c>
      <c r="E548" s="160" t="s">
        <v>90</v>
      </c>
      <c r="F548" s="163" t="s">
        <v>381</v>
      </c>
      <c r="G548" s="164">
        <v>0</v>
      </c>
      <c r="H548" s="164">
        <v>0</v>
      </c>
      <c r="I548" s="164">
        <v>0</v>
      </c>
      <c r="J548" s="164">
        <v>0</v>
      </c>
      <c r="K548" s="164">
        <v>0</v>
      </c>
      <c r="L548" s="217">
        <f t="shared" ref="L548" si="92">+L549</f>
        <v>40</v>
      </c>
      <c r="M548" s="198">
        <f t="shared" ref="M548:M611" si="93">+K548+L548</f>
        <v>40</v>
      </c>
      <c r="N548" s="43" t="s">
        <v>65</v>
      </c>
      <c r="O548" s="190"/>
      <c r="P548" s="158"/>
    </row>
    <row r="549" spans="1:16" ht="13.5" thickBot="1" x14ac:dyDescent="0.25">
      <c r="A549" s="200"/>
      <c r="B549" s="175" t="s">
        <v>100</v>
      </c>
      <c r="C549" s="203"/>
      <c r="D549" s="176">
        <v>3419</v>
      </c>
      <c r="E549" s="175">
        <v>5222</v>
      </c>
      <c r="F549" s="195" t="s">
        <v>95</v>
      </c>
      <c r="G549" s="196">
        <v>0</v>
      </c>
      <c r="H549" s="196">
        <v>0</v>
      </c>
      <c r="I549" s="196">
        <v>0</v>
      </c>
      <c r="J549" s="196">
        <v>0</v>
      </c>
      <c r="K549" s="196">
        <v>0</v>
      </c>
      <c r="L549" s="218">
        <v>40</v>
      </c>
      <c r="M549" s="199">
        <f t="shared" si="93"/>
        <v>40</v>
      </c>
      <c r="O549" s="190"/>
    </row>
    <row r="550" spans="1:16" ht="22.5" x14ac:dyDescent="0.2">
      <c r="A550" s="159" t="s">
        <v>82</v>
      </c>
      <c r="B550" s="160">
        <v>4230070</v>
      </c>
      <c r="C550" s="161" t="s">
        <v>89</v>
      </c>
      <c r="D550" s="162" t="s">
        <v>90</v>
      </c>
      <c r="E550" s="160" t="s">
        <v>90</v>
      </c>
      <c r="F550" s="163" t="s">
        <v>382</v>
      </c>
      <c r="G550" s="164">
        <v>0</v>
      </c>
      <c r="H550" s="164">
        <v>0</v>
      </c>
      <c r="I550" s="164">
        <v>0</v>
      </c>
      <c r="J550" s="164">
        <v>0</v>
      </c>
      <c r="K550" s="164">
        <v>0</v>
      </c>
      <c r="L550" s="217">
        <f t="shared" ref="L550" si="94">+L551</f>
        <v>29</v>
      </c>
      <c r="M550" s="198">
        <f t="shared" si="93"/>
        <v>29</v>
      </c>
      <c r="N550" s="43" t="s">
        <v>65</v>
      </c>
      <c r="O550" s="190"/>
      <c r="P550" s="158"/>
    </row>
    <row r="551" spans="1:16" ht="13.5" thickBot="1" x14ac:dyDescent="0.25">
      <c r="A551" s="200"/>
      <c r="B551" s="175" t="s">
        <v>100</v>
      </c>
      <c r="C551" s="203"/>
      <c r="D551" s="176">
        <v>3419</v>
      </c>
      <c r="E551" s="175">
        <v>5222</v>
      </c>
      <c r="F551" s="195" t="s">
        <v>95</v>
      </c>
      <c r="G551" s="196">
        <v>0</v>
      </c>
      <c r="H551" s="196">
        <v>0</v>
      </c>
      <c r="I551" s="196">
        <v>0</v>
      </c>
      <c r="J551" s="196">
        <v>0</v>
      </c>
      <c r="K551" s="196">
        <v>0</v>
      </c>
      <c r="L551" s="218">
        <v>29</v>
      </c>
      <c r="M551" s="199">
        <f t="shared" si="93"/>
        <v>29</v>
      </c>
      <c r="O551" s="190"/>
    </row>
    <row r="552" spans="1:16" ht="22.5" x14ac:dyDescent="0.2">
      <c r="A552" s="159" t="s">
        <v>82</v>
      </c>
      <c r="B552" s="160">
        <v>4230071</v>
      </c>
      <c r="C552" s="161" t="s">
        <v>89</v>
      </c>
      <c r="D552" s="162" t="s">
        <v>90</v>
      </c>
      <c r="E552" s="160" t="s">
        <v>90</v>
      </c>
      <c r="F552" s="163" t="s">
        <v>383</v>
      </c>
      <c r="G552" s="164">
        <v>0</v>
      </c>
      <c r="H552" s="164">
        <v>0</v>
      </c>
      <c r="I552" s="164">
        <v>0</v>
      </c>
      <c r="J552" s="164">
        <v>0</v>
      </c>
      <c r="K552" s="164">
        <v>0</v>
      </c>
      <c r="L552" s="217">
        <f t="shared" ref="L552" si="95">+L553</f>
        <v>20</v>
      </c>
      <c r="M552" s="198">
        <f t="shared" si="93"/>
        <v>20</v>
      </c>
      <c r="N552" s="43" t="s">
        <v>65</v>
      </c>
      <c r="O552" s="190"/>
      <c r="P552" s="158"/>
    </row>
    <row r="553" spans="1:16" ht="13.5" thickBot="1" x14ac:dyDescent="0.25">
      <c r="A553" s="200"/>
      <c r="B553" s="175" t="s">
        <v>100</v>
      </c>
      <c r="C553" s="203"/>
      <c r="D553" s="176">
        <v>3419</v>
      </c>
      <c r="E553" s="175">
        <v>5222</v>
      </c>
      <c r="F553" s="195" t="s">
        <v>95</v>
      </c>
      <c r="G553" s="196">
        <v>0</v>
      </c>
      <c r="H553" s="196">
        <v>0</v>
      </c>
      <c r="I553" s="196">
        <v>0</v>
      </c>
      <c r="J553" s="196">
        <v>0</v>
      </c>
      <c r="K553" s="196">
        <v>0</v>
      </c>
      <c r="L553" s="218">
        <v>20</v>
      </c>
      <c r="M553" s="199">
        <f t="shared" si="93"/>
        <v>20</v>
      </c>
      <c r="O553" s="190"/>
    </row>
    <row r="554" spans="1:16" ht="33.75" x14ac:dyDescent="0.2">
      <c r="A554" s="159" t="s">
        <v>82</v>
      </c>
      <c r="B554" s="160">
        <v>4230072</v>
      </c>
      <c r="C554" s="161" t="s">
        <v>89</v>
      </c>
      <c r="D554" s="162" t="s">
        <v>90</v>
      </c>
      <c r="E554" s="160" t="s">
        <v>90</v>
      </c>
      <c r="F554" s="163" t="s">
        <v>384</v>
      </c>
      <c r="G554" s="164">
        <v>0</v>
      </c>
      <c r="H554" s="164">
        <v>0</v>
      </c>
      <c r="I554" s="164">
        <v>0</v>
      </c>
      <c r="J554" s="164">
        <v>0</v>
      </c>
      <c r="K554" s="164">
        <v>0</v>
      </c>
      <c r="L554" s="217">
        <f t="shared" ref="L554" si="96">+L555</f>
        <v>49</v>
      </c>
      <c r="M554" s="198">
        <f t="shared" si="93"/>
        <v>49</v>
      </c>
      <c r="N554" s="43" t="s">
        <v>65</v>
      </c>
      <c r="O554" s="190"/>
      <c r="P554" s="158"/>
    </row>
    <row r="555" spans="1:16" ht="13.5" thickBot="1" x14ac:dyDescent="0.25">
      <c r="A555" s="200"/>
      <c r="B555" s="175" t="s">
        <v>100</v>
      </c>
      <c r="C555" s="203"/>
      <c r="D555" s="176">
        <v>3419</v>
      </c>
      <c r="E555" s="175">
        <v>5222</v>
      </c>
      <c r="F555" s="195" t="s">
        <v>95</v>
      </c>
      <c r="G555" s="196">
        <v>0</v>
      </c>
      <c r="H555" s="196">
        <v>0</v>
      </c>
      <c r="I555" s="196">
        <v>0</v>
      </c>
      <c r="J555" s="196">
        <v>0</v>
      </c>
      <c r="K555" s="196">
        <v>0</v>
      </c>
      <c r="L555" s="218">
        <v>49</v>
      </c>
      <c r="M555" s="199">
        <f t="shared" si="93"/>
        <v>49</v>
      </c>
      <c r="O555" s="190"/>
    </row>
    <row r="556" spans="1:16" ht="22.5" x14ac:dyDescent="0.2">
      <c r="A556" s="159" t="s">
        <v>82</v>
      </c>
      <c r="B556" s="160">
        <v>4230074</v>
      </c>
      <c r="C556" s="161" t="s">
        <v>89</v>
      </c>
      <c r="D556" s="162" t="s">
        <v>90</v>
      </c>
      <c r="E556" s="160" t="s">
        <v>90</v>
      </c>
      <c r="F556" s="163" t="s">
        <v>385</v>
      </c>
      <c r="G556" s="164">
        <v>0</v>
      </c>
      <c r="H556" s="164">
        <v>0</v>
      </c>
      <c r="I556" s="164">
        <v>0</v>
      </c>
      <c r="J556" s="164">
        <v>0</v>
      </c>
      <c r="K556" s="164">
        <v>0</v>
      </c>
      <c r="L556" s="217">
        <f t="shared" ref="L556" si="97">+L557</f>
        <v>21</v>
      </c>
      <c r="M556" s="198">
        <f t="shared" si="93"/>
        <v>21</v>
      </c>
      <c r="N556" s="43" t="s">
        <v>65</v>
      </c>
      <c r="O556" s="190"/>
      <c r="P556" s="158"/>
    </row>
    <row r="557" spans="1:16" ht="13.5" thickBot="1" x14ac:dyDescent="0.25">
      <c r="A557" s="200"/>
      <c r="B557" s="175" t="s">
        <v>100</v>
      </c>
      <c r="C557" s="203"/>
      <c r="D557" s="176">
        <v>3419</v>
      </c>
      <c r="E557" s="175">
        <v>5222</v>
      </c>
      <c r="F557" s="195" t="s">
        <v>95</v>
      </c>
      <c r="G557" s="196">
        <v>0</v>
      </c>
      <c r="H557" s="196">
        <v>0</v>
      </c>
      <c r="I557" s="196">
        <v>0</v>
      </c>
      <c r="J557" s="196">
        <v>0</v>
      </c>
      <c r="K557" s="196">
        <v>0</v>
      </c>
      <c r="L557" s="218">
        <v>21</v>
      </c>
      <c r="M557" s="199">
        <f t="shared" si="93"/>
        <v>21</v>
      </c>
      <c r="O557" s="190"/>
    </row>
    <row r="558" spans="1:16" ht="22.5" x14ac:dyDescent="0.2">
      <c r="A558" s="159" t="s">
        <v>82</v>
      </c>
      <c r="B558" s="160">
        <v>4230075</v>
      </c>
      <c r="C558" s="161" t="s">
        <v>89</v>
      </c>
      <c r="D558" s="162" t="s">
        <v>90</v>
      </c>
      <c r="E558" s="160" t="s">
        <v>90</v>
      </c>
      <c r="F558" s="163" t="s">
        <v>386</v>
      </c>
      <c r="G558" s="164">
        <v>0</v>
      </c>
      <c r="H558" s="164">
        <v>0</v>
      </c>
      <c r="I558" s="164">
        <v>0</v>
      </c>
      <c r="J558" s="164">
        <v>0</v>
      </c>
      <c r="K558" s="164">
        <v>0</v>
      </c>
      <c r="L558" s="217">
        <f t="shared" ref="L558" si="98">+L559</f>
        <v>70</v>
      </c>
      <c r="M558" s="198">
        <f t="shared" si="93"/>
        <v>70</v>
      </c>
      <c r="N558" s="43" t="s">
        <v>65</v>
      </c>
      <c r="O558" s="190"/>
      <c r="P558" s="158"/>
    </row>
    <row r="559" spans="1:16" ht="13.5" thickBot="1" x14ac:dyDescent="0.25">
      <c r="A559" s="200"/>
      <c r="B559" s="175" t="s">
        <v>100</v>
      </c>
      <c r="C559" s="203"/>
      <c r="D559" s="176">
        <v>3419</v>
      </c>
      <c r="E559" s="175">
        <v>5222</v>
      </c>
      <c r="F559" s="195" t="s">
        <v>95</v>
      </c>
      <c r="G559" s="196">
        <v>0</v>
      </c>
      <c r="H559" s="196">
        <v>0</v>
      </c>
      <c r="I559" s="196">
        <v>0</v>
      </c>
      <c r="J559" s="196">
        <v>0</v>
      </c>
      <c r="K559" s="196">
        <v>0</v>
      </c>
      <c r="L559" s="218">
        <v>70</v>
      </c>
      <c r="M559" s="199">
        <f t="shared" si="93"/>
        <v>70</v>
      </c>
      <c r="O559" s="190"/>
    </row>
    <row r="560" spans="1:16" ht="33.75" x14ac:dyDescent="0.2">
      <c r="A560" s="159" t="s">
        <v>82</v>
      </c>
      <c r="B560" s="160">
        <v>4230076</v>
      </c>
      <c r="C560" s="161" t="s">
        <v>89</v>
      </c>
      <c r="D560" s="162" t="s">
        <v>90</v>
      </c>
      <c r="E560" s="160" t="s">
        <v>90</v>
      </c>
      <c r="F560" s="163" t="s">
        <v>387</v>
      </c>
      <c r="G560" s="164">
        <v>0</v>
      </c>
      <c r="H560" s="164">
        <v>0</v>
      </c>
      <c r="I560" s="164">
        <v>0</v>
      </c>
      <c r="J560" s="164">
        <v>0</v>
      </c>
      <c r="K560" s="164">
        <v>0</v>
      </c>
      <c r="L560" s="217">
        <f t="shared" ref="L560" si="99">+L561</f>
        <v>30</v>
      </c>
      <c r="M560" s="198">
        <f t="shared" si="93"/>
        <v>30</v>
      </c>
      <c r="N560" s="43" t="s">
        <v>65</v>
      </c>
      <c r="O560" s="190"/>
      <c r="P560" s="158"/>
    </row>
    <row r="561" spans="1:16" ht="13.5" thickBot="1" x14ac:dyDescent="0.25">
      <c r="A561" s="200"/>
      <c r="B561" s="175" t="s">
        <v>100</v>
      </c>
      <c r="C561" s="203"/>
      <c r="D561" s="176">
        <v>3419</v>
      </c>
      <c r="E561" s="175">
        <v>5222</v>
      </c>
      <c r="F561" s="195" t="s">
        <v>95</v>
      </c>
      <c r="G561" s="196">
        <v>0</v>
      </c>
      <c r="H561" s="196">
        <v>0</v>
      </c>
      <c r="I561" s="196">
        <v>0</v>
      </c>
      <c r="J561" s="196">
        <v>0</v>
      </c>
      <c r="K561" s="196">
        <v>0</v>
      </c>
      <c r="L561" s="218">
        <v>30</v>
      </c>
      <c r="M561" s="199">
        <f t="shared" si="93"/>
        <v>30</v>
      </c>
      <c r="O561" s="190"/>
    </row>
    <row r="562" spans="1:16" ht="22.5" x14ac:dyDescent="0.2">
      <c r="A562" s="159" t="s">
        <v>82</v>
      </c>
      <c r="B562" s="160">
        <v>4230077</v>
      </c>
      <c r="C562" s="161" t="s">
        <v>89</v>
      </c>
      <c r="D562" s="162" t="s">
        <v>90</v>
      </c>
      <c r="E562" s="160" t="s">
        <v>90</v>
      </c>
      <c r="F562" s="163" t="s">
        <v>388</v>
      </c>
      <c r="G562" s="164">
        <v>0</v>
      </c>
      <c r="H562" s="164">
        <v>0</v>
      </c>
      <c r="I562" s="164">
        <v>0</v>
      </c>
      <c r="J562" s="164">
        <v>0</v>
      </c>
      <c r="K562" s="164">
        <v>0</v>
      </c>
      <c r="L562" s="217">
        <f t="shared" ref="L562" si="100">+L563</f>
        <v>45</v>
      </c>
      <c r="M562" s="198">
        <f t="shared" si="93"/>
        <v>45</v>
      </c>
      <c r="N562" s="43" t="s">
        <v>65</v>
      </c>
      <c r="O562" s="190"/>
      <c r="P562" s="158"/>
    </row>
    <row r="563" spans="1:16" ht="13.5" thickBot="1" x14ac:dyDescent="0.25">
      <c r="A563" s="200"/>
      <c r="B563" s="175" t="s">
        <v>100</v>
      </c>
      <c r="C563" s="203"/>
      <c r="D563" s="176">
        <v>3419</v>
      </c>
      <c r="E563" s="175">
        <v>5222</v>
      </c>
      <c r="F563" s="195" t="s">
        <v>95</v>
      </c>
      <c r="G563" s="196">
        <v>0</v>
      </c>
      <c r="H563" s="196">
        <v>0</v>
      </c>
      <c r="I563" s="196">
        <v>0</v>
      </c>
      <c r="J563" s="196">
        <v>0</v>
      </c>
      <c r="K563" s="196">
        <v>0</v>
      </c>
      <c r="L563" s="218">
        <v>45</v>
      </c>
      <c r="M563" s="199">
        <f t="shared" si="93"/>
        <v>45</v>
      </c>
      <c r="O563" s="190"/>
    </row>
    <row r="564" spans="1:16" ht="22.5" x14ac:dyDescent="0.2">
      <c r="A564" s="159" t="s">
        <v>82</v>
      </c>
      <c r="B564" s="160">
        <v>4230078</v>
      </c>
      <c r="C564" s="161" t="s">
        <v>89</v>
      </c>
      <c r="D564" s="162" t="s">
        <v>90</v>
      </c>
      <c r="E564" s="160" t="s">
        <v>90</v>
      </c>
      <c r="F564" s="163" t="s">
        <v>389</v>
      </c>
      <c r="G564" s="164">
        <v>0</v>
      </c>
      <c r="H564" s="164">
        <v>0</v>
      </c>
      <c r="I564" s="164">
        <v>0</v>
      </c>
      <c r="J564" s="164">
        <v>0</v>
      </c>
      <c r="K564" s="164">
        <v>0</v>
      </c>
      <c r="L564" s="217">
        <f t="shared" ref="L564" si="101">+L565</f>
        <v>24</v>
      </c>
      <c r="M564" s="198">
        <f t="shared" si="93"/>
        <v>24</v>
      </c>
      <c r="N564" s="43" t="s">
        <v>65</v>
      </c>
      <c r="O564" s="190"/>
      <c r="P564" s="158"/>
    </row>
    <row r="565" spans="1:16" ht="13.5" thickBot="1" x14ac:dyDescent="0.25">
      <c r="A565" s="200"/>
      <c r="B565" s="175" t="s">
        <v>100</v>
      </c>
      <c r="C565" s="203"/>
      <c r="D565" s="176">
        <v>3419</v>
      </c>
      <c r="E565" s="175">
        <v>5222</v>
      </c>
      <c r="F565" s="195" t="s">
        <v>95</v>
      </c>
      <c r="G565" s="196">
        <v>0</v>
      </c>
      <c r="H565" s="196">
        <v>0</v>
      </c>
      <c r="I565" s="196">
        <v>0</v>
      </c>
      <c r="J565" s="196">
        <v>0</v>
      </c>
      <c r="K565" s="196">
        <v>0</v>
      </c>
      <c r="L565" s="218">
        <v>24</v>
      </c>
      <c r="M565" s="199">
        <f t="shared" si="93"/>
        <v>24</v>
      </c>
      <c r="O565" s="190"/>
    </row>
    <row r="566" spans="1:16" ht="22.5" x14ac:dyDescent="0.2">
      <c r="A566" s="159" t="s">
        <v>82</v>
      </c>
      <c r="B566" s="160">
        <v>4230079</v>
      </c>
      <c r="C566" s="161" t="s">
        <v>89</v>
      </c>
      <c r="D566" s="162" t="s">
        <v>90</v>
      </c>
      <c r="E566" s="160" t="s">
        <v>90</v>
      </c>
      <c r="F566" s="163" t="s">
        <v>390</v>
      </c>
      <c r="G566" s="164">
        <v>0</v>
      </c>
      <c r="H566" s="164">
        <v>0</v>
      </c>
      <c r="I566" s="164">
        <v>0</v>
      </c>
      <c r="J566" s="164">
        <v>0</v>
      </c>
      <c r="K566" s="164">
        <v>0</v>
      </c>
      <c r="L566" s="217">
        <f t="shared" ref="L566" si="102">+L567</f>
        <v>28</v>
      </c>
      <c r="M566" s="198">
        <f t="shared" si="93"/>
        <v>28</v>
      </c>
      <c r="N566" s="43" t="s">
        <v>65</v>
      </c>
      <c r="O566" s="190"/>
      <c r="P566" s="158"/>
    </row>
    <row r="567" spans="1:16" ht="13.5" thickBot="1" x14ac:dyDescent="0.25">
      <c r="A567" s="200"/>
      <c r="B567" s="175" t="s">
        <v>100</v>
      </c>
      <c r="C567" s="203"/>
      <c r="D567" s="176">
        <v>3419</v>
      </c>
      <c r="E567" s="175">
        <v>5222</v>
      </c>
      <c r="F567" s="195" t="s">
        <v>95</v>
      </c>
      <c r="G567" s="196">
        <v>0</v>
      </c>
      <c r="H567" s="196">
        <v>0</v>
      </c>
      <c r="I567" s="196">
        <v>0</v>
      </c>
      <c r="J567" s="196">
        <v>0</v>
      </c>
      <c r="K567" s="196">
        <v>0</v>
      </c>
      <c r="L567" s="218">
        <v>28</v>
      </c>
      <c r="M567" s="199">
        <f t="shared" si="93"/>
        <v>28</v>
      </c>
      <c r="O567" s="190"/>
    </row>
    <row r="568" spans="1:16" ht="22.5" x14ac:dyDescent="0.2">
      <c r="A568" s="159" t="s">
        <v>82</v>
      </c>
      <c r="B568" s="160">
        <v>4230080</v>
      </c>
      <c r="C568" s="161" t="s">
        <v>89</v>
      </c>
      <c r="D568" s="162" t="s">
        <v>90</v>
      </c>
      <c r="E568" s="160" t="s">
        <v>90</v>
      </c>
      <c r="F568" s="163" t="s">
        <v>391</v>
      </c>
      <c r="G568" s="164">
        <v>0</v>
      </c>
      <c r="H568" s="164">
        <v>0</v>
      </c>
      <c r="I568" s="164">
        <v>0</v>
      </c>
      <c r="J568" s="164">
        <v>0</v>
      </c>
      <c r="K568" s="164">
        <v>0</v>
      </c>
      <c r="L568" s="217">
        <f t="shared" ref="L568" si="103">+L569</f>
        <v>20</v>
      </c>
      <c r="M568" s="198">
        <f t="shared" si="93"/>
        <v>20</v>
      </c>
      <c r="N568" s="43" t="s">
        <v>65</v>
      </c>
      <c r="O568" s="190"/>
      <c r="P568" s="158"/>
    </row>
    <row r="569" spans="1:16" ht="23.25" thickBot="1" x14ac:dyDescent="0.25">
      <c r="A569" s="200"/>
      <c r="B569" s="175" t="s">
        <v>100</v>
      </c>
      <c r="C569" s="203"/>
      <c r="D569" s="176">
        <v>3419</v>
      </c>
      <c r="E569" s="175">
        <v>5221</v>
      </c>
      <c r="F569" s="195" t="s">
        <v>309</v>
      </c>
      <c r="G569" s="196">
        <v>0</v>
      </c>
      <c r="H569" s="196">
        <v>0</v>
      </c>
      <c r="I569" s="196">
        <v>0</v>
      </c>
      <c r="J569" s="196">
        <v>0</v>
      </c>
      <c r="K569" s="196">
        <v>0</v>
      </c>
      <c r="L569" s="218">
        <v>20</v>
      </c>
      <c r="M569" s="199">
        <f t="shared" si="93"/>
        <v>20</v>
      </c>
      <c r="O569" s="190"/>
    </row>
    <row r="570" spans="1:16" ht="33.75" x14ac:dyDescent="0.2">
      <c r="A570" s="159" t="s">
        <v>82</v>
      </c>
      <c r="B570" s="160">
        <v>4230081</v>
      </c>
      <c r="C570" s="161" t="s">
        <v>89</v>
      </c>
      <c r="D570" s="162" t="s">
        <v>90</v>
      </c>
      <c r="E570" s="160" t="s">
        <v>90</v>
      </c>
      <c r="F570" s="163" t="s">
        <v>392</v>
      </c>
      <c r="G570" s="164">
        <v>0</v>
      </c>
      <c r="H570" s="164">
        <v>0</v>
      </c>
      <c r="I570" s="164">
        <v>0</v>
      </c>
      <c r="J570" s="164">
        <v>0</v>
      </c>
      <c r="K570" s="164">
        <v>0</v>
      </c>
      <c r="L570" s="217">
        <f t="shared" ref="L570" si="104">+L571</f>
        <v>31</v>
      </c>
      <c r="M570" s="198">
        <f t="shared" si="93"/>
        <v>31</v>
      </c>
      <c r="N570" s="43" t="s">
        <v>65</v>
      </c>
      <c r="O570" s="190"/>
      <c r="P570" s="158"/>
    </row>
    <row r="571" spans="1:16" ht="13.5" thickBot="1" x14ac:dyDescent="0.25">
      <c r="A571" s="200"/>
      <c r="B571" s="175" t="s">
        <v>100</v>
      </c>
      <c r="C571" s="203"/>
      <c r="D571" s="176">
        <v>3419</v>
      </c>
      <c r="E571" s="175">
        <v>5222</v>
      </c>
      <c r="F571" s="195" t="s">
        <v>95</v>
      </c>
      <c r="G571" s="196">
        <v>0</v>
      </c>
      <c r="H571" s="196">
        <v>0</v>
      </c>
      <c r="I571" s="196">
        <v>0</v>
      </c>
      <c r="J571" s="196">
        <v>0</v>
      </c>
      <c r="K571" s="196">
        <v>0</v>
      </c>
      <c r="L571" s="218">
        <v>31</v>
      </c>
      <c r="M571" s="199">
        <f t="shared" si="93"/>
        <v>31</v>
      </c>
      <c r="O571" s="190"/>
    </row>
    <row r="572" spans="1:16" ht="33.75" x14ac:dyDescent="0.2">
      <c r="A572" s="159" t="s">
        <v>82</v>
      </c>
      <c r="B572" s="160">
        <v>4230082</v>
      </c>
      <c r="C572" s="161" t="s">
        <v>89</v>
      </c>
      <c r="D572" s="162" t="s">
        <v>90</v>
      </c>
      <c r="E572" s="160" t="s">
        <v>90</v>
      </c>
      <c r="F572" s="163" t="s">
        <v>393</v>
      </c>
      <c r="G572" s="164">
        <v>0</v>
      </c>
      <c r="H572" s="164">
        <v>0</v>
      </c>
      <c r="I572" s="164">
        <v>0</v>
      </c>
      <c r="J572" s="164">
        <v>0</v>
      </c>
      <c r="K572" s="164">
        <v>0</v>
      </c>
      <c r="L572" s="217">
        <f t="shared" ref="L572" si="105">+L573</f>
        <v>22</v>
      </c>
      <c r="M572" s="198">
        <f t="shared" si="93"/>
        <v>22</v>
      </c>
      <c r="N572" s="43" t="s">
        <v>65</v>
      </c>
      <c r="O572" s="190"/>
      <c r="P572" s="158"/>
    </row>
    <row r="573" spans="1:16" ht="13.5" thickBot="1" x14ac:dyDescent="0.25">
      <c r="A573" s="200"/>
      <c r="B573" s="175" t="s">
        <v>100</v>
      </c>
      <c r="C573" s="203"/>
      <c r="D573" s="176">
        <v>3419</v>
      </c>
      <c r="E573" s="175">
        <v>5222</v>
      </c>
      <c r="F573" s="195" t="s">
        <v>95</v>
      </c>
      <c r="G573" s="196">
        <v>0</v>
      </c>
      <c r="H573" s="196">
        <v>0</v>
      </c>
      <c r="I573" s="196">
        <v>0</v>
      </c>
      <c r="J573" s="196">
        <v>0</v>
      </c>
      <c r="K573" s="196">
        <v>0</v>
      </c>
      <c r="L573" s="218">
        <v>22</v>
      </c>
      <c r="M573" s="199">
        <f t="shared" si="93"/>
        <v>22</v>
      </c>
      <c r="O573" s="190"/>
    </row>
    <row r="574" spans="1:16" ht="22.5" x14ac:dyDescent="0.2">
      <c r="A574" s="159" t="s">
        <v>82</v>
      </c>
      <c r="B574" s="160">
        <v>4230083</v>
      </c>
      <c r="C574" s="161" t="s">
        <v>89</v>
      </c>
      <c r="D574" s="162" t="s">
        <v>90</v>
      </c>
      <c r="E574" s="160" t="s">
        <v>90</v>
      </c>
      <c r="F574" s="163" t="s">
        <v>394</v>
      </c>
      <c r="G574" s="164">
        <v>0</v>
      </c>
      <c r="H574" s="164">
        <v>0</v>
      </c>
      <c r="I574" s="164">
        <v>0</v>
      </c>
      <c r="J574" s="164">
        <v>0</v>
      </c>
      <c r="K574" s="164">
        <v>0</v>
      </c>
      <c r="L574" s="217">
        <f t="shared" ref="L574" si="106">+L575</f>
        <v>20</v>
      </c>
      <c r="M574" s="198">
        <f t="shared" si="93"/>
        <v>20</v>
      </c>
      <c r="N574" s="43" t="s">
        <v>65</v>
      </c>
      <c r="O574" s="190"/>
      <c r="P574" s="158"/>
    </row>
    <row r="575" spans="1:16" ht="13.5" thickBot="1" x14ac:dyDescent="0.25">
      <c r="A575" s="200"/>
      <c r="B575" s="175" t="s">
        <v>100</v>
      </c>
      <c r="C575" s="203"/>
      <c r="D575" s="176">
        <v>3419</v>
      </c>
      <c r="E575" s="175">
        <v>5222</v>
      </c>
      <c r="F575" s="195" t="s">
        <v>95</v>
      </c>
      <c r="G575" s="196">
        <v>0</v>
      </c>
      <c r="H575" s="196">
        <v>0</v>
      </c>
      <c r="I575" s="196">
        <v>0</v>
      </c>
      <c r="J575" s="196">
        <v>0</v>
      </c>
      <c r="K575" s="196">
        <v>0</v>
      </c>
      <c r="L575" s="218">
        <v>20</v>
      </c>
      <c r="M575" s="199">
        <f t="shared" si="93"/>
        <v>20</v>
      </c>
      <c r="O575" s="190"/>
    </row>
    <row r="576" spans="1:16" ht="33.75" x14ac:dyDescent="0.2">
      <c r="A576" s="159" t="s">
        <v>82</v>
      </c>
      <c r="B576" s="160">
        <v>4230084</v>
      </c>
      <c r="C576" s="161" t="s">
        <v>89</v>
      </c>
      <c r="D576" s="162" t="s">
        <v>90</v>
      </c>
      <c r="E576" s="160" t="s">
        <v>90</v>
      </c>
      <c r="F576" s="163" t="s">
        <v>395</v>
      </c>
      <c r="G576" s="164">
        <v>0</v>
      </c>
      <c r="H576" s="164">
        <v>0</v>
      </c>
      <c r="I576" s="164">
        <v>0</v>
      </c>
      <c r="J576" s="164">
        <v>0</v>
      </c>
      <c r="K576" s="164">
        <v>0</v>
      </c>
      <c r="L576" s="217">
        <f t="shared" ref="L576" si="107">+L577</f>
        <v>52</v>
      </c>
      <c r="M576" s="198">
        <f t="shared" si="93"/>
        <v>52</v>
      </c>
      <c r="N576" s="43" t="s">
        <v>65</v>
      </c>
      <c r="O576" s="190"/>
      <c r="P576" s="158"/>
    </row>
    <row r="577" spans="1:16" ht="13.5" thickBot="1" x14ac:dyDescent="0.25">
      <c r="A577" s="200"/>
      <c r="B577" s="175" t="s">
        <v>100</v>
      </c>
      <c r="C577" s="203"/>
      <c r="D577" s="176">
        <v>3419</v>
      </c>
      <c r="E577" s="175">
        <v>5212</v>
      </c>
      <c r="F577" s="195" t="s">
        <v>396</v>
      </c>
      <c r="G577" s="196">
        <v>0</v>
      </c>
      <c r="H577" s="196">
        <v>0</v>
      </c>
      <c r="I577" s="196">
        <v>0</v>
      </c>
      <c r="J577" s="196">
        <v>0</v>
      </c>
      <c r="K577" s="196">
        <v>0</v>
      </c>
      <c r="L577" s="218">
        <v>52</v>
      </c>
      <c r="M577" s="199">
        <f t="shared" si="93"/>
        <v>52</v>
      </c>
      <c r="O577" s="190"/>
    </row>
    <row r="578" spans="1:16" ht="22.5" x14ac:dyDescent="0.2">
      <c r="A578" s="159" t="s">
        <v>82</v>
      </c>
      <c r="B578" s="160">
        <v>4230085</v>
      </c>
      <c r="C578" s="161" t="s">
        <v>89</v>
      </c>
      <c r="D578" s="162" t="s">
        <v>90</v>
      </c>
      <c r="E578" s="160" t="s">
        <v>90</v>
      </c>
      <c r="F578" s="163" t="s">
        <v>397</v>
      </c>
      <c r="G578" s="164">
        <v>0</v>
      </c>
      <c r="H578" s="164">
        <v>0</v>
      </c>
      <c r="I578" s="164">
        <v>0</v>
      </c>
      <c r="J578" s="164">
        <v>0</v>
      </c>
      <c r="K578" s="164">
        <v>0</v>
      </c>
      <c r="L578" s="217">
        <f t="shared" ref="L578" si="108">+L579</f>
        <v>35</v>
      </c>
      <c r="M578" s="198">
        <f t="shared" si="93"/>
        <v>35</v>
      </c>
      <c r="N578" s="43" t="s">
        <v>65</v>
      </c>
      <c r="O578" s="190"/>
      <c r="P578" s="158"/>
    </row>
    <row r="579" spans="1:16" ht="13.5" thickBot="1" x14ac:dyDescent="0.25">
      <c r="A579" s="200"/>
      <c r="B579" s="175" t="s">
        <v>100</v>
      </c>
      <c r="C579" s="203"/>
      <c r="D579" s="176">
        <v>3419</v>
      </c>
      <c r="E579" s="175">
        <v>5222</v>
      </c>
      <c r="F579" s="195" t="s">
        <v>95</v>
      </c>
      <c r="G579" s="196">
        <v>0</v>
      </c>
      <c r="H579" s="196">
        <v>0</v>
      </c>
      <c r="I579" s="196">
        <v>0</v>
      </c>
      <c r="J579" s="196">
        <v>0</v>
      </c>
      <c r="K579" s="196">
        <v>0</v>
      </c>
      <c r="L579" s="218">
        <v>35</v>
      </c>
      <c r="M579" s="199">
        <f t="shared" si="93"/>
        <v>35</v>
      </c>
      <c r="O579" s="190"/>
    </row>
    <row r="580" spans="1:16" ht="22.5" x14ac:dyDescent="0.2">
      <c r="A580" s="159" t="s">
        <v>82</v>
      </c>
      <c r="B580" s="160">
        <v>4230086</v>
      </c>
      <c r="C580" s="161" t="s">
        <v>89</v>
      </c>
      <c r="D580" s="162" t="s">
        <v>90</v>
      </c>
      <c r="E580" s="160" t="s">
        <v>90</v>
      </c>
      <c r="F580" s="163" t="s">
        <v>398</v>
      </c>
      <c r="G580" s="164">
        <v>0</v>
      </c>
      <c r="H580" s="164">
        <v>0</v>
      </c>
      <c r="I580" s="164">
        <v>0</v>
      </c>
      <c r="J580" s="164">
        <v>0</v>
      </c>
      <c r="K580" s="164">
        <v>0</v>
      </c>
      <c r="L580" s="217">
        <f t="shared" ref="L580" si="109">+L581</f>
        <v>28</v>
      </c>
      <c r="M580" s="198">
        <f t="shared" si="93"/>
        <v>28</v>
      </c>
      <c r="N580" s="43" t="s">
        <v>65</v>
      </c>
      <c r="O580" s="190"/>
      <c r="P580" s="158"/>
    </row>
    <row r="581" spans="1:16" ht="13.5" thickBot="1" x14ac:dyDescent="0.25">
      <c r="A581" s="200"/>
      <c r="B581" s="175" t="s">
        <v>100</v>
      </c>
      <c r="C581" s="203"/>
      <c r="D581" s="176">
        <v>3419</v>
      </c>
      <c r="E581" s="175">
        <v>5222</v>
      </c>
      <c r="F581" s="195" t="s">
        <v>95</v>
      </c>
      <c r="G581" s="196">
        <v>0</v>
      </c>
      <c r="H581" s="196">
        <v>0</v>
      </c>
      <c r="I581" s="196">
        <v>0</v>
      </c>
      <c r="J581" s="196">
        <v>0</v>
      </c>
      <c r="K581" s="196">
        <v>0</v>
      </c>
      <c r="L581" s="218">
        <v>28</v>
      </c>
      <c r="M581" s="199">
        <f t="shared" si="93"/>
        <v>28</v>
      </c>
      <c r="O581" s="190"/>
    </row>
    <row r="582" spans="1:16" ht="22.5" x14ac:dyDescent="0.2">
      <c r="A582" s="159" t="s">
        <v>82</v>
      </c>
      <c r="B582" s="160">
        <v>4230087</v>
      </c>
      <c r="C582" s="161" t="s">
        <v>89</v>
      </c>
      <c r="D582" s="162" t="s">
        <v>90</v>
      </c>
      <c r="E582" s="160" t="s">
        <v>90</v>
      </c>
      <c r="F582" s="163" t="s">
        <v>399</v>
      </c>
      <c r="G582" s="164">
        <v>0</v>
      </c>
      <c r="H582" s="164">
        <v>0</v>
      </c>
      <c r="I582" s="164">
        <v>0</v>
      </c>
      <c r="J582" s="164">
        <v>0</v>
      </c>
      <c r="K582" s="164">
        <v>0</v>
      </c>
      <c r="L582" s="217">
        <f t="shared" ref="L582" si="110">+L583</f>
        <v>35</v>
      </c>
      <c r="M582" s="198">
        <f t="shared" si="93"/>
        <v>35</v>
      </c>
      <c r="N582" s="43" t="s">
        <v>65</v>
      </c>
      <c r="O582" s="190"/>
      <c r="P582" s="158"/>
    </row>
    <row r="583" spans="1:16" ht="13.5" thickBot="1" x14ac:dyDescent="0.25">
      <c r="A583" s="200"/>
      <c r="B583" s="175" t="s">
        <v>100</v>
      </c>
      <c r="C583" s="203"/>
      <c r="D583" s="176">
        <v>3419</v>
      </c>
      <c r="E583" s="175">
        <v>5222</v>
      </c>
      <c r="F583" s="195" t="s">
        <v>95</v>
      </c>
      <c r="G583" s="196">
        <v>0</v>
      </c>
      <c r="H583" s="196">
        <v>0</v>
      </c>
      <c r="I583" s="196">
        <v>0</v>
      </c>
      <c r="J583" s="196">
        <v>0</v>
      </c>
      <c r="K583" s="196">
        <v>0</v>
      </c>
      <c r="L583" s="218">
        <v>35</v>
      </c>
      <c r="M583" s="199">
        <f t="shared" si="93"/>
        <v>35</v>
      </c>
      <c r="O583" s="190"/>
    </row>
    <row r="584" spans="1:16" x14ac:dyDescent="0.2">
      <c r="A584" s="159" t="s">
        <v>82</v>
      </c>
      <c r="B584" s="160">
        <v>4230088</v>
      </c>
      <c r="C584" s="161" t="s">
        <v>89</v>
      </c>
      <c r="D584" s="162" t="s">
        <v>90</v>
      </c>
      <c r="E584" s="160" t="s">
        <v>90</v>
      </c>
      <c r="F584" s="163" t="s">
        <v>400</v>
      </c>
      <c r="G584" s="164">
        <v>0</v>
      </c>
      <c r="H584" s="164">
        <v>0</v>
      </c>
      <c r="I584" s="164">
        <v>0</v>
      </c>
      <c r="J584" s="164">
        <v>0</v>
      </c>
      <c r="K584" s="164">
        <v>0</v>
      </c>
      <c r="L584" s="217">
        <f t="shared" ref="L584" si="111">+L585</f>
        <v>26</v>
      </c>
      <c r="M584" s="198">
        <f t="shared" si="93"/>
        <v>26</v>
      </c>
      <c r="N584" s="43" t="s">
        <v>65</v>
      </c>
      <c r="O584" s="190"/>
      <c r="P584" s="158"/>
    </row>
    <row r="585" spans="1:16" ht="13.5" thickBot="1" x14ac:dyDescent="0.25">
      <c r="A585" s="200"/>
      <c r="B585" s="175" t="s">
        <v>100</v>
      </c>
      <c r="C585" s="203"/>
      <c r="D585" s="176">
        <v>3419</v>
      </c>
      <c r="E585" s="175">
        <v>5222</v>
      </c>
      <c r="F585" s="195" t="s">
        <v>95</v>
      </c>
      <c r="G585" s="196">
        <v>0</v>
      </c>
      <c r="H585" s="196">
        <v>0</v>
      </c>
      <c r="I585" s="196">
        <v>0</v>
      </c>
      <c r="J585" s="196">
        <v>0</v>
      </c>
      <c r="K585" s="196">
        <v>0</v>
      </c>
      <c r="L585" s="218">
        <v>26</v>
      </c>
      <c r="M585" s="199">
        <f t="shared" si="93"/>
        <v>26</v>
      </c>
      <c r="O585" s="190"/>
    </row>
    <row r="586" spans="1:16" ht="22.5" x14ac:dyDescent="0.2">
      <c r="A586" s="159" t="s">
        <v>82</v>
      </c>
      <c r="B586" s="160">
        <v>4230089</v>
      </c>
      <c r="C586" s="161" t="s">
        <v>89</v>
      </c>
      <c r="D586" s="162" t="s">
        <v>90</v>
      </c>
      <c r="E586" s="160" t="s">
        <v>90</v>
      </c>
      <c r="F586" s="163" t="s">
        <v>401</v>
      </c>
      <c r="G586" s="164">
        <v>0</v>
      </c>
      <c r="H586" s="164">
        <v>0</v>
      </c>
      <c r="I586" s="164">
        <v>0</v>
      </c>
      <c r="J586" s="164">
        <v>0</v>
      </c>
      <c r="K586" s="164">
        <v>0</v>
      </c>
      <c r="L586" s="217">
        <f t="shared" ref="L586" si="112">+L587</f>
        <v>20</v>
      </c>
      <c r="M586" s="198">
        <f t="shared" si="93"/>
        <v>20</v>
      </c>
      <c r="N586" s="43" t="s">
        <v>65</v>
      </c>
      <c r="O586" s="190"/>
      <c r="P586" s="158"/>
    </row>
    <row r="587" spans="1:16" ht="13.5" thickBot="1" x14ac:dyDescent="0.25">
      <c r="A587" s="200"/>
      <c r="B587" s="175" t="s">
        <v>100</v>
      </c>
      <c r="C587" s="203"/>
      <c r="D587" s="176">
        <v>3419</v>
      </c>
      <c r="E587" s="175">
        <v>5222</v>
      </c>
      <c r="F587" s="195" t="s">
        <v>95</v>
      </c>
      <c r="G587" s="196">
        <v>0</v>
      </c>
      <c r="H587" s="196">
        <v>0</v>
      </c>
      <c r="I587" s="196">
        <v>0</v>
      </c>
      <c r="J587" s="196">
        <v>0</v>
      </c>
      <c r="K587" s="196">
        <v>0</v>
      </c>
      <c r="L587" s="218">
        <v>20</v>
      </c>
      <c r="M587" s="199">
        <f t="shared" si="93"/>
        <v>20</v>
      </c>
      <c r="O587" s="190"/>
    </row>
    <row r="588" spans="1:16" x14ac:dyDescent="0.2">
      <c r="A588" s="159" t="s">
        <v>82</v>
      </c>
      <c r="B588" s="160">
        <v>4230090</v>
      </c>
      <c r="C588" s="161" t="s">
        <v>89</v>
      </c>
      <c r="D588" s="162" t="s">
        <v>90</v>
      </c>
      <c r="E588" s="160" t="s">
        <v>90</v>
      </c>
      <c r="F588" s="163" t="s">
        <v>402</v>
      </c>
      <c r="G588" s="164">
        <v>0</v>
      </c>
      <c r="H588" s="164">
        <v>0</v>
      </c>
      <c r="I588" s="164">
        <v>0</v>
      </c>
      <c r="J588" s="164">
        <v>0</v>
      </c>
      <c r="K588" s="164">
        <v>0</v>
      </c>
      <c r="L588" s="217">
        <f t="shared" ref="L588" si="113">+L589</f>
        <v>20</v>
      </c>
      <c r="M588" s="198">
        <f t="shared" si="93"/>
        <v>20</v>
      </c>
      <c r="N588" s="43" t="s">
        <v>65</v>
      </c>
      <c r="O588" s="190"/>
      <c r="P588" s="158"/>
    </row>
    <row r="589" spans="1:16" ht="13.5" thickBot="1" x14ac:dyDescent="0.25">
      <c r="A589" s="200"/>
      <c r="B589" s="175" t="s">
        <v>100</v>
      </c>
      <c r="C589" s="203"/>
      <c r="D589" s="176">
        <v>3419</v>
      </c>
      <c r="E589" s="175">
        <v>5222</v>
      </c>
      <c r="F589" s="195" t="s">
        <v>95</v>
      </c>
      <c r="G589" s="196">
        <v>0</v>
      </c>
      <c r="H589" s="196">
        <v>0</v>
      </c>
      <c r="I589" s="196">
        <v>0</v>
      </c>
      <c r="J589" s="196">
        <v>0</v>
      </c>
      <c r="K589" s="196">
        <v>0</v>
      </c>
      <c r="L589" s="218">
        <v>20</v>
      </c>
      <c r="M589" s="199">
        <f t="shared" si="93"/>
        <v>20</v>
      </c>
      <c r="O589" s="190"/>
    </row>
    <row r="590" spans="1:16" ht="22.5" x14ac:dyDescent="0.2">
      <c r="A590" s="159" t="s">
        <v>82</v>
      </c>
      <c r="B590" s="160">
        <v>4230091</v>
      </c>
      <c r="C590" s="161" t="s">
        <v>89</v>
      </c>
      <c r="D590" s="162" t="s">
        <v>90</v>
      </c>
      <c r="E590" s="160" t="s">
        <v>90</v>
      </c>
      <c r="F590" s="163" t="s">
        <v>403</v>
      </c>
      <c r="G590" s="164">
        <v>0</v>
      </c>
      <c r="H590" s="164">
        <v>0</v>
      </c>
      <c r="I590" s="164">
        <v>0</v>
      </c>
      <c r="J590" s="164">
        <v>0</v>
      </c>
      <c r="K590" s="164">
        <v>0</v>
      </c>
      <c r="L590" s="217">
        <f t="shared" ref="L590" si="114">+L591</f>
        <v>20</v>
      </c>
      <c r="M590" s="198">
        <f t="shared" si="93"/>
        <v>20</v>
      </c>
      <c r="N590" s="43" t="s">
        <v>65</v>
      </c>
      <c r="O590" s="190"/>
      <c r="P590" s="158"/>
    </row>
    <row r="591" spans="1:16" ht="13.5" thickBot="1" x14ac:dyDescent="0.25">
      <c r="A591" s="200"/>
      <c r="B591" s="175" t="s">
        <v>100</v>
      </c>
      <c r="C591" s="203"/>
      <c r="D591" s="176">
        <v>3419</v>
      </c>
      <c r="E591" s="175">
        <v>5222</v>
      </c>
      <c r="F591" s="195" t="s">
        <v>95</v>
      </c>
      <c r="G591" s="196">
        <v>0</v>
      </c>
      <c r="H591" s="196">
        <v>0</v>
      </c>
      <c r="I591" s="196">
        <v>0</v>
      </c>
      <c r="J591" s="196">
        <v>0</v>
      </c>
      <c r="K591" s="196">
        <v>0</v>
      </c>
      <c r="L591" s="218">
        <v>20</v>
      </c>
      <c r="M591" s="199">
        <f t="shared" si="93"/>
        <v>20</v>
      </c>
      <c r="O591" s="190"/>
    </row>
    <row r="592" spans="1:16" ht="22.5" x14ac:dyDescent="0.2">
      <c r="A592" s="159" t="s">
        <v>82</v>
      </c>
      <c r="B592" s="160">
        <v>4230092</v>
      </c>
      <c r="C592" s="161" t="s">
        <v>89</v>
      </c>
      <c r="D592" s="162" t="s">
        <v>90</v>
      </c>
      <c r="E592" s="160" t="s">
        <v>90</v>
      </c>
      <c r="F592" s="163" t="s">
        <v>404</v>
      </c>
      <c r="G592" s="164">
        <v>0</v>
      </c>
      <c r="H592" s="164">
        <v>0</v>
      </c>
      <c r="I592" s="164">
        <v>0</v>
      </c>
      <c r="J592" s="164">
        <v>0</v>
      </c>
      <c r="K592" s="164">
        <v>0</v>
      </c>
      <c r="L592" s="217">
        <f t="shared" ref="L592" si="115">+L593</f>
        <v>28</v>
      </c>
      <c r="M592" s="198">
        <f t="shared" si="93"/>
        <v>28</v>
      </c>
      <c r="N592" s="43" t="s">
        <v>65</v>
      </c>
      <c r="O592" s="190"/>
      <c r="P592" s="158"/>
    </row>
    <row r="593" spans="1:16" ht="13.5" thickBot="1" x14ac:dyDescent="0.25">
      <c r="A593" s="200"/>
      <c r="B593" s="175" t="s">
        <v>100</v>
      </c>
      <c r="C593" s="203"/>
      <c r="D593" s="176">
        <v>3419</v>
      </c>
      <c r="E593" s="175">
        <v>5222</v>
      </c>
      <c r="F593" s="195" t="s">
        <v>95</v>
      </c>
      <c r="G593" s="196">
        <v>0</v>
      </c>
      <c r="H593" s="196">
        <v>0</v>
      </c>
      <c r="I593" s="196">
        <v>0</v>
      </c>
      <c r="J593" s="196">
        <v>0</v>
      </c>
      <c r="K593" s="196">
        <v>0</v>
      </c>
      <c r="L593" s="218">
        <v>28</v>
      </c>
      <c r="M593" s="199">
        <f t="shared" si="93"/>
        <v>28</v>
      </c>
      <c r="O593" s="190"/>
    </row>
    <row r="594" spans="1:16" ht="33.75" x14ac:dyDescent="0.2">
      <c r="A594" s="159" t="s">
        <v>82</v>
      </c>
      <c r="B594" s="160">
        <v>4230093</v>
      </c>
      <c r="C594" s="161" t="s">
        <v>405</v>
      </c>
      <c r="D594" s="162" t="s">
        <v>90</v>
      </c>
      <c r="E594" s="160" t="s">
        <v>90</v>
      </c>
      <c r="F594" s="163" t="s">
        <v>406</v>
      </c>
      <c r="G594" s="164">
        <v>0</v>
      </c>
      <c r="H594" s="164">
        <v>0</v>
      </c>
      <c r="I594" s="164">
        <v>0</v>
      </c>
      <c r="J594" s="164">
        <v>0</v>
      </c>
      <c r="K594" s="164">
        <v>0</v>
      </c>
      <c r="L594" s="217">
        <f t="shared" ref="L594" si="116">+L595</f>
        <v>59</v>
      </c>
      <c r="M594" s="198">
        <f t="shared" si="93"/>
        <v>59</v>
      </c>
      <c r="N594" s="43" t="s">
        <v>65</v>
      </c>
      <c r="O594" s="190"/>
      <c r="P594" s="158"/>
    </row>
    <row r="595" spans="1:16" ht="13.5" thickBot="1" x14ac:dyDescent="0.25">
      <c r="A595" s="200"/>
      <c r="B595" s="175" t="s">
        <v>100</v>
      </c>
      <c r="C595" s="203"/>
      <c r="D595" s="176">
        <v>3419</v>
      </c>
      <c r="E595" s="175">
        <v>5321</v>
      </c>
      <c r="F595" s="195" t="s">
        <v>281</v>
      </c>
      <c r="G595" s="196">
        <v>0</v>
      </c>
      <c r="H595" s="196">
        <v>0</v>
      </c>
      <c r="I595" s="196">
        <v>0</v>
      </c>
      <c r="J595" s="196">
        <v>0</v>
      </c>
      <c r="K595" s="196">
        <v>0</v>
      </c>
      <c r="L595" s="218">
        <v>59</v>
      </c>
      <c r="M595" s="199">
        <f t="shared" si="93"/>
        <v>59</v>
      </c>
      <c r="O595" s="190"/>
    </row>
    <row r="596" spans="1:16" ht="22.5" x14ac:dyDescent="0.2">
      <c r="A596" s="159" t="s">
        <v>82</v>
      </c>
      <c r="B596" s="160">
        <v>4230094</v>
      </c>
      <c r="C596" s="161" t="s">
        <v>407</v>
      </c>
      <c r="D596" s="162" t="s">
        <v>90</v>
      </c>
      <c r="E596" s="160" t="s">
        <v>90</v>
      </c>
      <c r="F596" s="163" t="s">
        <v>408</v>
      </c>
      <c r="G596" s="164">
        <v>0</v>
      </c>
      <c r="H596" s="164">
        <v>0</v>
      </c>
      <c r="I596" s="164">
        <v>0</v>
      </c>
      <c r="J596" s="164">
        <v>0</v>
      </c>
      <c r="K596" s="164">
        <v>0</v>
      </c>
      <c r="L596" s="217">
        <f t="shared" ref="L596" si="117">+L597</f>
        <v>56</v>
      </c>
      <c r="M596" s="198">
        <f t="shared" si="93"/>
        <v>56</v>
      </c>
      <c r="N596" s="43" t="s">
        <v>65</v>
      </c>
      <c r="O596" s="190"/>
      <c r="P596" s="158"/>
    </row>
    <row r="597" spans="1:16" ht="13.5" thickBot="1" x14ac:dyDescent="0.25">
      <c r="A597" s="200"/>
      <c r="B597" s="175" t="s">
        <v>100</v>
      </c>
      <c r="C597" s="203"/>
      <c r="D597" s="176">
        <v>3419</v>
      </c>
      <c r="E597" s="175">
        <v>5321</v>
      </c>
      <c r="F597" s="195" t="s">
        <v>281</v>
      </c>
      <c r="G597" s="196">
        <v>0</v>
      </c>
      <c r="H597" s="196">
        <v>0</v>
      </c>
      <c r="I597" s="196">
        <v>0</v>
      </c>
      <c r="J597" s="196">
        <v>0</v>
      </c>
      <c r="K597" s="196">
        <v>0</v>
      </c>
      <c r="L597" s="218">
        <v>56</v>
      </c>
      <c r="M597" s="199">
        <f t="shared" si="93"/>
        <v>56</v>
      </c>
      <c r="O597" s="190"/>
    </row>
    <row r="598" spans="1:16" ht="22.5" x14ac:dyDescent="0.2">
      <c r="A598" s="159" t="s">
        <v>82</v>
      </c>
      <c r="B598" s="160">
        <v>4230095</v>
      </c>
      <c r="C598" s="161" t="s">
        <v>89</v>
      </c>
      <c r="D598" s="162" t="s">
        <v>90</v>
      </c>
      <c r="E598" s="160" t="s">
        <v>90</v>
      </c>
      <c r="F598" s="163" t="s">
        <v>409</v>
      </c>
      <c r="G598" s="164">
        <v>0</v>
      </c>
      <c r="H598" s="164">
        <v>0</v>
      </c>
      <c r="I598" s="164">
        <v>0</v>
      </c>
      <c r="J598" s="164">
        <v>0</v>
      </c>
      <c r="K598" s="164">
        <v>0</v>
      </c>
      <c r="L598" s="217">
        <f t="shared" ref="L598" si="118">+L599</f>
        <v>70</v>
      </c>
      <c r="M598" s="198">
        <f t="shared" si="93"/>
        <v>70</v>
      </c>
      <c r="N598" s="43" t="s">
        <v>65</v>
      </c>
      <c r="O598" s="190"/>
      <c r="P598" s="158"/>
    </row>
    <row r="599" spans="1:16" ht="13.5" thickBot="1" x14ac:dyDescent="0.25">
      <c r="A599" s="200"/>
      <c r="B599" s="175" t="s">
        <v>100</v>
      </c>
      <c r="C599" s="203"/>
      <c r="D599" s="176">
        <v>3419</v>
      </c>
      <c r="E599" s="175">
        <v>5222</v>
      </c>
      <c r="F599" s="195" t="s">
        <v>95</v>
      </c>
      <c r="G599" s="196">
        <v>0</v>
      </c>
      <c r="H599" s="196">
        <v>0</v>
      </c>
      <c r="I599" s="196">
        <v>0</v>
      </c>
      <c r="J599" s="196">
        <v>0</v>
      </c>
      <c r="K599" s="196">
        <v>0</v>
      </c>
      <c r="L599" s="218">
        <v>70</v>
      </c>
      <c r="M599" s="199">
        <f t="shared" si="93"/>
        <v>70</v>
      </c>
      <c r="O599" s="190"/>
    </row>
    <row r="600" spans="1:16" ht="33.75" x14ac:dyDescent="0.2">
      <c r="A600" s="159" t="s">
        <v>82</v>
      </c>
      <c r="B600" s="160">
        <v>4230096</v>
      </c>
      <c r="C600" s="161" t="s">
        <v>89</v>
      </c>
      <c r="D600" s="162" t="s">
        <v>90</v>
      </c>
      <c r="E600" s="160" t="s">
        <v>90</v>
      </c>
      <c r="F600" s="163" t="s">
        <v>410</v>
      </c>
      <c r="G600" s="164">
        <v>0</v>
      </c>
      <c r="H600" s="164">
        <v>0</v>
      </c>
      <c r="I600" s="164">
        <v>0</v>
      </c>
      <c r="J600" s="164">
        <v>0</v>
      </c>
      <c r="K600" s="164">
        <v>0</v>
      </c>
      <c r="L600" s="217">
        <f t="shared" ref="L600" si="119">+L601</f>
        <v>37</v>
      </c>
      <c r="M600" s="198">
        <f t="shared" si="93"/>
        <v>37</v>
      </c>
      <c r="N600" s="43" t="s">
        <v>65</v>
      </c>
      <c r="O600" s="190"/>
      <c r="P600" s="158"/>
    </row>
    <row r="601" spans="1:16" ht="13.5" thickBot="1" x14ac:dyDescent="0.25">
      <c r="A601" s="200"/>
      <c r="B601" s="175" t="s">
        <v>100</v>
      </c>
      <c r="C601" s="203"/>
      <c r="D601" s="176">
        <v>3419</v>
      </c>
      <c r="E601" s="175">
        <v>5222</v>
      </c>
      <c r="F601" s="195" t="s">
        <v>95</v>
      </c>
      <c r="G601" s="196">
        <v>0</v>
      </c>
      <c r="H601" s="196">
        <v>0</v>
      </c>
      <c r="I601" s="196">
        <v>0</v>
      </c>
      <c r="J601" s="196">
        <v>0</v>
      </c>
      <c r="K601" s="196">
        <v>0</v>
      </c>
      <c r="L601" s="218">
        <v>37</v>
      </c>
      <c r="M601" s="199">
        <f t="shared" si="93"/>
        <v>37</v>
      </c>
      <c r="O601" s="190"/>
    </row>
    <row r="602" spans="1:16" ht="22.5" x14ac:dyDescent="0.2">
      <c r="A602" s="159" t="s">
        <v>82</v>
      </c>
      <c r="B602" s="160">
        <v>4230097</v>
      </c>
      <c r="C602" s="161" t="s">
        <v>89</v>
      </c>
      <c r="D602" s="162" t="s">
        <v>90</v>
      </c>
      <c r="E602" s="160" t="s">
        <v>90</v>
      </c>
      <c r="F602" s="163" t="s">
        <v>411</v>
      </c>
      <c r="G602" s="164">
        <v>0</v>
      </c>
      <c r="H602" s="164">
        <v>0</v>
      </c>
      <c r="I602" s="164">
        <v>0</v>
      </c>
      <c r="J602" s="164">
        <v>0</v>
      </c>
      <c r="K602" s="164">
        <v>0</v>
      </c>
      <c r="L602" s="217">
        <f t="shared" ref="L602" si="120">+L603</f>
        <v>32</v>
      </c>
      <c r="M602" s="198">
        <f t="shared" si="93"/>
        <v>32</v>
      </c>
      <c r="N602" s="43" t="s">
        <v>65</v>
      </c>
      <c r="O602" s="190"/>
      <c r="P602" s="158"/>
    </row>
    <row r="603" spans="1:16" ht="13.5" thickBot="1" x14ac:dyDescent="0.25">
      <c r="A603" s="200"/>
      <c r="B603" s="175" t="s">
        <v>100</v>
      </c>
      <c r="C603" s="203"/>
      <c r="D603" s="176">
        <v>3419</v>
      </c>
      <c r="E603" s="175">
        <v>5222</v>
      </c>
      <c r="F603" s="195" t="s">
        <v>95</v>
      </c>
      <c r="G603" s="196">
        <v>0</v>
      </c>
      <c r="H603" s="196">
        <v>0</v>
      </c>
      <c r="I603" s="196">
        <v>0</v>
      </c>
      <c r="J603" s="196">
        <v>0</v>
      </c>
      <c r="K603" s="196">
        <v>0</v>
      </c>
      <c r="L603" s="218">
        <v>32</v>
      </c>
      <c r="M603" s="199">
        <f t="shared" si="93"/>
        <v>32</v>
      </c>
      <c r="O603" s="190"/>
    </row>
    <row r="604" spans="1:16" ht="22.5" x14ac:dyDescent="0.2">
      <c r="A604" s="159" t="s">
        <v>82</v>
      </c>
      <c r="B604" s="160">
        <v>4230098</v>
      </c>
      <c r="C604" s="161" t="s">
        <v>89</v>
      </c>
      <c r="D604" s="162" t="s">
        <v>90</v>
      </c>
      <c r="E604" s="160" t="s">
        <v>90</v>
      </c>
      <c r="F604" s="163" t="s">
        <v>412</v>
      </c>
      <c r="G604" s="164">
        <v>0</v>
      </c>
      <c r="H604" s="164">
        <v>0</v>
      </c>
      <c r="I604" s="164">
        <v>0</v>
      </c>
      <c r="J604" s="164">
        <v>0</v>
      </c>
      <c r="K604" s="164">
        <v>0</v>
      </c>
      <c r="L604" s="217">
        <f t="shared" ref="L604" si="121">+L605</f>
        <v>70</v>
      </c>
      <c r="M604" s="198">
        <f t="shared" si="93"/>
        <v>70</v>
      </c>
      <c r="N604" s="43" t="s">
        <v>65</v>
      </c>
      <c r="O604" s="190"/>
      <c r="P604" s="158"/>
    </row>
    <row r="605" spans="1:16" ht="13.5" thickBot="1" x14ac:dyDescent="0.25">
      <c r="A605" s="200"/>
      <c r="B605" s="175" t="s">
        <v>100</v>
      </c>
      <c r="C605" s="203"/>
      <c r="D605" s="176">
        <v>3419</v>
      </c>
      <c r="E605" s="175">
        <v>5222</v>
      </c>
      <c r="F605" s="195" t="s">
        <v>95</v>
      </c>
      <c r="G605" s="196">
        <v>0</v>
      </c>
      <c r="H605" s="196">
        <v>0</v>
      </c>
      <c r="I605" s="196">
        <v>0</v>
      </c>
      <c r="J605" s="196">
        <v>0</v>
      </c>
      <c r="K605" s="196">
        <v>0</v>
      </c>
      <c r="L605" s="218">
        <v>70</v>
      </c>
      <c r="M605" s="199">
        <f t="shared" si="93"/>
        <v>70</v>
      </c>
      <c r="O605" s="190"/>
    </row>
    <row r="606" spans="1:16" ht="22.5" x14ac:dyDescent="0.2">
      <c r="A606" s="159" t="s">
        <v>82</v>
      </c>
      <c r="B606" s="160">
        <v>4230099</v>
      </c>
      <c r="C606" s="161" t="s">
        <v>89</v>
      </c>
      <c r="D606" s="162" t="s">
        <v>90</v>
      </c>
      <c r="E606" s="160" t="s">
        <v>90</v>
      </c>
      <c r="F606" s="163" t="s">
        <v>413</v>
      </c>
      <c r="G606" s="164">
        <v>0</v>
      </c>
      <c r="H606" s="164">
        <v>0</v>
      </c>
      <c r="I606" s="164">
        <v>0</v>
      </c>
      <c r="J606" s="164">
        <v>0</v>
      </c>
      <c r="K606" s="164">
        <v>0</v>
      </c>
      <c r="L606" s="217">
        <f t="shared" ref="L606" si="122">+L607</f>
        <v>47</v>
      </c>
      <c r="M606" s="198">
        <f t="shared" si="93"/>
        <v>47</v>
      </c>
      <c r="N606" s="43" t="s">
        <v>65</v>
      </c>
      <c r="O606" s="190"/>
      <c r="P606" s="158"/>
    </row>
    <row r="607" spans="1:16" ht="13.5" thickBot="1" x14ac:dyDescent="0.25">
      <c r="A607" s="200"/>
      <c r="B607" s="175" t="s">
        <v>100</v>
      </c>
      <c r="C607" s="203"/>
      <c r="D607" s="176">
        <v>3419</v>
      </c>
      <c r="E607" s="175">
        <v>5222</v>
      </c>
      <c r="F607" s="195" t="s">
        <v>95</v>
      </c>
      <c r="G607" s="196">
        <v>0</v>
      </c>
      <c r="H607" s="196">
        <v>0</v>
      </c>
      <c r="I607" s="196">
        <v>0</v>
      </c>
      <c r="J607" s="196">
        <v>0</v>
      </c>
      <c r="K607" s="196">
        <v>0</v>
      </c>
      <c r="L607" s="218">
        <v>47</v>
      </c>
      <c r="M607" s="199">
        <f t="shared" si="93"/>
        <v>47</v>
      </c>
      <c r="O607" s="190"/>
    </row>
    <row r="608" spans="1:16" ht="33.75" x14ac:dyDescent="0.2">
      <c r="A608" s="159" t="s">
        <v>82</v>
      </c>
      <c r="B608" s="160">
        <v>4230100</v>
      </c>
      <c r="C608" s="161" t="s">
        <v>414</v>
      </c>
      <c r="D608" s="162" t="s">
        <v>90</v>
      </c>
      <c r="E608" s="160" t="s">
        <v>90</v>
      </c>
      <c r="F608" s="163" t="s">
        <v>415</v>
      </c>
      <c r="G608" s="164">
        <v>0</v>
      </c>
      <c r="H608" s="164">
        <v>0</v>
      </c>
      <c r="I608" s="164">
        <v>0</v>
      </c>
      <c r="J608" s="164">
        <v>0</v>
      </c>
      <c r="K608" s="164">
        <v>0</v>
      </c>
      <c r="L608" s="217">
        <f t="shared" ref="L608" si="123">+L609</f>
        <v>38</v>
      </c>
      <c r="M608" s="198">
        <f t="shared" si="93"/>
        <v>38</v>
      </c>
      <c r="N608" s="43" t="s">
        <v>65</v>
      </c>
      <c r="O608" s="190"/>
      <c r="P608" s="158"/>
    </row>
    <row r="609" spans="1:16" ht="13.5" thickBot="1" x14ac:dyDescent="0.25">
      <c r="A609" s="200"/>
      <c r="B609" s="175" t="s">
        <v>100</v>
      </c>
      <c r="C609" s="203"/>
      <c r="D609" s="176">
        <v>3419</v>
      </c>
      <c r="E609" s="175">
        <v>5321</v>
      </c>
      <c r="F609" s="195" t="s">
        <v>281</v>
      </c>
      <c r="G609" s="196">
        <v>0</v>
      </c>
      <c r="H609" s="196">
        <v>0</v>
      </c>
      <c r="I609" s="196">
        <v>0</v>
      </c>
      <c r="J609" s="196">
        <v>0</v>
      </c>
      <c r="K609" s="196">
        <v>0</v>
      </c>
      <c r="L609" s="218">
        <v>38</v>
      </c>
      <c r="M609" s="199">
        <f t="shared" si="93"/>
        <v>38</v>
      </c>
      <c r="O609" s="190"/>
    </row>
    <row r="610" spans="1:16" ht="33.75" x14ac:dyDescent="0.2">
      <c r="A610" s="159" t="s">
        <v>82</v>
      </c>
      <c r="B610" s="160">
        <v>4230101</v>
      </c>
      <c r="C610" s="161" t="s">
        <v>414</v>
      </c>
      <c r="D610" s="162" t="s">
        <v>90</v>
      </c>
      <c r="E610" s="160" t="s">
        <v>90</v>
      </c>
      <c r="F610" s="163" t="s">
        <v>416</v>
      </c>
      <c r="G610" s="164">
        <v>0</v>
      </c>
      <c r="H610" s="164">
        <v>0</v>
      </c>
      <c r="I610" s="164">
        <v>0</v>
      </c>
      <c r="J610" s="164">
        <v>0</v>
      </c>
      <c r="K610" s="164">
        <v>0</v>
      </c>
      <c r="L610" s="217">
        <f t="shared" ref="L610" si="124">+L611</f>
        <v>20</v>
      </c>
      <c r="M610" s="198">
        <f t="shared" si="93"/>
        <v>20</v>
      </c>
      <c r="N610" s="43" t="s">
        <v>65</v>
      </c>
      <c r="O610" s="190"/>
      <c r="P610" s="158"/>
    </row>
    <row r="611" spans="1:16" ht="13.5" thickBot="1" x14ac:dyDescent="0.25">
      <c r="A611" s="200"/>
      <c r="B611" s="175" t="s">
        <v>100</v>
      </c>
      <c r="C611" s="203"/>
      <c r="D611" s="176">
        <v>3419</v>
      </c>
      <c r="E611" s="175">
        <v>5321</v>
      </c>
      <c r="F611" s="195" t="s">
        <v>281</v>
      </c>
      <c r="G611" s="196">
        <v>0</v>
      </c>
      <c r="H611" s="196">
        <v>0</v>
      </c>
      <c r="I611" s="196">
        <v>0</v>
      </c>
      <c r="J611" s="196">
        <v>0</v>
      </c>
      <c r="K611" s="196">
        <v>0</v>
      </c>
      <c r="L611" s="218">
        <v>20</v>
      </c>
      <c r="M611" s="199">
        <f t="shared" si="93"/>
        <v>20</v>
      </c>
      <c r="O611" s="190"/>
    </row>
    <row r="612" spans="1:16" x14ac:dyDescent="0.2">
      <c r="A612" s="159" t="s">
        <v>82</v>
      </c>
      <c r="B612" s="160">
        <v>4230102</v>
      </c>
      <c r="C612" s="161" t="s">
        <v>89</v>
      </c>
      <c r="D612" s="162" t="s">
        <v>90</v>
      </c>
      <c r="E612" s="160" t="s">
        <v>90</v>
      </c>
      <c r="F612" s="163" t="s">
        <v>417</v>
      </c>
      <c r="G612" s="164">
        <v>0</v>
      </c>
      <c r="H612" s="164">
        <v>0</v>
      </c>
      <c r="I612" s="164">
        <v>0</v>
      </c>
      <c r="J612" s="164">
        <v>0</v>
      </c>
      <c r="K612" s="164">
        <v>0</v>
      </c>
      <c r="L612" s="217">
        <f t="shared" ref="L612" si="125">+L613</f>
        <v>20</v>
      </c>
      <c r="M612" s="198">
        <f t="shared" ref="M612:M657" si="126">+K612+L612</f>
        <v>20</v>
      </c>
      <c r="N612" s="43" t="s">
        <v>65</v>
      </c>
      <c r="O612" s="190"/>
      <c r="P612" s="158"/>
    </row>
    <row r="613" spans="1:16" ht="13.5" thickBot="1" x14ac:dyDescent="0.25">
      <c r="A613" s="200"/>
      <c r="B613" s="175" t="s">
        <v>100</v>
      </c>
      <c r="C613" s="203"/>
      <c r="D613" s="176">
        <v>3419</v>
      </c>
      <c r="E613" s="175">
        <v>5222</v>
      </c>
      <c r="F613" s="195" t="s">
        <v>95</v>
      </c>
      <c r="G613" s="196">
        <v>0</v>
      </c>
      <c r="H613" s="196">
        <v>0</v>
      </c>
      <c r="I613" s="196">
        <v>0</v>
      </c>
      <c r="J613" s="196">
        <v>0</v>
      </c>
      <c r="K613" s="196">
        <v>0</v>
      </c>
      <c r="L613" s="218">
        <v>20</v>
      </c>
      <c r="M613" s="199">
        <f t="shared" si="126"/>
        <v>20</v>
      </c>
      <c r="O613" s="190"/>
    </row>
    <row r="614" spans="1:16" ht="22.5" x14ac:dyDescent="0.2">
      <c r="A614" s="159" t="s">
        <v>82</v>
      </c>
      <c r="B614" s="160">
        <v>4230103</v>
      </c>
      <c r="C614" s="161" t="s">
        <v>89</v>
      </c>
      <c r="D614" s="162" t="s">
        <v>90</v>
      </c>
      <c r="E614" s="160" t="s">
        <v>90</v>
      </c>
      <c r="F614" s="163" t="s">
        <v>418</v>
      </c>
      <c r="G614" s="164">
        <v>0</v>
      </c>
      <c r="H614" s="164">
        <v>0</v>
      </c>
      <c r="I614" s="164">
        <v>0</v>
      </c>
      <c r="J614" s="164">
        <v>0</v>
      </c>
      <c r="K614" s="164">
        <v>0</v>
      </c>
      <c r="L614" s="217">
        <f t="shared" ref="L614" si="127">+L615</f>
        <v>49</v>
      </c>
      <c r="M614" s="198">
        <f t="shared" si="126"/>
        <v>49</v>
      </c>
      <c r="N614" s="43" t="s">
        <v>65</v>
      </c>
      <c r="O614" s="190"/>
      <c r="P614" s="158"/>
    </row>
    <row r="615" spans="1:16" ht="13.5" thickBot="1" x14ac:dyDescent="0.25">
      <c r="A615" s="200"/>
      <c r="B615" s="175" t="s">
        <v>100</v>
      </c>
      <c r="C615" s="203"/>
      <c r="D615" s="176">
        <v>3419</v>
      </c>
      <c r="E615" s="175">
        <v>5222</v>
      </c>
      <c r="F615" s="195" t="s">
        <v>95</v>
      </c>
      <c r="G615" s="196">
        <v>0</v>
      </c>
      <c r="H615" s="196">
        <v>0</v>
      </c>
      <c r="I615" s="196">
        <v>0</v>
      </c>
      <c r="J615" s="196">
        <v>0</v>
      </c>
      <c r="K615" s="196">
        <v>0</v>
      </c>
      <c r="L615" s="218">
        <v>49</v>
      </c>
      <c r="M615" s="199">
        <f t="shared" si="126"/>
        <v>49</v>
      </c>
      <c r="O615" s="190"/>
    </row>
    <row r="616" spans="1:16" ht="22.5" x14ac:dyDescent="0.2">
      <c r="A616" s="159" t="s">
        <v>82</v>
      </c>
      <c r="B616" s="160">
        <v>4230104</v>
      </c>
      <c r="C616" s="161" t="s">
        <v>89</v>
      </c>
      <c r="D616" s="162" t="s">
        <v>90</v>
      </c>
      <c r="E616" s="160" t="s">
        <v>90</v>
      </c>
      <c r="F616" s="163" t="s">
        <v>419</v>
      </c>
      <c r="G616" s="164">
        <v>0</v>
      </c>
      <c r="H616" s="164">
        <v>0</v>
      </c>
      <c r="I616" s="164">
        <v>0</v>
      </c>
      <c r="J616" s="164">
        <v>0</v>
      </c>
      <c r="K616" s="164">
        <v>0</v>
      </c>
      <c r="L616" s="217">
        <f t="shared" ref="L616" si="128">+L617</f>
        <v>20</v>
      </c>
      <c r="M616" s="198">
        <f t="shared" si="126"/>
        <v>20</v>
      </c>
      <c r="N616" s="43" t="s">
        <v>65</v>
      </c>
      <c r="O616" s="190"/>
      <c r="P616" s="158"/>
    </row>
    <row r="617" spans="1:16" ht="13.5" thickBot="1" x14ac:dyDescent="0.25">
      <c r="A617" s="200"/>
      <c r="B617" s="175" t="s">
        <v>100</v>
      </c>
      <c r="C617" s="203"/>
      <c r="D617" s="176">
        <v>3419</v>
      </c>
      <c r="E617" s="175">
        <v>5222</v>
      </c>
      <c r="F617" s="195" t="s">
        <v>95</v>
      </c>
      <c r="G617" s="196">
        <v>0</v>
      </c>
      <c r="H617" s="196">
        <v>0</v>
      </c>
      <c r="I617" s="196">
        <v>0</v>
      </c>
      <c r="J617" s="196">
        <v>0</v>
      </c>
      <c r="K617" s="196">
        <v>0</v>
      </c>
      <c r="L617" s="218">
        <v>20</v>
      </c>
      <c r="M617" s="199">
        <f t="shared" si="126"/>
        <v>20</v>
      </c>
      <c r="O617" s="190"/>
    </row>
    <row r="618" spans="1:16" ht="22.5" x14ac:dyDescent="0.2">
      <c r="A618" s="159" t="s">
        <v>82</v>
      </c>
      <c r="B618" s="160">
        <v>4230105</v>
      </c>
      <c r="C618" s="161" t="s">
        <v>89</v>
      </c>
      <c r="D618" s="162" t="s">
        <v>90</v>
      </c>
      <c r="E618" s="160" t="s">
        <v>90</v>
      </c>
      <c r="F618" s="163" t="s">
        <v>420</v>
      </c>
      <c r="G618" s="164">
        <v>0</v>
      </c>
      <c r="H618" s="164">
        <v>0</v>
      </c>
      <c r="I618" s="164">
        <v>0</v>
      </c>
      <c r="J618" s="164">
        <v>0</v>
      </c>
      <c r="K618" s="164">
        <v>0</v>
      </c>
      <c r="L618" s="217">
        <f t="shared" ref="L618" si="129">+L619</f>
        <v>31</v>
      </c>
      <c r="M618" s="198">
        <f t="shared" si="126"/>
        <v>31</v>
      </c>
      <c r="N618" s="43" t="s">
        <v>65</v>
      </c>
      <c r="O618" s="190"/>
      <c r="P618" s="158"/>
    </row>
    <row r="619" spans="1:16" ht="13.5" thickBot="1" x14ac:dyDescent="0.25">
      <c r="A619" s="200"/>
      <c r="B619" s="175" t="s">
        <v>100</v>
      </c>
      <c r="C619" s="203"/>
      <c r="D619" s="176">
        <v>3419</v>
      </c>
      <c r="E619" s="175">
        <v>5222</v>
      </c>
      <c r="F619" s="195" t="s">
        <v>95</v>
      </c>
      <c r="G619" s="196">
        <v>0</v>
      </c>
      <c r="H619" s="196">
        <v>0</v>
      </c>
      <c r="I619" s="196">
        <v>0</v>
      </c>
      <c r="J619" s="196">
        <v>0</v>
      </c>
      <c r="K619" s="196">
        <v>0</v>
      </c>
      <c r="L619" s="218">
        <v>31</v>
      </c>
      <c r="M619" s="199">
        <f t="shared" si="126"/>
        <v>31</v>
      </c>
      <c r="O619" s="190"/>
    </row>
    <row r="620" spans="1:16" ht="22.5" x14ac:dyDescent="0.2">
      <c r="A620" s="159" t="s">
        <v>82</v>
      </c>
      <c r="B620" s="160">
        <v>4230106</v>
      </c>
      <c r="C620" s="161" t="s">
        <v>89</v>
      </c>
      <c r="D620" s="162" t="s">
        <v>90</v>
      </c>
      <c r="E620" s="160" t="s">
        <v>90</v>
      </c>
      <c r="F620" s="163" t="s">
        <v>421</v>
      </c>
      <c r="G620" s="164">
        <v>0</v>
      </c>
      <c r="H620" s="164">
        <v>0</v>
      </c>
      <c r="I620" s="164">
        <v>0</v>
      </c>
      <c r="J620" s="164">
        <v>0</v>
      </c>
      <c r="K620" s="164">
        <v>0</v>
      </c>
      <c r="L620" s="217">
        <f t="shared" ref="L620" si="130">+L621</f>
        <v>42</v>
      </c>
      <c r="M620" s="198">
        <f t="shared" si="126"/>
        <v>42</v>
      </c>
      <c r="N620" s="43" t="s">
        <v>65</v>
      </c>
      <c r="O620" s="190"/>
      <c r="P620" s="158"/>
    </row>
    <row r="621" spans="1:16" ht="13.5" thickBot="1" x14ac:dyDescent="0.25">
      <c r="A621" s="200"/>
      <c r="B621" s="175" t="s">
        <v>100</v>
      </c>
      <c r="C621" s="203"/>
      <c r="D621" s="176">
        <v>3419</v>
      </c>
      <c r="E621" s="175">
        <v>5222</v>
      </c>
      <c r="F621" s="195" t="s">
        <v>95</v>
      </c>
      <c r="G621" s="196">
        <v>0</v>
      </c>
      <c r="H621" s="196">
        <v>0</v>
      </c>
      <c r="I621" s="196">
        <v>0</v>
      </c>
      <c r="J621" s="196">
        <v>0</v>
      </c>
      <c r="K621" s="196">
        <v>0</v>
      </c>
      <c r="L621" s="218">
        <v>42</v>
      </c>
      <c r="M621" s="199">
        <f t="shared" si="126"/>
        <v>42</v>
      </c>
      <c r="O621" s="190"/>
    </row>
    <row r="622" spans="1:16" ht="22.5" x14ac:dyDescent="0.2">
      <c r="A622" s="159" t="s">
        <v>82</v>
      </c>
      <c r="B622" s="160">
        <v>4230107</v>
      </c>
      <c r="C622" s="161" t="s">
        <v>89</v>
      </c>
      <c r="D622" s="162" t="s">
        <v>90</v>
      </c>
      <c r="E622" s="160" t="s">
        <v>90</v>
      </c>
      <c r="F622" s="163" t="s">
        <v>422</v>
      </c>
      <c r="G622" s="164">
        <v>0</v>
      </c>
      <c r="H622" s="164">
        <v>0</v>
      </c>
      <c r="I622" s="164">
        <v>0</v>
      </c>
      <c r="J622" s="164">
        <v>0</v>
      </c>
      <c r="K622" s="164">
        <v>0</v>
      </c>
      <c r="L622" s="217">
        <f t="shared" ref="L622" si="131">+L623</f>
        <v>70</v>
      </c>
      <c r="M622" s="198">
        <f t="shared" si="126"/>
        <v>70</v>
      </c>
      <c r="N622" s="43" t="s">
        <v>65</v>
      </c>
      <c r="O622" s="190"/>
      <c r="P622" s="158"/>
    </row>
    <row r="623" spans="1:16" ht="13.5" thickBot="1" x14ac:dyDescent="0.25">
      <c r="A623" s="200"/>
      <c r="B623" s="175" t="s">
        <v>100</v>
      </c>
      <c r="C623" s="203"/>
      <c r="D623" s="176">
        <v>3419</v>
      </c>
      <c r="E623" s="175">
        <v>5222</v>
      </c>
      <c r="F623" s="195" t="s">
        <v>95</v>
      </c>
      <c r="G623" s="196">
        <v>0</v>
      </c>
      <c r="H623" s="196">
        <v>0</v>
      </c>
      <c r="I623" s="196">
        <v>0</v>
      </c>
      <c r="J623" s="196">
        <v>0</v>
      </c>
      <c r="K623" s="196">
        <v>0</v>
      </c>
      <c r="L623" s="218">
        <v>70</v>
      </c>
      <c r="M623" s="199">
        <f t="shared" si="126"/>
        <v>70</v>
      </c>
      <c r="O623" s="190"/>
    </row>
    <row r="624" spans="1:16" ht="33.75" x14ac:dyDescent="0.2">
      <c r="A624" s="159" t="s">
        <v>82</v>
      </c>
      <c r="B624" s="160">
        <v>4230108</v>
      </c>
      <c r="C624" s="161" t="s">
        <v>89</v>
      </c>
      <c r="D624" s="162" t="s">
        <v>90</v>
      </c>
      <c r="E624" s="160" t="s">
        <v>90</v>
      </c>
      <c r="F624" s="163" t="s">
        <v>423</v>
      </c>
      <c r="G624" s="164">
        <v>0</v>
      </c>
      <c r="H624" s="164">
        <v>0</v>
      </c>
      <c r="I624" s="164">
        <v>0</v>
      </c>
      <c r="J624" s="164">
        <v>0</v>
      </c>
      <c r="K624" s="164">
        <v>0</v>
      </c>
      <c r="L624" s="217">
        <f t="shared" ref="L624" si="132">+L625</f>
        <v>70</v>
      </c>
      <c r="M624" s="198">
        <f t="shared" si="126"/>
        <v>70</v>
      </c>
      <c r="N624" s="43" t="s">
        <v>65</v>
      </c>
      <c r="O624" s="190"/>
      <c r="P624" s="158"/>
    </row>
    <row r="625" spans="1:16" ht="13.5" thickBot="1" x14ac:dyDescent="0.25">
      <c r="A625" s="200"/>
      <c r="B625" s="175" t="s">
        <v>100</v>
      </c>
      <c r="C625" s="203"/>
      <c r="D625" s="176">
        <v>3419</v>
      </c>
      <c r="E625" s="175">
        <v>5222</v>
      </c>
      <c r="F625" s="195" t="s">
        <v>95</v>
      </c>
      <c r="G625" s="196">
        <v>0</v>
      </c>
      <c r="H625" s="196">
        <v>0</v>
      </c>
      <c r="I625" s="196">
        <v>0</v>
      </c>
      <c r="J625" s="196">
        <v>0</v>
      </c>
      <c r="K625" s="196">
        <v>0</v>
      </c>
      <c r="L625" s="218">
        <v>70</v>
      </c>
      <c r="M625" s="199">
        <f t="shared" si="126"/>
        <v>70</v>
      </c>
      <c r="O625" s="190"/>
    </row>
    <row r="626" spans="1:16" ht="33.75" x14ac:dyDescent="0.2">
      <c r="A626" s="159" t="s">
        <v>82</v>
      </c>
      <c r="B626" s="160">
        <v>4230109</v>
      </c>
      <c r="C626" s="161" t="s">
        <v>89</v>
      </c>
      <c r="D626" s="162" t="s">
        <v>90</v>
      </c>
      <c r="E626" s="160" t="s">
        <v>90</v>
      </c>
      <c r="F626" s="163" t="s">
        <v>424</v>
      </c>
      <c r="G626" s="164">
        <v>0</v>
      </c>
      <c r="H626" s="164">
        <v>0</v>
      </c>
      <c r="I626" s="164">
        <v>0</v>
      </c>
      <c r="J626" s="164">
        <v>0</v>
      </c>
      <c r="K626" s="164">
        <v>0</v>
      </c>
      <c r="L626" s="217">
        <f t="shared" ref="L626" si="133">+L627</f>
        <v>63</v>
      </c>
      <c r="M626" s="198">
        <f t="shared" si="126"/>
        <v>63</v>
      </c>
      <c r="N626" s="43" t="s">
        <v>65</v>
      </c>
      <c r="O626" s="190"/>
      <c r="P626" s="158"/>
    </row>
    <row r="627" spans="1:16" ht="13.5" thickBot="1" x14ac:dyDescent="0.25">
      <c r="A627" s="200"/>
      <c r="B627" s="175" t="s">
        <v>100</v>
      </c>
      <c r="C627" s="203"/>
      <c r="D627" s="176">
        <v>3419</v>
      </c>
      <c r="E627" s="175">
        <v>5222</v>
      </c>
      <c r="F627" s="195" t="s">
        <v>95</v>
      </c>
      <c r="G627" s="196">
        <v>0</v>
      </c>
      <c r="H627" s="196">
        <v>0</v>
      </c>
      <c r="I627" s="196">
        <v>0</v>
      </c>
      <c r="J627" s="196">
        <v>0</v>
      </c>
      <c r="K627" s="196">
        <v>0</v>
      </c>
      <c r="L627" s="218">
        <v>63</v>
      </c>
      <c r="M627" s="199">
        <f t="shared" si="126"/>
        <v>63</v>
      </c>
      <c r="O627" s="190"/>
    </row>
    <row r="628" spans="1:16" x14ac:dyDescent="0.2">
      <c r="A628" s="159" t="s">
        <v>82</v>
      </c>
      <c r="B628" s="160">
        <v>4230110</v>
      </c>
      <c r="C628" s="161" t="s">
        <v>89</v>
      </c>
      <c r="D628" s="162" t="s">
        <v>90</v>
      </c>
      <c r="E628" s="160" t="s">
        <v>90</v>
      </c>
      <c r="F628" s="163" t="s">
        <v>425</v>
      </c>
      <c r="G628" s="164">
        <v>0</v>
      </c>
      <c r="H628" s="164">
        <v>0</v>
      </c>
      <c r="I628" s="164">
        <v>0</v>
      </c>
      <c r="J628" s="164">
        <v>0</v>
      </c>
      <c r="K628" s="164">
        <v>0</v>
      </c>
      <c r="L628" s="217">
        <f t="shared" ref="L628" si="134">+L629</f>
        <v>56</v>
      </c>
      <c r="M628" s="198">
        <f t="shared" si="126"/>
        <v>56</v>
      </c>
      <c r="N628" s="43" t="s">
        <v>65</v>
      </c>
      <c r="O628" s="190"/>
      <c r="P628" s="158"/>
    </row>
    <row r="629" spans="1:16" ht="13.5" thickBot="1" x14ac:dyDescent="0.25">
      <c r="A629" s="200"/>
      <c r="B629" s="175" t="s">
        <v>100</v>
      </c>
      <c r="C629" s="203"/>
      <c r="D629" s="176">
        <v>3419</v>
      </c>
      <c r="E629" s="175">
        <v>5222</v>
      </c>
      <c r="F629" s="195" t="s">
        <v>95</v>
      </c>
      <c r="G629" s="196">
        <v>0</v>
      </c>
      <c r="H629" s="196">
        <v>0</v>
      </c>
      <c r="I629" s="196">
        <v>0</v>
      </c>
      <c r="J629" s="196">
        <v>0</v>
      </c>
      <c r="K629" s="196">
        <v>0</v>
      </c>
      <c r="L629" s="218">
        <v>56</v>
      </c>
      <c r="M629" s="199">
        <f t="shared" si="126"/>
        <v>56</v>
      </c>
      <c r="O629" s="190"/>
    </row>
    <row r="630" spans="1:16" ht="22.5" x14ac:dyDescent="0.2">
      <c r="A630" s="159" t="s">
        <v>82</v>
      </c>
      <c r="B630" s="160">
        <v>4230111</v>
      </c>
      <c r="C630" s="161" t="s">
        <v>89</v>
      </c>
      <c r="D630" s="162" t="s">
        <v>90</v>
      </c>
      <c r="E630" s="160" t="s">
        <v>90</v>
      </c>
      <c r="F630" s="163" t="s">
        <v>426</v>
      </c>
      <c r="G630" s="164">
        <v>0</v>
      </c>
      <c r="H630" s="164">
        <v>0</v>
      </c>
      <c r="I630" s="164">
        <v>0</v>
      </c>
      <c r="J630" s="164">
        <v>0</v>
      </c>
      <c r="K630" s="164">
        <v>0</v>
      </c>
      <c r="L630" s="217">
        <f t="shared" ref="L630" si="135">+L631</f>
        <v>49</v>
      </c>
      <c r="M630" s="198">
        <f t="shared" si="126"/>
        <v>49</v>
      </c>
      <c r="N630" s="43" t="s">
        <v>65</v>
      </c>
      <c r="O630" s="190"/>
      <c r="P630" s="158"/>
    </row>
    <row r="631" spans="1:16" ht="13.5" thickBot="1" x14ac:dyDescent="0.25">
      <c r="A631" s="200"/>
      <c r="B631" s="175" t="s">
        <v>100</v>
      </c>
      <c r="C631" s="203"/>
      <c r="D631" s="176">
        <v>3419</v>
      </c>
      <c r="E631" s="175">
        <v>5222</v>
      </c>
      <c r="F631" s="195" t="s">
        <v>95</v>
      </c>
      <c r="G631" s="196">
        <v>0</v>
      </c>
      <c r="H631" s="196">
        <v>0</v>
      </c>
      <c r="I631" s="196">
        <v>0</v>
      </c>
      <c r="J631" s="196">
        <v>0</v>
      </c>
      <c r="K631" s="196">
        <v>0</v>
      </c>
      <c r="L631" s="218">
        <v>49</v>
      </c>
      <c r="M631" s="199">
        <f t="shared" si="126"/>
        <v>49</v>
      </c>
      <c r="O631" s="190"/>
    </row>
    <row r="632" spans="1:16" x14ac:dyDescent="0.2">
      <c r="A632" s="159" t="s">
        <v>82</v>
      </c>
      <c r="B632" s="160">
        <v>4230112</v>
      </c>
      <c r="C632" s="161" t="s">
        <v>89</v>
      </c>
      <c r="D632" s="162" t="s">
        <v>90</v>
      </c>
      <c r="E632" s="160" t="s">
        <v>90</v>
      </c>
      <c r="F632" s="163" t="s">
        <v>427</v>
      </c>
      <c r="G632" s="164">
        <v>0</v>
      </c>
      <c r="H632" s="164">
        <v>0</v>
      </c>
      <c r="I632" s="164">
        <v>0</v>
      </c>
      <c r="J632" s="164">
        <v>0</v>
      </c>
      <c r="K632" s="164">
        <v>0</v>
      </c>
      <c r="L632" s="217">
        <f t="shared" ref="L632" si="136">+L633</f>
        <v>45</v>
      </c>
      <c r="M632" s="198">
        <f t="shared" si="126"/>
        <v>45</v>
      </c>
      <c r="N632" s="43" t="s">
        <v>65</v>
      </c>
      <c r="O632" s="190"/>
      <c r="P632" s="158"/>
    </row>
    <row r="633" spans="1:16" ht="13.5" thickBot="1" x14ac:dyDescent="0.25">
      <c r="A633" s="200"/>
      <c r="B633" s="175" t="s">
        <v>100</v>
      </c>
      <c r="C633" s="203"/>
      <c r="D633" s="176">
        <v>3419</v>
      </c>
      <c r="E633" s="175">
        <v>5222</v>
      </c>
      <c r="F633" s="195" t="s">
        <v>95</v>
      </c>
      <c r="G633" s="196">
        <v>0</v>
      </c>
      <c r="H633" s="196">
        <v>0</v>
      </c>
      <c r="I633" s="196">
        <v>0</v>
      </c>
      <c r="J633" s="196">
        <v>0</v>
      </c>
      <c r="K633" s="196">
        <v>0</v>
      </c>
      <c r="L633" s="218">
        <v>45</v>
      </c>
      <c r="M633" s="199">
        <f t="shared" si="126"/>
        <v>45</v>
      </c>
      <c r="O633" s="190"/>
    </row>
    <row r="634" spans="1:16" ht="22.5" x14ac:dyDescent="0.2">
      <c r="A634" s="159" t="s">
        <v>82</v>
      </c>
      <c r="B634" s="160">
        <v>4230113</v>
      </c>
      <c r="C634" s="161" t="s">
        <v>89</v>
      </c>
      <c r="D634" s="162" t="s">
        <v>90</v>
      </c>
      <c r="E634" s="160" t="s">
        <v>90</v>
      </c>
      <c r="F634" s="163" t="s">
        <v>428</v>
      </c>
      <c r="G634" s="164">
        <v>0</v>
      </c>
      <c r="H634" s="164">
        <v>0</v>
      </c>
      <c r="I634" s="164">
        <v>0</v>
      </c>
      <c r="J634" s="164">
        <v>0</v>
      </c>
      <c r="K634" s="164">
        <v>0</v>
      </c>
      <c r="L634" s="217">
        <f t="shared" ref="L634" si="137">+L635</f>
        <v>20</v>
      </c>
      <c r="M634" s="198">
        <f t="shared" si="126"/>
        <v>20</v>
      </c>
      <c r="N634" s="43" t="s">
        <v>65</v>
      </c>
      <c r="O634" s="190"/>
      <c r="P634" s="158"/>
    </row>
    <row r="635" spans="1:16" ht="13.5" thickBot="1" x14ac:dyDescent="0.25">
      <c r="A635" s="200"/>
      <c r="B635" s="175" t="s">
        <v>100</v>
      </c>
      <c r="C635" s="203"/>
      <c r="D635" s="176">
        <v>3419</v>
      </c>
      <c r="E635" s="175">
        <v>5222</v>
      </c>
      <c r="F635" s="195" t="s">
        <v>95</v>
      </c>
      <c r="G635" s="196">
        <v>0</v>
      </c>
      <c r="H635" s="196">
        <v>0</v>
      </c>
      <c r="I635" s="196">
        <v>0</v>
      </c>
      <c r="J635" s="196">
        <v>0</v>
      </c>
      <c r="K635" s="196">
        <v>0</v>
      </c>
      <c r="L635" s="218">
        <v>20</v>
      </c>
      <c r="M635" s="199">
        <f t="shared" si="126"/>
        <v>20</v>
      </c>
      <c r="O635" s="190"/>
    </row>
    <row r="636" spans="1:16" ht="22.5" x14ac:dyDescent="0.2">
      <c r="A636" s="159" t="s">
        <v>82</v>
      </c>
      <c r="B636" s="160">
        <v>4230114</v>
      </c>
      <c r="C636" s="161" t="s">
        <v>89</v>
      </c>
      <c r="D636" s="162" t="s">
        <v>90</v>
      </c>
      <c r="E636" s="160" t="s">
        <v>90</v>
      </c>
      <c r="F636" s="163" t="s">
        <v>429</v>
      </c>
      <c r="G636" s="164">
        <v>0</v>
      </c>
      <c r="H636" s="164">
        <v>0</v>
      </c>
      <c r="I636" s="164">
        <v>0</v>
      </c>
      <c r="J636" s="164">
        <v>0</v>
      </c>
      <c r="K636" s="164">
        <v>0</v>
      </c>
      <c r="L636" s="217">
        <f t="shared" ref="L636" si="138">+L637</f>
        <v>70</v>
      </c>
      <c r="M636" s="198">
        <f t="shared" si="126"/>
        <v>70</v>
      </c>
      <c r="N636" s="43" t="s">
        <v>65</v>
      </c>
      <c r="O636" s="190"/>
      <c r="P636" s="158"/>
    </row>
    <row r="637" spans="1:16" ht="13.5" thickBot="1" x14ac:dyDescent="0.25">
      <c r="A637" s="200"/>
      <c r="B637" s="175" t="s">
        <v>100</v>
      </c>
      <c r="C637" s="203"/>
      <c r="D637" s="176">
        <v>3419</v>
      </c>
      <c r="E637" s="175">
        <v>5222</v>
      </c>
      <c r="F637" s="195" t="s">
        <v>95</v>
      </c>
      <c r="G637" s="196">
        <v>0</v>
      </c>
      <c r="H637" s="196">
        <v>0</v>
      </c>
      <c r="I637" s="196">
        <v>0</v>
      </c>
      <c r="J637" s="196">
        <v>0</v>
      </c>
      <c r="K637" s="196">
        <v>0</v>
      </c>
      <c r="L637" s="218">
        <v>70</v>
      </c>
      <c r="M637" s="199">
        <f t="shared" si="126"/>
        <v>70</v>
      </c>
      <c r="O637" s="190"/>
    </row>
    <row r="638" spans="1:16" ht="33.75" x14ac:dyDescent="0.2">
      <c r="A638" s="159" t="s">
        <v>82</v>
      </c>
      <c r="B638" s="160">
        <v>4230115</v>
      </c>
      <c r="C638" s="161" t="s">
        <v>89</v>
      </c>
      <c r="D638" s="162" t="s">
        <v>90</v>
      </c>
      <c r="E638" s="160" t="s">
        <v>90</v>
      </c>
      <c r="F638" s="163" t="s">
        <v>430</v>
      </c>
      <c r="G638" s="164">
        <v>0</v>
      </c>
      <c r="H638" s="164">
        <v>0</v>
      </c>
      <c r="I638" s="164">
        <v>0</v>
      </c>
      <c r="J638" s="164">
        <v>0</v>
      </c>
      <c r="K638" s="164">
        <v>0</v>
      </c>
      <c r="L638" s="217">
        <f t="shared" ref="L638" si="139">+L639</f>
        <v>20</v>
      </c>
      <c r="M638" s="198">
        <f t="shared" si="126"/>
        <v>20</v>
      </c>
      <c r="N638" s="43" t="s">
        <v>65</v>
      </c>
      <c r="O638" s="190"/>
      <c r="P638" s="158"/>
    </row>
    <row r="639" spans="1:16" ht="13.5" thickBot="1" x14ac:dyDescent="0.25">
      <c r="A639" s="200"/>
      <c r="B639" s="175" t="s">
        <v>100</v>
      </c>
      <c r="C639" s="203"/>
      <c r="D639" s="176">
        <v>3419</v>
      </c>
      <c r="E639" s="175">
        <v>5222</v>
      </c>
      <c r="F639" s="195" t="s">
        <v>95</v>
      </c>
      <c r="G639" s="196">
        <v>0</v>
      </c>
      <c r="H639" s="196">
        <v>0</v>
      </c>
      <c r="I639" s="196">
        <v>0</v>
      </c>
      <c r="J639" s="196">
        <v>0</v>
      </c>
      <c r="K639" s="196">
        <v>0</v>
      </c>
      <c r="L639" s="218">
        <v>20</v>
      </c>
      <c r="M639" s="199">
        <f t="shared" si="126"/>
        <v>20</v>
      </c>
      <c r="O639" s="190"/>
    </row>
    <row r="640" spans="1:16" ht="22.5" x14ac:dyDescent="0.2">
      <c r="A640" s="159" t="s">
        <v>82</v>
      </c>
      <c r="B640" s="160">
        <v>4230116</v>
      </c>
      <c r="C640" s="161" t="s">
        <v>89</v>
      </c>
      <c r="D640" s="162" t="s">
        <v>90</v>
      </c>
      <c r="E640" s="160" t="s">
        <v>90</v>
      </c>
      <c r="F640" s="163" t="s">
        <v>431</v>
      </c>
      <c r="G640" s="164">
        <v>0</v>
      </c>
      <c r="H640" s="164">
        <v>0</v>
      </c>
      <c r="I640" s="164">
        <v>0</v>
      </c>
      <c r="J640" s="164">
        <v>0</v>
      </c>
      <c r="K640" s="164">
        <v>0</v>
      </c>
      <c r="L640" s="217">
        <f t="shared" ref="L640" si="140">+L641</f>
        <v>23</v>
      </c>
      <c r="M640" s="198">
        <f t="shared" si="126"/>
        <v>23</v>
      </c>
      <c r="N640" s="43" t="s">
        <v>65</v>
      </c>
      <c r="O640" s="190"/>
      <c r="P640" s="158"/>
    </row>
    <row r="641" spans="1:16" ht="13.5" thickBot="1" x14ac:dyDescent="0.25">
      <c r="A641" s="200"/>
      <c r="B641" s="175" t="s">
        <v>100</v>
      </c>
      <c r="C641" s="203"/>
      <c r="D641" s="176">
        <v>3419</v>
      </c>
      <c r="E641" s="175">
        <v>5222</v>
      </c>
      <c r="F641" s="195" t="s">
        <v>95</v>
      </c>
      <c r="G641" s="196">
        <v>0</v>
      </c>
      <c r="H641" s="196">
        <v>0</v>
      </c>
      <c r="I641" s="196">
        <v>0</v>
      </c>
      <c r="J641" s="196">
        <v>0</v>
      </c>
      <c r="K641" s="196">
        <v>0</v>
      </c>
      <c r="L641" s="218">
        <v>23</v>
      </c>
      <c r="M641" s="199">
        <f t="shared" si="126"/>
        <v>23</v>
      </c>
      <c r="O641" s="190"/>
    </row>
    <row r="642" spans="1:16" ht="22.5" x14ac:dyDescent="0.2">
      <c r="A642" s="159" t="s">
        <v>82</v>
      </c>
      <c r="B642" s="160">
        <v>4230117</v>
      </c>
      <c r="C642" s="161" t="s">
        <v>89</v>
      </c>
      <c r="D642" s="162" t="s">
        <v>90</v>
      </c>
      <c r="E642" s="160" t="s">
        <v>90</v>
      </c>
      <c r="F642" s="163" t="s">
        <v>432</v>
      </c>
      <c r="G642" s="164">
        <v>0</v>
      </c>
      <c r="H642" s="164">
        <v>0</v>
      </c>
      <c r="I642" s="164">
        <v>0</v>
      </c>
      <c r="J642" s="164">
        <v>0</v>
      </c>
      <c r="K642" s="164">
        <v>0</v>
      </c>
      <c r="L642" s="217">
        <f t="shared" ref="L642" si="141">+L643</f>
        <v>24</v>
      </c>
      <c r="M642" s="198">
        <f t="shared" si="126"/>
        <v>24</v>
      </c>
      <c r="N642" s="43" t="s">
        <v>65</v>
      </c>
      <c r="O642" s="190"/>
      <c r="P642" s="158"/>
    </row>
    <row r="643" spans="1:16" ht="13.5" thickBot="1" x14ac:dyDescent="0.25">
      <c r="A643" s="200"/>
      <c r="B643" s="175" t="s">
        <v>100</v>
      </c>
      <c r="C643" s="203"/>
      <c r="D643" s="176">
        <v>3419</v>
      </c>
      <c r="E643" s="175">
        <v>5222</v>
      </c>
      <c r="F643" s="195" t="s">
        <v>95</v>
      </c>
      <c r="G643" s="196">
        <v>0</v>
      </c>
      <c r="H643" s="196">
        <v>0</v>
      </c>
      <c r="I643" s="196">
        <v>0</v>
      </c>
      <c r="J643" s="196">
        <v>0</v>
      </c>
      <c r="K643" s="196">
        <v>0</v>
      </c>
      <c r="L643" s="218">
        <v>24</v>
      </c>
      <c r="M643" s="199">
        <f t="shared" si="126"/>
        <v>24</v>
      </c>
      <c r="O643" s="190"/>
    </row>
    <row r="644" spans="1:16" ht="22.5" x14ac:dyDescent="0.2">
      <c r="A644" s="159" t="s">
        <v>82</v>
      </c>
      <c r="B644" s="160">
        <v>4230118</v>
      </c>
      <c r="C644" s="161" t="s">
        <v>89</v>
      </c>
      <c r="D644" s="162" t="s">
        <v>90</v>
      </c>
      <c r="E644" s="160" t="s">
        <v>90</v>
      </c>
      <c r="F644" s="163" t="s">
        <v>433</v>
      </c>
      <c r="G644" s="164">
        <v>0</v>
      </c>
      <c r="H644" s="164">
        <v>0</v>
      </c>
      <c r="I644" s="164">
        <v>0</v>
      </c>
      <c r="J644" s="164">
        <v>0</v>
      </c>
      <c r="K644" s="164">
        <v>0</v>
      </c>
      <c r="L644" s="217">
        <f t="shared" ref="L644" si="142">+L645</f>
        <v>63</v>
      </c>
      <c r="M644" s="198">
        <f t="shared" si="126"/>
        <v>63</v>
      </c>
      <c r="N644" s="43" t="s">
        <v>65</v>
      </c>
      <c r="O644" s="190"/>
      <c r="P644" s="158"/>
    </row>
    <row r="645" spans="1:16" ht="13.5" thickBot="1" x14ac:dyDescent="0.25">
      <c r="A645" s="200"/>
      <c r="B645" s="175" t="s">
        <v>100</v>
      </c>
      <c r="C645" s="203"/>
      <c r="D645" s="176">
        <v>3419</v>
      </c>
      <c r="E645" s="175">
        <v>5222</v>
      </c>
      <c r="F645" s="195" t="s">
        <v>95</v>
      </c>
      <c r="G645" s="196">
        <v>0</v>
      </c>
      <c r="H645" s="196">
        <v>0</v>
      </c>
      <c r="I645" s="196">
        <v>0</v>
      </c>
      <c r="J645" s="196">
        <v>0</v>
      </c>
      <c r="K645" s="196">
        <v>0</v>
      </c>
      <c r="L645" s="218">
        <v>63</v>
      </c>
      <c r="M645" s="199">
        <f t="shared" si="126"/>
        <v>63</v>
      </c>
      <c r="O645" s="190"/>
    </row>
    <row r="646" spans="1:16" ht="22.5" x14ac:dyDescent="0.2">
      <c r="A646" s="159" t="s">
        <v>82</v>
      </c>
      <c r="B646" s="160">
        <v>4230119</v>
      </c>
      <c r="C646" s="161" t="s">
        <v>89</v>
      </c>
      <c r="D646" s="162" t="s">
        <v>90</v>
      </c>
      <c r="E646" s="160" t="s">
        <v>90</v>
      </c>
      <c r="F646" s="163" t="s">
        <v>434</v>
      </c>
      <c r="G646" s="164">
        <v>0</v>
      </c>
      <c r="H646" s="164">
        <v>0</v>
      </c>
      <c r="I646" s="164">
        <v>0</v>
      </c>
      <c r="J646" s="164">
        <v>0</v>
      </c>
      <c r="K646" s="164">
        <v>0</v>
      </c>
      <c r="L646" s="217">
        <f t="shared" ref="L646" si="143">+L647</f>
        <v>26</v>
      </c>
      <c r="M646" s="198">
        <f t="shared" si="126"/>
        <v>26</v>
      </c>
      <c r="N646" s="43" t="s">
        <v>65</v>
      </c>
      <c r="O646" s="190"/>
      <c r="P646" s="158"/>
    </row>
    <row r="647" spans="1:16" ht="13.5" thickBot="1" x14ac:dyDescent="0.25">
      <c r="A647" s="200"/>
      <c r="B647" s="175" t="s">
        <v>100</v>
      </c>
      <c r="C647" s="203"/>
      <c r="D647" s="176">
        <v>3419</v>
      </c>
      <c r="E647" s="175">
        <v>5222</v>
      </c>
      <c r="F647" s="195" t="s">
        <v>95</v>
      </c>
      <c r="G647" s="196">
        <v>0</v>
      </c>
      <c r="H647" s="196">
        <v>0</v>
      </c>
      <c r="I647" s="196">
        <v>0</v>
      </c>
      <c r="J647" s="196">
        <v>0</v>
      </c>
      <c r="K647" s="196">
        <v>0</v>
      </c>
      <c r="L647" s="218">
        <v>26</v>
      </c>
      <c r="M647" s="199">
        <f t="shared" si="126"/>
        <v>26</v>
      </c>
      <c r="O647" s="190"/>
    </row>
    <row r="648" spans="1:16" ht="22.5" x14ac:dyDescent="0.2">
      <c r="A648" s="159" t="s">
        <v>82</v>
      </c>
      <c r="B648" s="160">
        <v>4230120</v>
      </c>
      <c r="C648" s="161" t="s">
        <v>89</v>
      </c>
      <c r="D648" s="162" t="s">
        <v>90</v>
      </c>
      <c r="E648" s="160" t="s">
        <v>90</v>
      </c>
      <c r="F648" s="163" t="s">
        <v>435</v>
      </c>
      <c r="G648" s="164">
        <v>0</v>
      </c>
      <c r="H648" s="164">
        <v>0</v>
      </c>
      <c r="I648" s="164">
        <v>0</v>
      </c>
      <c r="J648" s="164">
        <v>0</v>
      </c>
      <c r="K648" s="164">
        <v>0</v>
      </c>
      <c r="L648" s="217">
        <f t="shared" ref="L648" si="144">+L649</f>
        <v>44</v>
      </c>
      <c r="M648" s="198">
        <f t="shared" si="126"/>
        <v>44</v>
      </c>
      <c r="N648" s="43" t="s">
        <v>65</v>
      </c>
      <c r="O648" s="190"/>
      <c r="P648" s="158"/>
    </row>
    <row r="649" spans="1:16" ht="13.5" thickBot="1" x14ac:dyDescent="0.25">
      <c r="A649" s="200"/>
      <c r="B649" s="175" t="s">
        <v>100</v>
      </c>
      <c r="C649" s="203"/>
      <c r="D649" s="176">
        <v>3419</v>
      </c>
      <c r="E649" s="175">
        <v>5222</v>
      </c>
      <c r="F649" s="195" t="s">
        <v>95</v>
      </c>
      <c r="G649" s="196">
        <v>0</v>
      </c>
      <c r="H649" s="196">
        <v>0</v>
      </c>
      <c r="I649" s="196">
        <v>0</v>
      </c>
      <c r="J649" s="196">
        <v>0</v>
      </c>
      <c r="K649" s="196">
        <v>0</v>
      </c>
      <c r="L649" s="218">
        <v>44</v>
      </c>
      <c r="M649" s="199">
        <f t="shared" si="126"/>
        <v>44</v>
      </c>
      <c r="O649" s="190"/>
    </row>
    <row r="650" spans="1:16" ht="22.5" x14ac:dyDescent="0.2">
      <c r="A650" s="159" t="s">
        <v>82</v>
      </c>
      <c r="B650" s="160">
        <v>4230121</v>
      </c>
      <c r="C650" s="161" t="s">
        <v>89</v>
      </c>
      <c r="D650" s="162" t="s">
        <v>90</v>
      </c>
      <c r="E650" s="160" t="s">
        <v>90</v>
      </c>
      <c r="F650" s="163" t="s">
        <v>436</v>
      </c>
      <c r="G650" s="164">
        <v>0</v>
      </c>
      <c r="H650" s="164">
        <v>0</v>
      </c>
      <c r="I650" s="164">
        <v>0</v>
      </c>
      <c r="J650" s="164">
        <v>0</v>
      </c>
      <c r="K650" s="164">
        <v>0</v>
      </c>
      <c r="L650" s="217">
        <f t="shared" ref="L650" si="145">+L651</f>
        <v>61</v>
      </c>
      <c r="M650" s="198">
        <f t="shared" si="126"/>
        <v>61</v>
      </c>
      <c r="N650" s="43" t="s">
        <v>65</v>
      </c>
      <c r="O650" s="190"/>
      <c r="P650" s="158"/>
    </row>
    <row r="651" spans="1:16" ht="13.5" thickBot="1" x14ac:dyDescent="0.25">
      <c r="A651" s="200"/>
      <c r="B651" s="175" t="s">
        <v>100</v>
      </c>
      <c r="C651" s="203"/>
      <c r="D651" s="176">
        <v>3419</v>
      </c>
      <c r="E651" s="175">
        <v>5222</v>
      </c>
      <c r="F651" s="195" t="s">
        <v>95</v>
      </c>
      <c r="G651" s="196">
        <v>0</v>
      </c>
      <c r="H651" s="196">
        <v>0</v>
      </c>
      <c r="I651" s="196">
        <v>0</v>
      </c>
      <c r="J651" s="196">
        <v>0</v>
      </c>
      <c r="K651" s="196">
        <v>0</v>
      </c>
      <c r="L651" s="218">
        <v>61</v>
      </c>
      <c r="M651" s="199">
        <f t="shared" si="126"/>
        <v>61</v>
      </c>
      <c r="O651" s="190"/>
    </row>
    <row r="652" spans="1:16" ht="22.5" x14ac:dyDescent="0.2">
      <c r="A652" s="159" t="s">
        <v>82</v>
      </c>
      <c r="B652" s="160">
        <v>4230122</v>
      </c>
      <c r="C652" s="161" t="s">
        <v>89</v>
      </c>
      <c r="D652" s="162" t="s">
        <v>90</v>
      </c>
      <c r="E652" s="160" t="s">
        <v>90</v>
      </c>
      <c r="F652" s="163" t="s">
        <v>437</v>
      </c>
      <c r="G652" s="164">
        <v>0</v>
      </c>
      <c r="H652" s="164">
        <v>0</v>
      </c>
      <c r="I652" s="164">
        <v>0</v>
      </c>
      <c r="J652" s="164">
        <v>0</v>
      </c>
      <c r="K652" s="164">
        <v>0</v>
      </c>
      <c r="L652" s="217">
        <f t="shared" ref="L652" si="146">+L653</f>
        <v>21</v>
      </c>
      <c r="M652" s="198">
        <f t="shared" si="126"/>
        <v>21</v>
      </c>
      <c r="N652" s="43" t="s">
        <v>65</v>
      </c>
      <c r="O652" s="190"/>
      <c r="P652" s="158"/>
    </row>
    <row r="653" spans="1:16" ht="13.5" thickBot="1" x14ac:dyDescent="0.25">
      <c r="A653" s="200"/>
      <c r="B653" s="175" t="s">
        <v>100</v>
      </c>
      <c r="C653" s="203"/>
      <c r="D653" s="176">
        <v>3419</v>
      </c>
      <c r="E653" s="175">
        <v>5222</v>
      </c>
      <c r="F653" s="195" t="s">
        <v>95</v>
      </c>
      <c r="G653" s="196">
        <v>0</v>
      </c>
      <c r="H653" s="196">
        <v>0</v>
      </c>
      <c r="I653" s="196">
        <v>0</v>
      </c>
      <c r="J653" s="196">
        <v>0</v>
      </c>
      <c r="K653" s="196">
        <v>0</v>
      </c>
      <c r="L653" s="218">
        <v>21</v>
      </c>
      <c r="M653" s="199">
        <f t="shared" si="126"/>
        <v>21</v>
      </c>
      <c r="O653" s="190"/>
    </row>
    <row r="654" spans="1:16" ht="33.75" x14ac:dyDescent="0.2">
      <c r="A654" s="159" t="s">
        <v>82</v>
      </c>
      <c r="B654" s="160">
        <v>4230123</v>
      </c>
      <c r="C654" s="161" t="s">
        <v>89</v>
      </c>
      <c r="D654" s="162" t="s">
        <v>90</v>
      </c>
      <c r="E654" s="160" t="s">
        <v>90</v>
      </c>
      <c r="F654" s="163" t="s">
        <v>438</v>
      </c>
      <c r="G654" s="164">
        <v>0</v>
      </c>
      <c r="H654" s="164">
        <v>0</v>
      </c>
      <c r="I654" s="164">
        <v>0</v>
      </c>
      <c r="J654" s="164">
        <v>0</v>
      </c>
      <c r="K654" s="164">
        <v>0</v>
      </c>
      <c r="L654" s="217">
        <f t="shared" ref="L654" si="147">+L655</f>
        <v>24</v>
      </c>
      <c r="M654" s="198">
        <f t="shared" si="126"/>
        <v>24</v>
      </c>
      <c r="N654" s="43" t="s">
        <v>65</v>
      </c>
      <c r="O654" s="190"/>
      <c r="P654" s="158"/>
    </row>
    <row r="655" spans="1:16" ht="13.5" thickBot="1" x14ac:dyDescent="0.25">
      <c r="A655" s="200"/>
      <c r="B655" s="175" t="s">
        <v>100</v>
      </c>
      <c r="C655" s="203"/>
      <c r="D655" s="176">
        <v>3419</v>
      </c>
      <c r="E655" s="175">
        <v>5222</v>
      </c>
      <c r="F655" s="195" t="s">
        <v>95</v>
      </c>
      <c r="G655" s="196">
        <v>0</v>
      </c>
      <c r="H655" s="196">
        <v>0</v>
      </c>
      <c r="I655" s="196">
        <v>0</v>
      </c>
      <c r="J655" s="196">
        <v>0</v>
      </c>
      <c r="K655" s="196">
        <v>0</v>
      </c>
      <c r="L655" s="218">
        <v>24</v>
      </c>
      <c r="M655" s="199">
        <f t="shared" si="126"/>
        <v>24</v>
      </c>
      <c r="O655" s="190"/>
    </row>
    <row r="656" spans="1:16" ht="33.75" x14ac:dyDescent="0.2">
      <c r="A656" s="159" t="s">
        <v>82</v>
      </c>
      <c r="B656" s="160">
        <v>4230124</v>
      </c>
      <c r="C656" s="161" t="s">
        <v>89</v>
      </c>
      <c r="D656" s="162" t="s">
        <v>90</v>
      </c>
      <c r="E656" s="160" t="s">
        <v>90</v>
      </c>
      <c r="F656" s="163" t="s">
        <v>439</v>
      </c>
      <c r="G656" s="164">
        <v>0</v>
      </c>
      <c r="H656" s="164">
        <v>0</v>
      </c>
      <c r="I656" s="164">
        <v>0</v>
      </c>
      <c r="J656" s="164">
        <v>0</v>
      </c>
      <c r="K656" s="164">
        <v>0</v>
      </c>
      <c r="L656" s="217">
        <f t="shared" ref="L656" si="148">+L657</f>
        <v>28</v>
      </c>
      <c r="M656" s="198">
        <f t="shared" si="126"/>
        <v>28</v>
      </c>
      <c r="N656" s="43" t="s">
        <v>65</v>
      </c>
      <c r="O656" s="190"/>
      <c r="P656" s="158"/>
    </row>
    <row r="657" spans="1:15" ht="13.5" thickBot="1" x14ac:dyDescent="0.25">
      <c r="A657" s="200"/>
      <c r="B657" s="175" t="s">
        <v>100</v>
      </c>
      <c r="C657" s="203"/>
      <c r="D657" s="176">
        <v>3419</v>
      </c>
      <c r="E657" s="175">
        <v>5222</v>
      </c>
      <c r="F657" s="195" t="s">
        <v>95</v>
      </c>
      <c r="G657" s="196">
        <v>0</v>
      </c>
      <c r="H657" s="196">
        <v>0</v>
      </c>
      <c r="I657" s="196">
        <v>0</v>
      </c>
      <c r="J657" s="196">
        <v>0</v>
      </c>
      <c r="K657" s="196">
        <v>0</v>
      </c>
      <c r="L657" s="218">
        <v>28</v>
      </c>
      <c r="M657" s="199">
        <f t="shared" si="126"/>
        <v>28</v>
      </c>
      <c r="N657" s="190"/>
      <c r="O657" s="190"/>
    </row>
    <row r="658" spans="1:15" ht="15.75" thickBot="1" x14ac:dyDescent="0.3">
      <c r="A658" s="109" t="s">
        <v>82</v>
      </c>
      <c r="B658" s="245" t="s">
        <v>440</v>
      </c>
      <c r="C658" s="246"/>
      <c r="D658" s="246"/>
      <c r="E658" s="247"/>
      <c r="F658" s="61" t="s">
        <v>441</v>
      </c>
      <c r="G658" s="62">
        <f>G659+G661+G663</f>
        <v>0</v>
      </c>
      <c r="H658" s="62">
        <f>H659+H661+H663</f>
        <v>63</v>
      </c>
      <c r="I658" s="62">
        <f>I659+I661+I663</f>
        <v>63</v>
      </c>
      <c r="J658" s="63">
        <v>0</v>
      </c>
      <c r="K658" s="63">
        <f t="shared" ref="K658:K673" si="149">+I658+J658</f>
        <v>63</v>
      </c>
      <c r="L658" s="64">
        <v>0</v>
      </c>
      <c r="M658" s="64">
        <f>+K658+L658</f>
        <v>63</v>
      </c>
      <c r="N658" s="36"/>
    </row>
    <row r="659" spans="1:15" ht="13.9" hidden="1" thickBot="1" x14ac:dyDescent="0.3">
      <c r="A659" s="110" t="s">
        <v>82</v>
      </c>
      <c r="B659" s="111" t="s">
        <v>442</v>
      </c>
      <c r="C659" s="67" t="s">
        <v>89</v>
      </c>
      <c r="D659" s="68" t="s">
        <v>90</v>
      </c>
      <c r="E659" s="111" t="s">
        <v>90</v>
      </c>
      <c r="F659" s="138" t="s">
        <v>443</v>
      </c>
      <c r="G659" s="139">
        <v>0</v>
      </c>
      <c r="H659" s="139">
        <v>29</v>
      </c>
      <c r="I659" s="139">
        <f t="shared" ref="I659:I664" si="150">+G659+H659</f>
        <v>29</v>
      </c>
      <c r="J659" s="71">
        <v>0</v>
      </c>
      <c r="K659" s="71">
        <f t="shared" si="149"/>
        <v>29</v>
      </c>
      <c r="L659" s="72">
        <v>0</v>
      </c>
      <c r="M659" s="72">
        <f t="shared" ref="M659:M673" si="151">+K659+L659</f>
        <v>29</v>
      </c>
      <c r="N659" s="36"/>
    </row>
    <row r="660" spans="1:15" ht="13.9" hidden="1" thickBot="1" x14ac:dyDescent="0.3">
      <c r="A660" s="117"/>
      <c r="B660" s="118"/>
      <c r="C660" s="140"/>
      <c r="D660" s="74">
        <v>3419</v>
      </c>
      <c r="E660" s="118">
        <v>5901</v>
      </c>
      <c r="F660" s="75" t="s">
        <v>91</v>
      </c>
      <c r="G660" s="76">
        <v>0</v>
      </c>
      <c r="H660" s="76">
        <v>29</v>
      </c>
      <c r="I660" s="76">
        <f t="shared" si="150"/>
        <v>29</v>
      </c>
      <c r="J660" s="77">
        <v>0</v>
      </c>
      <c r="K660" s="77">
        <f t="shared" si="149"/>
        <v>29</v>
      </c>
      <c r="L660" s="78">
        <v>0</v>
      </c>
      <c r="M660" s="78">
        <f t="shared" si="151"/>
        <v>29</v>
      </c>
      <c r="N660" s="36"/>
    </row>
    <row r="661" spans="1:15" ht="31.15" hidden="1" thickBot="1" x14ac:dyDescent="0.3">
      <c r="A661" s="110" t="s">
        <v>82</v>
      </c>
      <c r="B661" s="111">
        <v>3090065</v>
      </c>
      <c r="C661" s="67" t="s">
        <v>444</v>
      </c>
      <c r="D661" s="68" t="s">
        <v>90</v>
      </c>
      <c r="E661" s="111" t="s">
        <v>90</v>
      </c>
      <c r="F661" s="138" t="s">
        <v>445</v>
      </c>
      <c r="G661" s="139">
        <v>0</v>
      </c>
      <c r="H661" s="139">
        <v>10</v>
      </c>
      <c r="I661" s="139">
        <f t="shared" si="150"/>
        <v>10</v>
      </c>
      <c r="J661" s="82">
        <v>0</v>
      </c>
      <c r="K661" s="82">
        <f t="shared" si="149"/>
        <v>10</v>
      </c>
      <c r="L661" s="83">
        <v>0</v>
      </c>
      <c r="M661" s="83">
        <f t="shared" si="151"/>
        <v>10</v>
      </c>
      <c r="N661" s="36"/>
    </row>
    <row r="662" spans="1:15" ht="13.9" hidden="1" thickBot="1" x14ac:dyDescent="0.3">
      <c r="A662" s="117"/>
      <c r="B662" s="118" t="s">
        <v>100</v>
      </c>
      <c r="C662" s="140"/>
      <c r="D662" s="74">
        <v>3419</v>
      </c>
      <c r="E662" s="118">
        <v>5321</v>
      </c>
      <c r="F662" s="75" t="s">
        <v>281</v>
      </c>
      <c r="G662" s="76">
        <v>0</v>
      </c>
      <c r="H662" s="76">
        <v>10</v>
      </c>
      <c r="I662" s="76">
        <f t="shared" si="150"/>
        <v>10</v>
      </c>
      <c r="J662" s="88">
        <v>0</v>
      </c>
      <c r="K662" s="88">
        <f t="shared" si="149"/>
        <v>10</v>
      </c>
      <c r="L662" s="89">
        <v>0</v>
      </c>
      <c r="M662" s="89">
        <f t="shared" si="151"/>
        <v>10</v>
      </c>
      <c r="N662" s="36"/>
    </row>
    <row r="663" spans="1:15" ht="21" hidden="1" thickBot="1" x14ac:dyDescent="0.3">
      <c r="A663" s="159" t="s">
        <v>82</v>
      </c>
      <c r="B663" s="160">
        <v>3090070</v>
      </c>
      <c r="C663" s="161">
        <v>1442</v>
      </c>
      <c r="D663" s="162" t="s">
        <v>90</v>
      </c>
      <c r="E663" s="160" t="s">
        <v>90</v>
      </c>
      <c r="F663" s="163" t="s">
        <v>446</v>
      </c>
      <c r="G663" s="164">
        <v>0</v>
      </c>
      <c r="H663" s="164">
        <v>24</v>
      </c>
      <c r="I663" s="164">
        <f t="shared" si="150"/>
        <v>24</v>
      </c>
      <c r="J663" s="165">
        <v>0</v>
      </c>
      <c r="K663" s="165">
        <f t="shared" si="149"/>
        <v>24</v>
      </c>
      <c r="L663" s="72">
        <v>0</v>
      </c>
      <c r="M663" s="72">
        <f t="shared" si="151"/>
        <v>24</v>
      </c>
      <c r="N663" s="36"/>
    </row>
    <row r="664" spans="1:15" ht="21.6" hidden="1" thickBot="1" x14ac:dyDescent="0.3">
      <c r="A664" s="166"/>
      <c r="B664" s="167" t="s">
        <v>100</v>
      </c>
      <c r="C664" s="168"/>
      <c r="D664" s="169">
        <v>3123</v>
      </c>
      <c r="E664" s="167">
        <v>5331</v>
      </c>
      <c r="F664" s="170" t="s">
        <v>447</v>
      </c>
      <c r="G664" s="171">
        <v>0</v>
      </c>
      <c r="H664" s="171">
        <v>24</v>
      </c>
      <c r="I664" s="171">
        <f t="shared" si="150"/>
        <v>24</v>
      </c>
      <c r="J664" s="171">
        <v>-24</v>
      </c>
      <c r="K664" s="171">
        <f t="shared" si="149"/>
        <v>0</v>
      </c>
      <c r="L664" s="128">
        <v>0</v>
      </c>
      <c r="M664" s="128">
        <f t="shared" si="151"/>
        <v>0</v>
      </c>
      <c r="N664" s="36"/>
    </row>
    <row r="665" spans="1:15" ht="21.6" hidden="1" thickBot="1" x14ac:dyDescent="0.3">
      <c r="A665" s="172"/>
      <c r="B665" s="173"/>
      <c r="C665" s="174"/>
      <c r="D665" s="175">
        <v>3419</v>
      </c>
      <c r="E665" s="176">
        <v>5331</v>
      </c>
      <c r="F665" s="177" t="s">
        <v>447</v>
      </c>
      <c r="G665" s="178">
        <v>0</v>
      </c>
      <c r="H665" s="178">
        <v>0</v>
      </c>
      <c r="I665" s="178">
        <v>0</v>
      </c>
      <c r="J665" s="179">
        <v>24</v>
      </c>
      <c r="K665" s="179">
        <f t="shared" si="149"/>
        <v>24</v>
      </c>
      <c r="L665" s="78">
        <v>0</v>
      </c>
      <c r="M665" s="78">
        <f t="shared" si="151"/>
        <v>24</v>
      </c>
      <c r="N665" s="36"/>
    </row>
    <row r="666" spans="1:15" ht="15.75" thickBot="1" x14ac:dyDescent="0.3">
      <c r="A666" s="109" t="s">
        <v>82</v>
      </c>
      <c r="B666" s="245" t="s">
        <v>448</v>
      </c>
      <c r="C666" s="246"/>
      <c r="D666" s="246"/>
      <c r="E666" s="247"/>
      <c r="F666" s="61" t="s">
        <v>449</v>
      </c>
      <c r="G666" s="62">
        <f>G667+G669</f>
        <v>0</v>
      </c>
      <c r="H666" s="62">
        <f>H667+H669</f>
        <v>205.84899999999999</v>
      </c>
      <c r="I666" s="62">
        <f>I667+I669</f>
        <v>205.84899999999999</v>
      </c>
      <c r="J666" s="63">
        <v>0</v>
      </c>
      <c r="K666" s="63">
        <f t="shared" si="149"/>
        <v>205.84899999999999</v>
      </c>
      <c r="L666" s="64">
        <v>0</v>
      </c>
      <c r="M666" s="64">
        <f t="shared" si="151"/>
        <v>205.84899999999999</v>
      </c>
      <c r="N666" s="36"/>
    </row>
    <row r="667" spans="1:15" ht="13.9" hidden="1" thickBot="1" x14ac:dyDescent="0.3">
      <c r="A667" s="110" t="s">
        <v>82</v>
      </c>
      <c r="B667" s="111" t="s">
        <v>450</v>
      </c>
      <c r="C667" s="67" t="s">
        <v>89</v>
      </c>
      <c r="D667" s="68" t="s">
        <v>90</v>
      </c>
      <c r="E667" s="111" t="s">
        <v>90</v>
      </c>
      <c r="F667" s="138" t="s">
        <v>451</v>
      </c>
      <c r="G667" s="139">
        <v>0</v>
      </c>
      <c r="H667" s="139">
        <v>203.1</v>
      </c>
      <c r="I667" s="139">
        <f t="shared" ref="I667:I670" si="152">+G667+H667</f>
        <v>203.1</v>
      </c>
      <c r="J667" s="71">
        <v>0</v>
      </c>
      <c r="K667" s="71">
        <f t="shared" si="149"/>
        <v>203.1</v>
      </c>
      <c r="L667" s="72">
        <v>0</v>
      </c>
      <c r="M667" s="72">
        <f t="shared" si="151"/>
        <v>203.1</v>
      </c>
      <c r="N667" s="36"/>
    </row>
    <row r="668" spans="1:15" ht="13.9" hidden="1" thickBot="1" x14ac:dyDescent="0.3">
      <c r="A668" s="117"/>
      <c r="B668" s="118"/>
      <c r="C668" s="140"/>
      <c r="D668" s="74">
        <v>3419</v>
      </c>
      <c r="E668" s="118">
        <v>5901</v>
      </c>
      <c r="F668" s="75" t="s">
        <v>91</v>
      </c>
      <c r="G668" s="76">
        <v>0</v>
      </c>
      <c r="H668" s="76">
        <v>203.1</v>
      </c>
      <c r="I668" s="76">
        <f t="shared" si="152"/>
        <v>203.1</v>
      </c>
      <c r="J668" s="77">
        <v>0</v>
      </c>
      <c r="K668" s="77">
        <f t="shared" si="149"/>
        <v>203.1</v>
      </c>
      <c r="L668" s="78">
        <v>0</v>
      </c>
      <c r="M668" s="78">
        <f t="shared" si="151"/>
        <v>203.1</v>
      </c>
      <c r="N668" s="36"/>
    </row>
    <row r="669" spans="1:15" ht="21" hidden="1" thickBot="1" x14ac:dyDescent="0.3">
      <c r="A669" s="110" t="s">
        <v>82</v>
      </c>
      <c r="B669" s="111">
        <v>3100012</v>
      </c>
      <c r="C669" s="67" t="s">
        <v>89</v>
      </c>
      <c r="D669" s="68" t="s">
        <v>90</v>
      </c>
      <c r="E669" s="111" t="s">
        <v>90</v>
      </c>
      <c r="F669" s="138" t="s">
        <v>452</v>
      </c>
      <c r="G669" s="139">
        <v>0</v>
      </c>
      <c r="H669" s="139">
        <v>2.7490000000000001</v>
      </c>
      <c r="I669" s="139">
        <f t="shared" si="152"/>
        <v>2.7490000000000001</v>
      </c>
      <c r="J669" s="82">
        <v>0</v>
      </c>
      <c r="K669" s="82">
        <f t="shared" si="149"/>
        <v>2.7490000000000001</v>
      </c>
      <c r="L669" s="83">
        <v>0</v>
      </c>
      <c r="M669" s="83">
        <f t="shared" si="151"/>
        <v>2.7490000000000001</v>
      </c>
      <c r="N669" s="36"/>
    </row>
    <row r="670" spans="1:15" ht="13.9" hidden="1" thickBot="1" x14ac:dyDescent="0.3">
      <c r="A670" s="117"/>
      <c r="B670" s="118" t="s">
        <v>100</v>
      </c>
      <c r="C670" s="140"/>
      <c r="D670" s="74">
        <v>3419</v>
      </c>
      <c r="E670" s="118">
        <v>5909</v>
      </c>
      <c r="F670" s="75" t="s">
        <v>97</v>
      </c>
      <c r="G670" s="76">
        <v>0</v>
      </c>
      <c r="H670" s="76">
        <v>2.7490000000000001</v>
      </c>
      <c r="I670" s="76">
        <f t="shared" si="152"/>
        <v>2.7490000000000001</v>
      </c>
      <c r="J670" s="88">
        <v>0</v>
      </c>
      <c r="K670" s="88">
        <f t="shared" si="149"/>
        <v>2.7490000000000001</v>
      </c>
      <c r="L670" s="89">
        <v>0</v>
      </c>
      <c r="M670" s="89">
        <f t="shared" si="151"/>
        <v>2.7490000000000001</v>
      </c>
      <c r="N670" s="36"/>
    </row>
    <row r="671" spans="1:15" ht="23.25" thickBot="1" x14ac:dyDescent="0.3">
      <c r="A671" s="109" t="s">
        <v>82</v>
      </c>
      <c r="B671" s="245" t="s">
        <v>453</v>
      </c>
      <c r="C671" s="246"/>
      <c r="D671" s="246"/>
      <c r="E671" s="247"/>
      <c r="F671" s="180" t="s">
        <v>454</v>
      </c>
      <c r="G671" s="62">
        <f>G672</f>
        <v>3000</v>
      </c>
      <c r="H671" s="62">
        <f>H672</f>
        <v>4873</v>
      </c>
      <c r="I671" s="62">
        <f>I672</f>
        <v>7873</v>
      </c>
      <c r="J671" s="63">
        <v>0</v>
      </c>
      <c r="K671" s="63">
        <f t="shared" si="149"/>
        <v>7873</v>
      </c>
      <c r="L671" s="64">
        <v>0</v>
      </c>
      <c r="M671" s="64">
        <f t="shared" si="151"/>
        <v>7873</v>
      </c>
      <c r="N671" s="36"/>
    </row>
    <row r="672" spans="1:15" ht="20.45" hidden="1" x14ac:dyDescent="0.25">
      <c r="A672" s="110" t="s">
        <v>82</v>
      </c>
      <c r="B672" s="111">
        <v>4260000</v>
      </c>
      <c r="C672" s="67" t="s">
        <v>89</v>
      </c>
      <c r="D672" s="68" t="s">
        <v>90</v>
      </c>
      <c r="E672" s="111" t="s">
        <v>90</v>
      </c>
      <c r="F672" s="138" t="s">
        <v>454</v>
      </c>
      <c r="G672" s="139">
        <v>3000</v>
      </c>
      <c r="H672" s="139">
        <f>+H673</f>
        <v>4873</v>
      </c>
      <c r="I672" s="139">
        <f t="shared" ref="I672:I673" si="153">+G672+H672</f>
        <v>7873</v>
      </c>
      <c r="J672" s="71">
        <v>0</v>
      </c>
      <c r="K672" s="71">
        <f t="shared" si="149"/>
        <v>7873</v>
      </c>
      <c r="L672" s="72">
        <v>0</v>
      </c>
      <c r="M672" s="72">
        <f t="shared" si="151"/>
        <v>7873</v>
      </c>
      <c r="N672" s="36"/>
    </row>
    <row r="673" spans="1:13" s="36" customFormat="1" ht="13.9" hidden="1" thickBot="1" x14ac:dyDescent="0.3">
      <c r="A673" s="117"/>
      <c r="B673" s="118"/>
      <c r="C673" s="181"/>
      <c r="D673" s="74">
        <v>3419</v>
      </c>
      <c r="E673" s="118">
        <v>5901</v>
      </c>
      <c r="F673" s="75" t="s">
        <v>91</v>
      </c>
      <c r="G673" s="76">
        <v>3000</v>
      </c>
      <c r="H673" s="182">
        <v>4873</v>
      </c>
      <c r="I673" s="76">
        <f t="shared" si="153"/>
        <v>7873</v>
      </c>
      <c r="J673" s="88">
        <v>0</v>
      </c>
      <c r="K673" s="88">
        <f t="shared" si="149"/>
        <v>7873</v>
      </c>
      <c r="L673" s="89">
        <v>0</v>
      </c>
      <c r="M673" s="89">
        <f t="shared" si="151"/>
        <v>7873</v>
      </c>
    </row>
    <row r="674" spans="1:13" s="36" customFormat="1" ht="13.15" x14ac:dyDescent="0.25">
      <c r="F674" s="183">
        <v>42499</v>
      </c>
      <c r="G674" s="184"/>
      <c r="J674" s="41"/>
      <c r="K674" s="41"/>
      <c r="L674" s="42"/>
      <c r="M674" s="42"/>
    </row>
    <row r="675" spans="1:13" s="36" customFormat="1" ht="14.45" x14ac:dyDescent="0.3">
      <c r="B675" s="240"/>
      <c r="C675" s="241"/>
      <c r="D675" s="241"/>
      <c r="E675" s="185"/>
      <c r="F675" s="185"/>
    </row>
    <row r="676" spans="1:13" s="36" customFormat="1" ht="13.15" x14ac:dyDescent="0.25">
      <c r="B676" s="186"/>
      <c r="C676" s="186"/>
      <c r="D676" s="186"/>
      <c r="E676" s="187"/>
      <c r="F676" s="187"/>
    </row>
    <row r="677" spans="1:13" s="36" customFormat="1" ht="14.45" x14ac:dyDescent="0.3">
      <c r="B677" s="240"/>
      <c r="C677" s="241"/>
      <c r="D677" s="241"/>
      <c r="E677" s="188"/>
      <c r="F677" s="188"/>
    </row>
    <row r="678" spans="1:13" s="36" customFormat="1" ht="13.15" x14ac:dyDescent="0.25">
      <c r="B678" s="186"/>
      <c r="C678" s="186"/>
      <c r="D678" s="186"/>
      <c r="E678" s="188"/>
      <c r="F678" s="188"/>
      <c r="M678" s="36">
        <v>0</v>
      </c>
    </row>
    <row r="679" spans="1:13" s="36" customFormat="1" ht="15" x14ac:dyDescent="0.25">
      <c r="B679" s="240"/>
      <c r="C679" s="241"/>
      <c r="D679" s="241"/>
      <c r="E679" s="248"/>
      <c r="F679" s="248"/>
    </row>
    <row r="680" spans="1:13" s="36" customFormat="1" x14ac:dyDescent="0.2">
      <c r="B680" s="186"/>
      <c r="C680" s="186"/>
      <c r="D680" s="186"/>
      <c r="E680" s="241"/>
      <c r="F680" s="241"/>
    </row>
    <row r="681" spans="1:13" s="36" customFormat="1" ht="35.450000000000003" customHeight="1" x14ac:dyDescent="0.25">
      <c r="B681" s="240"/>
      <c r="C681" s="241"/>
      <c r="D681" s="241"/>
      <c r="E681" s="248"/>
      <c r="F681" s="248"/>
    </row>
    <row r="682" spans="1:13" s="36" customFormat="1" x14ac:dyDescent="0.2">
      <c r="B682" s="186"/>
      <c r="C682" s="186"/>
      <c r="D682" s="186"/>
      <c r="E682" s="241"/>
      <c r="F682" s="241"/>
    </row>
    <row r="683" spans="1:13" s="36" customFormat="1" ht="14.45" x14ac:dyDescent="0.3">
      <c r="B683" s="240"/>
      <c r="C683" s="241"/>
      <c r="D683" s="241"/>
      <c r="E683" s="189"/>
      <c r="F683" s="190"/>
    </row>
  </sheetData>
  <mergeCells count="61">
    <mergeCell ref="B683:D683"/>
    <mergeCell ref="B679:D679"/>
    <mergeCell ref="E679:E680"/>
    <mergeCell ref="F679:F680"/>
    <mergeCell ref="B681:D681"/>
    <mergeCell ref="E681:E682"/>
    <mergeCell ref="F681:F682"/>
    <mergeCell ref="B677:D677"/>
    <mergeCell ref="B79:C79"/>
    <mergeCell ref="B81:C81"/>
    <mergeCell ref="B83:C83"/>
    <mergeCell ref="B84:E84"/>
    <mergeCell ref="B357:E357"/>
    <mergeCell ref="B370:E370"/>
    <mergeCell ref="B373:E373"/>
    <mergeCell ref="B658:E658"/>
    <mergeCell ref="B666:E666"/>
    <mergeCell ref="B671:E671"/>
    <mergeCell ref="B675:D675"/>
    <mergeCell ref="B77:C77"/>
    <mergeCell ref="B55:C55"/>
    <mergeCell ref="B57:C57"/>
    <mergeCell ref="B59:C59"/>
    <mergeCell ref="B61:C61"/>
    <mergeCell ref="B63:C63"/>
    <mergeCell ref="B65:C65"/>
    <mergeCell ref="B67:C67"/>
    <mergeCell ref="B69:C69"/>
    <mergeCell ref="B71:C71"/>
    <mergeCell ref="B73:C73"/>
    <mergeCell ref="B75:C75"/>
    <mergeCell ref="B53:C53"/>
    <mergeCell ref="B31:C31"/>
    <mergeCell ref="B33:C33"/>
    <mergeCell ref="B35:C35"/>
    <mergeCell ref="B37:C37"/>
    <mergeCell ref="B39:C39"/>
    <mergeCell ref="B41:C41"/>
    <mergeCell ref="B43:C43"/>
    <mergeCell ref="B45:C45"/>
    <mergeCell ref="B47:C47"/>
    <mergeCell ref="B49:C49"/>
    <mergeCell ref="B51:C51"/>
    <mergeCell ref="B29:C29"/>
    <mergeCell ref="B10:F10"/>
    <mergeCell ref="B11:F11"/>
    <mergeCell ref="B12:F12"/>
    <mergeCell ref="B13:E13"/>
    <mergeCell ref="B15:C15"/>
    <mergeCell ref="B17:C17"/>
    <mergeCell ref="B19:C19"/>
    <mergeCell ref="B21:C21"/>
    <mergeCell ref="B23:C23"/>
    <mergeCell ref="B25:C25"/>
    <mergeCell ref="B27:C27"/>
    <mergeCell ref="B9:C9"/>
    <mergeCell ref="F1:N1"/>
    <mergeCell ref="A2:I2"/>
    <mergeCell ref="K2:M2"/>
    <mergeCell ref="A4:I4"/>
    <mergeCell ref="A6:I6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Normal="100" workbookViewId="0">
      <selection activeCell="J31" sqref="J3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49" t="s">
        <v>2</v>
      </c>
      <c r="B1" s="249"/>
      <c r="C1" s="250" t="s">
        <v>64</v>
      </c>
      <c r="D1" s="251"/>
      <c r="E1" s="251"/>
    </row>
    <row r="2" spans="1:10" ht="24.75" thickBot="1" x14ac:dyDescent="0.3">
      <c r="A2" s="1" t="s">
        <v>3</v>
      </c>
      <c r="B2" s="2" t="s">
        <v>4</v>
      </c>
      <c r="C2" s="3" t="s">
        <v>5</v>
      </c>
      <c r="D2" s="3" t="s">
        <v>65</v>
      </c>
      <c r="E2" s="3" t="s">
        <v>6</v>
      </c>
    </row>
    <row r="3" spans="1:10" ht="15" customHeight="1" x14ac:dyDescent="0.25">
      <c r="A3" s="4" t="s">
        <v>7</v>
      </c>
      <c r="B3" s="5" t="s">
        <v>8</v>
      </c>
      <c r="C3" s="6">
        <f>C4+C5+C6</f>
        <v>2625863.2199999997</v>
      </c>
      <c r="D3" s="6">
        <f>D4+D5+D6</f>
        <v>0</v>
      </c>
      <c r="E3" s="7">
        <f t="shared" ref="E3:E25" si="0">C3+D3</f>
        <v>2625863.2199999997</v>
      </c>
    </row>
    <row r="4" spans="1:10" ht="15" customHeight="1" x14ac:dyDescent="0.25">
      <c r="A4" s="8" t="s">
        <v>9</v>
      </c>
      <c r="B4" s="9" t="s">
        <v>10</v>
      </c>
      <c r="C4" s="10">
        <v>2466142.71</v>
      </c>
      <c r="D4" s="11">
        <v>0</v>
      </c>
      <c r="E4" s="12">
        <f t="shared" si="0"/>
        <v>2466142.71</v>
      </c>
      <c r="J4" s="13"/>
    </row>
    <row r="5" spans="1:10" ht="15" customHeight="1" x14ac:dyDescent="0.25">
      <c r="A5" s="8" t="s">
        <v>11</v>
      </c>
      <c r="B5" s="9" t="s">
        <v>12</v>
      </c>
      <c r="C5" s="10">
        <v>159504.26</v>
      </c>
      <c r="D5" s="14">
        <v>0</v>
      </c>
      <c r="E5" s="12">
        <f t="shared" si="0"/>
        <v>159504.26</v>
      </c>
    </row>
    <row r="6" spans="1:10" ht="15" customHeight="1" x14ac:dyDescent="0.25">
      <c r="A6" s="8" t="s">
        <v>13</v>
      </c>
      <c r="B6" s="9" t="s">
        <v>14</v>
      </c>
      <c r="C6" s="10">
        <v>216.25</v>
      </c>
      <c r="D6" s="10">
        <v>0</v>
      </c>
      <c r="E6" s="12">
        <f t="shared" si="0"/>
        <v>216.25</v>
      </c>
    </row>
    <row r="7" spans="1:10" ht="15" customHeight="1" x14ac:dyDescent="0.25">
      <c r="A7" s="15" t="s">
        <v>15</v>
      </c>
      <c r="B7" s="9" t="s">
        <v>16</v>
      </c>
      <c r="C7" s="16">
        <f>C8+C14</f>
        <v>4464116.72</v>
      </c>
      <c r="D7" s="16">
        <f>D8+D14</f>
        <v>0</v>
      </c>
      <c r="E7" s="17">
        <f t="shared" si="0"/>
        <v>4464116.72</v>
      </c>
    </row>
    <row r="8" spans="1:10" ht="15" customHeight="1" x14ac:dyDescent="0.25">
      <c r="A8" s="8" t="s">
        <v>17</v>
      </c>
      <c r="B8" s="9" t="s">
        <v>18</v>
      </c>
      <c r="C8" s="10">
        <f>C9+C10+C12+C13</f>
        <v>4268257.71</v>
      </c>
      <c r="D8" s="10">
        <f>D9+D10+D12+D13</f>
        <v>0</v>
      </c>
      <c r="E8" s="18">
        <f t="shared" si="0"/>
        <v>4268257.71</v>
      </c>
    </row>
    <row r="9" spans="1:10" ht="15" customHeight="1" x14ac:dyDescent="0.25">
      <c r="A9" s="8" t="s">
        <v>19</v>
      </c>
      <c r="B9" s="9" t="s">
        <v>20</v>
      </c>
      <c r="C9" s="10">
        <v>63118.7</v>
      </c>
      <c r="D9" s="10">
        <v>0</v>
      </c>
      <c r="E9" s="18">
        <f t="shared" si="0"/>
        <v>63118.7</v>
      </c>
    </row>
    <row r="10" spans="1:10" ht="15" customHeight="1" x14ac:dyDescent="0.25">
      <c r="A10" s="8" t="s">
        <v>21</v>
      </c>
      <c r="B10" s="9" t="s">
        <v>18</v>
      </c>
      <c r="C10" s="10">
        <v>4180369.0100000002</v>
      </c>
      <c r="D10" s="10">
        <v>0</v>
      </c>
      <c r="E10" s="18">
        <f t="shared" si="0"/>
        <v>4180369.0100000002</v>
      </c>
    </row>
    <row r="11" spans="1:10" ht="15" customHeight="1" x14ac:dyDescent="0.25">
      <c r="A11" s="8" t="s">
        <v>22</v>
      </c>
      <c r="B11" s="9">
        <v>4123</v>
      </c>
      <c r="C11" s="10">
        <v>0</v>
      </c>
      <c r="D11" s="10">
        <v>0</v>
      </c>
      <c r="E11" s="18">
        <f>SUM(C11:D11)</f>
        <v>0</v>
      </c>
    </row>
    <row r="12" spans="1:10" ht="15" customHeight="1" x14ac:dyDescent="0.25">
      <c r="A12" s="8" t="s">
        <v>23</v>
      </c>
      <c r="B12" s="9" t="s">
        <v>24</v>
      </c>
      <c r="C12" s="10">
        <v>0</v>
      </c>
      <c r="D12" s="10">
        <v>0</v>
      </c>
      <c r="E12" s="18">
        <f>SUM(C12:D12)</f>
        <v>0</v>
      </c>
    </row>
    <row r="13" spans="1:10" ht="15" customHeight="1" x14ac:dyDescent="0.25">
      <c r="A13" s="8" t="s">
        <v>25</v>
      </c>
      <c r="B13" s="9">
        <v>4121</v>
      </c>
      <c r="C13" s="10">
        <v>24770</v>
      </c>
      <c r="D13" s="10">
        <v>0</v>
      </c>
      <c r="E13" s="18">
        <f>SUM(C13:D13)</f>
        <v>24770</v>
      </c>
    </row>
    <row r="14" spans="1:10" ht="15" customHeight="1" x14ac:dyDescent="0.25">
      <c r="A14" s="8" t="s">
        <v>26</v>
      </c>
      <c r="B14" s="9" t="s">
        <v>27</v>
      </c>
      <c r="C14" s="10">
        <f>C15+C17+C18</f>
        <v>195859.01</v>
      </c>
      <c r="D14" s="10">
        <f>D15+D17+D18</f>
        <v>0</v>
      </c>
      <c r="E14" s="18">
        <f t="shared" si="0"/>
        <v>195859.01</v>
      </c>
    </row>
    <row r="15" spans="1:10" ht="15" customHeight="1" x14ac:dyDescent="0.25">
      <c r="A15" s="8" t="s">
        <v>21</v>
      </c>
      <c r="B15" s="9" t="s">
        <v>28</v>
      </c>
      <c r="C15" s="10">
        <v>191329.65000000002</v>
      </c>
      <c r="D15" s="10">
        <v>0</v>
      </c>
      <c r="E15" s="18">
        <f t="shared" si="0"/>
        <v>191329.65000000002</v>
      </c>
    </row>
    <row r="16" spans="1:10" ht="15" customHeight="1" x14ac:dyDescent="0.25">
      <c r="A16" s="8" t="s">
        <v>29</v>
      </c>
      <c r="B16" s="9">
        <v>4223</v>
      </c>
      <c r="C16" s="10">
        <v>0</v>
      </c>
      <c r="D16" s="10">
        <v>0</v>
      </c>
      <c r="E16" s="18">
        <f>SUM(C16:D16)</f>
        <v>0</v>
      </c>
    </row>
    <row r="17" spans="1:5" ht="15" customHeight="1" x14ac:dyDescent="0.25">
      <c r="A17" s="8" t="s">
        <v>23</v>
      </c>
      <c r="B17" s="9" t="s">
        <v>30</v>
      </c>
      <c r="C17" s="10">
        <v>0</v>
      </c>
      <c r="D17" s="10">
        <v>0</v>
      </c>
      <c r="E17" s="18">
        <f>SUM(C17:D17)</f>
        <v>0</v>
      </c>
    </row>
    <row r="18" spans="1:5" ht="15" customHeight="1" x14ac:dyDescent="0.25">
      <c r="A18" s="8" t="s">
        <v>25</v>
      </c>
      <c r="B18" s="9">
        <v>4221</v>
      </c>
      <c r="C18" s="10">
        <v>4529.3599999999997</v>
      </c>
      <c r="D18" s="10">
        <v>0</v>
      </c>
      <c r="E18" s="18">
        <f>SUM(C18:D18)</f>
        <v>4529.3599999999997</v>
      </c>
    </row>
    <row r="19" spans="1:5" ht="15" customHeight="1" x14ac:dyDescent="0.25">
      <c r="A19" s="15" t="s">
        <v>31</v>
      </c>
      <c r="B19" s="19" t="s">
        <v>32</v>
      </c>
      <c r="C19" s="16">
        <f>C3+C7</f>
        <v>7089979.9399999995</v>
      </c>
      <c r="D19" s="16">
        <f>D3+D7</f>
        <v>0</v>
      </c>
      <c r="E19" s="17">
        <f t="shared" si="0"/>
        <v>7089979.9399999995</v>
      </c>
    </row>
    <row r="20" spans="1:5" ht="15" customHeight="1" x14ac:dyDescent="0.25">
      <c r="A20" s="15" t="s">
        <v>33</v>
      </c>
      <c r="B20" s="19" t="s">
        <v>34</v>
      </c>
      <c r="C20" s="16">
        <f>SUM(C21:C24)</f>
        <v>958065.58000000007</v>
      </c>
      <c r="D20" s="16">
        <f>SUM(D21:D24)</f>
        <v>0</v>
      </c>
      <c r="E20" s="17">
        <f t="shared" si="0"/>
        <v>958065.58000000007</v>
      </c>
    </row>
    <row r="21" spans="1:5" ht="15" customHeight="1" x14ac:dyDescent="0.25">
      <c r="A21" s="8" t="s">
        <v>35</v>
      </c>
      <c r="B21" s="9" t="s">
        <v>36</v>
      </c>
      <c r="C21" s="10">
        <v>127924.29999999999</v>
      </c>
      <c r="D21" s="10">
        <v>0</v>
      </c>
      <c r="E21" s="18">
        <f t="shared" si="0"/>
        <v>127924.29999999999</v>
      </c>
    </row>
    <row r="22" spans="1:5" ht="15" customHeight="1" x14ac:dyDescent="0.25">
      <c r="A22" s="8" t="s">
        <v>37</v>
      </c>
      <c r="B22" s="9">
        <v>8115</v>
      </c>
      <c r="C22" s="10">
        <v>977016.28</v>
      </c>
      <c r="D22" s="10">
        <v>0</v>
      </c>
      <c r="E22" s="18">
        <f>SUM(C22:D22)</f>
        <v>977016.28</v>
      </c>
    </row>
    <row r="23" spans="1:5" ht="15" customHeight="1" x14ac:dyDescent="0.25">
      <c r="A23" s="8" t="s">
        <v>38</v>
      </c>
      <c r="B23" s="9">
        <v>8123</v>
      </c>
      <c r="C23" s="10">
        <v>0</v>
      </c>
      <c r="D23" s="10">
        <v>0</v>
      </c>
      <c r="E23" s="18">
        <f>C23+D23</f>
        <v>0</v>
      </c>
    </row>
    <row r="24" spans="1:5" ht="15" customHeight="1" thickBot="1" x14ac:dyDescent="0.3">
      <c r="A24" s="20" t="s">
        <v>39</v>
      </c>
      <c r="B24" s="21">
        <v>-8124</v>
      </c>
      <c r="C24" s="22">
        <v>-146875</v>
      </c>
      <c r="D24" s="22">
        <v>0</v>
      </c>
      <c r="E24" s="23">
        <f>C24+D24</f>
        <v>-146875</v>
      </c>
    </row>
    <row r="25" spans="1:5" ht="15" customHeight="1" thickBot="1" x14ac:dyDescent="0.3">
      <c r="A25" s="24" t="s">
        <v>40</v>
      </c>
      <c r="B25" s="25"/>
      <c r="C25" s="26">
        <f>C3+C7+C20</f>
        <v>8048045.5199999996</v>
      </c>
      <c r="D25" s="26">
        <f>D19+D20</f>
        <v>0</v>
      </c>
      <c r="E25" s="27">
        <f t="shared" si="0"/>
        <v>8048045.5199999996</v>
      </c>
    </row>
    <row r="26" spans="1:5" ht="15.75" thickBot="1" x14ac:dyDescent="0.3">
      <c r="A26" s="249" t="s">
        <v>41</v>
      </c>
      <c r="B26" s="249"/>
      <c r="C26" s="28"/>
      <c r="D26" s="28"/>
      <c r="E26" s="29" t="s">
        <v>1</v>
      </c>
    </row>
    <row r="27" spans="1:5" ht="24.75" thickBot="1" x14ac:dyDescent="0.3">
      <c r="A27" s="1" t="s">
        <v>42</v>
      </c>
      <c r="B27" s="2" t="s">
        <v>0</v>
      </c>
      <c r="C27" s="3" t="s">
        <v>5</v>
      </c>
      <c r="D27" s="3" t="s">
        <v>66</v>
      </c>
      <c r="E27" s="3" t="s">
        <v>6</v>
      </c>
    </row>
    <row r="28" spans="1:5" ht="15" customHeight="1" x14ac:dyDescent="0.3">
      <c r="A28" s="30" t="s">
        <v>43</v>
      </c>
      <c r="B28" s="31" t="s">
        <v>44</v>
      </c>
      <c r="C28" s="14">
        <v>28361.82</v>
      </c>
      <c r="D28" s="14">
        <v>0</v>
      </c>
      <c r="E28" s="32">
        <f>C28+D28</f>
        <v>28361.82</v>
      </c>
    </row>
    <row r="29" spans="1:5" ht="15" customHeight="1" x14ac:dyDescent="0.25">
      <c r="A29" s="33" t="s">
        <v>45</v>
      </c>
      <c r="B29" s="9" t="s">
        <v>44</v>
      </c>
      <c r="C29" s="10">
        <v>255521.85</v>
      </c>
      <c r="D29" s="14">
        <v>0</v>
      </c>
      <c r="E29" s="32">
        <f t="shared" ref="E29:E44" si="1">C29+D29</f>
        <v>255521.85</v>
      </c>
    </row>
    <row r="30" spans="1:5" ht="15" customHeight="1" x14ac:dyDescent="0.25">
      <c r="A30" s="33" t="s">
        <v>46</v>
      </c>
      <c r="B30" s="9" t="s">
        <v>47</v>
      </c>
      <c r="C30" s="10">
        <v>134690.39000000001</v>
      </c>
      <c r="D30" s="14">
        <v>0</v>
      </c>
      <c r="E30" s="32">
        <f>SUM(C30:D30)</f>
        <v>134690.39000000001</v>
      </c>
    </row>
    <row r="31" spans="1:5" ht="15" customHeight="1" x14ac:dyDescent="0.25">
      <c r="A31" s="33" t="s">
        <v>48</v>
      </c>
      <c r="B31" s="9" t="s">
        <v>44</v>
      </c>
      <c r="C31" s="10">
        <v>941974.97</v>
      </c>
      <c r="D31" s="14">
        <v>0</v>
      </c>
      <c r="E31" s="32">
        <f t="shared" si="1"/>
        <v>941974.97</v>
      </c>
    </row>
    <row r="32" spans="1:5" ht="15" customHeight="1" x14ac:dyDescent="0.25">
      <c r="A32" s="33" t="s">
        <v>49</v>
      </c>
      <c r="B32" s="9" t="s">
        <v>44</v>
      </c>
      <c r="C32" s="10">
        <v>684277.86</v>
      </c>
      <c r="D32" s="14">
        <v>0</v>
      </c>
      <c r="E32" s="32">
        <f t="shared" si="1"/>
        <v>684277.86</v>
      </c>
    </row>
    <row r="33" spans="1:5" ht="15" customHeight="1" x14ac:dyDescent="0.25">
      <c r="A33" s="33" t="s">
        <v>50</v>
      </c>
      <c r="B33" s="9" t="s">
        <v>44</v>
      </c>
      <c r="C33" s="10">
        <v>3736895.7300000004</v>
      </c>
      <c r="D33" s="14">
        <v>0</v>
      </c>
      <c r="E33" s="32">
        <f>C33+D33</f>
        <v>3736895.7300000004</v>
      </c>
    </row>
    <row r="34" spans="1:5" ht="15" customHeight="1" x14ac:dyDescent="0.3">
      <c r="A34" s="33" t="s">
        <v>51</v>
      </c>
      <c r="B34" s="9" t="s">
        <v>47</v>
      </c>
      <c r="C34" s="10">
        <v>505114.62</v>
      </c>
      <c r="D34" s="14">
        <v>0</v>
      </c>
      <c r="E34" s="32">
        <f t="shared" si="1"/>
        <v>505114.62</v>
      </c>
    </row>
    <row r="35" spans="1:5" ht="15" customHeight="1" x14ac:dyDescent="0.25">
      <c r="A35" s="33" t="s">
        <v>52</v>
      </c>
      <c r="B35" s="9" t="s">
        <v>44</v>
      </c>
      <c r="C35" s="10">
        <v>30600</v>
      </c>
      <c r="D35" s="14">
        <v>0</v>
      </c>
      <c r="E35" s="32">
        <f t="shared" si="1"/>
        <v>30600</v>
      </c>
    </row>
    <row r="36" spans="1:5" ht="15" customHeight="1" x14ac:dyDescent="0.25">
      <c r="A36" s="33" t="s">
        <v>53</v>
      </c>
      <c r="B36" s="9" t="s">
        <v>47</v>
      </c>
      <c r="C36" s="10">
        <v>671854.55</v>
      </c>
      <c r="D36" s="14">
        <v>0</v>
      </c>
      <c r="E36" s="32">
        <f t="shared" si="1"/>
        <v>671854.55</v>
      </c>
    </row>
    <row r="37" spans="1:5" ht="15" customHeight="1" x14ac:dyDescent="0.25">
      <c r="A37" s="33" t="s">
        <v>54</v>
      </c>
      <c r="B37" s="9" t="s">
        <v>55</v>
      </c>
      <c r="C37" s="10">
        <v>0</v>
      </c>
      <c r="D37" s="14">
        <v>0</v>
      </c>
      <c r="E37" s="32">
        <f t="shared" si="1"/>
        <v>0</v>
      </c>
    </row>
    <row r="38" spans="1:5" ht="15" customHeight="1" x14ac:dyDescent="0.3">
      <c r="A38" s="33" t="s">
        <v>56</v>
      </c>
      <c r="B38" s="9" t="s">
        <v>47</v>
      </c>
      <c r="C38" s="10">
        <v>785711.42999999993</v>
      </c>
      <c r="D38" s="14">
        <v>0</v>
      </c>
      <c r="E38" s="32">
        <f t="shared" si="1"/>
        <v>785711.42999999993</v>
      </c>
    </row>
    <row r="39" spans="1:5" ht="15" customHeight="1" x14ac:dyDescent="0.25">
      <c r="A39" s="33" t="s">
        <v>57</v>
      </c>
      <c r="B39" s="9" t="s">
        <v>47</v>
      </c>
      <c r="C39" s="10">
        <v>20000</v>
      </c>
      <c r="D39" s="14">
        <v>0</v>
      </c>
      <c r="E39" s="32">
        <f t="shared" si="1"/>
        <v>20000</v>
      </c>
    </row>
    <row r="40" spans="1:5" ht="15" customHeight="1" x14ac:dyDescent="0.25">
      <c r="A40" s="33" t="s">
        <v>58</v>
      </c>
      <c r="B40" s="9" t="s">
        <v>44</v>
      </c>
      <c r="C40" s="10">
        <v>7787.89</v>
      </c>
      <c r="D40" s="14">
        <v>0</v>
      </c>
      <c r="E40" s="32">
        <f t="shared" si="1"/>
        <v>7787.89</v>
      </c>
    </row>
    <row r="41" spans="1:5" ht="15" customHeight="1" x14ac:dyDescent="0.25">
      <c r="A41" s="33" t="s">
        <v>59</v>
      </c>
      <c r="B41" s="9" t="s">
        <v>47</v>
      </c>
      <c r="C41" s="10">
        <v>139272.66999999998</v>
      </c>
      <c r="D41" s="14">
        <v>0</v>
      </c>
      <c r="E41" s="32">
        <f>C41+D41</f>
        <v>139272.66999999998</v>
      </c>
    </row>
    <row r="42" spans="1:5" ht="15" customHeight="1" x14ac:dyDescent="0.25">
      <c r="A42" s="33" t="s">
        <v>60</v>
      </c>
      <c r="B42" s="9" t="s">
        <v>47</v>
      </c>
      <c r="C42" s="10">
        <v>13993.01</v>
      </c>
      <c r="D42" s="14">
        <v>0</v>
      </c>
      <c r="E42" s="32">
        <f t="shared" si="1"/>
        <v>13993.01</v>
      </c>
    </row>
    <row r="43" spans="1:5" ht="15" customHeight="1" x14ac:dyDescent="0.3">
      <c r="A43" s="33" t="s">
        <v>61</v>
      </c>
      <c r="B43" s="9" t="s">
        <v>47</v>
      </c>
      <c r="C43" s="10">
        <v>84728.29</v>
      </c>
      <c r="D43" s="14">
        <v>0</v>
      </c>
      <c r="E43" s="32">
        <f t="shared" si="1"/>
        <v>84728.29</v>
      </c>
    </row>
    <row r="44" spans="1:5" ht="15" customHeight="1" thickBot="1" x14ac:dyDescent="0.3">
      <c r="A44" s="33" t="s">
        <v>62</v>
      </c>
      <c r="B44" s="9" t="s">
        <v>47</v>
      </c>
      <c r="C44" s="10">
        <v>7260.4400000000005</v>
      </c>
      <c r="D44" s="14">
        <v>0</v>
      </c>
      <c r="E44" s="32">
        <f t="shared" si="1"/>
        <v>7260.4400000000005</v>
      </c>
    </row>
    <row r="45" spans="1:5" ht="15" customHeight="1" thickBot="1" x14ac:dyDescent="0.3">
      <c r="A45" s="34" t="s">
        <v>63</v>
      </c>
      <c r="B45" s="25"/>
      <c r="C45" s="26">
        <f>C28+C29+C31+C32+C33+C34+C35+C36+C37+C38+C39+C40+C41+C42+C43+C44+C30</f>
        <v>8048045.5199999996</v>
      </c>
      <c r="D45" s="26">
        <f>SUM(D28:D44)</f>
        <v>0</v>
      </c>
      <c r="E45" s="27">
        <f>SUM(E28:E44)</f>
        <v>8048045.5200000005</v>
      </c>
    </row>
    <row r="46" spans="1:5" ht="14.45" x14ac:dyDescent="0.3">
      <c r="C46" s="13"/>
      <c r="E46" s="13"/>
    </row>
    <row r="48" spans="1:5" ht="14.45" x14ac:dyDescent="0.3">
      <c r="C48" s="13"/>
    </row>
  </sheetData>
  <mergeCells count="3">
    <mergeCell ref="A1:B1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92604</vt:lpstr>
      <vt:lpstr>Bilance PaV</vt:lpstr>
      <vt:lpstr>'92604'!Oblast_tisku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2016-05-03T09:15:42Z</dcterms:created>
  <dcterms:modified xsi:type="dcterms:W3CDTF">2016-05-18T07:16:08Z</dcterms:modified>
</cp:coreProperties>
</file>