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13 04" sheetId="1" r:id="rId1"/>
    <sheet name="912 04" sheetId="2" r:id="rId2"/>
    <sheet name="Bilance PaV" sheetId="3" r:id="rId3"/>
  </sheets>
  <definedNames>
    <definedName name="_xlnm.Print_Area" localSheetId="1">'912 04'!$A$1:$R$101</definedName>
    <definedName name="_xlnm.Print_Area" localSheetId="0">'913 04'!$A$1:$T$260</definedName>
  </definedNames>
  <calcPr calcId="145621"/>
</workbook>
</file>

<file path=xl/calcChain.xml><?xml version="1.0" encoding="utf-8"?>
<calcChain xmlns="http://schemas.openxmlformats.org/spreadsheetml/2006/main">
  <c r="Q98" i="2" l="1"/>
  <c r="P97" i="2"/>
  <c r="Q97" i="2" s="1"/>
  <c r="K96" i="2"/>
  <c r="M96" i="2" s="1"/>
  <c r="O96" i="2" s="1"/>
  <c r="Q96" i="2" s="1"/>
  <c r="J95" i="2"/>
  <c r="K95" i="2" s="1"/>
  <c r="M95" i="2" s="1"/>
  <c r="O95" i="2" s="1"/>
  <c r="Q95" i="2" s="1"/>
  <c r="I95" i="2"/>
  <c r="H95" i="2"/>
  <c r="G95" i="2"/>
  <c r="K94" i="2"/>
  <c r="M94" i="2" s="1"/>
  <c r="O94" i="2" s="1"/>
  <c r="Q94" i="2" s="1"/>
  <c r="J93" i="2"/>
  <c r="K93" i="2" s="1"/>
  <c r="M93" i="2" s="1"/>
  <c r="O93" i="2" s="1"/>
  <c r="Q93" i="2" s="1"/>
  <c r="I93" i="2"/>
  <c r="H93" i="2"/>
  <c r="G93" i="2"/>
  <c r="K92" i="2"/>
  <c r="M92" i="2" s="1"/>
  <c r="O92" i="2" s="1"/>
  <c r="Q92" i="2" s="1"/>
  <c r="J91" i="2"/>
  <c r="K91" i="2" s="1"/>
  <c r="M91" i="2" s="1"/>
  <c r="O91" i="2" s="1"/>
  <c r="Q91" i="2" s="1"/>
  <c r="I91" i="2"/>
  <c r="H91" i="2"/>
  <c r="G91" i="2"/>
  <c r="K90" i="2"/>
  <c r="M90" i="2" s="1"/>
  <c r="O90" i="2" s="1"/>
  <c r="Q90" i="2" s="1"/>
  <c r="J89" i="2"/>
  <c r="K89" i="2" s="1"/>
  <c r="M89" i="2" s="1"/>
  <c r="O89" i="2" s="1"/>
  <c r="Q89" i="2" s="1"/>
  <c r="I89" i="2"/>
  <c r="H89" i="2"/>
  <c r="G89" i="2"/>
  <c r="K88" i="2"/>
  <c r="M88" i="2" s="1"/>
  <c r="O88" i="2" s="1"/>
  <c r="Q88" i="2" s="1"/>
  <c r="J87" i="2"/>
  <c r="K87" i="2" s="1"/>
  <c r="M87" i="2" s="1"/>
  <c r="O87" i="2" s="1"/>
  <c r="Q87" i="2" s="1"/>
  <c r="I87" i="2"/>
  <c r="H87" i="2"/>
  <c r="G87" i="2"/>
  <c r="K86" i="2"/>
  <c r="M86" i="2" s="1"/>
  <c r="O86" i="2" s="1"/>
  <c r="Q86" i="2" s="1"/>
  <c r="J85" i="2"/>
  <c r="K85" i="2" s="1"/>
  <c r="M85" i="2" s="1"/>
  <c r="O85" i="2" s="1"/>
  <c r="Q85" i="2" s="1"/>
  <c r="I85" i="2"/>
  <c r="H85" i="2"/>
  <c r="G85" i="2"/>
  <c r="K84" i="2"/>
  <c r="M84" i="2" s="1"/>
  <c r="O84" i="2" s="1"/>
  <c r="Q84" i="2" s="1"/>
  <c r="I84" i="2"/>
  <c r="K83" i="2"/>
  <c r="M83" i="2" s="1"/>
  <c r="O83" i="2" s="1"/>
  <c r="Q83" i="2" s="1"/>
  <c r="H83" i="2"/>
  <c r="G83" i="2"/>
  <c r="I83" i="2" s="1"/>
  <c r="I82" i="2"/>
  <c r="K82" i="2" s="1"/>
  <c r="M82" i="2" s="1"/>
  <c r="O82" i="2" s="1"/>
  <c r="Q82" i="2" s="1"/>
  <c r="H81" i="2"/>
  <c r="G81" i="2"/>
  <c r="I81" i="2" s="1"/>
  <c r="K81" i="2" s="1"/>
  <c r="M81" i="2" s="1"/>
  <c r="O81" i="2" s="1"/>
  <c r="Q81" i="2" s="1"/>
  <c r="I80" i="2"/>
  <c r="K80" i="2" s="1"/>
  <c r="M80" i="2" s="1"/>
  <c r="O80" i="2" s="1"/>
  <c r="Q80" i="2" s="1"/>
  <c r="H79" i="2"/>
  <c r="G79" i="2"/>
  <c r="I79" i="2" s="1"/>
  <c r="K79" i="2" s="1"/>
  <c r="M79" i="2" s="1"/>
  <c r="O79" i="2" s="1"/>
  <c r="Q79" i="2" s="1"/>
  <c r="Q78" i="2"/>
  <c r="K78" i="2"/>
  <c r="M78" i="2" s="1"/>
  <c r="O78" i="2" s="1"/>
  <c r="I78" i="2"/>
  <c r="K77" i="2"/>
  <c r="M77" i="2" s="1"/>
  <c r="O77" i="2" s="1"/>
  <c r="Q77" i="2" s="1"/>
  <c r="H77" i="2"/>
  <c r="G77" i="2"/>
  <c r="I77" i="2" s="1"/>
  <c r="K76" i="2"/>
  <c r="M76" i="2" s="1"/>
  <c r="O76" i="2" s="1"/>
  <c r="Q76" i="2" s="1"/>
  <c r="I76" i="2"/>
  <c r="K75" i="2"/>
  <c r="M75" i="2" s="1"/>
  <c r="O75" i="2" s="1"/>
  <c r="Q75" i="2" s="1"/>
  <c r="H75" i="2"/>
  <c r="G75" i="2"/>
  <c r="I75" i="2" s="1"/>
  <c r="I74" i="2"/>
  <c r="K74" i="2" s="1"/>
  <c r="M74" i="2" s="1"/>
  <c r="O74" i="2" s="1"/>
  <c r="Q74" i="2" s="1"/>
  <c r="H73" i="2"/>
  <c r="G73" i="2"/>
  <c r="I73" i="2" s="1"/>
  <c r="K73" i="2" s="1"/>
  <c r="M73" i="2" s="1"/>
  <c r="O73" i="2" s="1"/>
  <c r="Q73" i="2" s="1"/>
  <c r="Q72" i="2"/>
  <c r="O72" i="2"/>
  <c r="M71" i="2"/>
  <c r="O71" i="2" s="1"/>
  <c r="Q71" i="2" s="1"/>
  <c r="K71" i="2"/>
  <c r="I71" i="2"/>
  <c r="N70" i="2"/>
  <c r="I70" i="2"/>
  <c r="K70" i="2" s="1"/>
  <c r="M70" i="2" s="1"/>
  <c r="O70" i="2" s="1"/>
  <c r="Q70" i="2" s="1"/>
  <c r="H70" i="2"/>
  <c r="O69" i="2"/>
  <c r="Q69" i="2" s="1"/>
  <c r="M69" i="2"/>
  <c r="K69" i="2"/>
  <c r="I69" i="2"/>
  <c r="H68" i="2"/>
  <c r="I68" i="2" s="1"/>
  <c r="K68" i="2" s="1"/>
  <c r="M68" i="2" s="1"/>
  <c r="O68" i="2" s="1"/>
  <c r="Q68" i="2" s="1"/>
  <c r="M67" i="2"/>
  <c r="O67" i="2" s="1"/>
  <c r="Q67" i="2" s="1"/>
  <c r="K67" i="2"/>
  <c r="I67" i="2"/>
  <c r="O66" i="2"/>
  <c r="Q66" i="2" s="1"/>
  <c r="M66" i="2"/>
  <c r="H66" i="2"/>
  <c r="I66" i="2" s="1"/>
  <c r="K66" i="2" s="1"/>
  <c r="K65" i="2"/>
  <c r="M65" i="2" s="1"/>
  <c r="O65" i="2" s="1"/>
  <c r="Q65" i="2" s="1"/>
  <c r="I65" i="2"/>
  <c r="K64" i="2"/>
  <c r="M64" i="2" s="1"/>
  <c r="O64" i="2" s="1"/>
  <c r="Q64" i="2" s="1"/>
  <c r="I64" i="2"/>
  <c r="H64" i="2"/>
  <c r="I63" i="2"/>
  <c r="K63" i="2" s="1"/>
  <c r="M63" i="2" s="1"/>
  <c r="O63" i="2" s="1"/>
  <c r="Q63" i="2" s="1"/>
  <c r="I62" i="2"/>
  <c r="K62" i="2" s="1"/>
  <c r="M62" i="2" s="1"/>
  <c r="O62" i="2" s="1"/>
  <c r="Q62" i="2" s="1"/>
  <c r="H62" i="2"/>
  <c r="O61" i="2"/>
  <c r="Q61" i="2" s="1"/>
  <c r="M61" i="2"/>
  <c r="K61" i="2"/>
  <c r="I61" i="2"/>
  <c r="P60" i="2"/>
  <c r="I60" i="2"/>
  <c r="K60" i="2" s="1"/>
  <c r="M60" i="2" s="1"/>
  <c r="O60" i="2" s="1"/>
  <c r="Q60" i="2" s="1"/>
  <c r="H60" i="2"/>
  <c r="M59" i="2"/>
  <c r="O59" i="2" s="1"/>
  <c r="Q59" i="2" s="1"/>
  <c r="K59" i="2"/>
  <c r="I59" i="2"/>
  <c r="I58" i="2"/>
  <c r="K58" i="2" s="1"/>
  <c r="M58" i="2" s="1"/>
  <c r="O58" i="2" s="1"/>
  <c r="Q58" i="2" s="1"/>
  <c r="H58" i="2"/>
  <c r="Q57" i="2"/>
  <c r="O57" i="2"/>
  <c r="Q56" i="2"/>
  <c r="O56" i="2"/>
  <c r="I56" i="2"/>
  <c r="K56" i="2" s="1"/>
  <c r="M56" i="2" s="1"/>
  <c r="N55" i="2"/>
  <c r="M55" i="2"/>
  <c r="O55" i="2" s="1"/>
  <c r="Q55" i="2" s="1"/>
  <c r="K55" i="2"/>
  <c r="I55" i="2"/>
  <c r="H55" i="2"/>
  <c r="Q54" i="2"/>
  <c r="O54" i="2"/>
  <c r="K53" i="2"/>
  <c r="M53" i="2" s="1"/>
  <c r="O53" i="2" s="1"/>
  <c r="Q53" i="2" s="1"/>
  <c r="I53" i="2"/>
  <c r="N52" i="2"/>
  <c r="I52" i="2"/>
  <c r="K52" i="2" s="1"/>
  <c r="M52" i="2" s="1"/>
  <c r="O52" i="2" s="1"/>
  <c r="Q52" i="2" s="1"/>
  <c r="H52" i="2"/>
  <c r="Q51" i="2"/>
  <c r="O51" i="2"/>
  <c r="Q50" i="2"/>
  <c r="O50" i="2"/>
  <c r="I50" i="2"/>
  <c r="K50" i="2" s="1"/>
  <c r="M50" i="2" s="1"/>
  <c r="N49" i="2"/>
  <c r="M49" i="2"/>
  <c r="O49" i="2" s="1"/>
  <c r="Q49" i="2" s="1"/>
  <c r="K49" i="2"/>
  <c r="I49" i="2"/>
  <c r="H49" i="2"/>
  <c r="Q48" i="2"/>
  <c r="O48" i="2"/>
  <c r="K47" i="2"/>
  <c r="M47" i="2" s="1"/>
  <c r="O47" i="2" s="1"/>
  <c r="Q47" i="2" s="1"/>
  <c r="I47" i="2"/>
  <c r="N46" i="2"/>
  <c r="I46" i="2"/>
  <c r="K46" i="2" s="1"/>
  <c r="M46" i="2" s="1"/>
  <c r="O46" i="2" s="1"/>
  <c r="Q46" i="2" s="1"/>
  <c r="H46" i="2"/>
  <c r="K45" i="2"/>
  <c r="M45" i="2" s="1"/>
  <c r="O45" i="2" s="1"/>
  <c r="Q45" i="2" s="1"/>
  <c r="I45" i="2"/>
  <c r="H44" i="2"/>
  <c r="I44" i="2" s="1"/>
  <c r="K44" i="2" s="1"/>
  <c r="M44" i="2" s="1"/>
  <c r="O44" i="2" s="1"/>
  <c r="Q44" i="2" s="1"/>
  <c r="Q43" i="2"/>
  <c r="K43" i="2"/>
  <c r="M43" i="2" s="1"/>
  <c r="O43" i="2" s="1"/>
  <c r="I43" i="2"/>
  <c r="K42" i="2"/>
  <c r="M42" i="2" s="1"/>
  <c r="O42" i="2" s="1"/>
  <c r="Q42" i="2" s="1"/>
  <c r="J42" i="2"/>
  <c r="H42" i="2"/>
  <c r="I42" i="2" s="1"/>
  <c r="K41" i="2"/>
  <c r="M41" i="2" s="1"/>
  <c r="O41" i="2" s="1"/>
  <c r="Q41" i="2" s="1"/>
  <c r="I41" i="2"/>
  <c r="K40" i="2"/>
  <c r="M40" i="2" s="1"/>
  <c r="O40" i="2" s="1"/>
  <c r="Q40" i="2" s="1"/>
  <c r="I40" i="2"/>
  <c r="H40" i="2"/>
  <c r="I39" i="2"/>
  <c r="K39" i="2" s="1"/>
  <c r="M39" i="2" s="1"/>
  <c r="O39" i="2" s="1"/>
  <c r="Q39" i="2" s="1"/>
  <c r="I38" i="2"/>
  <c r="K38" i="2" s="1"/>
  <c r="M38" i="2" s="1"/>
  <c r="O38" i="2" s="1"/>
  <c r="Q38" i="2" s="1"/>
  <c r="H38" i="2"/>
  <c r="K37" i="2"/>
  <c r="M37" i="2" s="1"/>
  <c r="O37" i="2" s="1"/>
  <c r="Q37" i="2" s="1"/>
  <c r="I37" i="2"/>
  <c r="I36" i="2"/>
  <c r="K36" i="2" s="1"/>
  <c r="M36" i="2" s="1"/>
  <c r="O36" i="2" s="1"/>
  <c r="Q36" i="2" s="1"/>
  <c r="H36" i="2"/>
  <c r="G36" i="2"/>
  <c r="M35" i="2"/>
  <c r="O35" i="2" s="1"/>
  <c r="Q35" i="2" s="1"/>
  <c r="K35" i="2"/>
  <c r="I35" i="2"/>
  <c r="G34" i="2"/>
  <c r="I34" i="2" s="1"/>
  <c r="K34" i="2" s="1"/>
  <c r="M34" i="2" s="1"/>
  <c r="O34" i="2" s="1"/>
  <c r="Q34" i="2" s="1"/>
  <c r="I33" i="2"/>
  <c r="K33" i="2" s="1"/>
  <c r="M33" i="2" s="1"/>
  <c r="O33" i="2" s="1"/>
  <c r="Q33" i="2" s="1"/>
  <c r="G32" i="2"/>
  <c r="I32" i="2" s="1"/>
  <c r="K32" i="2" s="1"/>
  <c r="M32" i="2" s="1"/>
  <c r="O32" i="2" s="1"/>
  <c r="Q32" i="2" s="1"/>
  <c r="I31" i="2"/>
  <c r="K31" i="2" s="1"/>
  <c r="M31" i="2" s="1"/>
  <c r="O31" i="2" s="1"/>
  <c r="Q31" i="2" s="1"/>
  <c r="I30" i="2"/>
  <c r="K30" i="2" s="1"/>
  <c r="M30" i="2" s="1"/>
  <c r="O30" i="2" s="1"/>
  <c r="Q30" i="2" s="1"/>
  <c r="G30" i="2"/>
  <c r="I29" i="2"/>
  <c r="K29" i="2" s="1"/>
  <c r="M29" i="2" s="1"/>
  <c r="O29" i="2" s="1"/>
  <c r="Q29" i="2" s="1"/>
  <c r="I28" i="2"/>
  <c r="K28" i="2" s="1"/>
  <c r="M28" i="2" s="1"/>
  <c r="O28" i="2" s="1"/>
  <c r="Q28" i="2" s="1"/>
  <c r="H28" i="2"/>
  <c r="K27" i="2"/>
  <c r="M27" i="2" s="1"/>
  <c r="O27" i="2" s="1"/>
  <c r="Q27" i="2" s="1"/>
  <c r="I27" i="2"/>
  <c r="M26" i="2"/>
  <c r="O26" i="2" s="1"/>
  <c r="Q26" i="2" s="1"/>
  <c r="I26" i="2"/>
  <c r="K26" i="2" s="1"/>
  <c r="H26" i="2"/>
  <c r="M25" i="2"/>
  <c r="O25" i="2" s="1"/>
  <c r="Q25" i="2" s="1"/>
  <c r="K25" i="2"/>
  <c r="I25" i="2"/>
  <c r="M24" i="2"/>
  <c r="O24" i="2" s="1"/>
  <c r="Q24" i="2" s="1"/>
  <c r="K24" i="2"/>
  <c r="H24" i="2"/>
  <c r="I24" i="2" s="1"/>
  <c r="O23" i="2"/>
  <c r="Q23" i="2" s="1"/>
  <c r="K23" i="2"/>
  <c r="M23" i="2" s="1"/>
  <c r="I23" i="2"/>
  <c r="M22" i="2"/>
  <c r="O22" i="2" s="1"/>
  <c r="Q22" i="2" s="1"/>
  <c r="K22" i="2"/>
  <c r="I22" i="2"/>
  <c r="H22" i="2"/>
  <c r="I21" i="2"/>
  <c r="K21" i="2" s="1"/>
  <c r="M21" i="2" s="1"/>
  <c r="O21" i="2" s="1"/>
  <c r="Q21" i="2" s="1"/>
  <c r="H20" i="2"/>
  <c r="I20" i="2" s="1"/>
  <c r="K20" i="2" s="1"/>
  <c r="M20" i="2" s="1"/>
  <c r="O20" i="2" s="1"/>
  <c r="Q20" i="2" s="1"/>
  <c r="K19" i="2"/>
  <c r="M19" i="2" s="1"/>
  <c r="O19" i="2" s="1"/>
  <c r="Q19" i="2" s="1"/>
  <c r="I19" i="2"/>
  <c r="I18" i="2"/>
  <c r="K18" i="2" s="1"/>
  <c r="M18" i="2" s="1"/>
  <c r="O18" i="2" s="1"/>
  <c r="Q18" i="2" s="1"/>
  <c r="H18" i="2"/>
  <c r="K17" i="2"/>
  <c r="M17" i="2" s="1"/>
  <c r="O17" i="2" s="1"/>
  <c r="Q17" i="2" s="1"/>
  <c r="I17" i="2"/>
  <c r="K16" i="2"/>
  <c r="M16" i="2" s="1"/>
  <c r="O16" i="2" s="1"/>
  <c r="Q16" i="2" s="1"/>
  <c r="H16" i="2"/>
  <c r="I16" i="2" s="1"/>
  <c r="K15" i="2"/>
  <c r="M15" i="2" s="1"/>
  <c r="O15" i="2" s="1"/>
  <c r="Q15" i="2" s="1"/>
  <c r="I15" i="2"/>
  <c r="K14" i="2"/>
  <c r="M14" i="2" s="1"/>
  <c r="O14" i="2" s="1"/>
  <c r="Q14" i="2" s="1"/>
  <c r="I14" i="2"/>
  <c r="H14" i="2"/>
  <c r="I13" i="2"/>
  <c r="K13" i="2" s="1"/>
  <c r="M13" i="2" s="1"/>
  <c r="O13" i="2" s="1"/>
  <c r="Q13" i="2" s="1"/>
  <c r="I12" i="2"/>
  <c r="K12" i="2" s="1"/>
  <c r="M12" i="2" s="1"/>
  <c r="O12" i="2" s="1"/>
  <c r="Q12" i="2" s="1"/>
  <c r="H12" i="2"/>
  <c r="M11" i="2"/>
  <c r="O11" i="2" s="1"/>
  <c r="Q11" i="2" s="1"/>
  <c r="K11" i="2"/>
  <c r="I11" i="2"/>
  <c r="L10" i="2"/>
  <c r="J10" i="2"/>
  <c r="J9" i="2" s="1"/>
  <c r="I10" i="2"/>
  <c r="K10" i="2" s="1"/>
  <c r="M10" i="2" s="1"/>
  <c r="O10" i="2" s="1"/>
  <c r="Q10" i="2" s="1"/>
  <c r="H10" i="2"/>
  <c r="G10" i="2"/>
  <c r="P9" i="2"/>
  <c r="L9" i="2"/>
  <c r="H9" i="2"/>
  <c r="G9" i="2"/>
  <c r="I9" i="2" s="1"/>
  <c r="K9" i="2" s="1"/>
  <c r="M9" i="2" s="1"/>
  <c r="O9" i="2" s="1"/>
  <c r="Q9" i="2" s="1"/>
  <c r="D45" i="3" l="1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4" i="3"/>
  <c r="E23" i="3"/>
  <c r="E22" i="3"/>
  <c r="E21" i="3"/>
  <c r="E20" i="3"/>
  <c r="D20" i="3"/>
  <c r="C20" i="3"/>
  <c r="E18" i="3"/>
  <c r="E17" i="3"/>
  <c r="E16" i="3"/>
  <c r="E15" i="3"/>
  <c r="D14" i="3"/>
  <c r="C14" i="3"/>
  <c r="E14" i="3" s="1"/>
  <c r="E13" i="3"/>
  <c r="E12" i="3"/>
  <c r="E11" i="3"/>
  <c r="E10" i="3"/>
  <c r="E9" i="3"/>
  <c r="D8" i="3"/>
  <c r="D7" i="3" s="1"/>
  <c r="C8" i="3"/>
  <c r="E8" i="3" s="1"/>
  <c r="E6" i="3"/>
  <c r="E5" i="3"/>
  <c r="E4" i="3"/>
  <c r="D3" i="3"/>
  <c r="D19" i="3" s="1"/>
  <c r="D25" i="3" s="1"/>
  <c r="C3" i="3"/>
  <c r="E45" i="3" l="1"/>
  <c r="C19" i="3"/>
  <c r="E19" i="3" s="1"/>
  <c r="E3" i="3"/>
  <c r="C7" i="3"/>
  <c r="E7" i="3" s="1"/>
  <c r="C25" i="3"/>
  <c r="E25" i="3" s="1"/>
  <c r="I257" i="1" l="1"/>
  <c r="K257" i="1" s="1"/>
  <c r="M257" i="1" s="1"/>
  <c r="O257" i="1" s="1"/>
  <c r="Q257" i="1" s="1"/>
  <c r="S257" i="1" s="1"/>
  <c r="P256" i="1"/>
  <c r="N256" i="1"/>
  <c r="L256" i="1"/>
  <c r="J256" i="1"/>
  <c r="K256" i="1" s="1"/>
  <c r="M256" i="1" s="1"/>
  <c r="O256" i="1" s="1"/>
  <c r="Q256" i="1" s="1"/>
  <c r="S256" i="1" s="1"/>
  <c r="H256" i="1"/>
  <c r="G256" i="1"/>
  <c r="I256" i="1" s="1"/>
  <c r="K255" i="1"/>
  <c r="M255" i="1" s="1"/>
  <c r="O255" i="1" s="1"/>
  <c r="Q255" i="1" s="1"/>
  <c r="S255" i="1" s="1"/>
  <c r="I255" i="1"/>
  <c r="I254" i="1"/>
  <c r="K254" i="1" s="1"/>
  <c r="M254" i="1" s="1"/>
  <c r="O254" i="1" s="1"/>
  <c r="Q254" i="1" s="1"/>
  <c r="S254" i="1" s="1"/>
  <c r="K253" i="1"/>
  <c r="M253" i="1" s="1"/>
  <c r="O253" i="1" s="1"/>
  <c r="Q253" i="1" s="1"/>
  <c r="S253" i="1" s="1"/>
  <c r="H253" i="1"/>
  <c r="G253" i="1"/>
  <c r="I253" i="1" s="1"/>
  <c r="M252" i="1"/>
  <c r="O252" i="1" s="1"/>
  <c r="Q252" i="1" s="1"/>
  <c r="S252" i="1" s="1"/>
  <c r="K252" i="1"/>
  <c r="H252" i="1"/>
  <c r="G252" i="1"/>
  <c r="I252" i="1" s="1"/>
  <c r="S251" i="1"/>
  <c r="M251" i="1"/>
  <c r="O251" i="1" s="1"/>
  <c r="Q251" i="1" s="1"/>
  <c r="K251" i="1"/>
  <c r="I251" i="1"/>
  <c r="Q250" i="1"/>
  <c r="S250" i="1" s="1"/>
  <c r="O250" i="1"/>
  <c r="I250" i="1"/>
  <c r="K250" i="1" s="1"/>
  <c r="M250" i="1" s="1"/>
  <c r="K249" i="1"/>
  <c r="M249" i="1" s="1"/>
  <c r="O249" i="1" s="1"/>
  <c r="Q249" i="1" s="1"/>
  <c r="S249" i="1" s="1"/>
  <c r="G249" i="1"/>
  <c r="I249" i="1" s="1"/>
  <c r="I247" i="1"/>
  <c r="K247" i="1" s="1"/>
  <c r="M247" i="1" s="1"/>
  <c r="O247" i="1" s="1"/>
  <c r="Q247" i="1" s="1"/>
  <c r="S247" i="1" s="1"/>
  <c r="K246" i="1"/>
  <c r="M246" i="1" s="1"/>
  <c r="O246" i="1" s="1"/>
  <c r="Q246" i="1" s="1"/>
  <c r="S246" i="1" s="1"/>
  <c r="I246" i="1"/>
  <c r="G245" i="1"/>
  <c r="G244" i="1" s="1"/>
  <c r="I244" i="1" s="1"/>
  <c r="K244" i="1" s="1"/>
  <c r="M244" i="1" s="1"/>
  <c r="O244" i="1" s="1"/>
  <c r="Q244" i="1" s="1"/>
  <c r="S244" i="1" s="1"/>
  <c r="K243" i="1"/>
  <c r="M243" i="1" s="1"/>
  <c r="O243" i="1" s="1"/>
  <c r="Q243" i="1" s="1"/>
  <c r="S243" i="1" s="1"/>
  <c r="I243" i="1"/>
  <c r="I242" i="1"/>
  <c r="K242" i="1" s="1"/>
  <c r="M242" i="1" s="1"/>
  <c r="O242" i="1" s="1"/>
  <c r="Q242" i="1" s="1"/>
  <c r="S242" i="1" s="1"/>
  <c r="M241" i="1"/>
  <c r="O241" i="1" s="1"/>
  <c r="Q241" i="1" s="1"/>
  <c r="S241" i="1" s="1"/>
  <c r="G241" i="1"/>
  <c r="I241" i="1" s="1"/>
  <c r="K241" i="1" s="1"/>
  <c r="Q239" i="1"/>
  <c r="S239" i="1" s="1"/>
  <c r="O239" i="1"/>
  <c r="I239" i="1"/>
  <c r="K239" i="1" s="1"/>
  <c r="M239" i="1" s="1"/>
  <c r="K238" i="1"/>
  <c r="M238" i="1" s="1"/>
  <c r="O238" i="1" s="1"/>
  <c r="Q238" i="1" s="1"/>
  <c r="S238" i="1" s="1"/>
  <c r="I238" i="1"/>
  <c r="I237" i="1"/>
  <c r="K237" i="1" s="1"/>
  <c r="M237" i="1" s="1"/>
  <c r="O237" i="1" s="1"/>
  <c r="Q237" i="1" s="1"/>
  <c r="S237" i="1" s="1"/>
  <c r="G237" i="1"/>
  <c r="G236" i="1"/>
  <c r="I236" i="1" s="1"/>
  <c r="K236" i="1" s="1"/>
  <c r="M236" i="1" s="1"/>
  <c r="O236" i="1" s="1"/>
  <c r="Q236" i="1" s="1"/>
  <c r="S236" i="1" s="1"/>
  <c r="K235" i="1"/>
  <c r="M235" i="1" s="1"/>
  <c r="O235" i="1" s="1"/>
  <c r="Q235" i="1" s="1"/>
  <c r="S235" i="1" s="1"/>
  <c r="I235" i="1"/>
  <c r="I234" i="1"/>
  <c r="K234" i="1" s="1"/>
  <c r="M234" i="1" s="1"/>
  <c r="O234" i="1" s="1"/>
  <c r="Q234" i="1" s="1"/>
  <c r="S234" i="1" s="1"/>
  <c r="G233" i="1"/>
  <c r="I233" i="1" s="1"/>
  <c r="K233" i="1" s="1"/>
  <c r="M233" i="1" s="1"/>
  <c r="O233" i="1" s="1"/>
  <c r="Q233" i="1" s="1"/>
  <c r="S233" i="1" s="1"/>
  <c r="I231" i="1"/>
  <c r="K231" i="1" s="1"/>
  <c r="M231" i="1" s="1"/>
  <c r="O231" i="1" s="1"/>
  <c r="Q231" i="1" s="1"/>
  <c r="S231" i="1" s="1"/>
  <c r="S230" i="1"/>
  <c r="M230" i="1"/>
  <c r="O230" i="1" s="1"/>
  <c r="Q230" i="1" s="1"/>
  <c r="K230" i="1"/>
  <c r="I230" i="1"/>
  <c r="G229" i="1"/>
  <c r="I229" i="1" s="1"/>
  <c r="K229" i="1" s="1"/>
  <c r="M229" i="1" s="1"/>
  <c r="O229" i="1" s="1"/>
  <c r="Q229" i="1" s="1"/>
  <c r="S229" i="1" s="1"/>
  <c r="O228" i="1"/>
  <c r="Q228" i="1" s="1"/>
  <c r="S228" i="1" s="1"/>
  <c r="G228" i="1"/>
  <c r="I228" i="1" s="1"/>
  <c r="K228" i="1" s="1"/>
  <c r="M228" i="1" s="1"/>
  <c r="K227" i="1"/>
  <c r="M227" i="1" s="1"/>
  <c r="O227" i="1" s="1"/>
  <c r="Q227" i="1" s="1"/>
  <c r="S227" i="1" s="1"/>
  <c r="I227" i="1"/>
  <c r="K226" i="1"/>
  <c r="M226" i="1" s="1"/>
  <c r="O226" i="1" s="1"/>
  <c r="Q226" i="1" s="1"/>
  <c r="S226" i="1" s="1"/>
  <c r="I226" i="1"/>
  <c r="G225" i="1"/>
  <c r="I223" i="1"/>
  <c r="K223" i="1" s="1"/>
  <c r="M223" i="1" s="1"/>
  <c r="O223" i="1" s="1"/>
  <c r="Q223" i="1" s="1"/>
  <c r="S223" i="1" s="1"/>
  <c r="K222" i="1"/>
  <c r="M222" i="1" s="1"/>
  <c r="O222" i="1" s="1"/>
  <c r="Q222" i="1" s="1"/>
  <c r="S222" i="1" s="1"/>
  <c r="I222" i="1"/>
  <c r="N221" i="1"/>
  <c r="K221" i="1"/>
  <c r="M221" i="1" s="1"/>
  <c r="O221" i="1" s="1"/>
  <c r="Q221" i="1" s="1"/>
  <c r="S221" i="1" s="1"/>
  <c r="I221" i="1"/>
  <c r="G221" i="1"/>
  <c r="O220" i="1"/>
  <c r="Q220" i="1" s="1"/>
  <c r="S220" i="1" s="1"/>
  <c r="N220" i="1"/>
  <c r="I220" i="1"/>
  <c r="K220" i="1" s="1"/>
  <c r="M220" i="1" s="1"/>
  <c r="G220" i="1"/>
  <c r="I219" i="1"/>
  <c r="K219" i="1" s="1"/>
  <c r="M219" i="1" s="1"/>
  <c r="O219" i="1" s="1"/>
  <c r="Q219" i="1" s="1"/>
  <c r="S219" i="1" s="1"/>
  <c r="O218" i="1"/>
  <c r="Q218" i="1" s="1"/>
  <c r="S218" i="1" s="1"/>
  <c r="K218" i="1"/>
  <c r="M218" i="1" s="1"/>
  <c r="I218" i="1"/>
  <c r="K217" i="1"/>
  <c r="M217" i="1" s="1"/>
  <c r="O217" i="1" s="1"/>
  <c r="Q217" i="1" s="1"/>
  <c r="S217" i="1" s="1"/>
  <c r="I217" i="1"/>
  <c r="G217" i="1"/>
  <c r="M216" i="1"/>
  <c r="O216" i="1" s="1"/>
  <c r="Q216" i="1" s="1"/>
  <c r="S216" i="1" s="1"/>
  <c r="G216" i="1"/>
  <c r="I216" i="1" s="1"/>
  <c r="K216" i="1" s="1"/>
  <c r="O215" i="1"/>
  <c r="Q215" i="1" s="1"/>
  <c r="S215" i="1" s="1"/>
  <c r="K215" i="1"/>
  <c r="M215" i="1" s="1"/>
  <c r="I215" i="1"/>
  <c r="I214" i="1"/>
  <c r="K214" i="1" s="1"/>
  <c r="M214" i="1" s="1"/>
  <c r="O214" i="1" s="1"/>
  <c r="Q214" i="1" s="1"/>
  <c r="S214" i="1" s="1"/>
  <c r="G213" i="1"/>
  <c r="I211" i="1"/>
  <c r="K211" i="1" s="1"/>
  <c r="M211" i="1" s="1"/>
  <c r="O211" i="1" s="1"/>
  <c r="Q211" i="1" s="1"/>
  <c r="S211" i="1" s="1"/>
  <c r="K210" i="1"/>
  <c r="M210" i="1" s="1"/>
  <c r="O210" i="1" s="1"/>
  <c r="Q210" i="1" s="1"/>
  <c r="S210" i="1" s="1"/>
  <c r="I210" i="1"/>
  <c r="G209" i="1"/>
  <c r="I209" i="1" s="1"/>
  <c r="K209" i="1" s="1"/>
  <c r="M209" i="1" s="1"/>
  <c r="O209" i="1" s="1"/>
  <c r="Q209" i="1" s="1"/>
  <c r="S209" i="1" s="1"/>
  <c r="O208" i="1"/>
  <c r="Q208" i="1" s="1"/>
  <c r="S208" i="1" s="1"/>
  <c r="G208" i="1"/>
  <c r="I208" i="1" s="1"/>
  <c r="K208" i="1" s="1"/>
  <c r="M208" i="1" s="1"/>
  <c r="K207" i="1"/>
  <c r="M207" i="1" s="1"/>
  <c r="O207" i="1" s="1"/>
  <c r="Q207" i="1" s="1"/>
  <c r="S207" i="1" s="1"/>
  <c r="I207" i="1"/>
  <c r="K206" i="1"/>
  <c r="M206" i="1" s="1"/>
  <c r="O206" i="1" s="1"/>
  <c r="Q206" i="1" s="1"/>
  <c r="S206" i="1" s="1"/>
  <c r="I206" i="1"/>
  <c r="N205" i="1"/>
  <c r="N204" i="1" s="1"/>
  <c r="G205" i="1"/>
  <c r="M203" i="1"/>
  <c r="O203" i="1" s="1"/>
  <c r="Q203" i="1" s="1"/>
  <c r="S203" i="1" s="1"/>
  <c r="K203" i="1"/>
  <c r="I203" i="1"/>
  <c r="Q202" i="1"/>
  <c r="S202" i="1" s="1"/>
  <c r="I202" i="1"/>
  <c r="K202" i="1" s="1"/>
  <c r="M202" i="1" s="1"/>
  <c r="O202" i="1" s="1"/>
  <c r="G201" i="1"/>
  <c r="O199" i="1"/>
  <c r="Q199" i="1" s="1"/>
  <c r="S199" i="1" s="1"/>
  <c r="I199" i="1"/>
  <c r="K199" i="1" s="1"/>
  <c r="M199" i="1" s="1"/>
  <c r="K198" i="1"/>
  <c r="M198" i="1" s="1"/>
  <c r="O198" i="1" s="1"/>
  <c r="Q198" i="1" s="1"/>
  <c r="S198" i="1" s="1"/>
  <c r="I198" i="1"/>
  <c r="P197" i="1"/>
  <c r="P196" i="1" s="1"/>
  <c r="L197" i="1"/>
  <c r="M197" i="1" s="1"/>
  <c r="O197" i="1" s="1"/>
  <c r="Q197" i="1" s="1"/>
  <c r="S197" i="1" s="1"/>
  <c r="G197" i="1"/>
  <c r="I197" i="1" s="1"/>
  <c r="K197" i="1" s="1"/>
  <c r="I195" i="1"/>
  <c r="K195" i="1" s="1"/>
  <c r="M195" i="1" s="1"/>
  <c r="O195" i="1" s="1"/>
  <c r="Q195" i="1" s="1"/>
  <c r="S195" i="1" s="1"/>
  <c r="K194" i="1"/>
  <c r="M194" i="1" s="1"/>
  <c r="O194" i="1" s="1"/>
  <c r="Q194" i="1" s="1"/>
  <c r="S194" i="1" s="1"/>
  <c r="I194" i="1"/>
  <c r="G193" i="1"/>
  <c r="I193" i="1" s="1"/>
  <c r="K193" i="1" s="1"/>
  <c r="M193" i="1" s="1"/>
  <c r="O193" i="1" s="1"/>
  <c r="Q193" i="1" s="1"/>
  <c r="S193" i="1" s="1"/>
  <c r="G192" i="1"/>
  <c r="I192" i="1" s="1"/>
  <c r="K192" i="1" s="1"/>
  <c r="M192" i="1" s="1"/>
  <c r="O192" i="1" s="1"/>
  <c r="Q192" i="1" s="1"/>
  <c r="S192" i="1" s="1"/>
  <c r="K191" i="1"/>
  <c r="M191" i="1" s="1"/>
  <c r="O191" i="1" s="1"/>
  <c r="Q191" i="1" s="1"/>
  <c r="S191" i="1" s="1"/>
  <c r="I191" i="1"/>
  <c r="Q190" i="1"/>
  <c r="S190" i="1" s="1"/>
  <c r="I190" i="1"/>
  <c r="K190" i="1" s="1"/>
  <c r="M190" i="1" s="1"/>
  <c r="O190" i="1" s="1"/>
  <c r="G189" i="1"/>
  <c r="I189" i="1" s="1"/>
  <c r="K189" i="1" s="1"/>
  <c r="M189" i="1" s="1"/>
  <c r="O189" i="1" s="1"/>
  <c r="Q189" i="1" s="1"/>
  <c r="S189" i="1" s="1"/>
  <c r="O187" i="1"/>
  <c r="Q187" i="1" s="1"/>
  <c r="S187" i="1" s="1"/>
  <c r="I187" i="1"/>
  <c r="K187" i="1" s="1"/>
  <c r="M187" i="1" s="1"/>
  <c r="K186" i="1"/>
  <c r="M186" i="1" s="1"/>
  <c r="O186" i="1" s="1"/>
  <c r="Q186" i="1" s="1"/>
  <c r="S186" i="1" s="1"/>
  <c r="I186" i="1"/>
  <c r="I185" i="1"/>
  <c r="K185" i="1" s="1"/>
  <c r="M185" i="1" s="1"/>
  <c r="O185" i="1" s="1"/>
  <c r="Q185" i="1" s="1"/>
  <c r="S185" i="1" s="1"/>
  <c r="G185" i="1"/>
  <c r="M184" i="1"/>
  <c r="O184" i="1" s="1"/>
  <c r="Q184" i="1" s="1"/>
  <c r="S184" i="1" s="1"/>
  <c r="G184" i="1"/>
  <c r="I184" i="1" s="1"/>
  <c r="K184" i="1" s="1"/>
  <c r="K183" i="1"/>
  <c r="M183" i="1" s="1"/>
  <c r="O183" i="1" s="1"/>
  <c r="Q183" i="1" s="1"/>
  <c r="S183" i="1" s="1"/>
  <c r="I183" i="1"/>
  <c r="I182" i="1"/>
  <c r="K182" i="1" s="1"/>
  <c r="M182" i="1" s="1"/>
  <c r="O182" i="1" s="1"/>
  <c r="Q182" i="1" s="1"/>
  <c r="S182" i="1" s="1"/>
  <c r="G181" i="1"/>
  <c r="I181" i="1" s="1"/>
  <c r="K181" i="1" s="1"/>
  <c r="M181" i="1" s="1"/>
  <c r="O181" i="1" s="1"/>
  <c r="Q181" i="1" s="1"/>
  <c r="S181" i="1" s="1"/>
  <c r="I179" i="1"/>
  <c r="K179" i="1" s="1"/>
  <c r="M179" i="1" s="1"/>
  <c r="O179" i="1" s="1"/>
  <c r="Q179" i="1" s="1"/>
  <c r="S179" i="1" s="1"/>
  <c r="M178" i="1"/>
  <c r="O178" i="1" s="1"/>
  <c r="Q178" i="1" s="1"/>
  <c r="S178" i="1" s="1"/>
  <c r="K178" i="1"/>
  <c r="I178" i="1"/>
  <c r="O177" i="1"/>
  <c r="Q177" i="1" s="1"/>
  <c r="S177" i="1" s="1"/>
  <c r="G177" i="1"/>
  <c r="I177" i="1" s="1"/>
  <c r="K177" i="1" s="1"/>
  <c r="M177" i="1" s="1"/>
  <c r="G176" i="1"/>
  <c r="I176" i="1" s="1"/>
  <c r="K176" i="1" s="1"/>
  <c r="M176" i="1" s="1"/>
  <c r="O176" i="1" s="1"/>
  <c r="Q176" i="1" s="1"/>
  <c r="S176" i="1" s="1"/>
  <c r="K175" i="1"/>
  <c r="M175" i="1" s="1"/>
  <c r="O175" i="1" s="1"/>
  <c r="Q175" i="1" s="1"/>
  <c r="S175" i="1" s="1"/>
  <c r="I175" i="1"/>
  <c r="I174" i="1"/>
  <c r="K174" i="1" s="1"/>
  <c r="M174" i="1" s="1"/>
  <c r="O174" i="1" s="1"/>
  <c r="Q174" i="1" s="1"/>
  <c r="S174" i="1" s="1"/>
  <c r="G173" i="1"/>
  <c r="I171" i="1"/>
  <c r="K171" i="1" s="1"/>
  <c r="M171" i="1" s="1"/>
  <c r="O171" i="1" s="1"/>
  <c r="Q171" i="1" s="1"/>
  <c r="S171" i="1" s="1"/>
  <c r="S170" i="1"/>
  <c r="K170" i="1"/>
  <c r="M170" i="1" s="1"/>
  <c r="O170" i="1" s="1"/>
  <c r="Q170" i="1" s="1"/>
  <c r="I170" i="1"/>
  <c r="K169" i="1"/>
  <c r="M169" i="1" s="1"/>
  <c r="O169" i="1" s="1"/>
  <c r="Q169" i="1" s="1"/>
  <c r="S169" i="1" s="1"/>
  <c r="G169" i="1"/>
  <c r="I169" i="1" s="1"/>
  <c r="G168" i="1"/>
  <c r="I168" i="1" s="1"/>
  <c r="K168" i="1" s="1"/>
  <c r="M168" i="1" s="1"/>
  <c r="O168" i="1" s="1"/>
  <c r="Q168" i="1" s="1"/>
  <c r="S168" i="1" s="1"/>
  <c r="K167" i="1"/>
  <c r="M167" i="1" s="1"/>
  <c r="O167" i="1" s="1"/>
  <c r="Q167" i="1" s="1"/>
  <c r="S167" i="1" s="1"/>
  <c r="I167" i="1"/>
  <c r="O166" i="1"/>
  <c r="Q166" i="1" s="1"/>
  <c r="S166" i="1" s="1"/>
  <c r="K166" i="1"/>
  <c r="M166" i="1" s="1"/>
  <c r="I166" i="1"/>
  <c r="G165" i="1"/>
  <c r="I163" i="1"/>
  <c r="K163" i="1" s="1"/>
  <c r="M163" i="1" s="1"/>
  <c r="O163" i="1" s="1"/>
  <c r="Q163" i="1" s="1"/>
  <c r="S163" i="1" s="1"/>
  <c r="M162" i="1"/>
  <c r="O162" i="1" s="1"/>
  <c r="Q162" i="1" s="1"/>
  <c r="S162" i="1" s="1"/>
  <c r="K162" i="1"/>
  <c r="I162" i="1"/>
  <c r="O161" i="1"/>
  <c r="Q161" i="1" s="1"/>
  <c r="S161" i="1" s="1"/>
  <c r="G161" i="1"/>
  <c r="I161" i="1" s="1"/>
  <c r="K161" i="1" s="1"/>
  <c r="M161" i="1" s="1"/>
  <c r="G160" i="1"/>
  <c r="I160" i="1" s="1"/>
  <c r="K160" i="1" s="1"/>
  <c r="M160" i="1" s="1"/>
  <c r="O160" i="1" s="1"/>
  <c r="Q160" i="1" s="1"/>
  <c r="S160" i="1" s="1"/>
  <c r="K159" i="1"/>
  <c r="M159" i="1" s="1"/>
  <c r="O159" i="1" s="1"/>
  <c r="Q159" i="1" s="1"/>
  <c r="S159" i="1" s="1"/>
  <c r="I159" i="1"/>
  <c r="I158" i="1"/>
  <c r="K158" i="1" s="1"/>
  <c r="M158" i="1" s="1"/>
  <c r="O158" i="1" s="1"/>
  <c r="Q158" i="1" s="1"/>
  <c r="S158" i="1" s="1"/>
  <c r="G157" i="1"/>
  <c r="K155" i="1"/>
  <c r="M155" i="1" s="1"/>
  <c r="O155" i="1" s="1"/>
  <c r="Q155" i="1" s="1"/>
  <c r="S155" i="1" s="1"/>
  <c r="I155" i="1"/>
  <c r="O154" i="1"/>
  <c r="Q154" i="1" s="1"/>
  <c r="S154" i="1" s="1"/>
  <c r="M154" i="1"/>
  <c r="K154" i="1"/>
  <c r="I154" i="1"/>
  <c r="G153" i="1"/>
  <c r="G152" i="1" s="1"/>
  <c r="I152" i="1" s="1"/>
  <c r="K152" i="1" s="1"/>
  <c r="M152" i="1"/>
  <c r="O152" i="1" s="1"/>
  <c r="Q152" i="1" s="1"/>
  <c r="S152" i="1" s="1"/>
  <c r="M151" i="1"/>
  <c r="O151" i="1" s="1"/>
  <c r="Q151" i="1" s="1"/>
  <c r="S151" i="1" s="1"/>
  <c r="K151" i="1"/>
  <c r="I151" i="1"/>
  <c r="I150" i="1"/>
  <c r="K150" i="1" s="1"/>
  <c r="M150" i="1" s="1"/>
  <c r="O150" i="1" s="1"/>
  <c r="Q150" i="1" s="1"/>
  <c r="S150" i="1" s="1"/>
  <c r="G149" i="1"/>
  <c r="I147" i="1"/>
  <c r="K147" i="1" s="1"/>
  <c r="M147" i="1" s="1"/>
  <c r="O147" i="1" s="1"/>
  <c r="Q147" i="1" s="1"/>
  <c r="S147" i="1" s="1"/>
  <c r="K146" i="1"/>
  <c r="M146" i="1" s="1"/>
  <c r="O146" i="1" s="1"/>
  <c r="Q146" i="1" s="1"/>
  <c r="S146" i="1" s="1"/>
  <c r="I146" i="1"/>
  <c r="I145" i="1"/>
  <c r="K145" i="1" s="1"/>
  <c r="M145" i="1" s="1"/>
  <c r="O145" i="1" s="1"/>
  <c r="Q145" i="1" s="1"/>
  <c r="S145" i="1" s="1"/>
  <c r="G145" i="1"/>
  <c r="G144" i="1"/>
  <c r="I144" i="1" s="1"/>
  <c r="K144" i="1" s="1"/>
  <c r="M144" i="1" s="1"/>
  <c r="O144" i="1" s="1"/>
  <c r="Q144" i="1" s="1"/>
  <c r="S144" i="1" s="1"/>
  <c r="K143" i="1"/>
  <c r="M143" i="1" s="1"/>
  <c r="O143" i="1" s="1"/>
  <c r="Q143" i="1" s="1"/>
  <c r="S143" i="1" s="1"/>
  <c r="I143" i="1"/>
  <c r="S142" i="1"/>
  <c r="I142" i="1"/>
  <c r="K142" i="1" s="1"/>
  <c r="M142" i="1" s="1"/>
  <c r="O142" i="1" s="1"/>
  <c r="Q142" i="1" s="1"/>
  <c r="G141" i="1"/>
  <c r="S139" i="1"/>
  <c r="I139" i="1"/>
  <c r="K139" i="1" s="1"/>
  <c r="M139" i="1" s="1"/>
  <c r="O139" i="1" s="1"/>
  <c r="Q139" i="1" s="1"/>
  <c r="K138" i="1"/>
  <c r="M138" i="1" s="1"/>
  <c r="O138" i="1" s="1"/>
  <c r="Q138" i="1" s="1"/>
  <c r="S138" i="1" s="1"/>
  <c r="I138" i="1"/>
  <c r="G137" i="1"/>
  <c r="I137" i="1" s="1"/>
  <c r="K137" i="1" s="1"/>
  <c r="M137" i="1" s="1"/>
  <c r="O137" i="1" s="1"/>
  <c r="Q137" i="1" s="1"/>
  <c r="S137" i="1" s="1"/>
  <c r="G136" i="1"/>
  <c r="I136" i="1" s="1"/>
  <c r="K136" i="1" s="1"/>
  <c r="M136" i="1" s="1"/>
  <c r="O136" i="1" s="1"/>
  <c r="Q136" i="1" s="1"/>
  <c r="S136" i="1" s="1"/>
  <c r="S135" i="1"/>
  <c r="K135" i="1"/>
  <c r="M135" i="1" s="1"/>
  <c r="O135" i="1" s="1"/>
  <c r="Q135" i="1" s="1"/>
  <c r="I135" i="1"/>
  <c r="K134" i="1"/>
  <c r="M134" i="1" s="1"/>
  <c r="O134" i="1" s="1"/>
  <c r="Q134" i="1" s="1"/>
  <c r="S134" i="1" s="1"/>
  <c r="I134" i="1"/>
  <c r="N133" i="1"/>
  <c r="N132" i="1" s="1"/>
  <c r="G133" i="1"/>
  <c r="O131" i="1"/>
  <c r="Q131" i="1" s="1"/>
  <c r="S131" i="1" s="1"/>
  <c r="M131" i="1"/>
  <c r="K131" i="1"/>
  <c r="I131" i="1"/>
  <c r="I130" i="1"/>
  <c r="K130" i="1" s="1"/>
  <c r="M130" i="1" s="1"/>
  <c r="O130" i="1" s="1"/>
  <c r="Q130" i="1" s="1"/>
  <c r="S130" i="1" s="1"/>
  <c r="R129" i="1"/>
  <c r="G129" i="1"/>
  <c r="I129" i="1" s="1"/>
  <c r="K129" i="1" s="1"/>
  <c r="M129" i="1" s="1"/>
  <c r="O129" i="1" s="1"/>
  <c r="Q129" i="1" s="1"/>
  <c r="S129" i="1" s="1"/>
  <c r="R128" i="1"/>
  <c r="M127" i="1"/>
  <c r="O127" i="1" s="1"/>
  <c r="Q127" i="1" s="1"/>
  <c r="S127" i="1" s="1"/>
  <c r="K127" i="1"/>
  <c r="I127" i="1"/>
  <c r="I126" i="1"/>
  <c r="K126" i="1" s="1"/>
  <c r="M126" i="1" s="1"/>
  <c r="O126" i="1" s="1"/>
  <c r="Q126" i="1" s="1"/>
  <c r="S126" i="1" s="1"/>
  <c r="G125" i="1"/>
  <c r="I123" i="1"/>
  <c r="K123" i="1" s="1"/>
  <c r="M123" i="1" s="1"/>
  <c r="O123" i="1" s="1"/>
  <c r="Q123" i="1" s="1"/>
  <c r="S123" i="1" s="1"/>
  <c r="K122" i="1"/>
  <c r="M122" i="1" s="1"/>
  <c r="O122" i="1" s="1"/>
  <c r="Q122" i="1" s="1"/>
  <c r="S122" i="1" s="1"/>
  <c r="I122" i="1"/>
  <c r="I121" i="1"/>
  <c r="K121" i="1" s="1"/>
  <c r="M121" i="1" s="1"/>
  <c r="O121" i="1" s="1"/>
  <c r="Q121" i="1" s="1"/>
  <c r="S121" i="1" s="1"/>
  <c r="G121" i="1"/>
  <c r="G120" i="1"/>
  <c r="I120" i="1" s="1"/>
  <c r="K120" i="1" s="1"/>
  <c r="M120" i="1" s="1"/>
  <c r="O120" i="1" s="1"/>
  <c r="Q120" i="1" s="1"/>
  <c r="S120" i="1" s="1"/>
  <c r="K119" i="1"/>
  <c r="M119" i="1" s="1"/>
  <c r="O119" i="1" s="1"/>
  <c r="Q119" i="1" s="1"/>
  <c r="S119" i="1" s="1"/>
  <c r="I119" i="1"/>
  <c r="I118" i="1"/>
  <c r="K118" i="1" s="1"/>
  <c r="M118" i="1" s="1"/>
  <c r="O118" i="1" s="1"/>
  <c r="Q118" i="1" s="1"/>
  <c r="S118" i="1" s="1"/>
  <c r="G117" i="1"/>
  <c r="I115" i="1"/>
  <c r="K115" i="1" s="1"/>
  <c r="M115" i="1" s="1"/>
  <c r="O115" i="1" s="1"/>
  <c r="Q115" i="1" s="1"/>
  <c r="S115" i="1" s="1"/>
  <c r="K114" i="1"/>
  <c r="M114" i="1" s="1"/>
  <c r="O114" i="1" s="1"/>
  <c r="Q114" i="1" s="1"/>
  <c r="S114" i="1" s="1"/>
  <c r="I114" i="1"/>
  <c r="G113" i="1"/>
  <c r="I113" i="1" s="1"/>
  <c r="K113" i="1" s="1"/>
  <c r="M113" i="1" s="1"/>
  <c r="O113" i="1" s="1"/>
  <c r="Q113" i="1" s="1"/>
  <c r="S113" i="1" s="1"/>
  <c r="G112" i="1"/>
  <c r="I112" i="1" s="1"/>
  <c r="K112" i="1" s="1"/>
  <c r="M112" i="1" s="1"/>
  <c r="O112" i="1" s="1"/>
  <c r="Q112" i="1" s="1"/>
  <c r="S112" i="1" s="1"/>
  <c r="K111" i="1"/>
  <c r="M111" i="1" s="1"/>
  <c r="O111" i="1" s="1"/>
  <c r="Q111" i="1" s="1"/>
  <c r="S111" i="1" s="1"/>
  <c r="I111" i="1"/>
  <c r="K110" i="1"/>
  <c r="M110" i="1" s="1"/>
  <c r="O110" i="1" s="1"/>
  <c r="Q110" i="1" s="1"/>
  <c r="S110" i="1" s="1"/>
  <c r="I110" i="1"/>
  <c r="N109" i="1"/>
  <c r="N108" i="1" s="1"/>
  <c r="L109" i="1"/>
  <c r="I109" i="1"/>
  <c r="K109" i="1" s="1"/>
  <c r="M109" i="1" s="1"/>
  <c r="O109" i="1" s="1"/>
  <c r="Q109" i="1" s="1"/>
  <c r="S109" i="1" s="1"/>
  <c r="G109" i="1"/>
  <c r="L108" i="1"/>
  <c r="G108" i="1"/>
  <c r="I108" i="1" s="1"/>
  <c r="K108" i="1" s="1"/>
  <c r="M108" i="1" s="1"/>
  <c r="O108" i="1" s="1"/>
  <c r="Q108" i="1" s="1"/>
  <c r="S108" i="1" s="1"/>
  <c r="O107" i="1"/>
  <c r="Q107" i="1" s="1"/>
  <c r="S107" i="1" s="1"/>
  <c r="I107" i="1"/>
  <c r="K107" i="1" s="1"/>
  <c r="M107" i="1" s="1"/>
  <c r="I106" i="1"/>
  <c r="K106" i="1" s="1"/>
  <c r="M106" i="1" s="1"/>
  <c r="O106" i="1" s="1"/>
  <c r="Q106" i="1" s="1"/>
  <c r="S106" i="1" s="1"/>
  <c r="G105" i="1"/>
  <c r="I103" i="1"/>
  <c r="K103" i="1" s="1"/>
  <c r="M103" i="1" s="1"/>
  <c r="O103" i="1" s="1"/>
  <c r="Q103" i="1" s="1"/>
  <c r="S103" i="1" s="1"/>
  <c r="I102" i="1"/>
  <c r="K102" i="1" s="1"/>
  <c r="M102" i="1" s="1"/>
  <c r="O102" i="1" s="1"/>
  <c r="Q102" i="1" s="1"/>
  <c r="S102" i="1" s="1"/>
  <c r="I101" i="1"/>
  <c r="K101" i="1" s="1"/>
  <c r="M101" i="1" s="1"/>
  <c r="O101" i="1" s="1"/>
  <c r="Q101" i="1" s="1"/>
  <c r="S101" i="1" s="1"/>
  <c r="G101" i="1"/>
  <c r="G100" i="1"/>
  <c r="I100" i="1" s="1"/>
  <c r="K100" i="1" s="1"/>
  <c r="M100" i="1" s="1"/>
  <c r="O100" i="1" s="1"/>
  <c r="Q100" i="1" s="1"/>
  <c r="S100" i="1" s="1"/>
  <c r="O99" i="1"/>
  <c r="Q99" i="1" s="1"/>
  <c r="S99" i="1" s="1"/>
  <c r="I99" i="1"/>
  <c r="K99" i="1" s="1"/>
  <c r="M99" i="1" s="1"/>
  <c r="I98" i="1"/>
  <c r="K98" i="1" s="1"/>
  <c r="M98" i="1" s="1"/>
  <c r="O98" i="1" s="1"/>
  <c r="Q98" i="1" s="1"/>
  <c r="S98" i="1" s="1"/>
  <c r="G97" i="1"/>
  <c r="I95" i="1"/>
  <c r="K95" i="1" s="1"/>
  <c r="M95" i="1" s="1"/>
  <c r="O95" i="1" s="1"/>
  <c r="Q95" i="1" s="1"/>
  <c r="S95" i="1" s="1"/>
  <c r="I94" i="1"/>
  <c r="K94" i="1" s="1"/>
  <c r="M94" i="1" s="1"/>
  <c r="O94" i="1" s="1"/>
  <c r="Q94" i="1" s="1"/>
  <c r="S94" i="1" s="1"/>
  <c r="I93" i="1"/>
  <c r="K93" i="1" s="1"/>
  <c r="M93" i="1" s="1"/>
  <c r="O93" i="1" s="1"/>
  <c r="Q93" i="1" s="1"/>
  <c r="S93" i="1" s="1"/>
  <c r="G93" i="1"/>
  <c r="G92" i="1"/>
  <c r="I92" i="1" s="1"/>
  <c r="K92" i="1" s="1"/>
  <c r="M92" i="1" s="1"/>
  <c r="O92" i="1" s="1"/>
  <c r="Q92" i="1" s="1"/>
  <c r="S92" i="1" s="1"/>
  <c r="O91" i="1"/>
  <c r="Q91" i="1" s="1"/>
  <c r="S91" i="1" s="1"/>
  <c r="I91" i="1"/>
  <c r="K91" i="1" s="1"/>
  <c r="M91" i="1" s="1"/>
  <c r="I90" i="1"/>
  <c r="K90" i="1" s="1"/>
  <c r="M90" i="1" s="1"/>
  <c r="O90" i="1" s="1"/>
  <c r="Q90" i="1" s="1"/>
  <c r="S90" i="1" s="1"/>
  <c r="Q89" i="1"/>
  <c r="S89" i="1" s="1"/>
  <c r="N89" i="1"/>
  <c r="I89" i="1"/>
  <c r="K89" i="1" s="1"/>
  <c r="M89" i="1" s="1"/>
  <c r="O89" i="1" s="1"/>
  <c r="G89" i="1"/>
  <c r="N88" i="1"/>
  <c r="G88" i="1"/>
  <c r="I88" i="1" s="1"/>
  <c r="K88" i="1" s="1"/>
  <c r="M88" i="1" s="1"/>
  <c r="I87" i="1"/>
  <c r="K87" i="1" s="1"/>
  <c r="M87" i="1" s="1"/>
  <c r="O87" i="1" s="1"/>
  <c r="Q87" i="1" s="1"/>
  <c r="S87" i="1" s="1"/>
  <c r="S86" i="1"/>
  <c r="I86" i="1"/>
  <c r="K86" i="1" s="1"/>
  <c r="M86" i="1" s="1"/>
  <c r="O86" i="1" s="1"/>
  <c r="Q86" i="1" s="1"/>
  <c r="I85" i="1"/>
  <c r="K85" i="1" s="1"/>
  <c r="M85" i="1" s="1"/>
  <c r="O85" i="1" s="1"/>
  <c r="Q85" i="1" s="1"/>
  <c r="S85" i="1" s="1"/>
  <c r="G85" i="1"/>
  <c r="M84" i="1"/>
  <c r="O84" i="1" s="1"/>
  <c r="Q84" i="1" s="1"/>
  <c r="S84" i="1" s="1"/>
  <c r="G84" i="1"/>
  <c r="I84" i="1" s="1"/>
  <c r="K84" i="1" s="1"/>
  <c r="I83" i="1"/>
  <c r="K83" i="1" s="1"/>
  <c r="M83" i="1" s="1"/>
  <c r="O83" i="1" s="1"/>
  <c r="Q83" i="1" s="1"/>
  <c r="S83" i="1" s="1"/>
  <c r="Q82" i="1"/>
  <c r="S82" i="1" s="1"/>
  <c r="I82" i="1"/>
  <c r="K82" i="1" s="1"/>
  <c r="M82" i="1" s="1"/>
  <c r="O82" i="1" s="1"/>
  <c r="I81" i="1"/>
  <c r="K81" i="1" s="1"/>
  <c r="M81" i="1" s="1"/>
  <c r="O81" i="1" s="1"/>
  <c r="Q81" i="1" s="1"/>
  <c r="S81" i="1" s="1"/>
  <c r="G81" i="1"/>
  <c r="G80" i="1"/>
  <c r="I80" i="1" s="1"/>
  <c r="K80" i="1" s="1"/>
  <c r="M80" i="1" s="1"/>
  <c r="O80" i="1" s="1"/>
  <c r="Q80" i="1" s="1"/>
  <c r="S80" i="1" s="1"/>
  <c r="I79" i="1"/>
  <c r="K79" i="1" s="1"/>
  <c r="M79" i="1" s="1"/>
  <c r="O79" i="1" s="1"/>
  <c r="Q79" i="1" s="1"/>
  <c r="S79" i="1" s="1"/>
  <c r="I78" i="1"/>
  <c r="K78" i="1" s="1"/>
  <c r="M78" i="1" s="1"/>
  <c r="O78" i="1" s="1"/>
  <c r="Q78" i="1" s="1"/>
  <c r="S78" i="1" s="1"/>
  <c r="I77" i="1"/>
  <c r="K77" i="1" s="1"/>
  <c r="M77" i="1" s="1"/>
  <c r="O77" i="1" s="1"/>
  <c r="Q77" i="1" s="1"/>
  <c r="S77" i="1" s="1"/>
  <c r="G77" i="1"/>
  <c r="G76" i="1"/>
  <c r="I76" i="1" s="1"/>
  <c r="K76" i="1" s="1"/>
  <c r="M76" i="1" s="1"/>
  <c r="O76" i="1" s="1"/>
  <c r="Q76" i="1" s="1"/>
  <c r="S76" i="1" s="1"/>
  <c r="I75" i="1"/>
  <c r="K75" i="1" s="1"/>
  <c r="M75" i="1" s="1"/>
  <c r="O75" i="1" s="1"/>
  <c r="Q75" i="1" s="1"/>
  <c r="S75" i="1" s="1"/>
  <c r="I74" i="1"/>
  <c r="K74" i="1" s="1"/>
  <c r="M74" i="1" s="1"/>
  <c r="O74" i="1" s="1"/>
  <c r="Q74" i="1" s="1"/>
  <c r="S74" i="1" s="1"/>
  <c r="I73" i="1"/>
  <c r="K73" i="1" s="1"/>
  <c r="M73" i="1" s="1"/>
  <c r="O73" i="1" s="1"/>
  <c r="Q73" i="1" s="1"/>
  <c r="S73" i="1" s="1"/>
  <c r="G73" i="1"/>
  <c r="G72" i="1"/>
  <c r="I72" i="1" s="1"/>
  <c r="K72" i="1" s="1"/>
  <c r="M72" i="1" s="1"/>
  <c r="O72" i="1" s="1"/>
  <c r="Q72" i="1" s="1"/>
  <c r="S72" i="1" s="1"/>
  <c r="Q71" i="1"/>
  <c r="S71" i="1" s="1"/>
  <c r="I71" i="1"/>
  <c r="K71" i="1" s="1"/>
  <c r="M71" i="1" s="1"/>
  <c r="O71" i="1" s="1"/>
  <c r="I70" i="1"/>
  <c r="K70" i="1" s="1"/>
  <c r="M70" i="1" s="1"/>
  <c r="O70" i="1" s="1"/>
  <c r="Q70" i="1" s="1"/>
  <c r="S70" i="1" s="1"/>
  <c r="I69" i="1"/>
  <c r="K69" i="1" s="1"/>
  <c r="M69" i="1" s="1"/>
  <c r="O69" i="1" s="1"/>
  <c r="Q69" i="1" s="1"/>
  <c r="S69" i="1" s="1"/>
  <c r="G69" i="1"/>
  <c r="G68" i="1"/>
  <c r="I68" i="1" s="1"/>
  <c r="K68" i="1" s="1"/>
  <c r="M68" i="1" s="1"/>
  <c r="O68" i="1" s="1"/>
  <c r="Q68" i="1" s="1"/>
  <c r="S68" i="1" s="1"/>
  <c r="Q67" i="1"/>
  <c r="S67" i="1" s="1"/>
  <c r="I67" i="1"/>
  <c r="K67" i="1" s="1"/>
  <c r="M67" i="1" s="1"/>
  <c r="O67" i="1" s="1"/>
  <c r="I66" i="1"/>
  <c r="K66" i="1" s="1"/>
  <c r="M66" i="1" s="1"/>
  <c r="O66" i="1" s="1"/>
  <c r="Q66" i="1" s="1"/>
  <c r="S66" i="1" s="1"/>
  <c r="S65" i="1"/>
  <c r="I65" i="1"/>
  <c r="K65" i="1" s="1"/>
  <c r="M65" i="1" s="1"/>
  <c r="O65" i="1" s="1"/>
  <c r="Q65" i="1" s="1"/>
  <c r="G65" i="1"/>
  <c r="G64" i="1"/>
  <c r="I64" i="1" s="1"/>
  <c r="K64" i="1" s="1"/>
  <c r="M64" i="1" s="1"/>
  <c r="O64" i="1" s="1"/>
  <c r="Q64" i="1" s="1"/>
  <c r="S64" i="1" s="1"/>
  <c r="I63" i="1"/>
  <c r="K63" i="1" s="1"/>
  <c r="M63" i="1" s="1"/>
  <c r="O63" i="1" s="1"/>
  <c r="Q63" i="1" s="1"/>
  <c r="S63" i="1" s="1"/>
  <c r="I62" i="1"/>
  <c r="K62" i="1" s="1"/>
  <c r="M62" i="1" s="1"/>
  <c r="O62" i="1" s="1"/>
  <c r="Q62" i="1" s="1"/>
  <c r="S62" i="1" s="1"/>
  <c r="I61" i="1"/>
  <c r="K61" i="1" s="1"/>
  <c r="M61" i="1" s="1"/>
  <c r="O61" i="1" s="1"/>
  <c r="Q61" i="1" s="1"/>
  <c r="S61" i="1" s="1"/>
  <c r="G61" i="1"/>
  <c r="G60" i="1"/>
  <c r="I60" i="1" s="1"/>
  <c r="K60" i="1" s="1"/>
  <c r="M60" i="1" s="1"/>
  <c r="O60" i="1" s="1"/>
  <c r="Q60" i="1" s="1"/>
  <c r="S60" i="1" s="1"/>
  <c r="I59" i="1"/>
  <c r="K59" i="1" s="1"/>
  <c r="M59" i="1" s="1"/>
  <c r="O59" i="1" s="1"/>
  <c r="Q59" i="1" s="1"/>
  <c r="S59" i="1" s="1"/>
  <c r="I58" i="1"/>
  <c r="K58" i="1" s="1"/>
  <c r="M58" i="1" s="1"/>
  <c r="O58" i="1" s="1"/>
  <c r="Q58" i="1" s="1"/>
  <c r="S58" i="1" s="1"/>
  <c r="I57" i="1"/>
  <c r="K57" i="1" s="1"/>
  <c r="M57" i="1" s="1"/>
  <c r="O57" i="1" s="1"/>
  <c r="Q57" i="1" s="1"/>
  <c r="S57" i="1" s="1"/>
  <c r="G57" i="1"/>
  <c r="O56" i="1"/>
  <c r="Q56" i="1" s="1"/>
  <c r="S56" i="1" s="1"/>
  <c r="G56" i="1"/>
  <c r="I56" i="1" s="1"/>
  <c r="K56" i="1" s="1"/>
  <c r="M56" i="1" s="1"/>
  <c r="I55" i="1"/>
  <c r="K55" i="1" s="1"/>
  <c r="M55" i="1" s="1"/>
  <c r="O55" i="1" s="1"/>
  <c r="Q55" i="1" s="1"/>
  <c r="S55" i="1" s="1"/>
  <c r="S54" i="1"/>
  <c r="I54" i="1"/>
  <c r="K54" i="1" s="1"/>
  <c r="M54" i="1" s="1"/>
  <c r="O54" i="1" s="1"/>
  <c r="Q54" i="1" s="1"/>
  <c r="I53" i="1"/>
  <c r="K53" i="1" s="1"/>
  <c r="M53" i="1" s="1"/>
  <c r="O53" i="1" s="1"/>
  <c r="Q53" i="1" s="1"/>
  <c r="S53" i="1" s="1"/>
  <c r="G53" i="1"/>
  <c r="M52" i="1"/>
  <c r="O52" i="1" s="1"/>
  <c r="Q52" i="1" s="1"/>
  <c r="S52" i="1" s="1"/>
  <c r="G52" i="1"/>
  <c r="I52" i="1" s="1"/>
  <c r="K52" i="1" s="1"/>
  <c r="I51" i="1"/>
  <c r="K51" i="1" s="1"/>
  <c r="M51" i="1" s="1"/>
  <c r="O51" i="1" s="1"/>
  <c r="Q51" i="1" s="1"/>
  <c r="S51" i="1" s="1"/>
  <c r="Q50" i="1"/>
  <c r="S50" i="1" s="1"/>
  <c r="I50" i="1"/>
  <c r="K50" i="1" s="1"/>
  <c r="M50" i="1" s="1"/>
  <c r="O50" i="1" s="1"/>
  <c r="I49" i="1"/>
  <c r="K49" i="1" s="1"/>
  <c r="M49" i="1" s="1"/>
  <c r="O49" i="1" s="1"/>
  <c r="Q49" i="1" s="1"/>
  <c r="S49" i="1" s="1"/>
  <c r="G49" i="1"/>
  <c r="G48" i="1"/>
  <c r="I48" i="1" s="1"/>
  <c r="K48" i="1" s="1"/>
  <c r="M48" i="1" s="1"/>
  <c r="O48" i="1" s="1"/>
  <c r="Q48" i="1" s="1"/>
  <c r="S48" i="1" s="1"/>
  <c r="I47" i="1"/>
  <c r="K47" i="1" s="1"/>
  <c r="M47" i="1" s="1"/>
  <c r="O47" i="1" s="1"/>
  <c r="Q47" i="1" s="1"/>
  <c r="S47" i="1" s="1"/>
  <c r="I46" i="1"/>
  <c r="K46" i="1" s="1"/>
  <c r="M46" i="1" s="1"/>
  <c r="O46" i="1" s="1"/>
  <c r="Q46" i="1" s="1"/>
  <c r="S46" i="1" s="1"/>
  <c r="I45" i="1"/>
  <c r="K45" i="1" s="1"/>
  <c r="M45" i="1" s="1"/>
  <c r="O45" i="1" s="1"/>
  <c r="Q45" i="1" s="1"/>
  <c r="S45" i="1" s="1"/>
  <c r="G45" i="1"/>
  <c r="G44" i="1"/>
  <c r="I44" i="1" s="1"/>
  <c r="K44" i="1" s="1"/>
  <c r="M44" i="1" s="1"/>
  <c r="O44" i="1" s="1"/>
  <c r="Q44" i="1" s="1"/>
  <c r="S44" i="1" s="1"/>
  <c r="I43" i="1"/>
  <c r="K43" i="1" s="1"/>
  <c r="M43" i="1" s="1"/>
  <c r="O43" i="1" s="1"/>
  <c r="Q43" i="1" s="1"/>
  <c r="S43" i="1" s="1"/>
  <c r="I42" i="1"/>
  <c r="K42" i="1" s="1"/>
  <c r="M42" i="1" s="1"/>
  <c r="O42" i="1" s="1"/>
  <c r="Q42" i="1" s="1"/>
  <c r="S42" i="1" s="1"/>
  <c r="I41" i="1"/>
  <c r="K41" i="1" s="1"/>
  <c r="M41" i="1" s="1"/>
  <c r="O41" i="1" s="1"/>
  <c r="Q41" i="1" s="1"/>
  <c r="S41" i="1" s="1"/>
  <c r="G41" i="1"/>
  <c r="G40" i="1"/>
  <c r="I40" i="1" s="1"/>
  <c r="K40" i="1" s="1"/>
  <c r="M40" i="1" s="1"/>
  <c r="O40" i="1" s="1"/>
  <c r="Q40" i="1" s="1"/>
  <c r="S40" i="1" s="1"/>
  <c r="Q39" i="1"/>
  <c r="S39" i="1" s="1"/>
  <c r="I39" i="1"/>
  <c r="K39" i="1" s="1"/>
  <c r="M39" i="1" s="1"/>
  <c r="O39" i="1" s="1"/>
  <c r="I38" i="1"/>
  <c r="K38" i="1" s="1"/>
  <c r="M38" i="1" s="1"/>
  <c r="O38" i="1" s="1"/>
  <c r="Q38" i="1" s="1"/>
  <c r="S38" i="1" s="1"/>
  <c r="I37" i="1"/>
  <c r="K37" i="1" s="1"/>
  <c r="M37" i="1" s="1"/>
  <c r="O37" i="1" s="1"/>
  <c r="Q37" i="1" s="1"/>
  <c r="S37" i="1" s="1"/>
  <c r="G37" i="1"/>
  <c r="G36" i="1"/>
  <c r="I36" i="1" s="1"/>
  <c r="K36" i="1" s="1"/>
  <c r="M36" i="1" s="1"/>
  <c r="O36" i="1" s="1"/>
  <c r="Q36" i="1" s="1"/>
  <c r="S36" i="1" s="1"/>
  <c r="Q35" i="1"/>
  <c r="S35" i="1" s="1"/>
  <c r="I35" i="1"/>
  <c r="K35" i="1" s="1"/>
  <c r="M35" i="1" s="1"/>
  <c r="O35" i="1" s="1"/>
  <c r="I34" i="1"/>
  <c r="K34" i="1" s="1"/>
  <c r="M34" i="1" s="1"/>
  <c r="O34" i="1" s="1"/>
  <c r="Q34" i="1" s="1"/>
  <c r="S34" i="1" s="1"/>
  <c r="S33" i="1"/>
  <c r="N33" i="1"/>
  <c r="K33" i="1"/>
  <c r="M33" i="1" s="1"/>
  <c r="O33" i="1" s="1"/>
  <c r="Q33" i="1" s="1"/>
  <c r="G33" i="1"/>
  <c r="I33" i="1" s="1"/>
  <c r="N32" i="1"/>
  <c r="G32" i="1"/>
  <c r="I32" i="1" s="1"/>
  <c r="K32" i="1" s="1"/>
  <c r="M32" i="1" s="1"/>
  <c r="I31" i="1"/>
  <c r="K31" i="1" s="1"/>
  <c r="M31" i="1" s="1"/>
  <c r="O31" i="1" s="1"/>
  <c r="Q31" i="1" s="1"/>
  <c r="S31" i="1" s="1"/>
  <c r="I30" i="1"/>
  <c r="K30" i="1" s="1"/>
  <c r="M30" i="1" s="1"/>
  <c r="O30" i="1" s="1"/>
  <c r="Q30" i="1" s="1"/>
  <c r="S30" i="1" s="1"/>
  <c r="G29" i="1"/>
  <c r="I29" i="1" s="1"/>
  <c r="K29" i="1" s="1"/>
  <c r="M29" i="1" s="1"/>
  <c r="O29" i="1" s="1"/>
  <c r="Q29" i="1" s="1"/>
  <c r="S29" i="1" s="1"/>
  <c r="I27" i="1"/>
  <c r="K27" i="1" s="1"/>
  <c r="M27" i="1" s="1"/>
  <c r="O27" i="1" s="1"/>
  <c r="Q27" i="1" s="1"/>
  <c r="S27" i="1" s="1"/>
  <c r="M26" i="1"/>
  <c r="O26" i="1" s="1"/>
  <c r="Q26" i="1" s="1"/>
  <c r="S26" i="1" s="1"/>
  <c r="K26" i="1"/>
  <c r="I26" i="1"/>
  <c r="G25" i="1"/>
  <c r="I25" i="1" s="1"/>
  <c r="K25" i="1" s="1"/>
  <c r="M25" i="1" s="1"/>
  <c r="O25" i="1" s="1"/>
  <c r="Q25" i="1" s="1"/>
  <c r="S25" i="1" s="1"/>
  <c r="K23" i="1"/>
  <c r="M23" i="1" s="1"/>
  <c r="O23" i="1" s="1"/>
  <c r="Q23" i="1" s="1"/>
  <c r="S23" i="1" s="1"/>
  <c r="I23" i="1"/>
  <c r="I22" i="1"/>
  <c r="K22" i="1" s="1"/>
  <c r="M22" i="1" s="1"/>
  <c r="O22" i="1" s="1"/>
  <c r="Q22" i="1" s="1"/>
  <c r="S22" i="1" s="1"/>
  <c r="G21" i="1"/>
  <c r="I21" i="1" s="1"/>
  <c r="K21" i="1" s="1"/>
  <c r="M21" i="1" s="1"/>
  <c r="O21" i="1" s="1"/>
  <c r="Q21" i="1" s="1"/>
  <c r="S21" i="1" s="1"/>
  <c r="I19" i="1"/>
  <c r="K19" i="1" s="1"/>
  <c r="M19" i="1" s="1"/>
  <c r="O19" i="1" s="1"/>
  <c r="Q19" i="1" s="1"/>
  <c r="S19" i="1" s="1"/>
  <c r="K18" i="1"/>
  <c r="M18" i="1" s="1"/>
  <c r="O18" i="1" s="1"/>
  <c r="Q18" i="1" s="1"/>
  <c r="S18" i="1" s="1"/>
  <c r="I18" i="1"/>
  <c r="G17" i="1"/>
  <c r="I17" i="1" s="1"/>
  <c r="K17" i="1" s="1"/>
  <c r="M17" i="1" s="1"/>
  <c r="O17" i="1" s="1"/>
  <c r="Q17" i="1" s="1"/>
  <c r="S17" i="1" s="1"/>
  <c r="M15" i="1"/>
  <c r="O15" i="1" s="1"/>
  <c r="Q15" i="1" s="1"/>
  <c r="S15" i="1" s="1"/>
  <c r="K15" i="1"/>
  <c r="I15" i="1"/>
  <c r="O14" i="1"/>
  <c r="Q14" i="1" s="1"/>
  <c r="S14" i="1" s="1"/>
  <c r="I14" i="1"/>
  <c r="K14" i="1" s="1"/>
  <c r="M14" i="1" s="1"/>
  <c r="N13" i="1"/>
  <c r="M13" i="1"/>
  <c r="O13" i="1" s="1"/>
  <c r="Q13" i="1" s="1"/>
  <c r="S13" i="1" s="1"/>
  <c r="G13" i="1"/>
  <c r="I13" i="1" s="1"/>
  <c r="K13" i="1" s="1"/>
  <c r="N12" i="1"/>
  <c r="N11" i="1" s="1"/>
  <c r="M12" i="1"/>
  <c r="O12" i="1" s="1"/>
  <c r="Q12" i="1" s="1"/>
  <c r="S12" i="1" s="1"/>
  <c r="G12" i="1"/>
  <c r="I12" i="1" s="1"/>
  <c r="K12" i="1" s="1"/>
  <c r="R11" i="1"/>
  <c r="J11" i="1"/>
  <c r="H11" i="1"/>
  <c r="I125" i="1" l="1"/>
  <c r="K125" i="1" s="1"/>
  <c r="M125" i="1" s="1"/>
  <c r="O125" i="1" s="1"/>
  <c r="Q125" i="1" s="1"/>
  <c r="S125" i="1" s="1"/>
  <c r="G124" i="1"/>
  <c r="I124" i="1" s="1"/>
  <c r="K124" i="1" s="1"/>
  <c r="M124" i="1" s="1"/>
  <c r="O124" i="1" s="1"/>
  <c r="Q124" i="1" s="1"/>
  <c r="S124" i="1" s="1"/>
  <c r="I133" i="1"/>
  <c r="K133" i="1" s="1"/>
  <c r="M133" i="1" s="1"/>
  <c r="O133" i="1" s="1"/>
  <c r="Q133" i="1" s="1"/>
  <c r="S133" i="1" s="1"/>
  <c r="G132" i="1"/>
  <c r="I132" i="1" s="1"/>
  <c r="K132" i="1" s="1"/>
  <c r="M132" i="1" s="1"/>
  <c r="O132" i="1" s="1"/>
  <c r="Q132" i="1" s="1"/>
  <c r="S132" i="1" s="1"/>
  <c r="G16" i="1"/>
  <c r="G24" i="1"/>
  <c r="I24" i="1" s="1"/>
  <c r="K24" i="1" s="1"/>
  <c r="M24" i="1" s="1"/>
  <c r="O24" i="1" s="1"/>
  <c r="Q24" i="1" s="1"/>
  <c r="S24" i="1" s="1"/>
  <c r="O32" i="1"/>
  <c r="Q32" i="1" s="1"/>
  <c r="S32" i="1" s="1"/>
  <c r="O88" i="1"/>
  <c r="Q88" i="1" s="1"/>
  <c r="S88" i="1" s="1"/>
  <c r="I97" i="1"/>
  <c r="K97" i="1" s="1"/>
  <c r="M97" i="1" s="1"/>
  <c r="O97" i="1" s="1"/>
  <c r="Q97" i="1" s="1"/>
  <c r="S97" i="1" s="1"/>
  <c r="G96" i="1"/>
  <c r="I96" i="1" s="1"/>
  <c r="K96" i="1" s="1"/>
  <c r="M96" i="1" s="1"/>
  <c r="O96" i="1" s="1"/>
  <c r="Q96" i="1" s="1"/>
  <c r="S96" i="1" s="1"/>
  <c r="I105" i="1"/>
  <c r="K105" i="1" s="1"/>
  <c r="M105" i="1" s="1"/>
  <c r="O105" i="1" s="1"/>
  <c r="Q105" i="1" s="1"/>
  <c r="S105" i="1" s="1"/>
  <c r="G104" i="1"/>
  <c r="I104" i="1" s="1"/>
  <c r="K104" i="1" s="1"/>
  <c r="M104" i="1" s="1"/>
  <c r="O104" i="1" s="1"/>
  <c r="Q104" i="1" s="1"/>
  <c r="S104" i="1" s="1"/>
  <c r="G20" i="1"/>
  <c r="I20" i="1" s="1"/>
  <c r="K20" i="1" s="1"/>
  <c r="M20" i="1" s="1"/>
  <c r="O20" i="1" s="1"/>
  <c r="Q20" i="1" s="1"/>
  <c r="S20" i="1" s="1"/>
  <c r="G28" i="1"/>
  <c r="I28" i="1" s="1"/>
  <c r="K28" i="1" s="1"/>
  <c r="M28" i="1" s="1"/>
  <c r="O28" i="1" s="1"/>
  <c r="Q28" i="1" s="1"/>
  <c r="S28" i="1" s="1"/>
  <c r="I157" i="1"/>
  <c r="K157" i="1" s="1"/>
  <c r="M157" i="1" s="1"/>
  <c r="O157" i="1" s="1"/>
  <c r="Q157" i="1" s="1"/>
  <c r="S157" i="1" s="1"/>
  <c r="G156" i="1"/>
  <c r="I156" i="1" s="1"/>
  <c r="K156" i="1" s="1"/>
  <c r="M156" i="1" s="1"/>
  <c r="O156" i="1" s="1"/>
  <c r="Q156" i="1" s="1"/>
  <c r="S156" i="1" s="1"/>
  <c r="L196" i="1"/>
  <c r="L11" i="1" s="1"/>
  <c r="I245" i="1"/>
  <c r="K245" i="1" s="1"/>
  <c r="M245" i="1" s="1"/>
  <c r="O245" i="1" s="1"/>
  <c r="Q245" i="1" s="1"/>
  <c r="S245" i="1" s="1"/>
  <c r="I149" i="1"/>
  <c r="K149" i="1" s="1"/>
  <c r="M149" i="1" s="1"/>
  <c r="O149" i="1" s="1"/>
  <c r="Q149" i="1" s="1"/>
  <c r="S149" i="1" s="1"/>
  <c r="G148" i="1"/>
  <c r="I148" i="1" s="1"/>
  <c r="K148" i="1" s="1"/>
  <c r="M148" i="1" s="1"/>
  <c r="O148" i="1" s="1"/>
  <c r="Q148" i="1" s="1"/>
  <c r="S148" i="1" s="1"/>
  <c r="I153" i="1"/>
  <c r="K153" i="1" s="1"/>
  <c r="M153" i="1" s="1"/>
  <c r="O153" i="1" s="1"/>
  <c r="Q153" i="1" s="1"/>
  <c r="S153" i="1" s="1"/>
  <c r="I201" i="1"/>
  <c r="K201" i="1" s="1"/>
  <c r="M201" i="1" s="1"/>
  <c r="O201" i="1" s="1"/>
  <c r="Q201" i="1" s="1"/>
  <c r="S201" i="1" s="1"/>
  <c r="G200" i="1"/>
  <c r="I200" i="1" s="1"/>
  <c r="K200" i="1" s="1"/>
  <c r="M200" i="1" s="1"/>
  <c r="O200" i="1" s="1"/>
  <c r="Q200" i="1" s="1"/>
  <c r="S200" i="1" s="1"/>
  <c r="I117" i="1"/>
  <c r="K117" i="1" s="1"/>
  <c r="M117" i="1" s="1"/>
  <c r="O117" i="1" s="1"/>
  <c r="Q117" i="1" s="1"/>
  <c r="S117" i="1" s="1"/>
  <c r="G116" i="1"/>
  <c r="I116" i="1" s="1"/>
  <c r="K116" i="1" s="1"/>
  <c r="M116" i="1" s="1"/>
  <c r="O116" i="1" s="1"/>
  <c r="Q116" i="1" s="1"/>
  <c r="S116" i="1" s="1"/>
  <c r="G128" i="1"/>
  <c r="I128" i="1" s="1"/>
  <c r="K128" i="1" s="1"/>
  <c r="M128" i="1" s="1"/>
  <c r="O128" i="1" s="1"/>
  <c r="Q128" i="1" s="1"/>
  <c r="S128" i="1" s="1"/>
  <c r="I141" i="1"/>
  <c r="K141" i="1" s="1"/>
  <c r="M141" i="1" s="1"/>
  <c r="O141" i="1" s="1"/>
  <c r="Q141" i="1" s="1"/>
  <c r="S141" i="1" s="1"/>
  <c r="G140" i="1"/>
  <c r="I140" i="1" s="1"/>
  <c r="K140" i="1" s="1"/>
  <c r="M140" i="1" s="1"/>
  <c r="O140" i="1" s="1"/>
  <c r="Q140" i="1" s="1"/>
  <c r="S140" i="1" s="1"/>
  <c r="I173" i="1"/>
  <c r="K173" i="1" s="1"/>
  <c r="M173" i="1" s="1"/>
  <c r="O173" i="1" s="1"/>
  <c r="Q173" i="1" s="1"/>
  <c r="S173" i="1" s="1"/>
  <c r="G172" i="1"/>
  <c r="I172" i="1" s="1"/>
  <c r="K172" i="1" s="1"/>
  <c r="M172" i="1" s="1"/>
  <c r="O172" i="1" s="1"/>
  <c r="Q172" i="1" s="1"/>
  <c r="S172" i="1" s="1"/>
  <c r="I165" i="1"/>
  <c r="K165" i="1" s="1"/>
  <c r="M165" i="1" s="1"/>
  <c r="O165" i="1" s="1"/>
  <c r="Q165" i="1" s="1"/>
  <c r="S165" i="1" s="1"/>
  <c r="G164" i="1"/>
  <c r="I164" i="1" s="1"/>
  <c r="K164" i="1" s="1"/>
  <c r="M164" i="1" s="1"/>
  <c r="O164" i="1" s="1"/>
  <c r="Q164" i="1" s="1"/>
  <c r="S164" i="1" s="1"/>
  <c r="I205" i="1"/>
  <c r="K205" i="1" s="1"/>
  <c r="M205" i="1" s="1"/>
  <c r="O205" i="1" s="1"/>
  <c r="Q205" i="1" s="1"/>
  <c r="S205" i="1" s="1"/>
  <c r="G204" i="1"/>
  <c r="I204" i="1" s="1"/>
  <c r="K204" i="1" s="1"/>
  <c r="M204" i="1" s="1"/>
  <c r="O204" i="1" s="1"/>
  <c r="Q204" i="1" s="1"/>
  <c r="S204" i="1" s="1"/>
  <c r="G180" i="1"/>
  <c r="I180" i="1" s="1"/>
  <c r="K180" i="1" s="1"/>
  <c r="M180" i="1" s="1"/>
  <c r="O180" i="1" s="1"/>
  <c r="Q180" i="1" s="1"/>
  <c r="S180" i="1" s="1"/>
  <c r="G188" i="1"/>
  <c r="I188" i="1" s="1"/>
  <c r="K188" i="1" s="1"/>
  <c r="M188" i="1" s="1"/>
  <c r="O188" i="1" s="1"/>
  <c r="Q188" i="1" s="1"/>
  <c r="S188" i="1" s="1"/>
  <c r="G196" i="1"/>
  <c r="I196" i="1" s="1"/>
  <c r="K196" i="1" s="1"/>
  <c r="M196" i="1" s="1"/>
  <c r="O196" i="1" s="1"/>
  <c r="Q196" i="1" s="1"/>
  <c r="S196" i="1" s="1"/>
  <c r="I213" i="1"/>
  <c r="K213" i="1" s="1"/>
  <c r="M213" i="1" s="1"/>
  <c r="O213" i="1" s="1"/>
  <c r="Q213" i="1" s="1"/>
  <c r="S213" i="1" s="1"/>
  <c r="G212" i="1"/>
  <c r="I212" i="1" s="1"/>
  <c r="K212" i="1" s="1"/>
  <c r="M212" i="1" s="1"/>
  <c r="O212" i="1" s="1"/>
  <c r="Q212" i="1" s="1"/>
  <c r="S212" i="1" s="1"/>
  <c r="I225" i="1"/>
  <c r="K225" i="1" s="1"/>
  <c r="M225" i="1" s="1"/>
  <c r="O225" i="1" s="1"/>
  <c r="Q225" i="1" s="1"/>
  <c r="S225" i="1" s="1"/>
  <c r="G224" i="1"/>
  <c r="I224" i="1" s="1"/>
  <c r="K224" i="1" s="1"/>
  <c r="M224" i="1" s="1"/>
  <c r="O224" i="1" s="1"/>
  <c r="Q224" i="1" s="1"/>
  <c r="S224" i="1" s="1"/>
  <c r="G232" i="1"/>
  <c r="I232" i="1" s="1"/>
  <c r="K232" i="1" s="1"/>
  <c r="M232" i="1" s="1"/>
  <c r="O232" i="1" s="1"/>
  <c r="Q232" i="1" s="1"/>
  <c r="S232" i="1" s="1"/>
  <c r="G240" i="1"/>
  <c r="I240" i="1" s="1"/>
  <c r="K240" i="1" s="1"/>
  <c r="M240" i="1" s="1"/>
  <c r="O240" i="1" s="1"/>
  <c r="Q240" i="1" s="1"/>
  <c r="S240" i="1" s="1"/>
  <c r="G248" i="1"/>
  <c r="I248" i="1" s="1"/>
  <c r="K248" i="1" s="1"/>
  <c r="M248" i="1" s="1"/>
  <c r="O248" i="1" s="1"/>
  <c r="Q248" i="1" s="1"/>
  <c r="S248" i="1" s="1"/>
  <c r="I16" i="1" l="1"/>
  <c r="K16" i="1" s="1"/>
  <c r="M16" i="1" s="1"/>
  <c r="O16" i="1" s="1"/>
  <c r="Q16" i="1" s="1"/>
  <c r="S16" i="1" s="1"/>
  <c r="G11" i="1"/>
  <c r="I11" i="1" s="1"/>
  <c r="K11" i="1" s="1"/>
  <c r="M11" i="1" s="1"/>
  <c r="O11" i="1" s="1"/>
  <c r="Q11" i="1" s="1"/>
  <c r="S11" i="1" s="1"/>
</calcChain>
</file>

<file path=xl/sharedStrings.xml><?xml version="1.0" encoding="utf-8"?>
<sst xmlns="http://schemas.openxmlformats.org/spreadsheetml/2006/main" count="999" uniqueCount="310">
  <si>
    <t xml:space="preserve">Změna rozpočtu - rozpočtové opatření č. 154/16 </t>
  </si>
  <si>
    <t>Příloha č.1 - tab.část k ZR-RO č. 154/16</t>
  </si>
  <si>
    <t>KAPITOLA 913 04 - PŘÍSPĚVKOVÉ ORGANIZACE</t>
  </si>
  <si>
    <t>Odbor školství, mládeže, tělovýchovy a sportu</t>
  </si>
  <si>
    <t>tis.Kč</t>
  </si>
  <si>
    <t>uk.</t>
  </si>
  <si>
    <t>ORG.</t>
  </si>
  <si>
    <t>§</t>
  </si>
  <si>
    <t>pol.</t>
  </si>
  <si>
    <t>91304 - P Ř Í S P Ě V K O V É  O R G A N I Z A C E</t>
  </si>
  <si>
    <t>SR 2016</t>
  </si>
  <si>
    <t>RO č. 10/16</t>
  </si>
  <si>
    <t>UR 2016</t>
  </si>
  <si>
    <t>ZR-RO č. 23/16</t>
  </si>
  <si>
    <t>RO č. 63/16</t>
  </si>
  <si>
    <t>RO č. 87/16</t>
  </si>
  <si>
    <t>RO č. 128/16</t>
  </si>
  <si>
    <t>ZR-RO č. 154/16</t>
  </si>
  <si>
    <t>SU</t>
  </si>
  <si>
    <t>x</t>
  </si>
  <si>
    <t>Provozní příspěvky PO v resortu celkem</t>
  </si>
  <si>
    <t>DU</t>
  </si>
  <si>
    <t>1411</t>
  </si>
  <si>
    <t>Gymnázium a SOŠ pedagogická, Liberec, Jeronýmova 27</t>
  </si>
  <si>
    <t>provozní příspěvek celkem</t>
  </si>
  <si>
    <t>v tom</t>
  </si>
  <si>
    <t>na odpisy ve vlastnictví kraje</t>
  </si>
  <si>
    <t>na provoz</t>
  </si>
  <si>
    <t>1405</t>
  </si>
  <si>
    <t>Gymnázium F.X.Šaldy, Liberec 11, Partyzánská 530/3</t>
  </si>
  <si>
    <t>na odpisy majetku ve vlastnictví kraje</t>
  </si>
  <si>
    <t>Gymnázium, Frýdlant, Mládeže 884</t>
  </si>
  <si>
    <t>1420</t>
  </si>
  <si>
    <t>SPŠ stavební, Liberec 1, Sokolovské nám. 14</t>
  </si>
  <si>
    <t xml:space="preserve">SPŠ strojní a elektro. a VOŠ, Liberec 1, Masarykova 3 </t>
  </si>
  <si>
    <t>1422</t>
  </si>
  <si>
    <t>Střední průmyslová škola textilní, Liberec, Tyršova 1</t>
  </si>
  <si>
    <t>1414</t>
  </si>
  <si>
    <t>Obchodní akademie a Jazyková škola s PSJZ Liberec,Šamánkova 500/8</t>
  </si>
  <si>
    <t>1429</t>
  </si>
  <si>
    <t>Střední zdravotnická škola a VOŠ zdravotnická, Liberec, Kostelní 9</t>
  </si>
  <si>
    <t>1448</t>
  </si>
  <si>
    <t>Střední škola hospodářská a lesnická, Frýdlant, Bělíkova 1387</t>
  </si>
  <si>
    <t>1433</t>
  </si>
  <si>
    <t>Střední škola strojní, stavební a dopravní, Liberec, Truhlářská 360/3</t>
  </si>
  <si>
    <t>1442</t>
  </si>
  <si>
    <t>Střední škola gastronomie a služeb, Liberec, Dvorská 447/29</t>
  </si>
  <si>
    <t>1432</t>
  </si>
  <si>
    <t>Střední škola a Mateřská škola, Liberec, Na Bojišti 15, p.o.</t>
  </si>
  <si>
    <t>1450</t>
  </si>
  <si>
    <t>Střední odborná škola, Liberec, Jablonecká 999</t>
  </si>
  <si>
    <t>1481</t>
  </si>
  <si>
    <t>Domov mládeže, Liberec, Zeyerova 33</t>
  </si>
  <si>
    <t>1455</t>
  </si>
  <si>
    <t>ZŠ a MŠ logopedická, Liberec</t>
  </si>
  <si>
    <t>1456</t>
  </si>
  <si>
    <t>ZŠ a MŠ pro tělesně postižené, Liberec, Lužická 920/7</t>
  </si>
  <si>
    <t>1475</t>
  </si>
  <si>
    <t>Dětský domov, Frýdlant, Větrov 3005</t>
  </si>
  <si>
    <t>1493</t>
  </si>
  <si>
    <t>Pedagogicko-psychologická poradna, Liberec 2, Truhlářská 3</t>
  </si>
  <si>
    <t>1485</t>
  </si>
  <si>
    <t>Dům dětí a mládeže Větrník, Liberec, Riegrova 16</t>
  </si>
  <si>
    <t>1465</t>
  </si>
  <si>
    <t>Základní škola, Nové Město pod Smrkem, Textilanská 661</t>
  </si>
  <si>
    <t>1460</t>
  </si>
  <si>
    <t>ZŠ a MŠ při nemocnici, Liberec, Husova 367/10</t>
  </si>
  <si>
    <t>1471</t>
  </si>
  <si>
    <t>Dětský domov, Jablonné v Podještědí, Zámecká 1</t>
  </si>
  <si>
    <t>1499</t>
  </si>
  <si>
    <t>Centrum vzdělanosti LK, Liberec</t>
  </si>
  <si>
    <t>1404</t>
  </si>
  <si>
    <t>Gymnázium, Tanvald, Školní 305</t>
  </si>
  <si>
    <t>1403</t>
  </si>
  <si>
    <t>Gymnázium, Jablonec nad Nisou, U Balvanu 16</t>
  </si>
  <si>
    <t>1409</t>
  </si>
  <si>
    <t>Gymnázium Dr. Antona Randy, Jablonec nad Nisou</t>
  </si>
  <si>
    <t>1427</t>
  </si>
  <si>
    <t>SUPŠ sklářská, Železný Brod, Smetanovo zátiší 470</t>
  </si>
  <si>
    <t>1426</t>
  </si>
  <si>
    <t>SUPŠ a VOŠ, Jablonec nad Nisou, Horní náměstí 1</t>
  </si>
  <si>
    <t>1413</t>
  </si>
  <si>
    <t>VOŠ mezinár.obchodu a OA, Jablonec nad Nisou, Horní náměstí 15</t>
  </si>
  <si>
    <t>1438</t>
  </si>
  <si>
    <t>Střední průmyslová škola technická, Jablonec nad Nisou, Belgická 4852</t>
  </si>
  <si>
    <t>1440</t>
  </si>
  <si>
    <t>Střední škola řemesel a služeb, Jablonec nad Nisou, Smetanova 66</t>
  </si>
  <si>
    <t>1474</t>
  </si>
  <si>
    <t>Dětský domov, Jablonec nad Nisou, Pasecká 20</t>
  </si>
  <si>
    <t>1457</t>
  </si>
  <si>
    <t>Základní škola, Jablonec nad Nisou, Liberecká 1734/31</t>
  </si>
  <si>
    <t>1462</t>
  </si>
  <si>
    <t>Základní škola a Mateřská škola, Jablonec nad Nisou, Kamenná 404/4</t>
  </si>
  <si>
    <t>1463</t>
  </si>
  <si>
    <t>Základní škola, Tanvald, Údolí Kamenice 238</t>
  </si>
  <si>
    <t>1492</t>
  </si>
  <si>
    <t>Pedagogicko-psychologická poradna, Jablonec nad Nisou</t>
  </si>
  <si>
    <t>1401</t>
  </si>
  <si>
    <t>Gymnázium, Česká Lípa, Žitavská 2969</t>
  </si>
  <si>
    <t>1402</t>
  </si>
  <si>
    <t>Gymnázium, Mimoň, Letná 263</t>
  </si>
  <si>
    <t>1412</t>
  </si>
  <si>
    <t>Obchodní akademie, Česká Lípa, nám. Osvobození 422</t>
  </si>
  <si>
    <t>1418</t>
  </si>
  <si>
    <t>Střední průmyslová škola, Česká Lípa, Havlíčkova 426</t>
  </si>
  <si>
    <t>1437</t>
  </si>
  <si>
    <t>Střední odborná škola a Střední odborné učiliště, Česká Lípa, 28. října 2707</t>
  </si>
  <si>
    <t>1424</t>
  </si>
  <si>
    <t>VOŠ sklářská a SŠ, Nový Bor, Wolkerova 316</t>
  </si>
  <si>
    <t>1425</t>
  </si>
  <si>
    <t>SUPŠ sklářská, Kamenický Šenov, Havlíčkova 57</t>
  </si>
  <si>
    <t>1459</t>
  </si>
  <si>
    <t>ZŠ a MŠ při dětské léčebně, Cvikov, Ústavní 531</t>
  </si>
  <si>
    <t>1472</t>
  </si>
  <si>
    <t>Dětský domov, ZŠ a MŠ, Krompach 47</t>
  </si>
  <si>
    <t>1470</t>
  </si>
  <si>
    <t>Dětský domov, Česká Lípa, Mariánská 570</t>
  </si>
  <si>
    <t>1473</t>
  </si>
  <si>
    <t>Dětský domov, Dubá-Deštná 6</t>
  </si>
  <si>
    <t>1491</t>
  </si>
  <si>
    <t>Pedagogicko-psychologická poradna, Česká Lípa, Havlíčkova 443</t>
  </si>
  <si>
    <t>1410</t>
  </si>
  <si>
    <t>Gymnázium a Střední odborná škola, Jilemnice, Tkalcovská 460</t>
  </si>
  <si>
    <t>1407</t>
  </si>
  <si>
    <t>Gymnázium Ivana Olbrachta, Semily, Nad Špejcharem 574</t>
  </si>
  <si>
    <t>1408</t>
  </si>
  <si>
    <t>Gymnázium, Turnov, Jana Palacha  804</t>
  </si>
  <si>
    <t>1430</t>
  </si>
  <si>
    <t>Střední zdravotnická škola, Turnov, 28. října 1390</t>
  </si>
  <si>
    <t>1434</t>
  </si>
  <si>
    <t>Integrovaná střední škola, Semily, 28. října 607</t>
  </si>
  <si>
    <t>1443</t>
  </si>
  <si>
    <t>Střední škola, Lomnice n.P., Antala Staška 213</t>
  </si>
  <si>
    <t>1436</t>
  </si>
  <si>
    <t xml:space="preserve">Integrovaná střední škola, Vysoké nad Jizerou, Dr. Farského 300 </t>
  </si>
  <si>
    <t>1428</t>
  </si>
  <si>
    <t>SUPŠ a Vyšší odborná škola, Turnov, Skálova 373</t>
  </si>
  <si>
    <t>1469</t>
  </si>
  <si>
    <t>Základní škola speciální, Semily, Nádražní 213</t>
  </si>
  <si>
    <t>1468</t>
  </si>
  <si>
    <t>Základní škola a Mateřská škola, Jilemnice, Komenského 103</t>
  </si>
  <si>
    <t>1476</t>
  </si>
  <si>
    <t>Dětský domov, Semily, Nad školami 480</t>
  </si>
  <si>
    <t>1494</t>
  </si>
  <si>
    <t>Pedagogicko-psychologická poradna a speciálně pedagogické centrum, Semily</t>
  </si>
  <si>
    <t>1452</t>
  </si>
  <si>
    <t>OA, Hotelová škola a Střední odborná škola, Turnov, Zborovská 519</t>
  </si>
  <si>
    <t>0000</t>
  </si>
  <si>
    <t>finanční rezerva na řešení provozních potřeb v průběhu roku</t>
  </si>
  <si>
    <t>neinvestiční příspěvky zřízeným příspěvkovým organizacím</t>
  </si>
  <si>
    <t>Příloha č.1 - tab.část ke ZR-RO č.154/16</t>
  </si>
  <si>
    <t>Změna rozpočtu - rozpočtové opatření č. 154/16</t>
  </si>
  <si>
    <t>912 04 - ÚČELOVÉ PŘÍSPĚVKY PO</t>
  </si>
  <si>
    <t>v tis. Kč</t>
  </si>
  <si>
    <t>č.a.</t>
  </si>
  <si>
    <t>91204 - Ú Č E L O V É  P Ř Í S P Ě V K Y  P O</t>
  </si>
  <si>
    <t>ZR-RO č. 26,42,43,55,68/16</t>
  </si>
  <si>
    <t>ZR-RO č. 88,91/16</t>
  </si>
  <si>
    <t>ZR-RO č. 111/16</t>
  </si>
  <si>
    <t>RU č. 1/16</t>
  </si>
  <si>
    <t>Jmenovité inv. a neinv. akce resortu</t>
  </si>
  <si>
    <t>0450001</t>
  </si>
  <si>
    <t>Stipendijní program pro žáky odborných škol</t>
  </si>
  <si>
    <t>0450011</t>
  </si>
  <si>
    <t>SOŠ a SOU, Česká Lípa, 28. října 2707, p.o. - Stipendijní program pro žáky středních škol</t>
  </si>
  <si>
    <t>0450012</t>
  </si>
  <si>
    <t>SŠSSaD, Liberec II, Truhlářská 360/3, p.o. - Stipendijní program pro žáky středních škol</t>
  </si>
  <si>
    <t>0450013</t>
  </si>
  <si>
    <t>SŠHaL, Frýdlant, Bělíkova 1387, p.o. - Stipendijní program pro žáky středních škol</t>
  </si>
  <si>
    <t>0450014</t>
  </si>
  <si>
    <t>VOŠ sklářská a SŠ, Nový Bor, Wolkerova 316 , p.o. - Stipendijní program pro žáky středních škol</t>
  </si>
  <si>
    <t>0450015</t>
  </si>
  <si>
    <t>ISŠ, Semily, 28. října 607, p.o. - Stipendijní program pro žáky středních škol</t>
  </si>
  <si>
    <t>0450016</t>
  </si>
  <si>
    <t>OA , HŠ a SOŠ, Turnov, Zborovská 519, p.o. - Stipendijní program pro žáky středních škol</t>
  </si>
  <si>
    <t>0450017</t>
  </si>
  <si>
    <t>SPŠ technická, Jablonec n/N, Belgická 4852, p.o. - Stipendijní program pro žáky středních škol</t>
  </si>
  <si>
    <t>0450018</t>
  </si>
  <si>
    <t>SŠ a MŠ, Liberec, Na Bojišti 15, p.o. - Stipendijní program pro žáky středních škol</t>
  </si>
  <si>
    <t>0450019</t>
  </si>
  <si>
    <t>SŠ řemesel a služeb, Jablonec n/N, Smetanova 66, p.o. - Stipendijní program pro žáky středních škol</t>
  </si>
  <si>
    <t>0450002</t>
  </si>
  <si>
    <t>Diagnostické nástroje pro školská poradenská zařízení</t>
  </si>
  <si>
    <t>0450003</t>
  </si>
  <si>
    <t>SOŠ a SOU, Česká Lípa, 28. října 2707, p.o. - Burza středních škol QUO VADIS 2016</t>
  </si>
  <si>
    <t>0450004</t>
  </si>
  <si>
    <t>OA, HŠ a SOŠ, Turnov, Zborovská 519, p.o. - 22. Burza středních škol 2016</t>
  </si>
  <si>
    <t>0450005</t>
  </si>
  <si>
    <t>Podpora aktivit příspěvkových organizací</t>
  </si>
  <si>
    <t>0450020</t>
  </si>
  <si>
    <t>DDM Větrník, Liberec 1, Riegrova 16, p.o. - Okresní a krajská kola soutěží MŠMT pro žáky SŠ v r. 2016</t>
  </si>
  <si>
    <t>0450021</t>
  </si>
  <si>
    <t>OA , Česká Lípa, nám. Osvobození 422, p.o. - Krajské kolo Mistrovství v grafických předmětech 2016</t>
  </si>
  <si>
    <t>0480302</t>
  </si>
  <si>
    <t>OA, HŠ a SOŠ, Turnov, Zborovská 519, p.o. - 21. BURZA STŘEDNÍCH ŠKOL 2015</t>
  </si>
  <si>
    <t/>
  </si>
  <si>
    <t>0480322</t>
  </si>
  <si>
    <t>SPŠ stavební, Liberec, Sokolovské nám. 14,p.o.-Oprava podlah a schodiště – Appeltův dům a hlavní budova</t>
  </si>
  <si>
    <t>0480323</t>
  </si>
  <si>
    <t>SPŠ stavební, Liberec, Sokolovské nám. 14,p.o.-Podhledy a osvětlení tříd 3. NP v hlavní budově</t>
  </si>
  <si>
    <t>investiční transfery zřízeným příspěvkovým organizacím</t>
  </si>
  <si>
    <t>0480324</t>
  </si>
  <si>
    <t>SZŠ a VOŠ zdravotnická, Liberec, Kostelní 9,p.o.-Nákup software pro výuku a oprava zasíťování počítačů</t>
  </si>
  <si>
    <t>0480325</t>
  </si>
  <si>
    <t>SZŠ a VOŠ zdravotnická, Liberec, Kostelní 9,p.o. - Nákup hardwarového vybavení pro výuku</t>
  </si>
  <si>
    <t>0480326</t>
  </si>
  <si>
    <t>SZŠ a VOŠ zdravotnická, Liberec, Kostelní 9,p.o.-Nákup učebních pomůcek pro obor Ošetřovatelství</t>
  </si>
  <si>
    <t>0480328</t>
  </si>
  <si>
    <t>SOŠ a SOU, Česká Lípa, 28. října 2707,p.o.-Další etapa oprav asfaltových komunikací v areálu školy</t>
  </si>
  <si>
    <t>0480329</t>
  </si>
  <si>
    <t xml:space="preserve">SPŠ technická, Jablonec n/N., Belgická 4852,p.o.-Oprava osobního výtahu – havarijní stav </t>
  </si>
  <si>
    <t>0480330</t>
  </si>
  <si>
    <t>SŠ gastro. a služeb, Liberec, Dvorská 447/29,p.o.-Oprava části topení v objektu Dvorská 458 (kosmetika, krejčovství)</t>
  </si>
  <si>
    <t>0480331</t>
  </si>
  <si>
    <t xml:space="preserve">ZŠ a mš logopedická, Liberec, E.Krásnohorské 921,p.o.-Oprava – výměna povrchu venkovního hřiště </t>
  </si>
  <si>
    <t>0480332</t>
  </si>
  <si>
    <t>ZŠ, Jablonec n/N., Liberecká 1734/31,p.o.-Úpravy a modernizace odborných učeben pro žáky zš praktické a přípravného stupně zš speciální</t>
  </si>
  <si>
    <t>0480333</t>
  </si>
  <si>
    <t>ZŠ a MŠ, Jablonec n/N., Kamenná 404/4,p.o.-Malířské a natěračské práce v budově školy</t>
  </si>
  <si>
    <t>0480334</t>
  </si>
  <si>
    <t>Dětský domov, Jablonec n/N., Pasecká 20,p.o.-Náklady spojené s pořízením nové bytové jednotky</t>
  </si>
  <si>
    <t>0049156</t>
  </si>
  <si>
    <t>SUPŠ sklářská, Železný Brod - výměna otvorových výplní</t>
  </si>
  <si>
    <t>0450006</t>
  </si>
  <si>
    <t>DDM Větrník, Liberec, Riegrova 16 - Umělecké přehlídky v roce 2016 (DS a DR)</t>
  </si>
  <si>
    <t>0450007</t>
  </si>
  <si>
    <t>1421</t>
  </si>
  <si>
    <t>SPŠSaE a VOŠ, Liberec, Masarykova 3 - výměna otvorových výplní a oprava fasády vč. termoizolačního nátěru</t>
  </si>
  <si>
    <t>0450008</t>
  </si>
  <si>
    <t>Gymnázium a SOŠ pedagogická, Liberec, Jeronýmova 27 - Výměna umělého trávníku víceúčelového hřiště a pořízení mantinelového systému</t>
  </si>
  <si>
    <t>0450009</t>
  </si>
  <si>
    <t>SPŠ stavební, Liberec, Sokolovské nám. 14 - úprava prostor šaten včetně pořízení vybavení</t>
  </si>
  <si>
    <t>0450010</t>
  </si>
  <si>
    <t>SPŠ, Česká Lípa, Havlíčkova 426 - Částečná oprava fasády hlavního objektu</t>
  </si>
  <si>
    <t>0049168</t>
  </si>
  <si>
    <t>Unifikace napětí v městském kabelovém systému v Liberci - projektová dokumentace</t>
  </si>
  <si>
    <t>0049170</t>
  </si>
  <si>
    <t>SŠ řemesel a služeb, Jablonec nad Nisou - oprava střechy Podhorská ul.</t>
  </si>
  <si>
    <t>0049171</t>
  </si>
  <si>
    <t>Dětský domov, ZŠ a MŠ, Krompach - rekonstrukce střechy 3. etapa</t>
  </si>
  <si>
    <t>0049172</t>
  </si>
  <si>
    <t>1406</t>
  </si>
  <si>
    <t>Gymnázium, Frýdlant - výměna otvorových výplní (PD a inžen.činnost)</t>
  </si>
  <si>
    <t>0049174</t>
  </si>
  <si>
    <t>SOŠ, Liberec - rekonstrukce fasády objektu školy</t>
  </si>
  <si>
    <t>0450024</t>
  </si>
  <si>
    <t>SPŠ technická, Jablonec n/N, Belgická 4852, p.o. - Pořízení osobního výtahu</t>
  </si>
  <si>
    <t>Zdrojová část rozpočtu LK 2016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</si>
  <si>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</si>
  <si>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</si>
  <si>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</si>
  <si>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</si>
  <si>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</si>
  <si>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</si>
  <si>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</si>
  <si>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</si>
  <si>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</si>
  <si>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</si>
  <si>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</si>
  <si>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</si>
  <si>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</si>
  <si>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</si>
  <si>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</si>
  <si>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</si>
  <si>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</si>
  <si>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</si>
  <si>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</si>
  <si>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</si>
  <si>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</si>
  <si>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</si>
  <si>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</si>
  <si>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</si>
  <si>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</si>
  <si>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</si>
  <si>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</si>
  <si>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</si>
  <si>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</si>
  <si>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</si>
  <si>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</si>
  <si>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</si>
  <si>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</si>
  <si>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</si>
  <si>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</si>
  <si>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</si>
  <si>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</si>
  <si>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</si>
  <si>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</si>
  <si>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</si>
  <si>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</si>
  <si>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</si>
  <si>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</si>
  <si>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</si>
  <si>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</si>
  <si>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</si>
  <si>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</si>
  <si>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</si>
  <si>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</si>
  <si>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</si>
  <si>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</si>
  <si>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</si>
  <si>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</si>
  <si>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</si>
  <si>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</si>
  <si>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</si>
  <si>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</si>
  <si>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</si>
  <si>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</si>
  <si>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</si>
  <si>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</si>
  <si>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ZR-RO č.154/16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</si>
</sst>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36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b/>
      <sz val="8"/>
      <color rgb="FF000080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8"/>
      <color indexed="18"/>
      <name val="Arial CE"/>
      <charset val="238"/>
    </font>
    <font>
      <b/>
      <sz val="10"/>
      <color indexed="1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sz val="8"/>
      <color indexed="10"/>
      <name val="Arial"/>
      <family val="2"/>
      <charset val="238"/>
    </font>
    <font>
      <b/>
      <sz val="14"/>
      <color rgb="FFFF0000"/>
      <name val="Arial CE"/>
      <charset val="238"/>
    </font>
    <font>
      <sz val="8"/>
      <name val="Arial"/>
      <family val="2"/>
    </font>
    <font>
      <b/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291">
    <xf numFmtId="0" fontId="0" fillId="0" borderId="0" xfId="0"/>
    <xf numFmtId="0" fontId="1" fillId="2" borderId="0" xfId="1" applyFill="1"/>
    <xf numFmtId="4" fontId="1" fillId="2" borderId="0" xfId="1" applyNumberFormat="1" applyFill="1"/>
    <xf numFmtId="0" fontId="6" fillId="2" borderId="0" xfId="3" applyFont="1" applyFill="1" applyAlignment="1">
      <alignment horizontal="center"/>
    </xf>
    <xf numFmtId="0" fontId="4" fillId="2" borderId="0" xfId="1" applyFont="1" applyFill="1"/>
    <xf numFmtId="0" fontId="8" fillId="2" borderId="0" xfId="1" applyFont="1" applyFill="1"/>
    <xf numFmtId="0" fontId="2" fillId="2" borderId="0" xfId="3" applyFill="1"/>
    <xf numFmtId="0" fontId="1" fillId="2" borderId="0" xfId="4" applyFill="1"/>
    <xf numFmtId="0" fontId="3" fillId="2" borderId="0" xfId="2" applyFont="1" applyFill="1" applyAlignment="1">
      <alignment horizontal="right"/>
    </xf>
    <xf numFmtId="0" fontId="7" fillId="2" borderId="0" xfId="5" applyFont="1" applyFill="1" applyAlignment="1">
      <alignment horizontal="center"/>
    </xf>
    <xf numFmtId="0" fontId="1" fillId="2" borderId="0" xfId="5" applyFont="1" applyFill="1" applyAlignment="1">
      <alignment horizontal="center"/>
    </xf>
    <xf numFmtId="4" fontId="7" fillId="2" borderId="0" xfId="5" applyNumberFormat="1" applyFont="1" applyFill="1" applyBorder="1" applyAlignment="1">
      <alignment horizontal="center"/>
    </xf>
    <xf numFmtId="0" fontId="7" fillId="2" borderId="0" xfId="5" applyFont="1" applyFill="1" applyBorder="1" applyAlignment="1">
      <alignment horizontal="center"/>
    </xf>
    <xf numFmtId="4" fontId="1" fillId="2" borderId="0" xfId="6" applyNumberFormat="1" applyFill="1"/>
    <xf numFmtId="0" fontId="1" fillId="2" borderId="0" xfId="6" applyFill="1"/>
    <xf numFmtId="0" fontId="4" fillId="2" borderId="0" xfId="6" applyFont="1" applyFill="1"/>
    <xf numFmtId="0" fontId="9" fillId="2" borderId="6" xfId="6" applyFont="1" applyFill="1" applyBorder="1" applyAlignment="1">
      <alignment horizontal="center" vertical="center" wrapText="1"/>
    </xf>
    <xf numFmtId="0" fontId="9" fillId="2" borderId="7" xfId="6" applyFont="1" applyFill="1" applyBorder="1" applyAlignment="1">
      <alignment horizontal="center" vertical="center" wrapText="1"/>
    </xf>
    <xf numFmtId="164" fontId="9" fillId="2" borderId="6" xfId="1" applyNumberFormat="1" applyFont="1" applyFill="1" applyBorder="1"/>
    <xf numFmtId="164" fontId="4" fillId="2" borderId="19" xfId="1" applyNumberFormat="1" applyFont="1" applyFill="1" applyBorder="1"/>
    <xf numFmtId="164" fontId="16" fillId="2" borderId="19" xfId="1" applyNumberFormat="1" applyFont="1" applyFill="1" applyBorder="1"/>
    <xf numFmtId="164" fontId="16" fillId="2" borderId="29" xfId="1" applyNumberFormat="1" applyFont="1" applyFill="1" applyBorder="1"/>
    <xf numFmtId="164" fontId="12" fillId="2" borderId="13" xfId="1" applyNumberFormat="1" applyFont="1" applyFill="1" applyBorder="1"/>
    <xf numFmtId="164" fontId="16" fillId="2" borderId="28" xfId="1" applyNumberFormat="1" applyFont="1" applyFill="1" applyBorder="1"/>
    <xf numFmtId="164" fontId="12" fillId="2" borderId="14" xfId="1" applyNumberFormat="1" applyFont="1" applyFill="1" applyBorder="1"/>
    <xf numFmtId="164" fontId="13" fillId="2" borderId="13" xfId="1" applyNumberFormat="1" applyFont="1" applyFill="1" applyBorder="1"/>
    <xf numFmtId="164" fontId="13" fillId="2" borderId="14" xfId="1" applyNumberFormat="1" applyFont="1" applyFill="1" applyBorder="1"/>
    <xf numFmtId="0" fontId="13" fillId="2" borderId="9" xfId="7" applyFont="1" applyFill="1" applyBorder="1" applyAlignment="1">
      <alignment horizontal="center" vertical="center"/>
    </xf>
    <xf numFmtId="0" fontId="13" fillId="2" borderId="12" xfId="7" applyFont="1" applyFill="1" applyBorder="1" applyAlignment="1">
      <alignment horizontal="center" vertical="center"/>
    </xf>
    <xf numFmtId="0" fontId="13" fillId="2" borderId="10" xfId="7" applyFont="1" applyFill="1" applyBorder="1" applyAlignment="1">
      <alignment horizontal="center" vertical="center"/>
    </xf>
    <xf numFmtId="0" fontId="14" fillId="2" borderId="10" xfId="8" applyFont="1" applyFill="1" applyBorder="1" applyAlignment="1">
      <alignment horizontal="left" vertical="center"/>
    </xf>
    <xf numFmtId="4" fontId="13" fillId="2" borderId="13" xfId="7" applyNumberFormat="1" applyFont="1" applyFill="1" applyBorder="1" applyAlignment="1"/>
    <xf numFmtId="0" fontId="4" fillId="2" borderId="20" xfId="7" applyFont="1" applyFill="1" applyBorder="1" applyAlignment="1">
      <alignment horizontal="center" vertical="center"/>
    </xf>
    <xf numFmtId="0" fontId="4" fillId="2" borderId="23" xfId="7" applyFont="1" applyFill="1" applyBorder="1" applyAlignment="1">
      <alignment horizontal="center" vertical="center"/>
    </xf>
    <xf numFmtId="0" fontId="4" fillId="2" borderId="21" xfId="7" applyFont="1" applyFill="1" applyBorder="1" applyAlignment="1">
      <alignment horizontal="center" vertical="center"/>
    </xf>
    <xf numFmtId="0" fontId="3" fillId="2" borderId="21" xfId="8" applyFont="1" applyFill="1" applyBorder="1" applyAlignment="1">
      <alignment horizontal="left" vertical="center"/>
    </xf>
    <xf numFmtId="4" fontId="4" fillId="2" borderId="19" xfId="7" applyNumberFormat="1" applyFont="1" applyFill="1" applyBorder="1" applyAlignment="1"/>
    <xf numFmtId="0" fontId="16" fillId="2" borderId="20" xfId="7" applyFont="1" applyFill="1" applyBorder="1" applyAlignment="1">
      <alignment horizontal="center" vertical="center"/>
    </xf>
    <xf numFmtId="0" fontId="16" fillId="2" borderId="23" xfId="7" applyFont="1" applyFill="1" applyBorder="1" applyAlignment="1">
      <alignment horizontal="center" vertical="center"/>
    </xf>
    <xf numFmtId="0" fontId="16" fillId="2" borderId="21" xfId="7" applyFont="1" applyFill="1" applyBorder="1" applyAlignment="1">
      <alignment horizontal="center" vertical="center"/>
    </xf>
    <xf numFmtId="0" fontId="17" fillId="2" borderId="21" xfId="8" applyFont="1" applyFill="1" applyBorder="1" applyAlignment="1">
      <alignment horizontal="left" vertical="center"/>
    </xf>
    <xf numFmtId="4" fontId="16" fillId="2" borderId="19" xfId="7" applyNumberFormat="1" applyFont="1" applyFill="1" applyBorder="1" applyAlignment="1"/>
    <xf numFmtId="0" fontId="16" fillId="2" borderId="24" xfId="7" applyFont="1" applyFill="1" applyBorder="1" applyAlignment="1">
      <alignment horizontal="center" vertical="center"/>
    </xf>
    <xf numFmtId="0" fontId="16" fillId="2" borderId="27" xfId="7" applyFont="1" applyFill="1" applyBorder="1" applyAlignment="1">
      <alignment horizontal="center" vertical="center"/>
    </xf>
    <xf numFmtId="0" fontId="16" fillId="2" borderId="25" xfId="7" applyFont="1" applyFill="1" applyBorder="1" applyAlignment="1">
      <alignment horizontal="center" vertical="center"/>
    </xf>
    <xf numFmtId="0" fontId="17" fillId="2" borderId="25" xfId="8" applyFont="1" applyFill="1" applyBorder="1" applyAlignment="1">
      <alignment horizontal="left" vertical="center"/>
    </xf>
    <xf numFmtId="4" fontId="16" fillId="2" borderId="28" xfId="7" applyNumberFormat="1" applyFont="1" applyFill="1" applyBorder="1" applyAlignment="1"/>
    <xf numFmtId="0" fontId="14" fillId="2" borderId="10" xfId="8" applyFont="1" applyFill="1" applyBorder="1" applyAlignment="1">
      <alignment horizontal="left" vertical="center" wrapText="1"/>
    </xf>
    <xf numFmtId="4" fontId="12" fillId="2" borderId="13" xfId="1" applyNumberFormat="1" applyFont="1" applyFill="1" applyBorder="1" applyAlignment="1"/>
    <xf numFmtId="4" fontId="12" fillId="2" borderId="14" xfId="1" applyNumberFormat="1" applyFont="1" applyFill="1" applyBorder="1" applyAlignment="1"/>
    <xf numFmtId="4" fontId="12" fillId="2" borderId="14" xfId="1" applyNumberFormat="1" applyFont="1" applyFill="1" applyBorder="1"/>
    <xf numFmtId="0" fontId="4" fillId="2" borderId="24" xfId="7" applyFont="1" applyFill="1" applyBorder="1" applyAlignment="1">
      <alignment horizontal="center" vertical="center"/>
    </xf>
    <xf numFmtId="0" fontId="4" fillId="2" borderId="27" xfId="7" applyFont="1" applyFill="1" applyBorder="1" applyAlignment="1">
      <alignment horizontal="center" vertical="center"/>
    </xf>
    <xf numFmtId="0" fontId="4" fillId="2" borderId="25" xfId="7" applyFont="1" applyFill="1" applyBorder="1" applyAlignment="1">
      <alignment horizontal="center" vertical="center"/>
    </xf>
    <xf numFmtId="0" fontId="4" fillId="2" borderId="25" xfId="7" applyFont="1" applyFill="1" applyBorder="1" applyAlignment="1">
      <alignment vertical="center"/>
    </xf>
    <xf numFmtId="4" fontId="4" fillId="2" borderId="28" xfId="7" applyNumberFormat="1" applyFont="1" applyFill="1" applyBorder="1" applyAlignment="1"/>
    <xf numFmtId="4" fontId="4" fillId="2" borderId="28" xfId="1" applyNumberFormat="1" applyFont="1" applyFill="1" applyBorder="1" applyAlignment="1"/>
    <xf numFmtId="4" fontId="4" fillId="2" borderId="28" xfId="1" applyNumberFormat="1" applyFont="1" applyFill="1" applyBorder="1"/>
    <xf numFmtId="164" fontId="4" fillId="2" borderId="28" xfId="1" applyNumberFormat="1" applyFont="1" applyFill="1" applyBorder="1"/>
    <xf numFmtId="0" fontId="16" fillId="2" borderId="0" xfId="7" applyFont="1" applyFill="1" applyBorder="1" applyAlignment="1">
      <alignment horizontal="center" vertical="center"/>
    </xf>
    <xf numFmtId="49" fontId="18" fillId="2" borderId="0" xfId="7" applyNumberFormat="1" applyFont="1" applyFill="1" applyBorder="1" applyAlignment="1">
      <alignment horizontal="center" vertical="center"/>
    </xf>
    <xf numFmtId="0" fontId="17" fillId="2" borderId="0" xfId="8" applyFont="1" applyFill="1" applyBorder="1" applyAlignment="1">
      <alignment horizontal="left" vertical="center"/>
    </xf>
    <xf numFmtId="4" fontId="16" fillId="2" borderId="0" xfId="7" applyNumberFormat="1" applyFont="1" applyFill="1" applyBorder="1" applyAlignment="1">
      <alignment vertical="center"/>
    </xf>
    <xf numFmtId="164" fontId="16" fillId="2" borderId="0" xfId="7" applyNumberFormat="1" applyFont="1" applyFill="1" applyBorder="1" applyAlignment="1">
      <alignment vertical="center"/>
    </xf>
    <xf numFmtId="0" fontId="19" fillId="2" borderId="0" xfId="3" applyFont="1" applyFill="1" applyAlignment="1">
      <alignment horizontal="left"/>
    </xf>
    <xf numFmtId="0" fontId="4" fillId="2" borderId="0" xfId="1" applyFont="1" applyFill="1" applyAlignment="1">
      <alignment horizontal="right"/>
    </xf>
    <xf numFmtId="0" fontId="9" fillId="2" borderId="1" xfId="9" applyFont="1" applyFill="1" applyBorder="1" applyAlignment="1">
      <alignment horizontal="center"/>
    </xf>
    <xf numFmtId="0" fontId="9" fillId="2" borderId="2" xfId="9" applyFont="1" applyFill="1" applyBorder="1" applyAlignment="1">
      <alignment horizontal="center"/>
    </xf>
    <xf numFmtId="0" fontId="9" fillId="2" borderId="6" xfId="6" applyFont="1" applyFill="1" applyBorder="1" applyAlignment="1">
      <alignment horizontal="center"/>
    </xf>
    <xf numFmtId="0" fontId="9" fillId="2" borderId="6" xfId="6" applyFont="1" applyFill="1" applyBorder="1" applyAlignment="1">
      <alignment horizontal="center" wrapText="1"/>
    </xf>
    <xf numFmtId="0" fontId="9" fillId="2" borderId="35" xfId="7" applyFont="1" applyFill="1" applyBorder="1" applyAlignment="1">
      <alignment horizontal="center"/>
    </xf>
    <xf numFmtId="0" fontId="9" fillId="2" borderId="36" xfId="7" applyFont="1" applyFill="1" applyBorder="1" applyAlignment="1">
      <alignment horizontal="center"/>
    </xf>
    <xf numFmtId="0" fontId="9" fillId="2" borderId="2" xfId="7" applyFont="1" applyFill="1" applyBorder="1" applyAlignment="1">
      <alignment horizontal="left"/>
    </xf>
    <xf numFmtId="164" fontId="9" fillId="2" borderId="6" xfId="7" applyNumberFormat="1" applyFont="1" applyFill="1" applyBorder="1" applyAlignment="1"/>
    <xf numFmtId="164" fontId="9" fillId="2" borderId="6" xfId="6" applyNumberFormat="1" applyFont="1" applyFill="1" applyBorder="1" applyAlignment="1"/>
    <xf numFmtId="164" fontId="9" fillId="2" borderId="13" xfId="6" applyNumberFormat="1" applyFont="1" applyFill="1" applyBorder="1"/>
    <xf numFmtId="164" fontId="9" fillId="2" borderId="6" xfId="6" applyNumberFormat="1" applyFont="1" applyFill="1" applyBorder="1"/>
    <xf numFmtId="0" fontId="9" fillId="2" borderId="9" xfId="7" applyFont="1" applyFill="1" applyBorder="1" applyAlignment="1">
      <alignment horizontal="center"/>
    </xf>
    <xf numFmtId="49" fontId="9" fillId="2" borderId="10" xfId="7" applyNumberFormat="1" applyFont="1" applyFill="1" applyBorder="1" applyAlignment="1">
      <alignment horizontal="center"/>
    </xf>
    <xf numFmtId="49" fontId="9" fillId="2" borderId="11" xfId="7" applyNumberFormat="1" applyFont="1" applyFill="1" applyBorder="1" applyAlignment="1">
      <alignment horizontal="center"/>
    </xf>
    <xf numFmtId="0" fontId="9" fillId="2" borderId="12" xfId="7" applyFont="1" applyFill="1" applyBorder="1" applyAlignment="1">
      <alignment horizontal="center"/>
    </xf>
    <xf numFmtId="0" fontId="9" fillId="2" borderId="10" xfId="7" applyFont="1" applyFill="1" applyBorder="1" applyAlignment="1">
      <alignment horizontal="center"/>
    </xf>
    <xf numFmtId="0" fontId="9" fillId="2" borderId="10" xfId="7" applyFont="1" applyFill="1" applyBorder="1" applyAlignment="1"/>
    <xf numFmtId="164" fontId="9" fillId="2" borderId="13" xfId="7" applyNumberFormat="1" applyFont="1" applyFill="1" applyBorder="1" applyAlignment="1"/>
    <xf numFmtId="164" fontId="9" fillId="2" borderId="13" xfId="6" applyNumberFormat="1" applyFont="1" applyFill="1" applyBorder="1" applyAlignment="1"/>
    <xf numFmtId="164" fontId="9" fillId="2" borderId="19" xfId="6" applyNumberFormat="1" applyFont="1" applyFill="1" applyBorder="1" applyAlignment="1"/>
    <xf numFmtId="164" fontId="9" fillId="2" borderId="37" xfId="6" applyNumberFormat="1" applyFont="1" applyFill="1" applyBorder="1"/>
    <xf numFmtId="164" fontId="9" fillId="2" borderId="14" xfId="6" applyNumberFormat="1" applyFont="1" applyFill="1" applyBorder="1"/>
    <xf numFmtId="164" fontId="9" fillId="2" borderId="19" xfId="6" applyNumberFormat="1" applyFont="1" applyFill="1" applyBorder="1"/>
    <xf numFmtId="0" fontId="4" fillId="2" borderId="20" xfId="7" applyFont="1" applyFill="1" applyBorder="1" applyAlignment="1">
      <alignment horizontal="center"/>
    </xf>
    <xf numFmtId="49" fontId="4" fillId="2" borderId="21" xfId="7" applyNumberFormat="1" applyFont="1" applyFill="1" applyBorder="1" applyAlignment="1">
      <alignment horizontal="center"/>
    </xf>
    <xf numFmtId="49" fontId="4" fillId="2" borderId="22" xfId="7" applyNumberFormat="1" applyFont="1" applyFill="1" applyBorder="1" applyAlignment="1">
      <alignment horizontal="center"/>
    </xf>
    <xf numFmtId="0" fontId="4" fillId="2" borderId="23" xfId="7" applyFont="1" applyFill="1" applyBorder="1" applyAlignment="1">
      <alignment horizontal="center"/>
    </xf>
    <xf numFmtId="0" fontId="4" fillId="2" borderId="21" xfId="7" applyFont="1" applyFill="1" applyBorder="1" applyAlignment="1">
      <alignment horizontal="center"/>
    </xf>
    <xf numFmtId="0" fontId="4" fillId="2" borderId="21" xfId="7" applyFont="1" applyFill="1" applyBorder="1" applyAlignment="1"/>
    <xf numFmtId="164" fontId="4" fillId="2" borderId="19" xfId="7" applyNumberFormat="1" applyFont="1" applyFill="1" applyBorder="1" applyAlignment="1"/>
    <xf numFmtId="164" fontId="4" fillId="2" borderId="19" xfId="6" applyNumberFormat="1" applyFont="1" applyFill="1" applyBorder="1" applyAlignment="1"/>
    <xf numFmtId="164" fontId="4" fillId="2" borderId="38" xfId="6" applyNumberFormat="1" applyFont="1" applyFill="1" applyBorder="1"/>
    <xf numFmtId="164" fontId="4" fillId="2" borderId="19" xfId="6" applyNumberFormat="1" applyFont="1" applyFill="1" applyBorder="1"/>
    <xf numFmtId="0" fontId="9" fillId="2" borderId="20" xfId="7" applyFont="1" applyFill="1" applyBorder="1" applyAlignment="1">
      <alignment horizontal="center"/>
    </xf>
    <xf numFmtId="49" fontId="9" fillId="2" borderId="21" xfId="7" applyNumberFormat="1" applyFont="1" applyFill="1" applyBorder="1" applyAlignment="1">
      <alignment horizontal="center"/>
    </xf>
    <xf numFmtId="49" fontId="9" fillId="2" borderId="22" xfId="7" applyNumberFormat="1" applyFont="1" applyFill="1" applyBorder="1" applyAlignment="1">
      <alignment horizontal="center"/>
    </xf>
    <xf numFmtId="0" fontId="9" fillId="2" borderId="23" xfId="7" applyFont="1" applyFill="1" applyBorder="1" applyAlignment="1">
      <alignment horizontal="center"/>
    </xf>
    <xf numFmtId="0" fontId="9" fillId="2" borderId="21" xfId="7" applyFont="1" applyFill="1" applyBorder="1" applyAlignment="1">
      <alignment horizontal="center"/>
    </xf>
    <xf numFmtId="0" fontId="9" fillId="2" borderId="21" xfId="7" applyFont="1" applyFill="1" applyBorder="1" applyAlignment="1">
      <alignment wrapText="1"/>
    </xf>
    <xf numFmtId="164" fontId="9" fillId="2" borderId="19" xfId="7" applyNumberFormat="1" applyFont="1" applyFill="1" applyBorder="1" applyAlignment="1"/>
    <xf numFmtId="164" fontId="9" fillId="2" borderId="38" xfId="6" applyNumberFormat="1" applyFont="1" applyFill="1" applyBorder="1"/>
    <xf numFmtId="0" fontId="4" fillId="2" borderId="21" xfId="7" applyFont="1" applyFill="1" applyBorder="1" applyAlignment="1">
      <alignment wrapText="1"/>
    </xf>
    <xf numFmtId="0" fontId="9" fillId="2" borderId="21" xfId="7" applyFont="1" applyFill="1" applyBorder="1" applyAlignment="1"/>
    <xf numFmtId="49" fontId="9" fillId="2" borderId="39" xfId="7" applyNumberFormat="1" applyFont="1" applyFill="1" applyBorder="1" applyAlignment="1">
      <alignment horizontal="center"/>
    </xf>
    <xf numFmtId="0" fontId="20" fillId="2" borderId="20" xfId="7" applyFont="1" applyFill="1" applyBorder="1" applyAlignment="1">
      <alignment horizontal="center"/>
    </xf>
    <xf numFmtId="0" fontId="20" fillId="2" borderId="21" xfId="7" applyFont="1" applyFill="1" applyBorder="1" applyAlignment="1">
      <alignment horizontal="center"/>
    </xf>
    <xf numFmtId="0" fontId="9" fillId="2" borderId="22" xfId="5" applyFont="1" applyFill="1" applyBorder="1" applyAlignment="1">
      <alignment horizontal="center"/>
    </xf>
    <xf numFmtId="0" fontId="9" fillId="2" borderId="21" xfId="0" applyFont="1" applyFill="1" applyBorder="1" applyAlignment="1">
      <alignment wrapText="1"/>
    </xf>
    <xf numFmtId="164" fontId="9" fillId="2" borderId="19" xfId="7" applyNumberFormat="1" applyFont="1" applyFill="1" applyBorder="1" applyAlignment="1">
      <alignment horizontal="right"/>
    </xf>
    <xf numFmtId="0" fontId="9" fillId="2" borderId="22" xfId="1" applyFont="1" applyFill="1" applyBorder="1" applyAlignment="1"/>
    <xf numFmtId="164" fontId="4" fillId="2" borderId="19" xfId="7" applyNumberFormat="1" applyFont="1" applyFill="1" applyBorder="1" applyAlignment="1">
      <alignment horizontal="right"/>
    </xf>
    <xf numFmtId="0" fontId="9" fillId="2" borderId="21" xfId="0" applyFont="1" applyFill="1" applyBorder="1" applyAlignment="1">
      <alignment horizontal="left" wrapText="1"/>
    </xf>
    <xf numFmtId="164" fontId="4" fillId="2" borderId="19" xfId="1" applyNumberFormat="1" applyFont="1" applyFill="1" applyBorder="1" applyAlignment="1"/>
    <xf numFmtId="0" fontId="9" fillId="2" borderId="40" xfId="7" applyFont="1" applyFill="1" applyBorder="1" applyAlignment="1">
      <alignment wrapText="1"/>
    </xf>
    <xf numFmtId="0" fontId="9" fillId="2" borderId="20" xfId="7" applyFont="1" applyFill="1" applyBorder="1" applyAlignment="1">
      <alignment horizontal="center" wrapText="1"/>
    </xf>
    <xf numFmtId="49" fontId="9" fillId="2" borderId="21" xfId="7" applyNumberFormat="1" applyFont="1" applyFill="1" applyBorder="1" applyAlignment="1">
      <alignment horizontal="center" wrapText="1"/>
    </xf>
    <xf numFmtId="49" fontId="9" fillId="2" borderId="22" xfId="7" applyNumberFormat="1" applyFont="1" applyFill="1" applyBorder="1" applyAlignment="1">
      <alignment horizontal="center" wrapText="1"/>
    </xf>
    <xf numFmtId="0" fontId="9" fillId="2" borderId="23" xfId="7" applyFont="1" applyFill="1" applyBorder="1" applyAlignment="1">
      <alignment horizontal="center" wrapText="1"/>
    </xf>
    <xf numFmtId="0" fontId="9" fillId="2" borderId="21" xfId="7" applyFont="1" applyFill="1" applyBorder="1" applyAlignment="1">
      <alignment horizontal="center" wrapText="1"/>
    </xf>
    <xf numFmtId="164" fontId="9" fillId="2" borderId="19" xfId="7" applyNumberFormat="1" applyFont="1" applyFill="1" applyBorder="1" applyAlignment="1">
      <alignment wrapText="1"/>
    </xf>
    <xf numFmtId="0" fontId="4" fillId="2" borderId="20" xfId="7" applyFont="1" applyFill="1" applyBorder="1" applyAlignment="1">
      <alignment horizontal="center" wrapText="1"/>
    </xf>
    <xf numFmtId="49" fontId="4" fillId="2" borderId="21" xfId="7" applyNumberFormat="1" applyFont="1" applyFill="1" applyBorder="1" applyAlignment="1">
      <alignment horizontal="center" wrapText="1"/>
    </xf>
    <xf numFmtId="49" fontId="4" fillId="2" borderId="22" xfId="7" applyNumberFormat="1" applyFont="1" applyFill="1" applyBorder="1" applyAlignment="1">
      <alignment horizontal="center" wrapText="1"/>
    </xf>
    <xf numFmtId="0" fontId="4" fillId="2" borderId="23" xfId="7" applyFont="1" applyFill="1" applyBorder="1" applyAlignment="1">
      <alignment horizontal="center" wrapText="1"/>
    </xf>
    <xf numFmtId="0" fontId="4" fillId="2" borderId="21" xfId="7" applyFont="1" applyFill="1" applyBorder="1" applyAlignment="1">
      <alignment horizontal="center" wrapText="1"/>
    </xf>
    <xf numFmtId="164" fontId="4" fillId="2" borderId="19" xfId="7" applyNumberFormat="1" applyFont="1" applyFill="1" applyBorder="1" applyAlignment="1">
      <alignment wrapText="1"/>
    </xf>
    <xf numFmtId="0" fontId="21" fillId="2" borderId="39" xfId="1" applyFont="1" applyFill="1" applyBorder="1" applyAlignment="1">
      <alignment wrapText="1"/>
    </xf>
    <xf numFmtId="0" fontId="4" fillId="2" borderId="39" xfId="7" applyFont="1" applyFill="1" applyBorder="1" applyAlignment="1"/>
    <xf numFmtId="0" fontId="4" fillId="2" borderId="39" xfId="7" applyFont="1" applyFill="1" applyBorder="1" applyAlignment="1">
      <alignment wrapText="1"/>
    </xf>
    <xf numFmtId="49" fontId="20" fillId="2" borderId="21" xfId="7" applyNumberFormat="1" applyFont="1" applyFill="1" applyBorder="1" applyAlignment="1">
      <alignment horizontal="center"/>
    </xf>
    <xf numFmtId="49" fontId="20" fillId="2" borderId="22" xfId="7" applyNumberFormat="1" applyFont="1" applyFill="1" applyBorder="1" applyAlignment="1">
      <alignment horizontal="center"/>
    </xf>
    <xf numFmtId="0" fontId="20" fillId="2" borderId="23" xfId="7" applyFont="1" applyFill="1" applyBorder="1" applyAlignment="1">
      <alignment horizontal="center"/>
    </xf>
    <xf numFmtId="0" fontId="20" fillId="2" borderId="30" xfId="7" applyFont="1" applyFill="1" applyBorder="1" applyAlignment="1">
      <alignment horizontal="center"/>
    </xf>
    <xf numFmtId="49" fontId="20" fillId="2" borderId="31" xfId="7" applyNumberFormat="1" applyFont="1" applyFill="1" applyBorder="1" applyAlignment="1">
      <alignment horizontal="center"/>
    </xf>
    <xf numFmtId="49" fontId="20" fillId="2" borderId="32" xfId="7" applyNumberFormat="1" applyFont="1" applyFill="1" applyBorder="1" applyAlignment="1">
      <alignment horizontal="center"/>
    </xf>
    <xf numFmtId="0" fontId="20" fillId="2" borderId="33" xfId="7" applyFont="1" applyFill="1" applyBorder="1" applyAlignment="1">
      <alignment horizontal="center"/>
    </xf>
    <xf numFmtId="0" fontId="4" fillId="2" borderId="33" xfId="7" applyFont="1" applyFill="1" applyBorder="1" applyAlignment="1">
      <alignment horizontal="center"/>
    </xf>
    <xf numFmtId="0" fontId="4" fillId="2" borderId="41" xfId="7" applyFont="1" applyFill="1" applyBorder="1" applyAlignment="1">
      <alignment wrapText="1"/>
    </xf>
    <xf numFmtId="164" fontId="4" fillId="2" borderId="29" xfId="7" applyNumberFormat="1" applyFont="1" applyFill="1" applyBorder="1" applyAlignment="1"/>
    <xf numFmtId="164" fontId="4" fillId="2" borderId="29" xfId="6" applyNumberFormat="1" applyFont="1" applyFill="1" applyBorder="1" applyAlignment="1"/>
    <xf numFmtId="164" fontId="4" fillId="2" borderId="29" xfId="6" applyNumberFormat="1" applyFont="1" applyFill="1" applyBorder="1"/>
    <xf numFmtId="164" fontId="4" fillId="2" borderId="42" xfId="6" applyNumberFormat="1" applyFont="1" applyFill="1" applyBorder="1"/>
    <xf numFmtId="0" fontId="1" fillId="2" borderId="0" xfId="1" applyFont="1" applyFill="1"/>
    <xf numFmtId="14" fontId="22" fillId="2" borderId="0" xfId="0" applyNumberFormat="1" applyFont="1" applyFill="1" applyAlignment="1">
      <alignment horizontal="left"/>
    </xf>
    <xf numFmtId="4" fontId="1" fillId="2" borderId="0" xfId="1" applyNumberFormat="1" applyFont="1" applyFill="1"/>
    <xf numFmtId="0" fontId="22" fillId="2" borderId="0" xfId="1" applyFont="1" applyFill="1"/>
    <xf numFmtId="14" fontId="22" fillId="2" borderId="0" xfId="1" applyNumberFormat="1" applyFont="1" applyFill="1"/>
    <xf numFmtId="0" fontId="22" fillId="2" borderId="0" xfId="1" applyFont="1" applyFill="1" applyAlignment="1"/>
    <xf numFmtId="0" fontId="7" fillId="2" borderId="0" xfId="4" applyFont="1" applyFill="1" applyAlignment="1">
      <alignment horizontal="center"/>
    </xf>
    <xf numFmtId="0" fontId="9" fillId="2" borderId="0" xfId="4" applyFont="1" applyFill="1" applyAlignment="1">
      <alignment horizontal="center"/>
    </xf>
    <xf numFmtId="0" fontId="10" fillId="2" borderId="1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6" applyFont="1" applyFill="1" applyBorder="1" applyAlignment="1">
      <alignment horizontal="center" vertical="center"/>
    </xf>
    <xf numFmtId="0" fontId="9" fillId="2" borderId="7" xfId="6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left" vertical="center"/>
    </xf>
    <xf numFmtId="4" fontId="9" fillId="2" borderId="7" xfId="1" applyNumberFormat="1" applyFont="1" applyFill="1" applyBorder="1" applyAlignment="1"/>
    <xf numFmtId="4" fontId="9" fillId="2" borderId="6" xfId="1" applyNumberFormat="1" applyFont="1" applyFill="1" applyBorder="1"/>
    <xf numFmtId="0" fontId="12" fillId="2" borderId="9" xfId="7" applyFont="1" applyFill="1" applyBorder="1" applyAlignment="1">
      <alignment horizontal="center" vertical="center"/>
    </xf>
    <xf numFmtId="4" fontId="12" fillId="2" borderId="13" xfId="7" applyNumberFormat="1" applyFont="1" applyFill="1" applyBorder="1" applyAlignment="1"/>
    <xf numFmtId="0" fontId="13" fillId="2" borderId="0" xfId="1" applyFont="1" applyFill="1"/>
    <xf numFmtId="0" fontId="15" fillId="2" borderId="0" xfId="1" applyFont="1" applyFill="1"/>
    <xf numFmtId="0" fontId="4" fillId="2" borderId="15" xfId="7" applyFont="1" applyFill="1" applyBorder="1" applyAlignment="1">
      <alignment horizontal="center" vertical="center"/>
    </xf>
    <xf numFmtId="0" fontId="4" fillId="2" borderId="18" xfId="7" applyFont="1" applyFill="1" applyBorder="1" applyAlignment="1">
      <alignment horizontal="center" vertical="center"/>
    </xf>
    <xf numFmtId="0" fontId="4" fillId="2" borderId="16" xfId="7" applyFont="1" applyFill="1" applyBorder="1" applyAlignment="1">
      <alignment horizontal="center" vertical="center"/>
    </xf>
    <xf numFmtId="0" fontId="3" fillId="2" borderId="16" xfId="8" applyFont="1" applyFill="1" applyBorder="1" applyAlignment="1">
      <alignment horizontal="left" vertical="center"/>
    </xf>
    <xf numFmtId="4" fontId="4" fillId="2" borderId="14" xfId="7" applyNumberFormat="1" applyFont="1" applyFill="1" applyBorder="1" applyAlignment="1"/>
    <xf numFmtId="4" fontId="4" fillId="2" borderId="19" xfId="1" applyNumberFormat="1" applyFont="1" applyFill="1" applyBorder="1" applyAlignment="1"/>
    <xf numFmtId="4" fontId="4" fillId="2" borderId="14" xfId="1" applyNumberFormat="1" applyFont="1" applyFill="1" applyBorder="1" applyAlignment="1"/>
    <xf numFmtId="4" fontId="4" fillId="2" borderId="19" xfId="1" applyNumberFormat="1" applyFont="1" applyFill="1" applyBorder="1"/>
    <xf numFmtId="4" fontId="16" fillId="2" borderId="19" xfId="1" applyNumberFormat="1" applyFont="1" applyFill="1" applyBorder="1" applyAlignment="1"/>
    <xf numFmtId="4" fontId="16" fillId="2" borderId="19" xfId="1" applyNumberFormat="1" applyFont="1" applyFill="1" applyBorder="1"/>
    <xf numFmtId="4" fontId="16" fillId="2" borderId="28" xfId="1" applyNumberFormat="1" applyFont="1" applyFill="1" applyBorder="1" applyAlignment="1"/>
    <xf numFmtId="4" fontId="16" fillId="2" borderId="29" xfId="1" applyNumberFormat="1" applyFont="1" applyFill="1" applyBorder="1"/>
    <xf numFmtId="4" fontId="12" fillId="2" borderId="14" xfId="7" applyNumberFormat="1" applyFont="1" applyFill="1" applyBorder="1" applyAlignment="1"/>
    <xf numFmtId="4" fontId="12" fillId="2" borderId="13" xfId="1" applyNumberFormat="1" applyFont="1" applyFill="1" applyBorder="1"/>
    <xf numFmtId="0" fontId="16" fillId="2" borderId="30" xfId="7" applyFont="1" applyFill="1" applyBorder="1" applyAlignment="1">
      <alignment horizontal="center" vertical="center"/>
    </xf>
    <xf numFmtId="0" fontId="16" fillId="2" borderId="33" xfId="7" applyFont="1" applyFill="1" applyBorder="1" applyAlignment="1">
      <alignment horizontal="center" vertical="center"/>
    </xf>
    <xf numFmtId="0" fontId="16" fillId="2" borderId="31" xfId="7" applyFont="1" applyFill="1" applyBorder="1" applyAlignment="1">
      <alignment horizontal="center" vertical="center"/>
    </xf>
    <xf numFmtId="0" fontId="17" fillId="2" borderId="31" xfId="8" applyFont="1" applyFill="1" applyBorder="1" applyAlignment="1">
      <alignment horizontal="left" vertical="center"/>
    </xf>
    <xf numFmtId="4" fontId="16" fillId="2" borderId="29" xfId="7" applyNumberFormat="1" applyFont="1" applyFill="1" applyBorder="1" applyAlignment="1"/>
    <xf numFmtId="4" fontId="16" fillId="2" borderId="29" xfId="1" applyNumberFormat="1" applyFont="1" applyFill="1" applyBorder="1" applyAlignment="1"/>
    <xf numFmtId="4" fontId="16" fillId="2" borderId="28" xfId="1" applyNumberFormat="1" applyFont="1" applyFill="1" applyBorder="1"/>
    <xf numFmtId="0" fontId="13" fillId="2" borderId="15" xfId="7" applyFont="1" applyFill="1" applyBorder="1" applyAlignment="1">
      <alignment horizontal="center" vertical="center"/>
    </xf>
    <xf numFmtId="0" fontId="13" fillId="2" borderId="18" xfId="7" applyFont="1" applyFill="1" applyBorder="1" applyAlignment="1">
      <alignment horizontal="center" vertical="center"/>
    </xf>
    <xf numFmtId="0" fontId="13" fillId="2" borderId="16" xfId="7" applyFont="1" applyFill="1" applyBorder="1" applyAlignment="1">
      <alignment horizontal="center" vertical="center"/>
    </xf>
    <xf numFmtId="0" fontId="14" fillId="2" borderId="16" xfId="8" applyFont="1" applyFill="1" applyBorder="1" applyAlignment="1">
      <alignment horizontal="left" vertical="center"/>
    </xf>
    <xf numFmtId="4" fontId="13" fillId="2" borderId="14" xfId="7" applyNumberFormat="1" applyFont="1" applyFill="1" applyBorder="1" applyAlignment="1"/>
    <xf numFmtId="4" fontId="4" fillId="2" borderId="29" xfId="1" applyNumberFormat="1" applyFont="1" applyFill="1" applyBorder="1"/>
    <xf numFmtId="0" fontId="14" fillId="2" borderId="16" xfId="8" applyFont="1" applyFill="1" applyBorder="1" applyAlignment="1">
      <alignment horizontal="left" vertical="center" wrapText="1"/>
    </xf>
    <xf numFmtId="0" fontId="13" fillId="2" borderId="15" xfId="7" applyFont="1" applyFill="1" applyBorder="1" applyAlignment="1">
      <alignment horizontal="center"/>
    </xf>
    <xf numFmtId="0" fontId="16" fillId="2" borderId="20" xfId="7" applyFont="1" applyFill="1" applyBorder="1" applyAlignment="1">
      <alignment horizontal="center"/>
    </xf>
    <xf numFmtId="0" fontId="16" fillId="2" borderId="24" xfId="7" applyFont="1" applyFill="1" applyBorder="1" applyAlignment="1">
      <alignment horizontal="center"/>
    </xf>
    <xf numFmtId="0" fontId="13" fillId="2" borderId="9" xfId="7" applyFont="1" applyFill="1" applyBorder="1" applyAlignment="1">
      <alignment horizontal="center"/>
    </xf>
    <xf numFmtId="0" fontId="16" fillId="2" borderId="30" xfId="7" applyFont="1" applyFill="1" applyBorder="1" applyAlignment="1">
      <alignment horizontal="center"/>
    </xf>
    <xf numFmtId="4" fontId="12" fillId="2" borderId="6" xfId="7" applyNumberFormat="1" applyFont="1" applyFill="1" applyBorder="1" applyAlignment="1"/>
    <xf numFmtId="4" fontId="13" fillId="2" borderId="13" xfId="1" applyNumberFormat="1" applyFont="1" applyFill="1" applyBorder="1"/>
    <xf numFmtId="4" fontId="4" fillId="2" borderId="29" xfId="1" applyNumberFormat="1" applyFont="1" applyFill="1" applyBorder="1" applyAlignment="1"/>
    <xf numFmtId="14" fontId="4" fillId="2" borderId="0" xfId="1" applyNumberFormat="1" applyFont="1" applyFill="1" applyAlignment="1">
      <alignment horizontal="left"/>
    </xf>
    <xf numFmtId="164" fontId="9" fillId="2" borderId="19" xfId="1" applyNumberFormat="1" applyFont="1" applyFill="1" applyBorder="1"/>
    <xf numFmtId="0" fontId="20" fillId="2" borderId="24" xfId="7" applyFont="1" applyFill="1" applyBorder="1" applyAlignment="1">
      <alignment horizontal="center"/>
    </xf>
    <xf numFmtId="49" fontId="20" fillId="2" borderId="25" xfId="7" applyNumberFormat="1" applyFont="1" applyFill="1" applyBorder="1" applyAlignment="1">
      <alignment horizontal="center"/>
    </xf>
    <xf numFmtId="49" fontId="20" fillId="2" borderId="26" xfId="7" applyNumberFormat="1" applyFont="1" applyFill="1" applyBorder="1" applyAlignment="1">
      <alignment horizontal="center"/>
    </xf>
    <xf numFmtId="0" fontId="20" fillId="2" borderId="27" xfId="7" applyFont="1" applyFill="1" applyBorder="1" applyAlignment="1">
      <alignment horizontal="center"/>
    </xf>
    <xf numFmtId="0" fontId="4" fillId="2" borderId="27" xfId="7" applyFont="1" applyFill="1" applyBorder="1" applyAlignment="1">
      <alignment horizontal="center"/>
    </xf>
    <xf numFmtId="0" fontId="4" fillId="2" borderId="43" xfId="7" applyFont="1" applyFill="1" applyBorder="1" applyAlignment="1">
      <alignment wrapText="1"/>
    </xf>
    <xf numFmtId="164" fontId="4" fillId="2" borderId="28" xfId="6" applyNumberFormat="1" applyFont="1" applyFill="1" applyBorder="1"/>
    <xf numFmtId="0" fontId="26" fillId="3" borderId="45" xfId="0" applyFont="1" applyFill="1" applyBorder="1" applyAlignment="1">
      <alignment horizontal="center" vertical="center" wrapText="1"/>
    </xf>
    <xf numFmtId="0" fontId="26" fillId="3" borderId="36" xfId="0" applyFont="1" applyFill="1" applyBorder="1" applyAlignment="1">
      <alignment horizontal="center" vertical="center" wrapText="1"/>
    </xf>
    <xf numFmtId="0" fontId="26" fillId="3" borderId="46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vertical="center" wrapText="1"/>
    </xf>
    <xf numFmtId="0" fontId="27" fillId="0" borderId="18" xfId="0" applyFont="1" applyBorder="1" applyAlignment="1">
      <alignment horizontal="right" vertical="center" wrapText="1"/>
    </xf>
    <xf numFmtId="4" fontId="27" fillId="0" borderId="18" xfId="0" applyNumberFormat="1" applyFont="1" applyBorder="1" applyAlignment="1">
      <alignment horizontal="right" vertical="center" wrapText="1"/>
    </xf>
    <xf numFmtId="4" fontId="27" fillId="0" borderId="47" xfId="0" applyNumberFormat="1" applyFont="1" applyBorder="1" applyAlignment="1">
      <alignment horizontal="right" vertical="center" wrapText="1"/>
    </xf>
    <xf numFmtId="0" fontId="28" fillId="0" borderId="20" xfId="0" applyFont="1" applyBorder="1" applyAlignment="1">
      <alignment vertical="center" wrapText="1"/>
    </xf>
    <xf numFmtId="0" fontId="28" fillId="0" borderId="23" xfId="0" applyFont="1" applyBorder="1" applyAlignment="1">
      <alignment horizontal="right" vertical="center" wrapText="1"/>
    </xf>
    <xf numFmtId="4" fontId="28" fillId="0" borderId="23" xfId="0" applyNumberFormat="1" applyFont="1" applyBorder="1" applyAlignment="1">
      <alignment horizontal="right" vertical="center" wrapText="1"/>
    </xf>
    <xf numFmtId="4" fontId="28" fillId="0" borderId="23" xfId="0" applyNumberFormat="1" applyFont="1" applyBorder="1" applyAlignment="1">
      <alignment vertical="center"/>
    </xf>
    <xf numFmtId="4" fontId="28" fillId="0" borderId="40" xfId="0" applyNumberFormat="1" applyFont="1" applyBorder="1" applyAlignment="1">
      <alignment vertical="center"/>
    </xf>
    <xf numFmtId="4" fontId="0" fillId="0" borderId="0" xfId="0" applyNumberFormat="1"/>
    <xf numFmtId="4" fontId="28" fillId="0" borderId="18" xfId="0" applyNumberFormat="1" applyFont="1" applyBorder="1" applyAlignment="1">
      <alignment horizontal="right" vertical="center" wrapText="1"/>
    </xf>
    <xf numFmtId="0" fontId="27" fillId="0" borderId="20" xfId="0" applyFont="1" applyBorder="1" applyAlignment="1">
      <alignment vertical="center" wrapText="1"/>
    </xf>
    <xf numFmtId="4" fontId="27" fillId="0" borderId="23" xfId="0" applyNumberFormat="1" applyFont="1" applyBorder="1" applyAlignment="1">
      <alignment horizontal="right" vertical="center" wrapText="1"/>
    </xf>
    <xf numFmtId="4" fontId="27" fillId="0" borderId="40" xfId="0" applyNumberFormat="1" applyFont="1" applyBorder="1" applyAlignment="1">
      <alignment horizontal="right" vertical="center" wrapText="1"/>
    </xf>
    <xf numFmtId="4" fontId="28" fillId="0" borderId="40" xfId="0" applyNumberFormat="1" applyFont="1" applyBorder="1" applyAlignment="1">
      <alignment horizontal="right" vertical="center" wrapText="1"/>
    </xf>
    <xf numFmtId="0" fontId="27" fillId="0" borderId="23" xfId="0" applyFont="1" applyBorder="1" applyAlignment="1">
      <alignment horizontal="right" vertical="center" wrapText="1"/>
    </xf>
    <xf numFmtId="0" fontId="28" fillId="0" borderId="30" xfId="0" applyFont="1" applyBorder="1" applyAlignment="1">
      <alignment vertical="center" wrapText="1"/>
    </xf>
    <xf numFmtId="0" fontId="28" fillId="0" borderId="33" xfId="0" applyFont="1" applyBorder="1" applyAlignment="1">
      <alignment horizontal="right" vertical="center" wrapText="1"/>
    </xf>
    <xf numFmtId="4" fontId="28" fillId="0" borderId="33" xfId="0" applyNumberFormat="1" applyFont="1" applyBorder="1" applyAlignment="1">
      <alignment horizontal="right" vertical="center" wrapText="1"/>
    </xf>
    <xf numFmtId="4" fontId="28" fillId="0" borderId="48" xfId="0" applyNumberFormat="1" applyFont="1" applyBorder="1" applyAlignment="1">
      <alignment horizontal="right" vertical="center" wrapText="1"/>
    </xf>
    <xf numFmtId="0" fontId="27" fillId="0" borderId="45" xfId="0" applyFont="1" applyBorder="1" applyAlignment="1">
      <alignment vertical="center" wrapText="1"/>
    </xf>
    <xf numFmtId="0" fontId="27" fillId="0" borderId="36" xfId="0" applyFont="1" applyBorder="1" applyAlignment="1">
      <alignment horizontal="right" vertical="center" wrapText="1"/>
    </xf>
    <xf numFmtId="4" fontId="27" fillId="0" borderId="36" xfId="0" applyNumberFormat="1" applyFont="1" applyBorder="1" applyAlignment="1">
      <alignment horizontal="right" vertical="center" wrapText="1"/>
    </xf>
    <xf numFmtId="4" fontId="27" fillId="0" borderId="46" xfId="0" applyNumberFormat="1" applyFont="1" applyBorder="1" applyAlignment="1">
      <alignment horizontal="right" vertical="center" wrapText="1"/>
    </xf>
    <xf numFmtId="0" fontId="25" fillId="0" borderId="0" xfId="0" applyFont="1" applyFill="1" applyBorder="1"/>
    <xf numFmtId="165" fontId="25" fillId="0" borderId="44" xfId="0" applyNumberFormat="1" applyFont="1" applyFill="1" applyBorder="1" applyAlignment="1">
      <alignment horizontal="right"/>
    </xf>
    <xf numFmtId="0" fontId="28" fillId="0" borderId="15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right" vertical="center" wrapText="1"/>
    </xf>
    <xf numFmtId="4" fontId="28" fillId="0" borderId="47" xfId="0" applyNumberFormat="1" applyFont="1" applyBorder="1" applyAlignment="1">
      <alignment horizontal="right" vertical="center" wrapText="1"/>
    </xf>
    <xf numFmtId="0" fontId="28" fillId="0" borderId="20" xfId="0" applyFont="1" applyBorder="1" applyAlignment="1">
      <alignment horizontal="left" vertical="center" wrapText="1"/>
    </xf>
    <xf numFmtId="0" fontId="27" fillId="0" borderId="45" xfId="0" applyFont="1" applyBorder="1" applyAlignment="1">
      <alignment horizontal="left" vertical="center" wrapText="1"/>
    </xf>
    <xf numFmtId="0" fontId="6" fillId="2" borderId="0" xfId="3" applyFont="1" applyFill="1" applyAlignment="1">
      <alignment horizontal="center"/>
    </xf>
    <xf numFmtId="0" fontId="22" fillId="2" borderId="0" xfId="1" applyFont="1" applyFill="1" applyAlignment="1">
      <alignment wrapText="1"/>
    </xf>
    <xf numFmtId="0" fontId="9" fillId="2" borderId="2" xfId="7" applyFont="1" applyFill="1" applyBorder="1" applyAlignment="1">
      <alignment horizontal="center"/>
    </xf>
    <xf numFmtId="0" fontId="9" fillId="2" borderId="5" xfId="9" applyFont="1" applyFill="1" applyBorder="1" applyAlignment="1">
      <alignment horizontal="center"/>
    </xf>
    <xf numFmtId="49" fontId="18" fillId="2" borderId="21" xfId="7" applyNumberFormat="1" applyFont="1" applyFill="1" applyBorder="1" applyAlignment="1">
      <alignment horizontal="center" vertical="center"/>
    </xf>
    <xf numFmtId="49" fontId="18" fillId="2" borderId="22" xfId="7" applyNumberFormat="1" applyFont="1" applyFill="1" applyBorder="1" applyAlignment="1">
      <alignment horizontal="center" vertical="center"/>
    </xf>
    <xf numFmtId="49" fontId="18" fillId="2" borderId="25" xfId="7" applyNumberFormat="1" applyFont="1" applyFill="1" applyBorder="1" applyAlignment="1">
      <alignment horizontal="center" vertical="center"/>
    </xf>
    <xf numFmtId="49" fontId="18" fillId="2" borderId="26" xfId="7" applyNumberFormat="1" applyFont="1" applyFill="1" applyBorder="1" applyAlignment="1">
      <alignment horizontal="center" vertical="center"/>
    </xf>
    <xf numFmtId="49" fontId="13" fillId="2" borderId="10" xfId="7" applyNumberFormat="1" applyFont="1" applyFill="1" applyBorder="1" applyAlignment="1">
      <alignment horizontal="center" vertical="center"/>
    </xf>
    <xf numFmtId="49" fontId="13" fillId="2" borderId="11" xfId="7" applyNumberFormat="1" applyFont="1" applyFill="1" applyBorder="1" applyAlignment="1">
      <alignment horizontal="center" vertical="center"/>
    </xf>
    <xf numFmtId="49" fontId="13" fillId="2" borderId="16" xfId="7" applyNumberFormat="1" applyFont="1" applyFill="1" applyBorder="1" applyAlignment="1">
      <alignment horizontal="center" vertical="center"/>
    </xf>
    <xf numFmtId="49" fontId="13" fillId="2" borderId="17" xfId="7" applyNumberFormat="1" applyFont="1" applyFill="1" applyBorder="1" applyAlignment="1">
      <alignment horizontal="center" vertical="center"/>
    </xf>
    <xf numFmtId="49" fontId="18" fillId="2" borderId="31" xfId="7" applyNumberFormat="1" applyFont="1" applyFill="1" applyBorder="1" applyAlignment="1">
      <alignment horizontal="center" vertical="center"/>
    </xf>
    <xf numFmtId="49" fontId="18" fillId="2" borderId="32" xfId="7" applyNumberFormat="1" applyFont="1" applyFill="1" applyBorder="1" applyAlignment="1">
      <alignment horizontal="center" vertical="center"/>
    </xf>
    <xf numFmtId="0" fontId="13" fillId="2" borderId="31" xfId="7" applyFont="1" applyFill="1" applyBorder="1" applyAlignment="1">
      <alignment horizontal="center" vertical="center"/>
    </xf>
    <xf numFmtId="0" fontId="13" fillId="2" borderId="32" xfId="7" applyFont="1" applyFill="1" applyBorder="1" applyAlignment="1">
      <alignment horizontal="center" vertical="center"/>
    </xf>
    <xf numFmtId="0" fontId="13" fillId="2" borderId="10" xfId="7" applyFont="1" applyFill="1" applyBorder="1" applyAlignment="1">
      <alignment horizontal="center" vertical="center"/>
    </xf>
    <xf numFmtId="0" fontId="13" fillId="2" borderId="11" xfId="7" applyFont="1" applyFill="1" applyBorder="1" applyAlignment="1">
      <alignment horizontal="center" vertical="center"/>
    </xf>
    <xf numFmtId="0" fontId="13" fillId="2" borderId="16" xfId="7" applyFont="1" applyFill="1" applyBorder="1" applyAlignment="1">
      <alignment horizontal="center" vertical="center"/>
    </xf>
    <xf numFmtId="0" fontId="13" fillId="2" borderId="17" xfId="7" applyFont="1" applyFill="1" applyBorder="1" applyAlignment="1">
      <alignment horizontal="center" vertical="center"/>
    </xf>
    <xf numFmtId="0" fontId="13" fillId="2" borderId="21" xfId="7" applyFont="1" applyFill="1" applyBorder="1" applyAlignment="1">
      <alignment horizontal="center" vertical="center"/>
    </xf>
    <xf numFmtId="0" fontId="13" fillId="2" borderId="22" xfId="7" applyFont="1" applyFill="1" applyBorder="1" applyAlignment="1">
      <alignment horizontal="center" vertical="center"/>
    </xf>
    <xf numFmtId="0" fontId="13" fillId="2" borderId="25" xfId="7" applyFont="1" applyFill="1" applyBorder="1" applyAlignment="1">
      <alignment horizontal="center" vertical="center"/>
    </xf>
    <xf numFmtId="0" fontId="13" fillId="2" borderId="26" xfId="7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/>
    </xf>
    <xf numFmtId="0" fontId="11" fillId="2" borderId="2" xfId="3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/>
    </xf>
    <xf numFmtId="4" fontId="4" fillId="2" borderId="0" xfId="1" applyNumberFormat="1" applyFont="1" applyFill="1" applyAlignment="1"/>
    <xf numFmtId="0" fontId="5" fillId="2" borderId="0" xfId="0" applyFont="1" applyFill="1" applyAlignment="1"/>
    <xf numFmtId="0" fontId="6" fillId="2" borderId="0" xfId="3" applyFont="1" applyFill="1" applyAlignment="1">
      <alignment horizontal="center"/>
    </xf>
    <xf numFmtId="0" fontId="1" fillId="2" borderId="16" xfId="7" applyFill="1" applyBorder="1" applyAlignment="1">
      <alignment horizontal="center" vertical="center"/>
    </xf>
    <xf numFmtId="0" fontId="1" fillId="2" borderId="17" xfId="7" applyFill="1" applyBorder="1" applyAlignment="1">
      <alignment horizontal="center" vertical="center"/>
    </xf>
    <xf numFmtId="0" fontId="22" fillId="2" borderId="0" xfId="1" applyFont="1" applyFill="1" applyAlignment="1">
      <alignment wrapText="1"/>
    </xf>
    <xf numFmtId="0" fontId="23" fillId="2" borderId="0" xfId="0" applyFont="1" applyFill="1" applyAlignment="1">
      <alignment wrapText="1"/>
    </xf>
    <xf numFmtId="0" fontId="22" fillId="2" borderId="0" xfId="0" applyFont="1" applyFill="1" applyAlignment="1">
      <alignment wrapText="1"/>
    </xf>
    <xf numFmtId="0" fontId="9" fillId="2" borderId="2" xfId="7" applyFont="1" applyFill="1" applyBorder="1" applyAlignment="1">
      <alignment horizontal="center"/>
    </xf>
    <xf numFmtId="0" fontId="9" fillId="2" borderId="3" xfId="7" applyFont="1" applyFill="1" applyBorder="1" applyAlignment="1">
      <alignment horizontal="center"/>
    </xf>
    <xf numFmtId="0" fontId="9" fillId="2" borderId="5" xfId="9" applyFont="1" applyFill="1" applyBorder="1" applyAlignment="1">
      <alignment horizontal="center"/>
    </xf>
    <xf numFmtId="0" fontId="9" fillId="2" borderId="34" xfId="9" applyFont="1" applyFill="1" applyBorder="1" applyAlignment="1">
      <alignment horizontal="center"/>
    </xf>
    <xf numFmtId="0" fontId="24" fillId="3" borderId="44" xfId="0" applyFont="1" applyFill="1" applyBorder="1" applyAlignment="1">
      <alignment horizontal="center"/>
    </xf>
  </cellXfs>
  <cellStyles count="10">
    <cellStyle name="Normální" xfId="0" builtinId="0"/>
    <cellStyle name="normální 2" xfId="4"/>
    <cellStyle name="Normální 3" xfId="6"/>
    <cellStyle name="normální_03 Podrobny_rozpis_rozpoctu_2010_Klíma" xfId="5"/>
    <cellStyle name="normální_04 - OSMTVS" xfId="9"/>
    <cellStyle name="normální_2. Rozpočet 2007 - tabulky" xfId="3"/>
    <cellStyle name="normální_Rozpis výdajů 03 bez PO 2 2" xfId="1"/>
    <cellStyle name="normální_Rozpis výdajů 03 bez PO_04 - OSMTVS" xfId="7"/>
    <cellStyle name="normální_Rozpočet 2004 (ZK)" xfId="2"/>
    <cellStyle name="normální_Rozpočet 2005 (ZK)_04 - OSMTVS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1"/>
  <sheetViews>
    <sheetView zoomScaleNormal="100" workbookViewId="0">
      <selection activeCell="Q5" sqref="Q5:Q6"/>
    </sheetView>
  </sheetViews>
  <sheetFormatPr defaultColWidth="3.140625" defaultRowHeight="12.75" x14ac:dyDescent="0.2"/>
  <cols>
    <col min="1" max="1" width="3.140625" style="1" customWidth="1"/>
    <col min="2" max="2" width="9.28515625" style="1" customWidth="1"/>
    <col min="3" max="4" width="4.7109375" style="1" customWidth="1"/>
    <col min="5" max="5" width="7.85546875" style="1" customWidth="1"/>
    <col min="6" max="6" width="40.85546875" style="1" customWidth="1"/>
    <col min="7" max="7" width="8.7109375" style="2" customWidth="1"/>
    <col min="8" max="8" width="8" style="1" hidden="1" customWidth="1"/>
    <col min="9" max="9" width="8.85546875" style="1" hidden="1" customWidth="1"/>
    <col min="10" max="10" width="8.42578125" style="1" hidden="1" customWidth="1"/>
    <col min="11" max="11" width="9.7109375" style="1" hidden="1" customWidth="1"/>
    <col min="12" max="12" width="9" style="1" hidden="1" customWidth="1"/>
    <col min="13" max="13" width="9.85546875" style="1" hidden="1" customWidth="1"/>
    <col min="14" max="14" width="9.140625" style="4" hidden="1" customWidth="1"/>
    <col min="15" max="15" width="9.140625" style="1" hidden="1" customWidth="1"/>
    <col min="16" max="16" width="8.85546875" style="1" hidden="1" customWidth="1"/>
    <col min="17" max="19" width="9.140625" style="1" customWidth="1"/>
    <col min="20" max="20" width="13.7109375" style="1" customWidth="1"/>
    <col min="21" max="254" width="9.140625" style="1" customWidth="1"/>
    <col min="255" max="16384" width="3.140625" style="1"/>
  </cols>
  <sheetData>
    <row r="1" spans="1:20" ht="13.15" x14ac:dyDescent="0.25">
      <c r="H1" s="277"/>
      <c r="I1" s="277"/>
      <c r="K1" s="278"/>
      <c r="L1" s="279"/>
      <c r="M1" s="279"/>
    </row>
    <row r="2" spans="1:20" ht="18" x14ac:dyDescent="0.25">
      <c r="A2" s="280" t="s">
        <v>0</v>
      </c>
      <c r="B2" s="280"/>
      <c r="C2" s="280"/>
      <c r="D2" s="280"/>
      <c r="E2" s="280"/>
      <c r="F2" s="280"/>
      <c r="G2" s="280"/>
      <c r="H2" s="280"/>
      <c r="I2" s="280"/>
      <c r="M2" s="278"/>
      <c r="N2" s="279"/>
      <c r="O2" s="279"/>
      <c r="P2" s="278"/>
      <c r="Q2" s="279"/>
      <c r="R2" s="279"/>
    </row>
    <row r="3" spans="1:20" ht="18" x14ac:dyDescent="0.25">
      <c r="A3" s="3"/>
      <c r="B3" s="3"/>
      <c r="C3" s="3"/>
      <c r="D3" s="3"/>
      <c r="E3" s="3"/>
      <c r="F3" s="3"/>
      <c r="G3" s="3"/>
      <c r="H3" s="3"/>
      <c r="I3" s="3"/>
      <c r="R3" s="278" t="s">
        <v>1</v>
      </c>
      <c r="S3" s="279"/>
      <c r="T3" s="279"/>
    </row>
    <row r="4" spans="1:20" ht="15.75" x14ac:dyDescent="0.25">
      <c r="A4" s="272" t="s">
        <v>2</v>
      </c>
      <c r="B4" s="272"/>
      <c r="C4" s="272"/>
      <c r="D4" s="272"/>
      <c r="E4" s="272"/>
      <c r="F4" s="272"/>
      <c r="G4" s="272"/>
      <c r="H4" s="272"/>
      <c r="I4" s="272"/>
    </row>
    <row r="5" spans="1:20" ht="12" customHeight="1" x14ac:dyDescent="0.3">
      <c r="A5" s="272"/>
      <c r="B5" s="272"/>
      <c r="C5" s="272"/>
      <c r="D5" s="272"/>
      <c r="E5" s="272"/>
      <c r="F5" s="272"/>
      <c r="G5" s="272"/>
      <c r="H5" s="272"/>
      <c r="I5" s="272"/>
    </row>
    <row r="6" spans="1:20" ht="44.25" x14ac:dyDescent="0.55000000000000004">
      <c r="A6" s="272" t="s">
        <v>3</v>
      </c>
      <c r="B6" s="272"/>
      <c r="C6" s="272"/>
      <c r="D6" s="272"/>
      <c r="E6" s="272"/>
      <c r="F6" s="272"/>
      <c r="G6" s="272"/>
      <c r="H6" s="272"/>
      <c r="I6" s="272"/>
      <c r="J6" s="5"/>
    </row>
    <row r="7" spans="1:20" ht="12.75" customHeight="1" x14ac:dyDescent="0.25">
      <c r="A7" s="6"/>
      <c r="B7" s="6"/>
      <c r="C7" s="6"/>
      <c r="D7" s="6"/>
      <c r="E7" s="6"/>
      <c r="F7" s="6"/>
      <c r="G7" s="7"/>
      <c r="H7" s="8"/>
      <c r="I7" s="8"/>
    </row>
    <row r="8" spans="1:20" s="14" customFormat="1" ht="12" customHeight="1" x14ac:dyDescent="0.3">
      <c r="A8" s="9"/>
      <c r="B8" s="9"/>
      <c r="C8" s="9"/>
      <c r="D8" s="9"/>
      <c r="E8" s="9"/>
      <c r="F8" s="10"/>
      <c r="G8" s="11"/>
      <c r="H8" s="12"/>
      <c r="I8" s="12"/>
      <c r="J8" s="13"/>
      <c r="N8" s="15"/>
    </row>
    <row r="9" spans="1:20" ht="12.75" customHeight="1" thickBot="1" x14ac:dyDescent="0.3">
      <c r="A9" s="154"/>
      <c r="B9" s="154"/>
      <c r="C9" s="154"/>
      <c r="D9" s="154"/>
      <c r="E9" s="154"/>
      <c r="F9" s="154"/>
      <c r="G9" s="154"/>
      <c r="H9" s="154"/>
      <c r="I9" s="155"/>
      <c r="J9" s="154"/>
      <c r="K9" s="155"/>
      <c r="L9" s="154"/>
      <c r="M9" s="155"/>
      <c r="N9" s="154"/>
      <c r="O9" s="155"/>
      <c r="P9" s="154"/>
      <c r="Q9" s="155"/>
      <c r="R9" s="154"/>
      <c r="S9" s="155" t="s">
        <v>4</v>
      </c>
    </row>
    <row r="10" spans="1:20" ht="23.45" customHeight="1" thickBot="1" x14ac:dyDescent="0.25">
      <c r="A10" s="156" t="s">
        <v>5</v>
      </c>
      <c r="B10" s="273" t="s">
        <v>6</v>
      </c>
      <c r="C10" s="274"/>
      <c r="D10" s="157" t="s">
        <v>7</v>
      </c>
      <c r="E10" s="158" t="s">
        <v>8</v>
      </c>
      <c r="F10" s="159" t="s">
        <v>9</v>
      </c>
      <c r="G10" s="160" t="s">
        <v>10</v>
      </c>
      <c r="H10" s="16" t="s">
        <v>11</v>
      </c>
      <c r="I10" s="160" t="s">
        <v>12</v>
      </c>
      <c r="J10" s="16" t="s">
        <v>13</v>
      </c>
      <c r="K10" s="160" t="s">
        <v>12</v>
      </c>
      <c r="L10" s="16" t="s">
        <v>14</v>
      </c>
      <c r="M10" s="160" t="s">
        <v>12</v>
      </c>
      <c r="N10" s="16" t="s">
        <v>15</v>
      </c>
      <c r="O10" s="160" t="s">
        <v>12</v>
      </c>
      <c r="P10" s="17" t="s">
        <v>16</v>
      </c>
      <c r="Q10" s="161" t="s">
        <v>12</v>
      </c>
      <c r="R10" s="17" t="s">
        <v>17</v>
      </c>
      <c r="S10" s="161" t="s">
        <v>12</v>
      </c>
    </row>
    <row r="11" spans="1:20" ht="13.5" customHeight="1" thickBot="1" x14ac:dyDescent="0.25">
      <c r="A11" s="156" t="s">
        <v>18</v>
      </c>
      <c r="B11" s="275" t="s">
        <v>19</v>
      </c>
      <c r="C11" s="276"/>
      <c r="D11" s="157" t="s">
        <v>19</v>
      </c>
      <c r="E11" s="158" t="s">
        <v>19</v>
      </c>
      <c r="F11" s="162" t="s">
        <v>20</v>
      </c>
      <c r="G11" s="163">
        <f>G12+G16+G20+G24+G28+G32+G36+G40+G44+G48+G52+G56+G60+G64+G68+G72+G76+G80+G84+G88+G92+G96+G100+G104+G108+G112+G116+G120+G124+G128+G132+G136+G140+G144+G148+G152+G156+G160+G164+G168+G172+G176+G180+G184+G188+G192+G196+G200+G204+G208+G212+G216+G220+G224+G228+G232+G236+G240+G244+G248+G252+G256</f>
        <v>266312.99999999994</v>
      </c>
      <c r="H11" s="163">
        <f>+H252+H256</f>
        <v>0</v>
      </c>
      <c r="I11" s="163">
        <f>+G11+H11</f>
        <v>266312.99999999994</v>
      </c>
      <c r="J11" s="163">
        <f>+J256</f>
        <v>-2330</v>
      </c>
      <c r="K11" s="163">
        <f>+I11+J11</f>
        <v>263982.99999999994</v>
      </c>
      <c r="L11" s="164">
        <f>+L196+L256</f>
        <v>0</v>
      </c>
      <c r="M11" s="164">
        <f>+K11+L11</f>
        <v>263982.99999999994</v>
      </c>
      <c r="N11" s="18">
        <f>+N12+N32+N88+N108+N132+N204+N220+N256</f>
        <v>0</v>
      </c>
      <c r="O11" s="18">
        <f>+M11+N11</f>
        <v>263982.99999999994</v>
      </c>
      <c r="P11" s="18">
        <v>0</v>
      </c>
      <c r="Q11" s="18">
        <f>+O11+P11</f>
        <v>263982.99999999994</v>
      </c>
      <c r="R11" s="18">
        <f>+R128</f>
        <v>-1000</v>
      </c>
      <c r="S11" s="18">
        <f>+Q11+R11</f>
        <v>262982.99999999994</v>
      </c>
      <c r="T11" s="4" t="s">
        <v>17</v>
      </c>
    </row>
    <row r="12" spans="1:20" s="168" customFormat="1" ht="12.75" customHeight="1" x14ac:dyDescent="0.2">
      <c r="A12" s="165" t="s">
        <v>21</v>
      </c>
      <c r="B12" s="256" t="s">
        <v>22</v>
      </c>
      <c r="C12" s="257"/>
      <c r="D12" s="28" t="s">
        <v>19</v>
      </c>
      <c r="E12" s="29" t="s">
        <v>19</v>
      </c>
      <c r="F12" s="30" t="s">
        <v>23</v>
      </c>
      <c r="G12" s="31">
        <f>G13</f>
        <v>5030.74</v>
      </c>
      <c r="H12" s="166">
        <v>0</v>
      </c>
      <c r="I12" s="48">
        <f t="shared" ref="I12:I75" si="0">+G12+H12</f>
        <v>5030.74</v>
      </c>
      <c r="J12" s="48">
        <v>0</v>
      </c>
      <c r="K12" s="48">
        <f t="shared" ref="K12:K75" si="1">+I12+J12</f>
        <v>5030.74</v>
      </c>
      <c r="L12" s="50">
        <v>0</v>
      </c>
      <c r="M12" s="50">
        <f t="shared" ref="M12:M75" si="2">+K12+L12</f>
        <v>5030.74</v>
      </c>
      <c r="N12" s="24">
        <f>+N13</f>
        <v>77.225999999999999</v>
      </c>
      <c r="O12" s="24">
        <f t="shared" ref="O12:O75" si="3">+M12+N12</f>
        <v>5107.9659999999994</v>
      </c>
      <c r="P12" s="24">
        <v>0</v>
      </c>
      <c r="Q12" s="24">
        <f t="shared" ref="Q12:Q75" si="4">+O12+P12</f>
        <v>5107.9659999999994</v>
      </c>
      <c r="R12" s="24">
        <v>0</v>
      </c>
      <c r="S12" s="24">
        <f t="shared" ref="S12:S75" si="5">+Q12+R12</f>
        <v>5107.9659999999994</v>
      </c>
      <c r="T12" s="167"/>
    </row>
    <row r="13" spans="1:20" ht="12.75" customHeight="1" x14ac:dyDescent="0.2">
      <c r="A13" s="169"/>
      <c r="B13" s="281"/>
      <c r="C13" s="282"/>
      <c r="D13" s="170">
        <v>3121</v>
      </c>
      <c r="E13" s="171">
        <v>5331</v>
      </c>
      <c r="F13" s="172" t="s">
        <v>24</v>
      </c>
      <c r="G13" s="173">
        <f>G14+G15</f>
        <v>5030.74</v>
      </c>
      <c r="H13" s="36">
        <v>0</v>
      </c>
      <c r="I13" s="174">
        <f t="shared" si="0"/>
        <v>5030.74</v>
      </c>
      <c r="J13" s="175">
        <v>0</v>
      </c>
      <c r="K13" s="174">
        <f t="shared" si="1"/>
        <v>5030.74</v>
      </c>
      <c r="L13" s="176">
        <v>0</v>
      </c>
      <c r="M13" s="176">
        <f t="shared" si="2"/>
        <v>5030.74</v>
      </c>
      <c r="N13" s="19">
        <f>SUM(N14:N15)</f>
        <v>77.225999999999999</v>
      </c>
      <c r="O13" s="19">
        <f t="shared" si="3"/>
        <v>5107.9659999999994</v>
      </c>
      <c r="P13" s="19">
        <v>0</v>
      </c>
      <c r="Q13" s="19">
        <f t="shared" si="4"/>
        <v>5107.9659999999994</v>
      </c>
      <c r="R13" s="19">
        <v>0</v>
      </c>
      <c r="S13" s="19">
        <f t="shared" si="5"/>
        <v>5107.9659999999994</v>
      </c>
      <c r="T13" s="4"/>
    </row>
    <row r="14" spans="1:20" ht="12.75" customHeight="1" x14ac:dyDescent="0.2">
      <c r="A14" s="37"/>
      <c r="B14" s="268"/>
      <c r="C14" s="269"/>
      <c r="D14" s="38"/>
      <c r="E14" s="39" t="s">
        <v>25</v>
      </c>
      <c r="F14" s="40" t="s">
        <v>26</v>
      </c>
      <c r="G14" s="41">
        <v>819.19</v>
      </c>
      <c r="H14" s="41">
        <v>0</v>
      </c>
      <c r="I14" s="177">
        <f t="shared" si="0"/>
        <v>819.19</v>
      </c>
      <c r="J14" s="177">
        <v>0</v>
      </c>
      <c r="K14" s="177">
        <f t="shared" si="1"/>
        <v>819.19</v>
      </c>
      <c r="L14" s="178">
        <v>0</v>
      </c>
      <c r="M14" s="178">
        <f t="shared" si="2"/>
        <v>819.19</v>
      </c>
      <c r="N14" s="20">
        <v>0</v>
      </c>
      <c r="O14" s="20">
        <f t="shared" si="3"/>
        <v>819.19</v>
      </c>
      <c r="P14" s="20">
        <v>0</v>
      </c>
      <c r="Q14" s="20">
        <f t="shared" si="4"/>
        <v>819.19</v>
      </c>
      <c r="R14" s="20">
        <v>0</v>
      </c>
      <c r="S14" s="20">
        <f t="shared" si="5"/>
        <v>819.19</v>
      </c>
      <c r="T14" s="4"/>
    </row>
    <row r="15" spans="1:20" ht="12.75" customHeight="1" thickBot="1" x14ac:dyDescent="0.3">
      <c r="A15" s="42"/>
      <c r="B15" s="270"/>
      <c r="C15" s="271"/>
      <c r="D15" s="43"/>
      <c r="E15" s="44"/>
      <c r="F15" s="45" t="s">
        <v>27</v>
      </c>
      <c r="G15" s="46">
        <v>4211.55</v>
      </c>
      <c r="H15" s="46">
        <v>0</v>
      </c>
      <c r="I15" s="179">
        <f t="shared" si="0"/>
        <v>4211.55</v>
      </c>
      <c r="J15" s="179">
        <v>0</v>
      </c>
      <c r="K15" s="179">
        <f t="shared" si="1"/>
        <v>4211.55</v>
      </c>
      <c r="L15" s="180">
        <v>0</v>
      </c>
      <c r="M15" s="180">
        <f t="shared" si="2"/>
        <v>4211.55</v>
      </c>
      <c r="N15" s="21">
        <v>77.225999999999999</v>
      </c>
      <c r="O15" s="21">
        <f t="shared" si="3"/>
        <v>4288.7759999999998</v>
      </c>
      <c r="P15" s="21">
        <v>0</v>
      </c>
      <c r="Q15" s="21">
        <f t="shared" si="4"/>
        <v>4288.7759999999998</v>
      </c>
      <c r="R15" s="21">
        <v>0</v>
      </c>
      <c r="S15" s="21">
        <f t="shared" si="5"/>
        <v>4288.7759999999998</v>
      </c>
      <c r="T15" s="4"/>
    </row>
    <row r="16" spans="1:20" s="168" customFormat="1" ht="12.75" customHeight="1" x14ac:dyDescent="0.2">
      <c r="A16" s="27" t="s">
        <v>21</v>
      </c>
      <c r="B16" s="264" t="s">
        <v>28</v>
      </c>
      <c r="C16" s="265"/>
      <c r="D16" s="28" t="s">
        <v>19</v>
      </c>
      <c r="E16" s="29" t="s">
        <v>19</v>
      </c>
      <c r="F16" s="30" t="s">
        <v>29</v>
      </c>
      <c r="G16" s="31">
        <f>G17</f>
        <v>4815.5200000000004</v>
      </c>
      <c r="H16" s="181">
        <v>0</v>
      </c>
      <c r="I16" s="49">
        <f t="shared" si="0"/>
        <v>4815.5200000000004</v>
      </c>
      <c r="J16" s="49">
        <v>0</v>
      </c>
      <c r="K16" s="49">
        <f t="shared" si="1"/>
        <v>4815.5200000000004</v>
      </c>
      <c r="L16" s="182">
        <v>0</v>
      </c>
      <c r="M16" s="182">
        <f t="shared" si="2"/>
        <v>4815.5200000000004</v>
      </c>
      <c r="N16" s="22">
        <v>0</v>
      </c>
      <c r="O16" s="22">
        <f t="shared" si="3"/>
        <v>4815.5200000000004</v>
      </c>
      <c r="P16" s="22">
        <v>0</v>
      </c>
      <c r="Q16" s="22">
        <f t="shared" si="4"/>
        <v>4815.5200000000004</v>
      </c>
      <c r="R16" s="22">
        <v>0</v>
      </c>
      <c r="S16" s="22">
        <f t="shared" si="5"/>
        <v>4815.5200000000004</v>
      </c>
      <c r="T16" s="167"/>
    </row>
    <row r="17" spans="1:20" ht="12.75" customHeight="1" x14ac:dyDescent="0.2">
      <c r="A17" s="169"/>
      <c r="B17" s="268"/>
      <c r="C17" s="269"/>
      <c r="D17" s="170">
        <v>3121</v>
      </c>
      <c r="E17" s="171">
        <v>5331</v>
      </c>
      <c r="F17" s="172" t="s">
        <v>24</v>
      </c>
      <c r="G17" s="173">
        <f>SUM(G18:G19)</f>
        <v>4815.5200000000004</v>
      </c>
      <c r="H17" s="36">
        <v>0</v>
      </c>
      <c r="I17" s="174">
        <f t="shared" si="0"/>
        <v>4815.5200000000004</v>
      </c>
      <c r="J17" s="174">
        <v>0</v>
      </c>
      <c r="K17" s="174">
        <f t="shared" si="1"/>
        <v>4815.5200000000004</v>
      </c>
      <c r="L17" s="176">
        <v>0</v>
      </c>
      <c r="M17" s="176">
        <f t="shared" si="2"/>
        <v>4815.5200000000004</v>
      </c>
      <c r="N17" s="19">
        <v>0</v>
      </c>
      <c r="O17" s="19">
        <f t="shared" si="3"/>
        <v>4815.5200000000004</v>
      </c>
      <c r="P17" s="19">
        <v>0</v>
      </c>
      <c r="Q17" s="19">
        <f t="shared" si="4"/>
        <v>4815.5200000000004</v>
      </c>
      <c r="R17" s="19">
        <v>0</v>
      </c>
      <c r="S17" s="19">
        <f t="shared" si="5"/>
        <v>4815.5200000000004</v>
      </c>
      <c r="T17" s="4"/>
    </row>
    <row r="18" spans="1:20" ht="12.75" customHeight="1" x14ac:dyDescent="0.2">
      <c r="A18" s="37"/>
      <c r="B18" s="268"/>
      <c r="C18" s="269"/>
      <c r="D18" s="38"/>
      <c r="E18" s="39" t="s">
        <v>25</v>
      </c>
      <c r="F18" s="40" t="s">
        <v>30</v>
      </c>
      <c r="G18" s="41">
        <v>882.6</v>
      </c>
      <c r="H18" s="41">
        <v>0</v>
      </c>
      <c r="I18" s="177">
        <f t="shared" si="0"/>
        <v>882.6</v>
      </c>
      <c r="J18" s="177">
        <v>0</v>
      </c>
      <c r="K18" s="177">
        <f t="shared" si="1"/>
        <v>882.6</v>
      </c>
      <c r="L18" s="178">
        <v>0</v>
      </c>
      <c r="M18" s="178">
        <f t="shared" si="2"/>
        <v>882.6</v>
      </c>
      <c r="N18" s="20">
        <v>0</v>
      </c>
      <c r="O18" s="20">
        <f t="shared" si="3"/>
        <v>882.6</v>
      </c>
      <c r="P18" s="20">
        <v>0</v>
      </c>
      <c r="Q18" s="20">
        <f t="shared" si="4"/>
        <v>882.6</v>
      </c>
      <c r="R18" s="20">
        <v>0</v>
      </c>
      <c r="S18" s="20">
        <f t="shared" si="5"/>
        <v>882.6</v>
      </c>
      <c r="T18" s="4"/>
    </row>
    <row r="19" spans="1:20" ht="12.75" customHeight="1" thickBot="1" x14ac:dyDescent="0.3">
      <c r="A19" s="183"/>
      <c r="B19" s="262"/>
      <c r="C19" s="263"/>
      <c r="D19" s="184"/>
      <c r="E19" s="185"/>
      <c r="F19" s="186" t="s">
        <v>27</v>
      </c>
      <c r="G19" s="187">
        <v>3932.92</v>
      </c>
      <c r="H19" s="187">
        <v>0</v>
      </c>
      <c r="I19" s="188">
        <f t="shared" si="0"/>
        <v>3932.92</v>
      </c>
      <c r="J19" s="188">
        <v>0</v>
      </c>
      <c r="K19" s="188">
        <f t="shared" si="1"/>
        <v>3932.92</v>
      </c>
      <c r="L19" s="189">
        <v>0</v>
      </c>
      <c r="M19" s="189">
        <f t="shared" si="2"/>
        <v>3932.92</v>
      </c>
      <c r="N19" s="23">
        <v>0</v>
      </c>
      <c r="O19" s="23">
        <f t="shared" si="3"/>
        <v>3932.92</v>
      </c>
      <c r="P19" s="23">
        <v>0</v>
      </c>
      <c r="Q19" s="23">
        <f t="shared" si="4"/>
        <v>3932.92</v>
      </c>
      <c r="R19" s="23">
        <v>0</v>
      </c>
      <c r="S19" s="23">
        <f t="shared" si="5"/>
        <v>3932.92</v>
      </c>
      <c r="T19" s="4"/>
    </row>
    <row r="20" spans="1:20" s="168" customFormat="1" ht="12.75" customHeight="1" x14ac:dyDescent="0.2">
      <c r="A20" s="27" t="s">
        <v>21</v>
      </c>
      <c r="B20" s="264">
        <v>1406</v>
      </c>
      <c r="C20" s="265"/>
      <c r="D20" s="28" t="s">
        <v>19</v>
      </c>
      <c r="E20" s="29" t="s">
        <v>19</v>
      </c>
      <c r="F20" s="30" t="s">
        <v>31</v>
      </c>
      <c r="G20" s="31">
        <f>G21</f>
        <v>1457.28</v>
      </c>
      <c r="H20" s="166">
        <v>0</v>
      </c>
      <c r="I20" s="48">
        <f t="shared" si="0"/>
        <v>1457.28</v>
      </c>
      <c r="J20" s="48">
        <v>0</v>
      </c>
      <c r="K20" s="48">
        <f t="shared" si="1"/>
        <v>1457.28</v>
      </c>
      <c r="L20" s="50">
        <v>0</v>
      </c>
      <c r="M20" s="50">
        <f t="shared" si="2"/>
        <v>1457.28</v>
      </c>
      <c r="N20" s="24">
        <v>0</v>
      </c>
      <c r="O20" s="24">
        <f t="shared" si="3"/>
        <v>1457.28</v>
      </c>
      <c r="P20" s="24">
        <v>0</v>
      </c>
      <c r="Q20" s="24">
        <f t="shared" si="4"/>
        <v>1457.28</v>
      </c>
      <c r="R20" s="24">
        <v>0</v>
      </c>
      <c r="S20" s="24">
        <f t="shared" si="5"/>
        <v>1457.28</v>
      </c>
      <c r="T20" s="167"/>
    </row>
    <row r="21" spans="1:20" ht="12.75" customHeight="1" x14ac:dyDescent="0.2">
      <c r="A21" s="169"/>
      <c r="B21" s="266"/>
      <c r="C21" s="267"/>
      <c r="D21" s="170">
        <v>3121</v>
      </c>
      <c r="E21" s="171">
        <v>5331</v>
      </c>
      <c r="F21" s="172" t="s">
        <v>24</v>
      </c>
      <c r="G21" s="173">
        <f>G22+G23</f>
        <v>1457.28</v>
      </c>
      <c r="H21" s="36">
        <v>0</v>
      </c>
      <c r="I21" s="174">
        <f t="shared" si="0"/>
        <v>1457.28</v>
      </c>
      <c r="J21" s="174">
        <v>0</v>
      </c>
      <c r="K21" s="174">
        <f t="shared" si="1"/>
        <v>1457.28</v>
      </c>
      <c r="L21" s="176">
        <v>0</v>
      </c>
      <c r="M21" s="176">
        <f t="shared" si="2"/>
        <v>1457.28</v>
      </c>
      <c r="N21" s="19">
        <v>0</v>
      </c>
      <c r="O21" s="19">
        <f t="shared" si="3"/>
        <v>1457.28</v>
      </c>
      <c r="P21" s="19">
        <v>0</v>
      </c>
      <c r="Q21" s="19">
        <f t="shared" si="4"/>
        <v>1457.28</v>
      </c>
      <c r="R21" s="19">
        <v>0</v>
      </c>
      <c r="S21" s="19">
        <f t="shared" si="5"/>
        <v>1457.28</v>
      </c>
      <c r="T21" s="4"/>
    </row>
    <row r="22" spans="1:20" ht="12.75" customHeight="1" x14ac:dyDescent="0.2">
      <c r="A22" s="37"/>
      <c r="B22" s="268"/>
      <c r="C22" s="269"/>
      <c r="D22" s="38"/>
      <c r="E22" s="39" t="s">
        <v>25</v>
      </c>
      <c r="F22" s="40" t="s">
        <v>30</v>
      </c>
      <c r="G22" s="41">
        <v>32.869999999999997</v>
      </c>
      <c r="H22" s="41">
        <v>0</v>
      </c>
      <c r="I22" s="177">
        <f t="shared" si="0"/>
        <v>32.869999999999997</v>
      </c>
      <c r="J22" s="177">
        <v>0</v>
      </c>
      <c r="K22" s="177">
        <f t="shared" si="1"/>
        <v>32.869999999999997</v>
      </c>
      <c r="L22" s="178">
        <v>0</v>
      </c>
      <c r="M22" s="178">
        <f t="shared" si="2"/>
        <v>32.869999999999997</v>
      </c>
      <c r="N22" s="20">
        <v>0</v>
      </c>
      <c r="O22" s="20">
        <f t="shared" si="3"/>
        <v>32.869999999999997</v>
      </c>
      <c r="P22" s="20">
        <v>0</v>
      </c>
      <c r="Q22" s="20">
        <f t="shared" si="4"/>
        <v>32.869999999999997</v>
      </c>
      <c r="R22" s="20">
        <v>0</v>
      </c>
      <c r="S22" s="20">
        <f t="shared" si="5"/>
        <v>32.869999999999997</v>
      </c>
      <c r="T22" s="4"/>
    </row>
    <row r="23" spans="1:20" ht="12.75" customHeight="1" thickBot="1" x14ac:dyDescent="0.3">
      <c r="A23" s="42"/>
      <c r="B23" s="270"/>
      <c r="C23" s="271"/>
      <c r="D23" s="43"/>
      <c r="E23" s="44"/>
      <c r="F23" s="45" t="s">
        <v>27</v>
      </c>
      <c r="G23" s="46">
        <v>1424.41</v>
      </c>
      <c r="H23" s="46">
        <v>0</v>
      </c>
      <c r="I23" s="179">
        <f t="shared" si="0"/>
        <v>1424.41</v>
      </c>
      <c r="J23" s="179">
        <v>0</v>
      </c>
      <c r="K23" s="179">
        <f t="shared" si="1"/>
        <v>1424.41</v>
      </c>
      <c r="L23" s="180">
        <v>0</v>
      </c>
      <c r="M23" s="180">
        <f t="shared" si="2"/>
        <v>1424.41</v>
      </c>
      <c r="N23" s="21">
        <v>0</v>
      </c>
      <c r="O23" s="21">
        <f t="shared" si="3"/>
        <v>1424.41</v>
      </c>
      <c r="P23" s="21">
        <v>0</v>
      </c>
      <c r="Q23" s="21">
        <f t="shared" si="4"/>
        <v>1424.41</v>
      </c>
      <c r="R23" s="21">
        <v>0</v>
      </c>
      <c r="S23" s="21">
        <f t="shared" si="5"/>
        <v>1424.41</v>
      </c>
      <c r="T23" s="4"/>
    </row>
    <row r="24" spans="1:20" s="168" customFormat="1" ht="12.75" customHeight="1" x14ac:dyDescent="0.2">
      <c r="A24" s="27" t="s">
        <v>21</v>
      </c>
      <c r="B24" s="264" t="s">
        <v>32</v>
      </c>
      <c r="C24" s="265"/>
      <c r="D24" s="28" t="s">
        <v>19</v>
      </c>
      <c r="E24" s="29" t="s">
        <v>19</v>
      </c>
      <c r="F24" s="30" t="s">
        <v>33</v>
      </c>
      <c r="G24" s="31">
        <f>G25</f>
        <v>2960.9700000000003</v>
      </c>
      <c r="H24" s="181">
        <v>0</v>
      </c>
      <c r="I24" s="49">
        <f t="shared" si="0"/>
        <v>2960.9700000000003</v>
      </c>
      <c r="J24" s="49">
        <v>0</v>
      </c>
      <c r="K24" s="49">
        <f t="shared" si="1"/>
        <v>2960.9700000000003</v>
      </c>
      <c r="L24" s="182">
        <v>0</v>
      </c>
      <c r="M24" s="182">
        <f t="shared" si="2"/>
        <v>2960.9700000000003</v>
      </c>
      <c r="N24" s="22">
        <v>0</v>
      </c>
      <c r="O24" s="22">
        <f t="shared" si="3"/>
        <v>2960.9700000000003</v>
      </c>
      <c r="P24" s="22">
        <v>0</v>
      </c>
      <c r="Q24" s="22">
        <f t="shared" si="4"/>
        <v>2960.9700000000003</v>
      </c>
      <c r="R24" s="22">
        <v>0</v>
      </c>
      <c r="S24" s="22">
        <f t="shared" si="5"/>
        <v>2960.9700000000003</v>
      </c>
      <c r="T24" s="167"/>
    </row>
    <row r="25" spans="1:20" ht="12.75" customHeight="1" x14ac:dyDescent="0.2">
      <c r="A25" s="169"/>
      <c r="B25" s="266"/>
      <c r="C25" s="267"/>
      <c r="D25" s="170">
        <v>3122</v>
      </c>
      <c r="E25" s="171">
        <v>5331</v>
      </c>
      <c r="F25" s="172" t="s">
        <v>24</v>
      </c>
      <c r="G25" s="173">
        <f>G26+G27</f>
        <v>2960.9700000000003</v>
      </c>
      <c r="H25" s="36">
        <v>0</v>
      </c>
      <c r="I25" s="174">
        <f t="shared" si="0"/>
        <v>2960.9700000000003</v>
      </c>
      <c r="J25" s="174">
        <v>0</v>
      </c>
      <c r="K25" s="174">
        <f t="shared" si="1"/>
        <v>2960.9700000000003</v>
      </c>
      <c r="L25" s="176">
        <v>0</v>
      </c>
      <c r="M25" s="176">
        <f t="shared" si="2"/>
        <v>2960.9700000000003</v>
      </c>
      <c r="N25" s="19">
        <v>0</v>
      </c>
      <c r="O25" s="19">
        <f t="shared" si="3"/>
        <v>2960.9700000000003</v>
      </c>
      <c r="P25" s="19">
        <v>0</v>
      </c>
      <c r="Q25" s="19">
        <f t="shared" si="4"/>
        <v>2960.9700000000003</v>
      </c>
      <c r="R25" s="19">
        <v>0</v>
      </c>
      <c r="S25" s="19">
        <f t="shared" si="5"/>
        <v>2960.9700000000003</v>
      </c>
      <c r="T25" s="4"/>
    </row>
    <row r="26" spans="1:20" ht="12.75" customHeight="1" x14ac:dyDescent="0.2">
      <c r="A26" s="37"/>
      <c r="B26" s="268"/>
      <c r="C26" s="269"/>
      <c r="D26" s="38"/>
      <c r="E26" s="39" t="s">
        <v>25</v>
      </c>
      <c r="F26" s="40" t="s">
        <v>30</v>
      </c>
      <c r="G26" s="41">
        <v>110.3</v>
      </c>
      <c r="H26" s="41">
        <v>0</v>
      </c>
      <c r="I26" s="177">
        <f t="shared" si="0"/>
        <v>110.3</v>
      </c>
      <c r="J26" s="177">
        <v>0</v>
      </c>
      <c r="K26" s="177">
        <f t="shared" si="1"/>
        <v>110.3</v>
      </c>
      <c r="L26" s="178">
        <v>0</v>
      </c>
      <c r="M26" s="178">
        <f t="shared" si="2"/>
        <v>110.3</v>
      </c>
      <c r="N26" s="20">
        <v>0</v>
      </c>
      <c r="O26" s="20">
        <f t="shared" si="3"/>
        <v>110.3</v>
      </c>
      <c r="P26" s="20">
        <v>0</v>
      </c>
      <c r="Q26" s="20">
        <f t="shared" si="4"/>
        <v>110.3</v>
      </c>
      <c r="R26" s="20">
        <v>0</v>
      </c>
      <c r="S26" s="20">
        <f t="shared" si="5"/>
        <v>110.3</v>
      </c>
      <c r="T26" s="4"/>
    </row>
    <row r="27" spans="1:20" ht="12.75" customHeight="1" thickBot="1" x14ac:dyDescent="0.25">
      <c r="A27" s="42"/>
      <c r="B27" s="270"/>
      <c r="C27" s="271"/>
      <c r="D27" s="43"/>
      <c r="E27" s="44"/>
      <c r="F27" s="45" t="s">
        <v>27</v>
      </c>
      <c r="G27" s="46">
        <v>2850.67</v>
      </c>
      <c r="H27" s="187">
        <v>0</v>
      </c>
      <c r="I27" s="188">
        <f t="shared" si="0"/>
        <v>2850.67</v>
      </c>
      <c r="J27" s="188">
        <v>0</v>
      </c>
      <c r="K27" s="188">
        <f t="shared" si="1"/>
        <v>2850.67</v>
      </c>
      <c r="L27" s="189">
        <v>0</v>
      </c>
      <c r="M27" s="189">
        <f t="shared" si="2"/>
        <v>2850.67</v>
      </c>
      <c r="N27" s="23">
        <v>0</v>
      </c>
      <c r="O27" s="23">
        <f t="shared" si="3"/>
        <v>2850.67</v>
      </c>
      <c r="P27" s="23">
        <v>0</v>
      </c>
      <c r="Q27" s="23">
        <f t="shared" si="4"/>
        <v>2850.67</v>
      </c>
      <c r="R27" s="23">
        <v>0</v>
      </c>
      <c r="S27" s="23">
        <f t="shared" si="5"/>
        <v>2850.67</v>
      </c>
      <c r="T27" s="4"/>
    </row>
    <row r="28" spans="1:20" s="168" customFormat="1" ht="12.75" customHeight="1" x14ac:dyDescent="0.2">
      <c r="A28" s="190" t="s">
        <v>21</v>
      </c>
      <c r="B28" s="266">
        <v>1421</v>
      </c>
      <c r="C28" s="267"/>
      <c r="D28" s="191" t="s">
        <v>19</v>
      </c>
      <c r="E28" s="192" t="s">
        <v>19</v>
      </c>
      <c r="F28" s="193" t="s">
        <v>34</v>
      </c>
      <c r="G28" s="194">
        <f>G29</f>
        <v>6342.0899999999992</v>
      </c>
      <c r="H28" s="166">
        <v>0</v>
      </c>
      <c r="I28" s="48">
        <f t="shared" si="0"/>
        <v>6342.0899999999992</v>
      </c>
      <c r="J28" s="48">
        <v>0</v>
      </c>
      <c r="K28" s="48">
        <f t="shared" si="1"/>
        <v>6342.0899999999992</v>
      </c>
      <c r="L28" s="50">
        <v>0</v>
      </c>
      <c r="M28" s="50">
        <f t="shared" si="2"/>
        <v>6342.0899999999992</v>
      </c>
      <c r="N28" s="24">
        <v>0</v>
      </c>
      <c r="O28" s="24">
        <f t="shared" si="3"/>
        <v>6342.0899999999992</v>
      </c>
      <c r="P28" s="24">
        <v>0</v>
      </c>
      <c r="Q28" s="24">
        <f t="shared" si="4"/>
        <v>6342.0899999999992</v>
      </c>
      <c r="R28" s="24">
        <v>0</v>
      </c>
      <c r="S28" s="24">
        <f t="shared" si="5"/>
        <v>6342.0899999999992</v>
      </c>
      <c r="T28" s="167"/>
    </row>
    <row r="29" spans="1:20" ht="12.75" customHeight="1" x14ac:dyDescent="0.2">
      <c r="A29" s="169"/>
      <c r="B29" s="266"/>
      <c r="C29" s="267"/>
      <c r="D29" s="170">
        <v>3122</v>
      </c>
      <c r="E29" s="171">
        <v>5331</v>
      </c>
      <c r="F29" s="172" t="s">
        <v>24</v>
      </c>
      <c r="G29" s="173">
        <f>SUM(G30:G31)</f>
        <v>6342.0899999999992</v>
      </c>
      <c r="H29" s="36">
        <v>0</v>
      </c>
      <c r="I29" s="174">
        <f t="shared" si="0"/>
        <v>6342.0899999999992</v>
      </c>
      <c r="J29" s="174">
        <v>0</v>
      </c>
      <c r="K29" s="174">
        <f t="shared" si="1"/>
        <v>6342.0899999999992</v>
      </c>
      <c r="L29" s="176">
        <v>0</v>
      </c>
      <c r="M29" s="176">
        <f t="shared" si="2"/>
        <v>6342.0899999999992</v>
      </c>
      <c r="N29" s="19">
        <v>0</v>
      </c>
      <c r="O29" s="19">
        <f t="shared" si="3"/>
        <v>6342.0899999999992</v>
      </c>
      <c r="P29" s="19">
        <v>0</v>
      </c>
      <c r="Q29" s="19">
        <f t="shared" si="4"/>
        <v>6342.0899999999992</v>
      </c>
      <c r="R29" s="19">
        <v>0</v>
      </c>
      <c r="S29" s="19">
        <f t="shared" si="5"/>
        <v>6342.0899999999992</v>
      </c>
      <c r="T29" s="4"/>
    </row>
    <row r="30" spans="1:20" ht="12.75" customHeight="1" x14ac:dyDescent="0.2">
      <c r="A30" s="37"/>
      <c r="B30" s="268"/>
      <c r="C30" s="269"/>
      <c r="D30" s="38"/>
      <c r="E30" s="39" t="s">
        <v>25</v>
      </c>
      <c r="F30" s="40" t="s">
        <v>30</v>
      </c>
      <c r="G30" s="41">
        <v>430.19</v>
      </c>
      <c r="H30" s="41">
        <v>0</v>
      </c>
      <c r="I30" s="177">
        <f t="shared" si="0"/>
        <v>430.19</v>
      </c>
      <c r="J30" s="177">
        <v>0</v>
      </c>
      <c r="K30" s="177">
        <f t="shared" si="1"/>
        <v>430.19</v>
      </c>
      <c r="L30" s="178">
        <v>0</v>
      </c>
      <c r="M30" s="178">
        <f t="shared" si="2"/>
        <v>430.19</v>
      </c>
      <c r="N30" s="20">
        <v>0</v>
      </c>
      <c r="O30" s="20">
        <f t="shared" si="3"/>
        <v>430.19</v>
      </c>
      <c r="P30" s="20">
        <v>0</v>
      </c>
      <c r="Q30" s="20">
        <f t="shared" si="4"/>
        <v>430.19</v>
      </c>
      <c r="R30" s="20">
        <v>0</v>
      </c>
      <c r="S30" s="20">
        <f t="shared" si="5"/>
        <v>430.19</v>
      </c>
      <c r="T30" s="4"/>
    </row>
    <row r="31" spans="1:20" ht="12.75" customHeight="1" thickBot="1" x14ac:dyDescent="0.25">
      <c r="A31" s="183"/>
      <c r="B31" s="262"/>
      <c r="C31" s="263"/>
      <c r="D31" s="184"/>
      <c r="E31" s="185"/>
      <c r="F31" s="186" t="s">
        <v>27</v>
      </c>
      <c r="G31" s="187">
        <v>5911.9</v>
      </c>
      <c r="H31" s="46">
        <v>0</v>
      </c>
      <c r="I31" s="179">
        <f t="shared" si="0"/>
        <v>5911.9</v>
      </c>
      <c r="J31" s="179">
        <v>0</v>
      </c>
      <c r="K31" s="179">
        <f t="shared" si="1"/>
        <v>5911.9</v>
      </c>
      <c r="L31" s="195">
        <v>0</v>
      </c>
      <c r="M31" s="195">
        <f t="shared" si="2"/>
        <v>5911.9</v>
      </c>
      <c r="N31" s="21">
        <v>0</v>
      </c>
      <c r="O31" s="21">
        <f t="shared" si="3"/>
        <v>5911.9</v>
      </c>
      <c r="P31" s="21">
        <v>0</v>
      </c>
      <c r="Q31" s="21">
        <f t="shared" si="4"/>
        <v>5911.9</v>
      </c>
      <c r="R31" s="21">
        <v>0</v>
      </c>
      <c r="S31" s="21">
        <f t="shared" si="5"/>
        <v>5911.9</v>
      </c>
      <c r="T31" s="4"/>
    </row>
    <row r="32" spans="1:20" s="168" customFormat="1" ht="12.75" customHeight="1" x14ac:dyDescent="0.2">
      <c r="A32" s="27" t="s">
        <v>21</v>
      </c>
      <c r="B32" s="264" t="s">
        <v>35</v>
      </c>
      <c r="C32" s="265"/>
      <c r="D32" s="28" t="s">
        <v>19</v>
      </c>
      <c r="E32" s="29" t="s">
        <v>19</v>
      </c>
      <c r="F32" s="30" t="s">
        <v>36</v>
      </c>
      <c r="G32" s="31">
        <f>G33</f>
        <v>1507.83</v>
      </c>
      <c r="H32" s="181">
        <v>0</v>
      </c>
      <c r="I32" s="49">
        <f t="shared" si="0"/>
        <v>1507.83</v>
      </c>
      <c r="J32" s="49">
        <v>0</v>
      </c>
      <c r="K32" s="49">
        <f t="shared" si="1"/>
        <v>1507.83</v>
      </c>
      <c r="L32" s="182">
        <v>0</v>
      </c>
      <c r="M32" s="182">
        <f t="shared" si="2"/>
        <v>1507.83</v>
      </c>
      <c r="N32" s="22">
        <f>+N33</f>
        <v>251.63</v>
      </c>
      <c r="O32" s="22">
        <f t="shared" si="3"/>
        <v>1759.46</v>
      </c>
      <c r="P32" s="22">
        <v>0</v>
      </c>
      <c r="Q32" s="22">
        <f t="shared" si="4"/>
        <v>1759.46</v>
      </c>
      <c r="R32" s="22">
        <v>0</v>
      </c>
      <c r="S32" s="22">
        <f t="shared" si="5"/>
        <v>1759.46</v>
      </c>
      <c r="T32" s="167"/>
    </row>
    <row r="33" spans="1:20" ht="12.75" customHeight="1" x14ac:dyDescent="0.2">
      <c r="A33" s="169"/>
      <c r="B33" s="266"/>
      <c r="C33" s="267"/>
      <c r="D33" s="170">
        <v>3122</v>
      </c>
      <c r="E33" s="171">
        <v>5331</v>
      </c>
      <c r="F33" s="172" t="s">
        <v>24</v>
      </c>
      <c r="G33" s="173">
        <f>G34+G35</f>
        <v>1507.83</v>
      </c>
      <c r="H33" s="36">
        <v>0</v>
      </c>
      <c r="I33" s="174">
        <f t="shared" si="0"/>
        <v>1507.83</v>
      </c>
      <c r="J33" s="174">
        <v>0</v>
      </c>
      <c r="K33" s="174">
        <f t="shared" si="1"/>
        <v>1507.83</v>
      </c>
      <c r="L33" s="176">
        <v>0</v>
      </c>
      <c r="M33" s="176">
        <f t="shared" si="2"/>
        <v>1507.83</v>
      </c>
      <c r="N33" s="19">
        <f>SUM(N34:N35)</f>
        <v>251.63</v>
      </c>
      <c r="O33" s="19">
        <f t="shared" si="3"/>
        <v>1759.46</v>
      </c>
      <c r="P33" s="19">
        <v>0</v>
      </c>
      <c r="Q33" s="19">
        <f t="shared" si="4"/>
        <v>1759.46</v>
      </c>
      <c r="R33" s="19">
        <v>0</v>
      </c>
      <c r="S33" s="19">
        <f t="shared" si="5"/>
        <v>1759.46</v>
      </c>
      <c r="T33" s="4"/>
    </row>
    <row r="34" spans="1:20" ht="12.75" customHeight="1" x14ac:dyDescent="0.2">
      <c r="A34" s="37"/>
      <c r="B34" s="268"/>
      <c r="C34" s="269"/>
      <c r="D34" s="38"/>
      <c r="E34" s="39" t="s">
        <v>25</v>
      </c>
      <c r="F34" s="40" t="s">
        <v>30</v>
      </c>
      <c r="G34" s="41">
        <v>84.3</v>
      </c>
      <c r="H34" s="41">
        <v>0</v>
      </c>
      <c r="I34" s="177">
        <f t="shared" si="0"/>
        <v>84.3</v>
      </c>
      <c r="J34" s="177">
        <v>0</v>
      </c>
      <c r="K34" s="177">
        <f t="shared" si="1"/>
        <v>84.3</v>
      </c>
      <c r="L34" s="178">
        <v>0</v>
      </c>
      <c r="M34" s="178">
        <f t="shared" si="2"/>
        <v>84.3</v>
      </c>
      <c r="N34" s="20">
        <v>0</v>
      </c>
      <c r="O34" s="20">
        <f t="shared" si="3"/>
        <v>84.3</v>
      </c>
      <c r="P34" s="20">
        <v>0</v>
      </c>
      <c r="Q34" s="20">
        <f t="shared" si="4"/>
        <v>84.3</v>
      </c>
      <c r="R34" s="20">
        <v>0</v>
      </c>
      <c r="S34" s="20">
        <f t="shared" si="5"/>
        <v>84.3</v>
      </c>
      <c r="T34" s="4"/>
    </row>
    <row r="35" spans="1:20" ht="12.75" customHeight="1" thickBot="1" x14ac:dyDescent="0.25">
      <c r="A35" s="42"/>
      <c r="B35" s="270"/>
      <c r="C35" s="271"/>
      <c r="D35" s="43"/>
      <c r="E35" s="44"/>
      <c r="F35" s="45" t="s">
        <v>27</v>
      </c>
      <c r="G35" s="46">
        <v>1423.53</v>
      </c>
      <c r="H35" s="187">
        <v>0</v>
      </c>
      <c r="I35" s="188">
        <f t="shared" si="0"/>
        <v>1423.53</v>
      </c>
      <c r="J35" s="188">
        <v>0</v>
      </c>
      <c r="K35" s="188">
        <f t="shared" si="1"/>
        <v>1423.53</v>
      </c>
      <c r="L35" s="189">
        <v>0</v>
      </c>
      <c r="M35" s="189">
        <f t="shared" si="2"/>
        <v>1423.53</v>
      </c>
      <c r="N35" s="23">
        <v>251.63</v>
      </c>
      <c r="O35" s="23">
        <f t="shared" si="3"/>
        <v>1675.1599999999999</v>
      </c>
      <c r="P35" s="23">
        <v>0</v>
      </c>
      <c r="Q35" s="23">
        <f t="shared" si="4"/>
        <v>1675.1599999999999</v>
      </c>
      <c r="R35" s="23">
        <v>0</v>
      </c>
      <c r="S35" s="23">
        <f t="shared" si="5"/>
        <v>1675.1599999999999</v>
      </c>
      <c r="T35" s="4"/>
    </row>
    <row r="36" spans="1:20" ht="21" customHeight="1" x14ac:dyDescent="0.2">
      <c r="A36" s="27" t="s">
        <v>21</v>
      </c>
      <c r="B36" s="256" t="s">
        <v>37</v>
      </c>
      <c r="C36" s="257"/>
      <c r="D36" s="28" t="s">
        <v>19</v>
      </c>
      <c r="E36" s="29" t="s">
        <v>19</v>
      </c>
      <c r="F36" s="47" t="s">
        <v>38</v>
      </c>
      <c r="G36" s="31">
        <f>G37</f>
        <v>3195.42</v>
      </c>
      <c r="H36" s="166">
        <v>0</v>
      </c>
      <c r="I36" s="48">
        <f t="shared" si="0"/>
        <v>3195.42</v>
      </c>
      <c r="J36" s="48">
        <v>0</v>
      </c>
      <c r="K36" s="48">
        <f t="shared" si="1"/>
        <v>3195.42</v>
      </c>
      <c r="L36" s="50">
        <v>0</v>
      </c>
      <c r="M36" s="50">
        <f t="shared" si="2"/>
        <v>3195.42</v>
      </c>
      <c r="N36" s="24">
        <v>0</v>
      </c>
      <c r="O36" s="24">
        <f t="shared" si="3"/>
        <v>3195.42</v>
      </c>
      <c r="P36" s="24">
        <v>0</v>
      </c>
      <c r="Q36" s="24">
        <f t="shared" si="4"/>
        <v>3195.42</v>
      </c>
      <c r="R36" s="24">
        <v>0</v>
      </c>
      <c r="S36" s="24">
        <f t="shared" si="5"/>
        <v>3195.42</v>
      </c>
      <c r="T36" s="4"/>
    </row>
    <row r="37" spans="1:20" ht="12.75" customHeight="1" x14ac:dyDescent="0.2">
      <c r="A37" s="32"/>
      <c r="B37" s="252"/>
      <c r="C37" s="253"/>
      <c r="D37" s="33">
        <v>3122</v>
      </c>
      <c r="E37" s="34">
        <v>5331</v>
      </c>
      <c r="F37" s="35" t="s">
        <v>24</v>
      </c>
      <c r="G37" s="36">
        <f>G38+G39</f>
        <v>3195.42</v>
      </c>
      <c r="H37" s="36">
        <v>0</v>
      </c>
      <c r="I37" s="174">
        <f t="shared" si="0"/>
        <v>3195.42</v>
      </c>
      <c r="J37" s="174">
        <v>0</v>
      </c>
      <c r="K37" s="174">
        <f t="shared" si="1"/>
        <v>3195.42</v>
      </c>
      <c r="L37" s="176">
        <v>0</v>
      </c>
      <c r="M37" s="176">
        <f t="shared" si="2"/>
        <v>3195.42</v>
      </c>
      <c r="N37" s="19">
        <v>0</v>
      </c>
      <c r="O37" s="19">
        <f t="shared" si="3"/>
        <v>3195.42</v>
      </c>
      <c r="P37" s="19">
        <v>0</v>
      </c>
      <c r="Q37" s="19">
        <f t="shared" si="4"/>
        <v>3195.42</v>
      </c>
      <c r="R37" s="19">
        <v>0</v>
      </c>
      <c r="S37" s="19">
        <f t="shared" si="5"/>
        <v>3195.42</v>
      </c>
      <c r="T37" s="4"/>
    </row>
    <row r="38" spans="1:20" ht="12.75" customHeight="1" x14ac:dyDescent="0.2">
      <c r="A38" s="37"/>
      <c r="B38" s="252"/>
      <c r="C38" s="253"/>
      <c r="D38" s="38"/>
      <c r="E38" s="39" t="s">
        <v>25</v>
      </c>
      <c r="F38" s="40" t="s">
        <v>30</v>
      </c>
      <c r="G38" s="41">
        <v>431</v>
      </c>
      <c r="H38" s="41">
        <v>0</v>
      </c>
      <c r="I38" s="177">
        <f t="shared" si="0"/>
        <v>431</v>
      </c>
      <c r="J38" s="177">
        <v>0</v>
      </c>
      <c r="K38" s="177">
        <f t="shared" si="1"/>
        <v>431</v>
      </c>
      <c r="L38" s="178">
        <v>0</v>
      </c>
      <c r="M38" s="178">
        <f t="shared" si="2"/>
        <v>431</v>
      </c>
      <c r="N38" s="20">
        <v>0</v>
      </c>
      <c r="O38" s="20">
        <f t="shared" si="3"/>
        <v>431</v>
      </c>
      <c r="P38" s="20">
        <v>0</v>
      </c>
      <c r="Q38" s="20">
        <f t="shared" si="4"/>
        <v>431</v>
      </c>
      <c r="R38" s="20">
        <v>0</v>
      </c>
      <c r="S38" s="20">
        <f t="shared" si="5"/>
        <v>431</v>
      </c>
      <c r="T38" s="4"/>
    </row>
    <row r="39" spans="1:20" ht="12.75" customHeight="1" thickBot="1" x14ac:dyDescent="0.25">
      <c r="A39" s="42"/>
      <c r="B39" s="254"/>
      <c r="C39" s="255"/>
      <c r="D39" s="43"/>
      <c r="E39" s="44"/>
      <c r="F39" s="45" t="s">
        <v>27</v>
      </c>
      <c r="G39" s="46">
        <v>2764.42</v>
      </c>
      <c r="H39" s="46">
        <v>0</v>
      </c>
      <c r="I39" s="179">
        <f t="shared" si="0"/>
        <v>2764.42</v>
      </c>
      <c r="J39" s="179">
        <v>0</v>
      </c>
      <c r="K39" s="179">
        <f t="shared" si="1"/>
        <v>2764.42</v>
      </c>
      <c r="L39" s="180">
        <v>0</v>
      </c>
      <c r="M39" s="180">
        <f t="shared" si="2"/>
        <v>2764.42</v>
      </c>
      <c r="N39" s="21">
        <v>0</v>
      </c>
      <c r="O39" s="21">
        <f t="shared" si="3"/>
        <v>2764.42</v>
      </c>
      <c r="P39" s="21">
        <v>0</v>
      </c>
      <c r="Q39" s="21">
        <f t="shared" si="4"/>
        <v>2764.42</v>
      </c>
      <c r="R39" s="21">
        <v>0</v>
      </c>
      <c r="S39" s="21">
        <f t="shared" si="5"/>
        <v>2764.42</v>
      </c>
      <c r="T39" s="4"/>
    </row>
    <row r="40" spans="1:20" ht="22.9" customHeight="1" x14ac:dyDescent="0.2">
      <c r="A40" s="27" t="s">
        <v>21</v>
      </c>
      <c r="B40" s="256" t="s">
        <v>39</v>
      </c>
      <c r="C40" s="257"/>
      <c r="D40" s="28" t="s">
        <v>19</v>
      </c>
      <c r="E40" s="29" t="s">
        <v>19</v>
      </c>
      <c r="F40" s="47" t="s">
        <v>40</v>
      </c>
      <c r="G40" s="31">
        <f>G41</f>
        <v>3611.85</v>
      </c>
      <c r="H40" s="181">
        <v>0</v>
      </c>
      <c r="I40" s="49">
        <f t="shared" si="0"/>
        <v>3611.85</v>
      </c>
      <c r="J40" s="49">
        <v>0</v>
      </c>
      <c r="K40" s="49">
        <f t="shared" si="1"/>
        <v>3611.85</v>
      </c>
      <c r="L40" s="182">
        <v>0</v>
      </c>
      <c r="M40" s="182">
        <f t="shared" si="2"/>
        <v>3611.85</v>
      </c>
      <c r="N40" s="22">
        <v>0</v>
      </c>
      <c r="O40" s="22">
        <f t="shared" si="3"/>
        <v>3611.85</v>
      </c>
      <c r="P40" s="22">
        <v>0</v>
      </c>
      <c r="Q40" s="22">
        <f t="shared" si="4"/>
        <v>3611.85</v>
      </c>
      <c r="R40" s="22">
        <v>0</v>
      </c>
      <c r="S40" s="22">
        <f t="shared" si="5"/>
        <v>3611.85</v>
      </c>
      <c r="T40" s="4"/>
    </row>
    <row r="41" spans="1:20" ht="12.75" customHeight="1" x14ac:dyDescent="0.2">
      <c r="A41" s="32"/>
      <c r="B41" s="252"/>
      <c r="C41" s="253"/>
      <c r="D41" s="33">
        <v>3122</v>
      </c>
      <c r="E41" s="34">
        <v>5331</v>
      </c>
      <c r="F41" s="35" t="s">
        <v>24</v>
      </c>
      <c r="G41" s="36">
        <f>G42+G43</f>
        <v>3611.85</v>
      </c>
      <c r="H41" s="36">
        <v>0</v>
      </c>
      <c r="I41" s="174">
        <f t="shared" si="0"/>
        <v>3611.85</v>
      </c>
      <c r="J41" s="174">
        <v>0</v>
      </c>
      <c r="K41" s="174">
        <f t="shared" si="1"/>
        <v>3611.85</v>
      </c>
      <c r="L41" s="176">
        <v>0</v>
      </c>
      <c r="M41" s="176">
        <f t="shared" si="2"/>
        <v>3611.85</v>
      </c>
      <c r="N41" s="19">
        <v>0</v>
      </c>
      <c r="O41" s="19">
        <f t="shared" si="3"/>
        <v>3611.85</v>
      </c>
      <c r="P41" s="19">
        <v>0</v>
      </c>
      <c r="Q41" s="19">
        <f t="shared" si="4"/>
        <v>3611.85</v>
      </c>
      <c r="R41" s="19">
        <v>0</v>
      </c>
      <c r="S41" s="19">
        <f t="shared" si="5"/>
        <v>3611.85</v>
      </c>
      <c r="T41" s="4"/>
    </row>
    <row r="42" spans="1:20" ht="12.75" customHeight="1" x14ac:dyDescent="0.2">
      <c r="A42" s="37"/>
      <c r="B42" s="252"/>
      <c r="C42" s="253"/>
      <c r="D42" s="38"/>
      <c r="E42" s="39" t="s">
        <v>25</v>
      </c>
      <c r="F42" s="40" t="s">
        <v>30</v>
      </c>
      <c r="G42" s="41">
        <v>237.47</v>
      </c>
      <c r="H42" s="41">
        <v>0</v>
      </c>
      <c r="I42" s="177">
        <f t="shared" si="0"/>
        <v>237.47</v>
      </c>
      <c r="J42" s="177">
        <v>0</v>
      </c>
      <c r="K42" s="177">
        <f t="shared" si="1"/>
        <v>237.47</v>
      </c>
      <c r="L42" s="178">
        <v>0</v>
      </c>
      <c r="M42" s="178">
        <f t="shared" si="2"/>
        <v>237.47</v>
      </c>
      <c r="N42" s="20">
        <v>0</v>
      </c>
      <c r="O42" s="20">
        <f t="shared" si="3"/>
        <v>237.47</v>
      </c>
      <c r="P42" s="20">
        <v>0</v>
      </c>
      <c r="Q42" s="20">
        <f t="shared" si="4"/>
        <v>237.47</v>
      </c>
      <c r="R42" s="20">
        <v>0</v>
      </c>
      <c r="S42" s="20">
        <f t="shared" si="5"/>
        <v>237.47</v>
      </c>
      <c r="T42" s="4"/>
    </row>
    <row r="43" spans="1:20" ht="12.75" customHeight="1" thickBot="1" x14ac:dyDescent="0.25">
      <c r="A43" s="42"/>
      <c r="B43" s="254"/>
      <c r="C43" s="255"/>
      <c r="D43" s="43"/>
      <c r="E43" s="44"/>
      <c r="F43" s="45" t="s">
        <v>27</v>
      </c>
      <c r="G43" s="46">
        <v>3374.38</v>
      </c>
      <c r="H43" s="187">
        <v>0</v>
      </c>
      <c r="I43" s="188">
        <f t="shared" si="0"/>
        <v>3374.38</v>
      </c>
      <c r="J43" s="188">
        <v>0</v>
      </c>
      <c r="K43" s="188">
        <f t="shared" si="1"/>
        <v>3374.38</v>
      </c>
      <c r="L43" s="180">
        <v>0</v>
      </c>
      <c r="M43" s="180">
        <f t="shared" si="2"/>
        <v>3374.38</v>
      </c>
      <c r="N43" s="23">
        <v>0</v>
      </c>
      <c r="O43" s="23">
        <f t="shared" si="3"/>
        <v>3374.38</v>
      </c>
      <c r="P43" s="23">
        <v>0</v>
      </c>
      <c r="Q43" s="23">
        <f t="shared" si="4"/>
        <v>3374.38</v>
      </c>
      <c r="R43" s="23">
        <v>0</v>
      </c>
      <c r="S43" s="23">
        <f t="shared" si="5"/>
        <v>3374.38</v>
      </c>
      <c r="T43" s="4"/>
    </row>
    <row r="44" spans="1:20" ht="19.899999999999999" customHeight="1" x14ac:dyDescent="0.2">
      <c r="A44" s="27" t="s">
        <v>21</v>
      </c>
      <c r="B44" s="256" t="s">
        <v>41</v>
      </c>
      <c r="C44" s="257"/>
      <c r="D44" s="28" t="s">
        <v>19</v>
      </c>
      <c r="E44" s="29" t="s">
        <v>19</v>
      </c>
      <c r="F44" s="47" t="s">
        <v>42</v>
      </c>
      <c r="G44" s="31">
        <f>G45</f>
        <v>11427.69</v>
      </c>
      <c r="H44" s="166">
        <v>0</v>
      </c>
      <c r="I44" s="48">
        <f t="shared" si="0"/>
        <v>11427.69</v>
      </c>
      <c r="J44" s="48">
        <v>0</v>
      </c>
      <c r="K44" s="48">
        <f t="shared" si="1"/>
        <v>11427.69</v>
      </c>
      <c r="L44" s="182">
        <v>0</v>
      </c>
      <c r="M44" s="182">
        <f t="shared" si="2"/>
        <v>11427.69</v>
      </c>
      <c r="N44" s="24">
        <v>0</v>
      </c>
      <c r="O44" s="24">
        <f t="shared" si="3"/>
        <v>11427.69</v>
      </c>
      <c r="P44" s="24">
        <v>0</v>
      </c>
      <c r="Q44" s="24">
        <f t="shared" si="4"/>
        <v>11427.69</v>
      </c>
      <c r="R44" s="24">
        <v>0</v>
      </c>
      <c r="S44" s="24">
        <f t="shared" si="5"/>
        <v>11427.69</v>
      </c>
      <c r="T44" s="4"/>
    </row>
    <row r="45" spans="1:20" ht="12.75" customHeight="1" x14ac:dyDescent="0.2">
      <c r="A45" s="32"/>
      <c r="B45" s="252"/>
      <c r="C45" s="253"/>
      <c r="D45" s="33">
        <v>3123</v>
      </c>
      <c r="E45" s="34">
        <v>5331</v>
      </c>
      <c r="F45" s="35" t="s">
        <v>24</v>
      </c>
      <c r="G45" s="36">
        <f>G46+G47</f>
        <v>11427.69</v>
      </c>
      <c r="H45" s="36">
        <v>0</v>
      </c>
      <c r="I45" s="174">
        <f t="shared" si="0"/>
        <v>11427.69</v>
      </c>
      <c r="J45" s="174">
        <v>0</v>
      </c>
      <c r="K45" s="174">
        <f t="shared" si="1"/>
        <v>11427.69</v>
      </c>
      <c r="L45" s="176">
        <v>0</v>
      </c>
      <c r="M45" s="176">
        <f t="shared" si="2"/>
        <v>11427.69</v>
      </c>
      <c r="N45" s="19">
        <v>0</v>
      </c>
      <c r="O45" s="19">
        <f t="shared" si="3"/>
        <v>11427.69</v>
      </c>
      <c r="P45" s="19">
        <v>0</v>
      </c>
      <c r="Q45" s="19">
        <f t="shared" si="4"/>
        <v>11427.69</v>
      </c>
      <c r="R45" s="19">
        <v>0</v>
      </c>
      <c r="S45" s="19">
        <f t="shared" si="5"/>
        <v>11427.69</v>
      </c>
      <c r="T45" s="4"/>
    </row>
    <row r="46" spans="1:20" ht="12.75" customHeight="1" x14ac:dyDescent="0.2">
      <c r="A46" s="37"/>
      <c r="B46" s="252"/>
      <c r="C46" s="253"/>
      <c r="D46" s="38"/>
      <c r="E46" s="39" t="s">
        <v>25</v>
      </c>
      <c r="F46" s="40" t="s">
        <v>30</v>
      </c>
      <c r="G46" s="41">
        <v>1960.84</v>
      </c>
      <c r="H46" s="41">
        <v>0</v>
      </c>
      <c r="I46" s="177">
        <f t="shared" si="0"/>
        <v>1960.84</v>
      </c>
      <c r="J46" s="177">
        <v>0</v>
      </c>
      <c r="K46" s="177">
        <f t="shared" si="1"/>
        <v>1960.84</v>
      </c>
      <c r="L46" s="178">
        <v>0</v>
      </c>
      <c r="M46" s="178">
        <f t="shared" si="2"/>
        <v>1960.84</v>
      </c>
      <c r="N46" s="20">
        <v>0</v>
      </c>
      <c r="O46" s="20">
        <f t="shared" si="3"/>
        <v>1960.84</v>
      </c>
      <c r="P46" s="20">
        <v>0</v>
      </c>
      <c r="Q46" s="20">
        <f t="shared" si="4"/>
        <v>1960.84</v>
      </c>
      <c r="R46" s="20">
        <v>0</v>
      </c>
      <c r="S46" s="20">
        <f t="shared" si="5"/>
        <v>1960.84</v>
      </c>
      <c r="T46" s="4"/>
    </row>
    <row r="47" spans="1:20" ht="12.75" customHeight="1" thickBot="1" x14ac:dyDescent="0.25">
      <c r="A47" s="42"/>
      <c r="B47" s="254"/>
      <c r="C47" s="255"/>
      <c r="D47" s="43"/>
      <c r="E47" s="44"/>
      <c r="F47" s="45" t="s">
        <v>27</v>
      </c>
      <c r="G47" s="46">
        <v>9466.85</v>
      </c>
      <c r="H47" s="46">
        <v>0</v>
      </c>
      <c r="I47" s="179">
        <f t="shared" si="0"/>
        <v>9466.85</v>
      </c>
      <c r="J47" s="179">
        <v>0</v>
      </c>
      <c r="K47" s="179">
        <f t="shared" si="1"/>
        <v>9466.85</v>
      </c>
      <c r="L47" s="189">
        <v>0</v>
      </c>
      <c r="M47" s="189">
        <f t="shared" si="2"/>
        <v>9466.85</v>
      </c>
      <c r="N47" s="21">
        <v>0</v>
      </c>
      <c r="O47" s="21">
        <f t="shared" si="3"/>
        <v>9466.85</v>
      </c>
      <c r="P47" s="21">
        <v>0</v>
      </c>
      <c r="Q47" s="21">
        <f t="shared" si="4"/>
        <v>9466.85</v>
      </c>
      <c r="R47" s="21">
        <v>0</v>
      </c>
      <c r="S47" s="21">
        <f t="shared" si="5"/>
        <v>9466.85</v>
      </c>
      <c r="T47" s="4"/>
    </row>
    <row r="48" spans="1:20" ht="20.45" customHeight="1" x14ac:dyDescent="0.2">
      <c r="A48" s="190" t="s">
        <v>21</v>
      </c>
      <c r="B48" s="258" t="s">
        <v>43</v>
      </c>
      <c r="C48" s="259"/>
      <c r="D48" s="191" t="s">
        <v>19</v>
      </c>
      <c r="E48" s="192" t="s">
        <v>19</v>
      </c>
      <c r="F48" s="196" t="s">
        <v>44</v>
      </c>
      <c r="G48" s="194">
        <f>G49</f>
        <v>13074.8</v>
      </c>
      <c r="H48" s="181">
        <v>0</v>
      </c>
      <c r="I48" s="49">
        <f t="shared" si="0"/>
        <v>13074.8</v>
      </c>
      <c r="J48" s="49">
        <v>0</v>
      </c>
      <c r="K48" s="49">
        <f t="shared" si="1"/>
        <v>13074.8</v>
      </c>
      <c r="L48" s="50">
        <v>0</v>
      </c>
      <c r="M48" s="50">
        <f t="shared" si="2"/>
        <v>13074.8</v>
      </c>
      <c r="N48" s="22">
        <v>0</v>
      </c>
      <c r="O48" s="22">
        <f t="shared" si="3"/>
        <v>13074.8</v>
      </c>
      <c r="P48" s="22">
        <v>0</v>
      </c>
      <c r="Q48" s="22">
        <f t="shared" si="4"/>
        <v>13074.8</v>
      </c>
      <c r="R48" s="22">
        <v>0</v>
      </c>
      <c r="S48" s="22">
        <f t="shared" si="5"/>
        <v>13074.8</v>
      </c>
      <c r="T48" s="4"/>
    </row>
    <row r="49" spans="1:20" ht="12.75" customHeight="1" x14ac:dyDescent="0.2">
      <c r="A49" s="32"/>
      <c r="B49" s="252"/>
      <c r="C49" s="253"/>
      <c r="D49" s="33">
        <v>3123</v>
      </c>
      <c r="E49" s="34">
        <v>5331</v>
      </c>
      <c r="F49" s="35" t="s">
        <v>24</v>
      </c>
      <c r="G49" s="36">
        <f>G50+G51</f>
        <v>13074.8</v>
      </c>
      <c r="H49" s="36">
        <v>0</v>
      </c>
      <c r="I49" s="174">
        <f t="shared" si="0"/>
        <v>13074.8</v>
      </c>
      <c r="J49" s="174">
        <v>0</v>
      </c>
      <c r="K49" s="174">
        <f t="shared" si="1"/>
        <v>13074.8</v>
      </c>
      <c r="L49" s="176">
        <v>0</v>
      </c>
      <c r="M49" s="176">
        <f t="shared" si="2"/>
        <v>13074.8</v>
      </c>
      <c r="N49" s="19">
        <v>0</v>
      </c>
      <c r="O49" s="19">
        <f t="shared" si="3"/>
        <v>13074.8</v>
      </c>
      <c r="P49" s="19">
        <v>0</v>
      </c>
      <c r="Q49" s="19">
        <f t="shared" si="4"/>
        <v>13074.8</v>
      </c>
      <c r="R49" s="19">
        <v>0</v>
      </c>
      <c r="S49" s="19">
        <f t="shared" si="5"/>
        <v>13074.8</v>
      </c>
      <c r="T49" s="4"/>
    </row>
    <row r="50" spans="1:20" ht="12.75" customHeight="1" x14ac:dyDescent="0.2">
      <c r="A50" s="37"/>
      <c r="B50" s="252"/>
      <c r="C50" s="253"/>
      <c r="D50" s="38"/>
      <c r="E50" s="39" t="s">
        <v>25</v>
      </c>
      <c r="F50" s="40" t="s">
        <v>30</v>
      </c>
      <c r="G50" s="41">
        <v>2117.4</v>
      </c>
      <c r="H50" s="41">
        <v>0</v>
      </c>
      <c r="I50" s="177">
        <f t="shared" si="0"/>
        <v>2117.4</v>
      </c>
      <c r="J50" s="177">
        <v>0</v>
      </c>
      <c r="K50" s="177">
        <f t="shared" si="1"/>
        <v>2117.4</v>
      </c>
      <c r="L50" s="178">
        <v>0</v>
      </c>
      <c r="M50" s="178">
        <f t="shared" si="2"/>
        <v>2117.4</v>
      </c>
      <c r="N50" s="20">
        <v>0</v>
      </c>
      <c r="O50" s="20">
        <f t="shared" si="3"/>
        <v>2117.4</v>
      </c>
      <c r="P50" s="20">
        <v>0</v>
      </c>
      <c r="Q50" s="20">
        <f t="shared" si="4"/>
        <v>2117.4</v>
      </c>
      <c r="R50" s="20">
        <v>0</v>
      </c>
      <c r="S50" s="20">
        <f t="shared" si="5"/>
        <v>2117.4</v>
      </c>
      <c r="T50" s="4"/>
    </row>
    <row r="51" spans="1:20" ht="12.75" customHeight="1" thickBot="1" x14ac:dyDescent="0.25">
      <c r="A51" s="183"/>
      <c r="B51" s="260"/>
      <c r="C51" s="261"/>
      <c r="D51" s="184"/>
      <c r="E51" s="185"/>
      <c r="F51" s="186" t="s">
        <v>27</v>
      </c>
      <c r="G51" s="187">
        <v>10957.4</v>
      </c>
      <c r="H51" s="187">
        <v>0</v>
      </c>
      <c r="I51" s="188">
        <f t="shared" si="0"/>
        <v>10957.4</v>
      </c>
      <c r="J51" s="188">
        <v>0</v>
      </c>
      <c r="K51" s="188">
        <f t="shared" si="1"/>
        <v>10957.4</v>
      </c>
      <c r="L51" s="180">
        <v>0</v>
      </c>
      <c r="M51" s="180">
        <f t="shared" si="2"/>
        <v>10957.4</v>
      </c>
      <c r="N51" s="23">
        <v>0</v>
      </c>
      <c r="O51" s="23">
        <f t="shared" si="3"/>
        <v>10957.4</v>
      </c>
      <c r="P51" s="23">
        <v>0</v>
      </c>
      <c r="Q51" s="23">
        <f t="shared" si="4"/>
        <v>10957.4</v>
      </c>
      <c r="R51" s="23">
        <v>0</v>
      </c>
      <c r="S51" s="23">
        <f t="shared" si="5"/>
        <v>10957.4</v>
      </c>
      <c r="T51" s="4"/>
    </row>
    <row r="52" spans="1:20" ht="12.75" customHeight="1" x14ac:dyDescent="0.2">
      <c r="A52" s="27" t="s">
        <v>21</v>
      </c>
      <c r="B52" s="256" t="s">
        <v>45</v>
      </c>
      <c r="C52" s="257"/>
      <c r="D52" s="28" t="s">
        <v>19</v>
      </c>
      <c r="E52" s="29" t="s">
        <v>19</v>
      </c>
      <c r="F52" s="30" t="s">
        <v>46</v>
      </c>
      <c r="G52" s="31">
        <f>G53</f>
        <v>9592.31</v>
      </c>
      <c r="H52" s="166">
        <v>0</v>
      </c>
      <c r="I52" s="48">
        <f t="shared" si="0"/>
        <v>9592.31</v>
      </c>
      <c r="J52" s="48">
        <v>0</v>
      </c>
      <c r="K52" s="48">
        <f t="shared" si="1"/>
        <v>9592.31</v>
      </c>
      <c r="L52" s="182">
        <v>0</v>
      </c>
      <c r="M52" s="182">
        <f t="shared" si="2"/>
        <v>9592.31</v>
      </c>
      <c r="N52" s="24">
        <v>0</v>
      </c>
      <c r="O52" s="24">
        <f t="shared" si="3"/>
        <v>9592.31</v>
      </c>
      <c r="P52" s="24">
        <v>0</v>
      </c>
      <c r="Q52" s="24">
        <f t="shared" si="4"/>
        <v>9592.31</v>
      </c>
      <c r="R52" s="24">
        <v>0</v>
      </c>
      <c r="S52" s="24">
        <f t="shared" si="5"/>
        <v>9592.31</v>
      </c>
      <c r="T52" s="4"/>
    </row>
    <row r="53" spans="1:20" ht="12.75" customHeight="1" x14ac:dyDescent="0.2">
      <c r="A53" s="32"/>
      <c r="B53" s="252"/>
      <c r="C53" s="253"/>
      <c r="D53" s="33">
        <v>3123</v>
      </c>
      <c r="E53" s="34">
        <v>5331</v>
      </c>
      <c r="F53" s="35" t="s">
        <v>24</v>
      </c>
      <c r="G53" s="36">
        <f>G54+G55</f>
        <v>9592.31</v>
      </c>
      <c r="H53" s="36">
        <v>0</v>
      </c>
      <c r="I53" s="174">
        <f t="shared" si="0"/>
        <v>9592.31</v>
      </c>
      <c r="J53" s="174">
        <v>0</v>
      </c>
      <c r="K53" s="174">
        <f t="shared" si="1"/>
        <v>9592.31</v>
      </c>
      <c r="L53" s="176">
        <v>0</v>
      </c>
      <c r="M53" s="176">
        <f t="shared" si="2"/>
        <v>9592.31</v>
      </c>
      <c r="N53" s="19">
        <v>0</v>
      </c>
      <c r="O53" s="19">
        <f t="shared" si="3"/>
        <v>9592.31</v>
      </c>
      <c r="P53" s="19">
        <v>0</v>
      </c>
      <c r="Q53" s="19">
        <f t="shared" si="4"/>
        <v>9592.31</v>
      </c>
      <c r="R53" s="19">
        <v>0</v>
      </c>
      <c r="S53" s="19">
        <f t="shared" si="5"/>
        <v>9592.31</v>
      </c>
      <c r="T53" s="4"/>
    </row>
    <row r="54" spans="1:20" ht="12.75" customHeight="1" x14ac:dyDescent="0.2">
      <c r="A54" s="37"/>
      <c r="B54" s="252"/>
      <c r="C54" s="253"/>
      <c r="D54" s="38"/>
      <c r="E54" s="39" t="s">
        <v>25</v>
      </c>
      <c r="F54" s="40" t="s">
        <v>30</v>
      </c>
      <c r="G54" s="41">
        <v>1620.23</v>
      </c>
      <c r="H54" s="41">
        <v>0</v>
      </c>
      <c r="I54" s="177">
        <f t="shared" si="0"/>
        <v>1620.23</v>
      </c>
      <c r="J54" s="177">
        <v>0</v>
      </c>
      <c r="K54" s="177">
        <f t="shared" si="1"/>
        <v>1620.23</v>
      </c>
      <c r="L54" s="178">
        <v>0</v>
      </c>
      <c r="M54" s="178">
        <f t="shared" si="2"/>
        <v>1620.23</v>
      </c>
      <c r="N54" s="20">
        <v>0</v>
      </c>
      <c r="O54" s="20">
        <f t="shared" si="3"/>
        <v>1620.23</v>
      </c>
      <c r="P54" s="20">
        <v>0</v>
      </c>
      <c r="Q54" s="20">
        <f t="shared" si="4"/>
        <v>1620.23</v>
      </c>
      <c r="R54" s="20">
        <v>0</v>
      </c>
      <c r="S54" s="20">
        <f t="shared" si="5"/>
        <v>1620.23</v>
      </c>
      <c r="T54" s="4"/>
    </row>
    <row r="55" spans="1:20" ht="12.75" customHeight="1" thickBot="1" x14ac:dyDescent="0.25">
      <c r="A55" s="42"/>
      <c r="B55" s="254"/>
      <c r="C55" s="255"/>
      <c r="D55" s="43"/>
      <c r="E55" s="44"/>
      <c r="F55" s="45" t="s">
        <v>27</v>
      </c>
      <c r="G55" s="46">
        <v>7972.08</v>
      </c>
      <c r="H55" s="46">
        <v>0</v>
      </c>
      <c r="I55" s="179">
        <f t="shared" si="0"/>
        <v>7972.08</v>
      </c>
      <c r="J55" s="179">
        <v>0</v>
      </c>
      <c r="K55" s="179">
        <f t="shared" si="1"/>
        <v>7972.08</v>
      </c>
      <c r="L55" s="189">
        <v>0</v>
      </c>
      <c r="M55" s="189">
        <f t="shared" si="2"/>
        <v>7972.08</v>
      </c>
      <c r="N55" s="21">
        <v>0</v>
      </c>
      <c r="O55" s="21">
        <f t="shared" si="3"/>
        <v>7972.08</v>
      </c>
      <c r="P55" s="21">
        <v>0</v>
      </c>
      <c r="Q55" s="21">
        <f t="shared" si="4"/>
        <v>7972.08</v>
      </c>
      <c r="R55" s="21">
        <v>0</v>
      </c>
      <c r="S55" s="21">
        <f t="shared" si="5"/>
        <v>7972.08</v>
      </c>
      <c r="T55" s="4"/>
    </row>
    <row r="56" spans="1:20" ht="12.75" customHeight="1" x14ac:dyDescent="0.2">
      <c r="A56" s="27" t="s">
        <v>21</v>
      </c>
      <c r="B56" s="256" t="s">
        <v>47</v>
      </c>
      <c r="C56" s="257"/>
      <c r="D56" s="28" t="s">
        <v>19</v>
      </c>
      <c r="E56" s="29" t="s">
        <v>19</v>
      </c>
      <c r="F56" s="30" t="s">
        <v>48</v>
      </c>
      <c r="G56" s="31">
        <f>G57</f>
        <v>9492</v>
      </c>
      <c r="H56" s="181">
        <v>0</v>
      </c>
      <c r="I56" s="49">
        <f t="shared" si="0"/>
        <v>9492</v>
      </c>
      <c r="J56" s="49">
        <v>0</v>
      </c>
      <c r="K56" s="49">
        <f t="shared" si="1"/>
        <v>9492</v>
      </c>
      <c r="L56" s="50">
        <v>0</v>
      </c>
      <c r="M56" s="50">
        <f t="shared" si="2"/>
        <v>9492</v>
      </c>
      <c r="N56" s="22">
        <v>0</v>
      </c>
      <c r="O56" s="22">
        <f t="shared" si="3"/>
        <v>9492</v>
      </c>
      <c r="P56" s="22">
        <v>0</v>
      </c>
      <c r="Q56" s="22">
        <f t="shared" si="4"/>
        <v>9492</v>
      </c>
      <c r="R56" s="22">
        <v>0</v>
      </c>
      <c r="S56" s="22">
        <f t="shared" si="5"/>
        <v>9492</v>
      </c>
      <c r="T56" s="4"/>
    </row>
    <row r="57" spans="1:20" ht="12.75" customHeight="1" x14ac:dyDescent="0.2">
      <c r="A57" s="32"/>
      <c r="B57" s="252"/>
      <c r="C57" s="253"/>
      <c r="D57" s="33">
        <v>3123</v>
      </c>
      <c r="E57" s="34">
        <v>5331</v>
      </c>
      <c r="F57" s="35" t="s">
        <v>24</v>
      </c>
      <c r="G57" s="36">
        <f>G58+G59</f>
        <v>9492</v>
      </c>
      <c r="H57" s="36">
        <v>0</v>
      </c>
      <c r="I57" s="174">
        <f t="shared" si="0"/>
        <v>9492</v>
      </c>
      <c r="J57" s="174">
        <v>0</v>
      </c>
      <c r="K57" s="174">
        <f t="shared" si="1"/>
        <v>9492</v>
      </c>
      <c r="L57" s="176">
        <v>0</v>
      </c>
      <c r="M57" s="176">
        <f t="shared" si="2"/>
        <v>9492</v>
      </c>
      <c r="N57" s="19">
        <v>0</v>
      </c>
      <c r="O57" s="19">
        <f t="shared" si="3"/>
        <v>9492</v>
      </c>
      <c r="P57" s="19">
        <v>0</v>
      </c>
      <c r="Q57" s="19">
        <f t="shared" si="4"/>
        <v>9492</v>
      </c>
      <c r="R57" s="19">
        <v>0</v>
      </c>
      <c r="S57" s="19">
        <f t="shared" si="5"/>
        <v>9492</v>
      </c>
      <c r="T57" s="4"/>
    </row>
    <row r="58" spans="1:20" ht="12.75" customHeight="1" x14ac:dyDescent="0.2">
      <c r="A58" s="37"/>
      <c r="B58" s="252"/>
      <c r="C58" s="253"/>
      <c r="D58" s="38"/>
      <c r="E58" s="39" t="s">
        <v>25</v>
      </c>
      <c r="F58" s="40" t="s">
        <v>30</v>
      </c>
      <c r="G58" s="41">
        <v>123.1</v>
      </c>
      <c r="H58" s="41">
        <v>0</v>
      </c>
      <c r="I58" s="177">
        <f t="shared" si="0"/>
        <v>123.1</v>
      </c>
      <c r="J58" s="177">
        <v>0</v>
      </c>
      <c r="K58" s="177">
        <f t="shared" si="1"/>
        <v>123.1</v>
      </c>
      <c r="L58" s="178">
        <v>0</v>
      </c>
      <c r="M58" s="178">
        <f t="shared" si="2"/>
        <v>123.1</v>
      </c>
      <c r="N58" s="20">
        <v>0</v>
      </c>
      <c r="O58" s="20">
        <f t="shared" si="3"/>
        <v>123.1</v>
      </c>
      <c r="P58" s="20">
        <v>0</v>
      </c>
      <c r="Q58" s="20">
        <f t="shared" si="4"/>
        <v>123.1</v>
      </c>
      <c r="R58" s="20">
        <v>0</v>
      </c>
      <c r="S58" s="20">
        <f t="shared" si="5"/>
        <v>123.1</v>
      </c>
      <c r="T58" s="4"/>
    </row>
    <row r="59" spans="1:20" ht="12.75" customHeight="1" thickBot="1" x14ac:dyDescent="0.25">
      <c r="A59" s="42"/>
      <c r="B59" s="254"/>
      <c r="C59" s="255"/>
      <c r="D59" s="43"/>
      <c r="E59" s="44"/>
      <c r="F59" s="45" t="s">
        <v>27</v>
      </c>
      <c r="G59" s="46">
        <v>9368.9</v>
      </c>
      <c r="H59" s="187">
        <v>0</v>
      </c>
      <c r="I59" s="188">
        <f t="shared" si="0"/>
        <v>9368.9</v>
      </c>
      <c r="J59" s="188">
        <v>0</v>
      </c>
      <c r="K59" s="188">
        <f t="shared" si="1"/>
        <v>9368.9</v>
      </c>
      <c r="L59" s="180">
        <v>0</v>
      </c>
      <c r="M59" s="180">
        <f t="shared" si="2"/>
        <v>9368.9</v>
      </c>
      <c r="N59" s="23">
        <v>0</v>
      </c>
      <c r="O59" s="23">
        <f t="shared" si="3"/>
        <v>9368.9</v>
      </c>
      <c r="P59" s="23">
        <v>0</v>
      </c>
      <c r="Q59" s="23">
        <f t="shared" si="4"/>
        <v>9368.9</v>
      </c>
      <c r="R59" s="23">
        <v>0</v>
      </c>
      <c r="S59" s="23">
        <f t="shared" si="5"/>
        <v>9368.9</v>
      </c>
      <c r="T59" s="4"/>
    </row>
    <row r="60" spans="1:20" ht="12.75" customHeight="1" x14ac:dyDescent="0.2">
      <c r="A60" s="197" t="s">
        <v>21</v>
      </c>
      <c r="B60" s="258" t="s">
        <v>49</v>
      </c>
      <c r="C60" s="259"/>
      <c r="D60" s="191" t="s">
        <v>19</v>
      </c>
      <c r="E60" s="192" t="s">
        <v>19</v>
      </c>
      <c r="F60" s="193" t="s">
        <v>50</v>
      </c>
      <c r="G60" s="194">
        <f>G61</f>
        <v>9550.4699999999993</v>
      </c>
      <c r="H60" s="166">
        <v>0</v>
      </c>
      <c r="I60" s="48">
        <f t="shared" si="0"/>
        <v>9550.4699999999993</v>
      </c>
      <c r="J60" s="48">
        <v>0</v>
      </c>
      <c r="K60" s="48">
        <f t="shared" si="1"/>
        <v>9550.4699999999993</v>
      </c>
      <c r="L60" s="182">
        <v>0</v>
      </c>
      <c r="M60" s="182">
        <f t="shared" si="2"/>
        <v>9550.4699999999993</v>
      </c>
      <c r="N60" s="24">
        <v>0</v>
      </c>
      <c r="O60" s="24">
        <f t="shared" si="3"/>
        <v>9550.4699999999993</v>
      </c>
      <c r="P60" s="24">
        <v>0</v>
      </c>
      <c r="Q60" s="24">
        <f t="shared" si="4"/>
        <v>9550.4699999999993</v>
      </c>
      <c r="R60" s="24">
        <v>0</v>
      </c>
      <c r="S60" s="24">
        <f t="shared" si="5"/>
        <v>9550.4699999999993</v>
      </c>
      <c r="T60" s="4"/>
    </row>
    <row r="61" spans="1:20" ht="12.75" customHeight="1" x14ac:dyDescent="0.2">
      <c r="A61" s="89"/>
      <c r="B61" s="252"/>
      <c r="C61" s="253"/>
      <c r="D61" s="33">
        <v>3124</v>
      </c>
      <c r="E61" s="34">
        <v>5331</v>
      </c>
      <c r="F61" s="35" t="s">
        <v>24</v>
      </c>
      <c r="G61" s="36">
        <f>G62+G63</f>
        <v>9550.4699999999993</v>
      </c>
      <c r="H61" s="36">
        <v>0</v>
      </c>
      <c r="I61" s="174">
        <f t="shared" si="0"/>
        <v>9550.4699999999993</v>
      </c>
      <c r="J61" s="174">
        <v>0</v>
      </c>
      <c r="K61" s="174">
        <f t="shared" si="1"/>
        <v>9550.4699999999993</v>
      </c>
      <c r="L61" s="176">
        <v>0</v>
      </c>
      <c r="M61" s="176">
        <f t="shared" si="2"/>
        <v>9550.4699999999993</v>
      </c>
      <c r="N61" s="19">
        <v>0</v>
      </c>
      <c r="O61" s="19">
        <f t="shared" si="3"/>
        <v>9550.4699999999993</v>
      </c>
      <c r="P61" s="19">
        <v>0</v>
      </c>
      <c r="Q61" s="19">
        <f t="shared" si="4"/>
        <v>9550.4699999999993</v>
      </c>
      <c r="R61" s="19">
        <v>0</v>
      </c>
      <c r="S61" s="19">
        <f t="shared" si="5"/>
        <v>9550.4699999999993</v>
      </c>
      <c r="T61" s="4"/>
    </row>
    <row r="62" spans="1:20" ht="12.75" customHeight="1" x14ac:dyDescent="0.2">
      <c r="A62" s="198"/>
      <c r="B62" s="252"/>
      <c r="C62" s="253"/>
      <c r="D62" s="38"/>
      <c r="E62" s="39" t="s">
        <v>25</v>
      </c>
      <c r="F62" s="40" t="s">
        <v>30</v>
      </c>
      <c r="G62" s="41">
        <v>2054.9299999999998</v>
      </c>
      <c r="H62" s="41">
        <v>0</v>
      </c>
      <c r="I62" s="177">
        <f t="shared" si="0"/>
        <v>2054.9299999999998</v>
      </c>
      <c r="J62" s="177">
        <v>0</v>
      </c>
      <c r="K62" s="177">
        <f t="shared" si="1"/>
        <v>2054.9299999999998</v>
      </c>
      <c r="L62" s="178">
        <v>0</v>
      </c>
      <c r="M62" s="178">
        <f t="shared" si="2"/>
        <v>2054.9299999999998</v>
      </c>
      <c r="N62" s="20">
        <v>0</v>
      </c>
      <c r="O62" s="20">
        <f t="shared" si="3"/>
        <v>2054.9299999999998</v>
      </c>
      <c r="P62" s="20">
        <v>0</v>
      </c>
      <c r="Q62" s="20">
        <f t="shared" si="4"/>
        <v>2054.9299999999998</v>
      </c>
      <c r="R62" s="20">
        <v>0</v>
      </c>
      <c r="S62" s="20">
        <f t="shared" si="5"/>
        <v>2054.9299999999998</v>
      </c>
      <c r="T62" s="4"/>
    </row>
    <row r="63" spans="1:20" ht="12.75" customHeight="1" thickBot="1" x14ac:dyDescent="0.25">
      <c r="A63" s="199"/>
      <c r="B63" s="254"/>
      <c r="C63" s="255"/>
      <c r="D63" s="43"/>
      <c r="E63" s="44"/>
      <c r="F63" s="45" t="s">
        <v>27</v>
      </c>
      <c r="G63" s="46">
        <v>7495.54</v>
      </c>
      <c r="H63" s="46">
        <v>0</v>
      </c>
      <c r="I63" s="179">
        <f t="shared" si="0"/>
        <v>7495.54</v>
      </c>
      <c r="J63" s="179">
        <v>0</v>
      </c>
      <c r="K63" s="179">
        <f t="shared" si="1"/>
        <v>7495.54</v>
      </c>
      <c r="L63" s="189">
        <v>0</v>
      </c>
      <c r="M63" s="189">
        <f t="shared" si="2"/>
        <v>7495.54</v>
      </c>
      <c r="N63" s="21">
        <v>0</v>
      </c>
      <c r="O63" s="21">
        <f t="shared" si="3"/>
        <v>7495.54</v>
      </c>
      <c r="P63" s="21">
        <v>0</v>
      </c>
      <c r="Q63" s="21">
        <f t="shared" si="4"/>
        <v>7495.54</v>
      </c>
      <c r="R63" s="21">
        <v>0</v>
      </c>
      <c r="S63" s="21">
        <f t="shared" si="5"/>
        <v>7495.54</v>
      </c>
      <c r="T63" s="4"/>
    </row>
    <row r="64" spans="1:20" s="168" customFormat="1" ht="12.6" customHeight="1" x14ac:dyDescent="0.2">
      <c r="A64" s="200" t="s">
        <v>21</v>
      </c>
      <c r="B64" s="256" t="s">
        <v>51</v>
      </c>
      <c r="C64" s="257"/>
      <c r="D64" s="28" t="s">
        <v>19</v>
      </c>
      <c r="E64" s="29" t="s">
        <v>19</v>
      </c>
      <c r="F64" s="30" t="s">
        <v>52</v>
      </c>
      <c r="G64" s="31">
        <f>G65</f>
        <v>2830.8999999999996</v>
      </c>
      <c r="H64" s="181">
        <v>0</v>
      </c>
      <c r="I64" s="49">
        <f t="shared" si="0"/>
        <v>2830.8999999999996</v>
      </c>
      <c r="J64" s="49">
        <v>0</v>
      </c>
      <c r="K64" s="49">
        <f t="shared" si="1"/>
        <v>2830.8999999999996</v>
      </c>
      <c r="L64" s="50">
        <v>0</v>
      </c>
      <c r="M64" s="50">
        <f t="shared" si="2"/>
        <v>2830.8999999999996</v>
      </c>
      <c r="N64" s="22">
        <v>0</v>
      </c>
      <c r="O64" s="22">
        <f t="shared" si="3"/>
        <v>2830.8999999999996</v>
      </c>
      <c r="P64" s="22">
        <v>0</v>
      </c>
      <c r="Q64" s="22">
        <f t="shared" si="4"/>
        <v>2830.8999999999996</v>
      </c>
      <c r="R64" s="22">
        <v>0</v>
      </c>
      <c r="S64" s="22">
        <f t="shared" si="5"/>
        <v>2830.8999999999996</v>
      </c>
      <c r="T64" s="167"/>
    </row>
    <row r="65" spans="1:20" ht="12.6" customHeight="1" x14ac:dyDescent="0.2">
      <c r="A65" s="89"/>
      <c r="B65" s="252"/>
      <c r="C65" s="253"/>
      <c r="D65" s="33">
        <v>3147</v>
      </c>
      <c r="E65" s="34">
        <v>5331</v>
      </c>
      <c r="F65" s="35" t="s">
        <v>24</v>
      </c>
      <c r="G65" s="36">
        <f>G66+G67</f>
        <v>2830.8999999999996</v>
      </c>
      <c r="H65" s="36">
        <v>0</v>
      </c>
      <c r="I65" s="174">
        <f t="shared" si="0"/>
        <v>2830.8999999999996</v>
      </c>
      <c r="J65" s="174">
        <v>0</v>
      </c>
      <c r="K65" s="174">
        <f t="shared" si="1"/>
        <v>2830.8999999999996</v>
      </c>
      <c r="L65" s="176">
        <v>0</v>
      </c>
      <c r="M65" s="176">
        <f t="shared" si="2"/>
        <v>2830.8999999999996</v>
      </c>
      <c r="N65" s="19">
        <v>0</v>
      </c>
      <c r="O65" s="19">
        <f t="shared" si="3"/>
        <v>2830.8999999999996</v>
      </c>
      <c r="P65" s="19">
        <v>0</v>
      </c>
      <c r="Q65" s="19">
        <f t="shared" si="4"/>
        <v>2830.8999999999996</v>
      </c>
      <c r="R65" s="19">
        <v>0</v>
      </c>
      <c r="S65" s="19">
        <f t="shared" si="5"/>
        <v>2830.8999999999996</v>
      </c>
      <c r="T65" s="4"/>
    </row>
    <row r="66" spans="1:20" ht="12.6" customHeight="1" x14ac:dyDescent="0.2">
      <c r="A66" s="198"/>
      <c r="B66" s="252"/>
      <c r="C66" s="253"/>
      <c r="D66" s="38"/>
      <c r="E66" s="39" t="s">
        <v>25</v>
      </c>
      <c r="F66" s="40" t="s">
        <v>30</v>
      </c>
      <c r="G66" s="41">
        <v>236.7</v>
      </c>
      <c r="H66" s="41">
        <v>0</v>
      </c>
      <c r="I66" s="177">
        <f t="shared" si="0"/>
        <v>236.7</v>
      </c>
      <c r="J66" s="177">
        <v>0</v>
      </c>
      <c r="K66" s="177">
        <f t="shared" si="1"/>
        <v>236.7</v>
      </c>
      <c r="L66" s="178">
        <v>0</v>
      </c>
      <c r="M66" s="178">
        <f t="shared" si="2"/>
        <v>236.7</v>
      </c>
      <c r="N66" s="20">
        <v>0</v>
      </c>
      <c r="O66" s="20">
        <f t="shared" si="3"/>
        <v>236.7</v>
      </c>
      <c r="P66" s="20">
        <v>0</v>
      </c>
      <c r="Q66" s="20">
        <f t="shared" si="4"/>
        <v>236.7</v>
      </c>
      <c r="R66" s="20">
        <v>0</v>
      </c>
      <c r="S66" s="20">
        <f t="shared" si="5"/>
        <v>236.7</v>
      </c>
      <c r="T66" s="4"/>
    </row>
    <row r="67" spans="1:20" ht="12.6" customHeight="1" thickBot="1" x14ac:dyDescent="0.25">
      <c r="A67" s="199"/>
      <c r="B67" s="254"/>
      <c r="C67" s="255"/>
      <c r="D67" s="43"/>
      <c r="E67" s="44"/>
      <c r="F67" s="45" t="s">
        <v>27</v>
      </c>
      <c r="G67" s="46">
        <v>2594.1999999999998</v>
      </c>
      <c r="H67" s="187">
        <v>0</v>
      </c>
      <c r="I67" s="188">
        <f t="shared" si="0"/>
        <v>2594.1999999999998</v>
      </c>
      <c r="J67" s="188">
        <v>0</v>
      </c>
      <c r="K67" s="188">
        <f t="shared" si="1"/>
        <v>2594.1999999999998</v>
      </c>
      <c r="L67" s="180">
        <v>0</v>
      </c>
      <c r="M67" s="180">
        <f t="shared" si="2"/>
        <v>2594.1999999999998</v>
      </c>
      <c r="N67" s="23">
        <v>0</v>
      </c>
      <c r="O67" s="23">
        <f t="shared" si="3"/>
        <v>2594.1999999999998</v>
      </c>
      <c r="P67" s="23">
        <v>0</v>
      </c>
      <c r="Q67" s="23">
        <f t="shared" si="4"/>
        <v>2594.1999999999998</v>
      </c>
      <c r="R67" s="23">
        <v>0</v>
      </c>
      <c r="S67" s="23">
        <f t="shared" si="5"/>
        <v>2594.1999999999998</v>
      </c>
      <c r="T67" s="4"/>
    </row>
    <row r="68" spans="1:20" s="168" customFormat="1" ht="12.6" customHeight="1" x14ac:dyDescent="0.2">
      <c r="A68" s="200" t="s">
        <v>21</v>
      </c>
      <c r="B68" s="256" t="s">
        <v>53</v>
      </c>
      <c r="C68" s="257"/>
      <c r="D68" s="28" t="s">
        <v>19</v>
      </c>
      <c r="E68" s="29" t="s">
        <v>19</v>
      </c>
      <c r="F68" s="30" t="s">
        <v>54</v>
      </c>
      <c r="G68" s="31">
        <f>G69</f>
        <v>5811.58</v>
      </c>
      <c r="H68" s="166">
        <v>0</v>
      </c>
      <c r="I68" s="48">
        <f t="shared" si="0"/>
        <v>5811.58</v>
      </c>
      <c r="J68" s="48">
        <v>0</v>
      </c>
      <c r="K68" s="48">
        <f t="shared" si="1"/>
        <v>5811.58</v>
      </c>
      <c r="L68" s="182">
        <v>0</v>
      </c>
      <c r="M68" s="182">
        <f t="shared" si="2"/>
        <v>5811.58</v>
      </c>
      <c r="N68" s="24">
        <v>0</v>
      </c>
      <c r="O68" s="24">
        <f t="shared" si="3"/>
        <v>5811.58</v>
      </c>
      <c r="P68" s="24">
        <v>0</v>
      </c>
      <c r="Q68" s="24">
        <f t="shared" si="4"/>
        <v>5811.58</v>
      </c>
      <c r="R68" s="24">
        <v>0</v>
      </c>
      <c r="S68" s="24">
        <f t="shared" si="5"/>
        <v>5811.58</v>
      </c>
      <c r="T68" s="167"/>
    </row>
    <row r="69" spans="1:20" ht="12.6" customHeight="1" x14ac:dyDescent="0.2">
      <c r="A69" s="89"/>
      <c r="B69" s="252"/>
      <c r="C69" s="253"/>
      <c r="D69" s="33">
        <v>3113</v>
      </c>
      <c r="E69" s="34">
        <v>5331</v>
      </c>
      <c r="F69" s="35" t="s">
        <v>24</v>
      </c>
      <c r="G69" s="36">
        <f>G70+G71</f>
        <v>5811.58</v>
      </c>
      <c r="H69" s="36">
        <v>0</v>
      </c>
      <c r="I69" s="174">
        <f t="shared" si="0"/>
        <v>5811.58</v>
      </c>
      <c r="J69" s="174">
        <v>0</v>
      </c>
      <c r="K69" s="174">
        <f t="shared" si="1"/>
        <v>5811.58</v>
      </c>
      <c r="L69" s="176">
        <v>0</v>
      </c>
      <c r="M69" s="176">
        <f t="shared" si="2"/>
        <v>5811.58</v>
      </c>
      <c r="N69" s="19">
        <v>0</v>
      </c>
      <c r="O69" s="19">
        <f t="shared" si="3"/>
        <v>5811.58</v>
      </c>
      <c r="P69" s="19">
        <v>0</v>
      </c>
      <c r="Q69" s="19">
        <f t="shared" si="4"/>
        <v>5811.58</v>
      </c>
      <c r="R69" s="19">
        <v>0</v>
      </c>
      <c r="S69" s="19">
        <f t="shared" si="5"/>
        <v>5811.58</v>
      </c>
      <c r="T69" s="4"/>
    </row>
    <row r="70" spans="1:20" ht="12.6" customHeight="1" x14ac:dyDescent="0.2">
      <c r="A70" s="198"/>
      <c r="B70" s="252"/>
      <c r="C70" s="253"/>
      <c r="D70" s="38"/>
      <c r="E70" s="39" t="s">
        <v>25</v>
      </c>
      <c r="F70" s="40" t="s">
        <v>30</v>
      </c>
      <c r="G70" s="41">
        <v>942.7</v>
      </c>
      <c r="H70" s="41">
        <v>0</v>
      </c>
      <c r="I70" s="177">
        <f t="shared" si="0"/>
        <v>942.7</v>
      </c>
      <c r="J70" s="177">
        <v>0</v>
      </c>
      <c r="K70" s="177">
        <f t="shared" si="1"/>
        <v>942.7</v>
      </c>
      <c r="L70" s="178">
        <v>0</v>
      </c>
      <c r="M70" s="178">
        <f t="shared" si="2"/>
        <v>942.7</v>
      </c>
      <c r="N70" s="20">
        <v>0</v>
      </c>
      <c r="O70" s="20">
        <f t="shared" si="3"/>
        <v>942.7</v>
      </c>
      <c r="P70" s="20">
        <v>0</v>
      </c>
      <c r="Q70" s="20">
        <f t="shared" si="4"/>
        <v>942.7</v>
      </c>
      <c r="R70" s="20">
        <v>0</v>
      </c>
      <c r="S70" s="20">
        <f t="shared" si="5"/>
        <v>942.7</v>
      </c>
      <c r="T70" s="4"/>
    </row>
    <row r="71" spans="1:20" ht="12.6" customHeight="1" thickBot="1" x14ac:dyDescent="0.25">
      <c r="A71" s="199"/>
      <c r="B71" s="254"/>
      <c r="C71" s="255"/>
      <c r="D71" s="43"/>
      <c r="E71" s="44"/>
      <c r="F71" s="45" t="s">
        <v>27</v>
      </c>
      <c r="G71" s="46">
        <v>4868.88</v>
      </c>
      <c r="H71" s="46">
        <v>0</v>
      </c>
      <c r="I71" s="179">
        <f t="shared" si="0"/>
        <v>4868.88</v>
      </c>
      <c r="J71" s="179">
        <v>0</v>
      </c>
      <c r="K71" s="179">
        <f t="shared" si="1"/>
        <v>4868.88</v>
      </c>
      <c r="L71" s="189">
        <v>0</v>
      </c>
      <c r="M71" s="189">
        <f t="shared" si="2"/>
        <v>4868.88</v>
      </c>
      <c r="N71" s="21">
        <v>0</v>
      </c>
      <c r="O71" s="21">
        <f t="shared" si="3"/>
        <v>4868.88</v>
      </c>
      <c r="P71" s="21">
        <v>0</v>
      </c>
      <c r="Q71" s="21">
        <f t="shared" si="4"/>
        <v>4868.88</v>
      </c>
      <c r="R71" s="21">
        <v>0</v>
      </c>
      <c r="S71" s="21">
        <f t="shared" si="5"/>
        <v>4868.88</v>
      </c>
      <c r="T71" s="4"/>
    </row>
    <row r="72" spans="1:20" s="168" customFormat="1" ht="12.6" customHeight="1" x14ac:dyDescent="0.2">
      <c r="A72" s="200" t="s">
        <v>21</v>
      </c>
      <c r="B72" s="256" t="s">
        <v>55</v>
      </c>
      <c r="C72" s="257"/>
      <c r="D72" s="28" t="s">
        <v>19</v>
      </c>
      <c r="E72" s="29" t="s">
        <v>19</v>
      </c>
      <c r="F72" s="30" t="s">
        <v>56</v>
      </c>
      <c r="G72" s="31">
        <f>G73</f>
        <v>3355.2400000000002</v>
      </c>
      <c r="H72" s="181">
        <v>0</v>
      </c>
      <c r="I72" s="49">
        <f t="shared" si="0"/>
        <v>3355.2400000000002</v>
      </c>
      <c r="J72" s="49">
        <v>0</v>
      </c>
      <c r="K72" s="49">
        <f t="shared" si="1"/>
        <v>3355.2400000000002</v>
      </c>
      <c r="L72" s="50">
        <v>0</v>
      </c>
      <c r="M72" s="50">
        <f t="shared" si="2"/>
        <v>3355.2400000000002</v>
      </c>
      <c r="N72" s="22">
        <v>0</v>
      </c>
      <c r="O72" s="22">
        <f t="shared" si="3"/>
        <v>3355.2400000000002</v>
      </c>
      <c r="P72" s="22">
        <v>0</v>
      </c>
      <c r="Q72" s="22">
        <f t="shared" si="4"/>
        <v>3355.2400000000002</v>
      </c>
      <c r="R72" s="22">
        <v>0</v>
      </c>
      <c r="S72" s="22">
        <f t="shared" si="5"/>
        <v>3355.2400000000002</v>
      </c>
      <c r="T72" s="167"/>
    </row>
    <row r="73" spans="1:20" ht="12.6" customHeight="1" x14ac:dyDescent="0.2">
      <c r="A73" s="89"/>
      <c r="B73" s="252"/>
      <c r="C73" s="253"/>
      <c r="D73" s="33">
        <v>3113</v>
      </c>
      <c r="E73" s="34">
        <v>5331</v>
      </c>
      <c r="F73" s="35" t="s">
        <v>24</v>
      </c>
      <c r="G73" s="36">
        <f>G74+G75</f>
        <v>3355.2400000000002</v>
      </c>
      <c r="H73" s="36">
        <v>0</v>
      </c>
      <c r="I73" s="174">
        <f t="shared" si="0"/>
        <v>3355.2400000000002</v>
      </c>
      <c r="J73" s="174">
        <v>0</v>
      </c>
      <c r="K73" s="174">
        <f t="shared" si="1"/>
        <v>3355.2400000000002</v>
      </c>
      <c r="L73" s="176">
        <v>0</v>
      </c>
      <c r="M73" s="176">
        <f t="shared" si="2"/>
        <v>3355.2400000000002</v>
      </c>
      <c r="N73" s="19">
        <v>0</v>
      </c>
      <c r="O73" s="19">
        <f t="shared" si="3"/>
        <v>3355.2400000000002</v>
      </c>
      <c r="P73" s="19">
        <v>0</v>
      </c>
      <c r="Q73" s="19">
        <f t="shared" si="4"/>
        <v>3355.2400000000002</v>
      </c>
      <c r="R73" s="19">
        <v>0</v>
      </c>
      <c r="S73" s="19">
        <f t="shared" si="5"/>
        <v>3355.2400000000002</v>
      </c>
      <c r="T73" s="4"/>
    </row>
    <row r="74" spans="1:20" ht="12.6" customHeight="1" x14ac:dyDescent="0.2">
      <c r="A74" s="198"/>
      <c r="B74" s="252"/>
      <c r="C74" s="253"/>
      <c r="D74" s="38"/>
      <c r="E74" s="39" t="s">
        <v>25</v>
      </c>
      <c r="F74" s="40" t="s">
        <v>30</v>
      </c>
      <c r="G74" s="41">
        <v>279.33999999999997</v>
      </c>
      <c r="H74" s="41">
        <v>0</v>
      </c>
      <c r="I74" s="177">
        <f t="shared" si="0"/>
        <v>279.33999999999997</v>
      </c>
      <c r="J74" s="177">
        <v>0</v>
      </c>
      <c r="K74" s="177">
        <f t="shared" si="1"/>
        <v>279.33999999999997</v>
      </c>
      <c r="L74" s="178">
        <v>0</v>
      </c>
      <c r="M74" s="178">
        <f t="shared" si="2"/>
        <v>279.33999999999997</v>
      </c>
      <c r="N74" s="20">
        <v>0</v>
      </c>
      <c r="O74" s="20">
        <f t="shared" si="3"/>
        <v>279.33999999999997</v>
      </c>
      <c r="P74" s="20">
        <v>0</v>
      </c>
      <c r="Q74" s="20">
        <f t="shared" si="4"/>
        <v>279.33999999999997</v>
      </c>
      <c r="R74" s="20">
        <v>0</v>
      </c>
      <c r="S74" s="20">
        <f t="shared" si="5"/>
        <v>279.33999999999997</v>
      </c>
      <c r="T74" s="4"/>
    </row>
    <row r="75" spans="1:20" ht="12.6" customHeight="1" thickBot="1" x14ac:dyDescent="0.25">
      <c r="A75" s="199"/>
      <c r="B75" s="254"/>
      <c r="C75" s="255"/>
      <c r="D75" s="43"/>
      <c r="E75" s="44"/>
      <c r="F75" s="45" t="s">
        <v>27</v>
      </c>
      <c r="G75" s="46">
        <v>3075.9</v>
      </c>
      <c r="H75" s="187">
        <v>0</v>
      </c>
      <c r="I75" s="188">
        <f t="shared" si="0"/>
        <v>3075.9</v>
      </c>
      <c r="J75" s="188">
        <v>0</v>
      </c>
      <c r="K75" s="188">
        <f t="shared" si="1"/>
        <v>3075.9</v>
      </c>
      <c r="L75" s="180">
        <v>0</v>
      </c>
      <c r="M75" s="180">
        <f t="shared" si="2"/>
        <v>3075.9</v>
      </c>
      <c r="N75" s="23">
        <v>0</v>
      </c>
      <c r="O75" s="23">
        <f t="shared" si="3"/>
        <v>3075.9</v>
      </c>
      <c r="P75" s="23">
        <v>0</v>
      </c>
      <c r="Q75" s="23">
        <f t="shared" si="4"/>
        <v>3075.9</v>
      </c>
      <c r="R75" s="23">
        <v>0</v>
      </c>
      <c r="S75" s="23">
        <f t="shared" si="5"/>
        <v>3075.9</v>
      </c>
      <c r="T75" s="4"/>
    </row>
    <row r="76" spans="1:20" s="168" customFormat="1" ht="12.6" customHeight="1" x14ac:dyDescent="0.2">
      <c r="A76" s="200" t="s">
        <v>21</v>
      </c>
      <c r="B76" s="256" t="s">
        <v>57</v>
      </c>
      <c r="C76" s="257"/>
      <c r="D76" s="28" t="s">
        <v>19</v>
      </c>
      <c r="E76" s="29" t="s">
        <v>19</v>
      </c>
      <c r="F76" s="30" t="s">
        <v>58</v>
      </c>
      <c r="G76" s="31">
        <f>G77</f>
        <v>3375.32</v>
      </c>
      <c r="H76" s="166">
        <v>0</v>
      </c>
      <c r="I76" s="48">
        <f t="shared" ref="I76:I139" si="6">+G76+H76</f>
        <v>3375.32</v>
      </c>
      <c r="J76" s="48">
        <v>0</v>
      </c>
      <c r="K76" s="48">
        <f t="shared" ref="K76:K139" si="7">+I76+J76</f>
        <v>3375.32</v>
      </c>
      <c r="L76" s="182">
        <v>0</v>
      </c>
      <c r="M76" s="182">
        <f t="shared" ref="M76:M139" si="8">+K76+L76</f>
        <v>3375.32</v>
      </c>
      <c r="N76" s="24">
        <v>0</v>
      </c>
      <c r="O76" s="24">
        <f t="shared" ref="O76:O139" si="9">+M76+N76</f>
        <v>3375.32</v>
      </c>
      <c r="P76" s="24">
        <v>0</v>
      </c>
      <c r="Q76" s="24">
        <f t="shared" ref="Q76:Q139" si="10">+O76+P76</f>
        <v>3375.32</v>
      </c>
      <c r="R76" s="24">
        <v>0</v>
      </c>
      <c r="S76" s="24">
        <f t="shared" ref="S76:S139" si="11">+Q76+R76</f>
        <v>3375.32</v>
      </c>
      <c r="T76" s="167"/>
    </row>
    <row r="77" spans="1:20" ht="12.6" customHeight="1" x14ac:dyDescent="0.2">
      <c r="A77" s="89"/>
      <c r="B77" s="252"/>
      <c r="C77" s="253"/>
      <c r="D77" s="33">
        <v>3133</v>
      </c>
      <c r="E77" s="34">
        <v>5331</v>
      </c>
      <c r="F77" s="35" t="s">
        <v>24</v>
      </c>
      <c r="G77" s="36">
        <f>G78+G79</f>
        <v>3375.32</v>
      </c>
      <c r="H77" s="36">
        <v>0</v>
      </c>
      <c r="I77" s="174">
        <f t="shared" si="6"/>
        <v>3375.32</v>
      </c>
      <c r="J77" s="174">
        <v>0</v>
      </c>
      <c r="K77" s="174">
        <f t="shared" si="7"/>
        <v>3375.32</v>
      </c>
      <c r="L77" s="176">
        <v>0</v>
      </c>
      <c r="M77" s="176">
        <f t="shared" si="8"/>
        <v>3375.32</v>
      </c>
      <c r="N77" s="19">
        <v>0</v>
      </c>
      <c r="O77" s="19">
        <f t="shared" si="9"/>
        <v>3375.32</v>
      </c>
      <c r="P77" s="19">
        <v>0</v>
      </c>
      <c r="Q77" s="19">
        <f t="shared" si="10"/>
        <v>3375.32</v>
      </c>
      <c r="R77" s="19">
        <v>0</v>
      </c>
      <c r="S77" s="19">
        <f t="shared" si="11"/>
        <v>3375.32</v>
      </c>
      <c r="T77" s="4"/>
    </row>
    <row r="78" spans="1:20" ht="12.6" customHeight="1" x14ac:dyDescent="0.2">
      <c r="A78" s="198"/>
      <c r="B78" s="252"/>
      <c r="C78" s="253"/>
      <c r="D78" s="38"/>
      <c r="E78" s="39" t="s">
        <v>25</v>
      </c>
      <c r="F78" s="40" t="s">
        <v>30</v>
      </c>
      <c r="G78" s="41">
        <v>281.69</v>
      </c>
      <c r="H78" s="41">
        <v>0</v>
      </c>
      <c r="I78" s="177">
        <f t="shared" si="6"/>
        <v>281.69</v>
      </c>
      <c r="J78" s="177">
        <v>0</v>
      </c>
      <c r="K78" s="177">
        <f t="shared" si="7"/>
        <v>281.69</v>
      </c>
      <c r="L78" s="178">
        <v>0</v>
      </c>
      <c r="M78" s="178">
        <f t="shared" si="8"/>
        <v>281.69</v>
      </c>
      <c r="N78" s="20">
        <v>0</v>
      </c>
      <c r="O78" s="20">
        <f t="shared" si="9"/>
        <v>281.69</v>
      </c>
      <c r="P78" s="20">
        <v>0</v>
      </c>
      <c r="Q78" s="20">
        <f t="shared" si="10"/>
        <v>281.69</v>
      </c>
      <c r="R78" s="20">
        <v>0</v>
      </c>
      <c r="S78" s="20">
        <f t="shared" si="11"/>
        <v>281.69</v>
      </c>
      <c r="T78" s="4"/>
    </row>
    <row r="79" spans="1:20" ht="12.6" customHeight="1" thickBot="1" x14ac:dyDescent="0.25">
      <c r="A79" s="199"/>
      <c r="B79" s="254"/>
      <c r="C79" s="255"/>
      <c r="D79" s="43"/>
      <c r="E79" s="44"/>
      <c r="F79" s="45" t="s">
        <v>27</v>
      </c>
      <c r="G79" s="46">
        <v>3093.63</v>
      </c>
      <c r="H79" s="46">
        <v>0</v>
      </c>
      <c r="I79" s="179">
        <f t="shared" si="6"/>
        <v>3093.63</v>
      </c>
      <c r="J79" s="179">
        <v>0</v>
      </c>
      <c r="K79" s="179">
        <f t="shared" si="7"/>
        <v>3093.63</v>
      </c>
      <c r="L79" s="189">
        <v>0</v>
      </c>
      <c r="M79" s="189">
        <f t="shared" si="8"/>
        <v>3093.63</v>
      </c>
      <c r="N79" s="21">
        <v>0</v>
      </c>
      <c r="O79" s="21">
        <f t="shared" si="9"/>
        <v>3093.63</v>
      </c>
      <c r="P79" s="21">
        <v>0</v>
      </c>
      <c r="Q79" s="21">
        <f t="shared" si="10"/>
        <v>3093.63</v>
      </c>
      <c r="R79" s="21">
        <v>0</v>
      </c>
      <c r="S79" s="21">
        <f t="shared" si="11"/>
        <v>3093.63</v>
      </c>
      <c r="T79" s="4"/>
    </row>
    <row r="80" spans="1:20" s="168" customFormat="1" ht="22.15" customHeight="1" x14ac:dyDescent="0.2">
      <c r="A80" s="200" t="s">
        <v>21</v>
      </c>
      <c r="B80" s="256" t="s">
        <v>59</v>
      </c>
      <c r="C80" s="257"/>
      <c r="D80" s="28" t="s">
        <v>19</v>
      </c>
      <c r="E80" s="29" t="s">
        <v>19</v>
      </c>
      <c r="F80" s="47" t="s">
        <v>60</v>
      </c>
      <c r="G80" s="31">
        <f>G81</f>
        <v>1415.08</v>
      </c>
      <c r="H80" s="181">
        <v>0</v>
      </c>
      <c r="I80" s="49">
        <f t="shared" si="6"/>
        <v>1415.08</v>
      </c>
      <c r="J80" s="49">
        <v>0</v>
      </c>
      <c r="K80" s="49">
        <f t="shared" si="7"/>
        <v>1415.08</v>
      </c>
      <c r="L80" s="50">
        <v>0</v>
      </c>
      <c r="M80" s="50">
        <f t="shared" si="8"/>
        <v>1415.08</v>
      </c>
      <c r="N80" s="22">
        <v>0</v>
      </c>
      <c r="O80" s="22">
        <f t="shared" si="9"/>
        <v>1415.08</v>
      </c>
      <c r="P80" s="22">
        <v>0</v>
      </c>
      <c r="Q80" s="22">
        <f t="shared" si="10"/>
        <v>1415.08</v>
      </c>
      <c r="R80" s="22">
        <v>0</v>
      </c>
      <c r="S80" s="22">
        <f t="shared" si="11"/>
        <v>1415.08</v>
      </c>
      <c r="T80" s="167"/>
    </row>
    <row r="81" spans="1:20" ht="12.6" customHeight="1" x14ac:dyDescent="0.2">
      <c r="A81" s="89"/>
      <c r="B81" s="252"/>
      <c r="C81" s="253"/>
      <c r="D81" s="33">
        <v>3146</v>
      </c>
      <c r="E81" s="34">
        <v>5331</v>
      </c>
      <c r="F81" s="35" t="s">
        <v>24</v>
      </c>
      <c r="G81" s="36">
        <f>G82+G83</f>
        <v>1415.08</v>
      </c>
      <c r="H81" s="36">
        <v>0</v>
      </c>
      <c r="I81" s="174">
        <f t="shared" si="6"/>
        <v>1415.08</v>
      </c>
      <c r="J81" s="174">
        <v>0</v>
      </c>
      <c r="K81" s="174">
        <f t="shared" si="7"/>
        <v>1415.08</v>
      </c>
      <c r="L81" s="176">
        <v>0</v>
      </c>
      <c r="M81" s="176">
        <f t="shared" si="8"/>
        <v>1415.08</v>
      </c>
      <c r="N81" s="19">
        <v>0</v>
      </c>
      <c r="O81" s="19">
        <f t="shared" si="9"/>
        <v>1415.08</v>
      </c>
      <c r="P81" s="19">
        <v>0</v>
      </c>
      <c r="Q81" s="19">
        <f t="shared" si="10"/>
        <v>1415.08</v>
      </c>
      <c r="R81" s="19">
        <v>0</v>
      </c>
      <c r="S81" s="19">
        <f t="shared" si="11"/>
        <v>1415.08</v>
      </c>
      <c r="T81" s="4"/>
    </row>
    <row r="82" spans="1:20" ht="12.6" customHeight="1" x14ac:dyDescent="0.2">
      <c r="A82" s="198"/>
      <c r="B82" s="252"/>
      <c r="C82" s="253"/>
      <c r="D82" s="38"/>
      <c r="E82" s="39" t="s">
        <v>25</v>
      </c>
      <c r="F82" s="40" t="s">
        <v>30</v>
      </c>
      <c r="G82" s="41">
        <v>17.02</v>
      </c>
      <c r="H82" s="41">
        <v>0</v>
      </c>
      <c r="I82" s="177">
        <f t="shared" si="6"/>
        <v>17.02</v>
      </c>
      <c r="J82" s="177">
        <v>0</v>
      </c>
      <c r="K82" s="177">
        <f t="shared" si="7"/>
        <v>17.02</v>
      </c>
      <c r="L82" s="178">
        <v>0</v>
      </c>
      <c r="M82" s="176">
        <f t="shared" si="8"/>
        <v>17.02</v>
      </c>
      <c r="N82" s="20">
        <v>0</v>
      </c>
      <c r="O82" s="20">
        <f t="shared" si="9"/>
        <v>17.02</v>
      </c>
      <c r="P82" s="20">
        <v>0</v>
      </c>
      <c r="Q82" s="20">
        <f t="shared" si="10"/>
        <v>17.02</v>
      </c>
      <c r="R82" s="20">
        <v>0</v>
      </c>
      <c r="S82" s="20">
        <f t="shared" si="11"/>
        <v>17.02</v>
      </c>
      <c r="T82" s="4"/>
    </row>
    <row r="83" spans="1:20" ht="12.6" customHeight="1" thickBot="1" x14ac:dyDescent="0.25">
      <c r="A83" s="199"/>
      <c r="B83" s="254"/>
      <c r="C83" s="255"/>
      <c r="D83" s="43"/>
      <c r="E83" s="44"/>
      <c r="F83" s="45" t="s">
        <v>27</v>
      </c>
      <c r="G83" s="46">
        <v>1398.06</v>
      </c>
      <c r="H83" s="187">
        <v>0</v>
      </c>
      <c r="I83" s="188">
        <f t="shared" si="6"/>
        <v>1398.06</v>
      </c>
      <c r="J83" s="188">
        <v>0</v>
      </c>
      <c r="K83" s="188">
        <f t="shared" si="7"/>
        <v>1398.06</v>
      </c>
      <c r="L83" s="180">
        <v>0</v>
      </c>
      <c r="M83" s="180">
        <f t="shared" si="8"/>
        <v>1398.06</v>
      </c>
      <c r="N83" s="23">
        <v>0</v>
      </c>
      <c r="O83" s="23">
        <f t="shared" si="9"/>
        <v>1398.06</v>
      </c>
      <c r="P83" s="23">
        <v>0</v>
      </c>
      <c r="Q83" s="23">
        <f t="shared" si="10"/>
        <v>1398.06</v>
      </c>
      <c r="R83" s="23">
        <v>0</v>
      </c>
      <c r="S83" s="23">
        <f t="shared" si="11"/>
        <v>1398.06</v>
      </c>
      <c r="T83" s="4"/>
    </row>
    <row r="84" spans="1:20" s="168" customFormat="1" ht="12.6" customHeight="1" x14ac:dyDescent="0.2">
      <c r="A84" s="200" t="s">
        <v>21</v>
      </c>
      <c r="B84" s="256" t="s">
        <v>61</v>
      </c>
      <c r="C84" s="257"/>
      <c r="D84" s="28" t="s">
        <v>19</v>
      </c>
      <c r="E84" s="29" t="s">
        <v>19</v>
      </c>
      <c r="F84" s="30" t="s">
        <v>62</v>
      </c>
      <c r="G84" s="31">
        <f>G85</f>
        <v>3045.7200000000003</v>
      </c>
      <c r="H84" s="166">
        <v>0</v>
      </c>
      <c r="I84" s="48">
        <f t="shared" si="6"/>
        <v>3045.7200000000003</v>
      </c>
      <c r="J84" s="48">
        <v>0</v>
      </c>
      <c r="K84" s="48">
        <f t="shared" si="7"/>
        <v>3045.7200000000003</v>
      </c>
      <c r="L84" s="182">
        <v>0</v>
      </c>
      <c r="M84" s="182">
        <f t="shared" si="8"/>
        <v>3045.7200000000003</v>
      </c>
      <c r="N84" s="24">
        <v>0</v>
      </c>
      <c r="O84" s="24">
        <f t="shared" si="9"/>
        <v>3045.7200000000003</v>
      </c>
      <c r="P84" s="24">
        <v>0</v>
      </c>
      <c r="Q84" s="24">
        <f t="shared" si="10"/>
        <v>3045.7200000000003</v>
      </c>
      <c r="R84" s="24">
        <v>0</v>
      </c>
      <c r="S84" s="24">
        <f t="shared" si="11"/>
        <v>3045.7200000000003</v>
      </c>
      <c r="T84" s="167"/>
    </row>
    <row r="85" spans="1:20" ht="12.6" customHeight="1" x14ac:dyDescent="0.2">
      <c r="A85" s="89"/>
      <c r="B85" s="252"/>
      <c r="C85" s="253"/>
      <c r="D85" s="33">
        <v>3233</v>
      </c>
      <c r="E85" s="34">
        <v>5331</v>
      </c>
      <c r="F85" s="35" t="s">
        <v>24</v>
      </c>
      <c r="G85" s="36">
        <f>G86+G87</f>
        <v>3045.7200000000003</v>
      </c>
      <c r="H85" s="36">
        <v>0</v>
      </c>
      <c r="I85" s="174">
        <f t="shared" si="6"/>
        <v>3045.7200000000003</v>
      </c>
      <c r="J85" s="174">
        <v>0</v>
      </c>
      <c r="K85" s="174">
        <f t="shared" si="7"/>
        <v>3045.7200000000003</v>
      </c>
      <c r="L85" s="176">
        <v>0</v>
      </c>
      <c r="M85" s="176">
        <f t="shared" si="8"/>
        <v>3045.7200000000003</v>
      </c>
      <c r="N85" s="19">
        <v>0</v>
      </c>
      <c r="O85" s="19">
        <f t="shared" si="9"/>
        <v>3045.7200000000003</v>
      </c>
      <c r="P85" s="19">
        <v>0</v>
      </c>
      <c r="Q85" s="19">
        <f t="shared" si="10"/>
        <v>3045.7200000000003</v>
      </c>
      <c r="R85" s="19">
        <v>0</v>
      </c>
      <c r="S85" s="19">
        <f t="shared" si="11"/>
        <v>3045.7200000000003</v>
      </c>
      <c r="T85" s="4"/>
    </row>
    <row r="86" spans="1:20" ht="12.6" customHeight="1" x14ac:dyDescent="0.2">
      <c r="A86" s="198"/>
      <c r="B86" s="252"/>
      <c r="C86" s="253"/>
      <c r="D86" s="38"/>
      <c r="E86" s="39" t="s">
        <v>25</v>
      </c>
      <c r="F86" s="40" t="s">
        <v>30</v>
      </c>
      <c r="G86" s="41">
        <v>238.09</v>
      </c>
      <c r="H86" s="41">
        <v>0</v>
      </c>
      <c r="I86" s="177">
        <f t="shared" si="6"/>
        <v>238.09</v>
      </c>
      <c r="J86" s="177">
        <v>0</v>
      </c>
      <c r="K86" s="177">
        <f t="shared" si="7"/>
        <v>238.09</v>
      </c>
      <c r="L86" s="178">
        <v>0</v>
      </c>
      <c r="M86" s="178">
        <f t="shared" si="8"/>
        <v>238.09</v>
      </c>
      <c r="N86" s="20">
        <v>0</v>
      </c>
      <c r="O86" s="20">
        <f t="shared" si="9"/>
        <v>238.09</v>
      </c>
      <c r="P86" s="20">
        <v>0</v>
      </c>
      <c r="Q86" s="20">
        <f t="shared" si="10"/>
        <v>238.09</v>
      </c>
      <c r="R86" s="20">
        <v>0</v>
      </c>
      <c r="S86" s="20">
        <f t="shared" si="11"/>
        <v>238.09</v>
      </c>
      <c r="T86" s="4"/>
    </row>
    <row r="87" spans="1:20" ht="12.6" customHeight="1" thickBot="1" x14ac:dyDescent="0.25">
      <c r="A87" s="199"/>
      <c r="B87" s="254"/>
      <c r="C87" s="255"/>
      <c r="D87" s="43"/>
      <c r="E87" s="44"/>
      <c r="F87" s="45" t="s">
        <v>27</v>
      </c>
      <c r="G87" s="46">
        <v>2807.63</v>
      </c>
      <c r="H87" s="46">
        <v>0</v>
      </c>
      <c r="I87" s="179">
        <f t="shared" si="6"/>
        <v>2807.63</v>
      </c>
      <c r="J87" s="179">
        <v>0</v>
      </c>
      <c r="K87" s="179">
        <f t="shared" si="7"/>
        <v>2807.63</v>
      </c>
      <c r="L87" s="189">
        <v>0</v>
      </c>
      <c r="M87" s="189">
        <f t="shared" si="8"/>
        <v>2807.63</v>
      </c>
      <c r="N87" s="21">
        <v>0</v>
      </c>
      <c r="O87" s="21">
        <f t="shared" si="9"/>
        <v>2807.63</v>
      </c>
      <c r="P87" s="21">
        <v>0</v>
      </c>
      <c r="Q87" s="21">
        <f t="shared" si="10"/>
        <v>2807.63</v>
      </c>
      <c r="R87" s="21">
        <v>0</v>
      </c>
      <c r="S87" s="21">
        <f t="shared" si="11"/>
        <v>2807.63</v>
      </c>
      <c r="T87" s="4"/>
    </row>
    <row r="88" spans="1:20" s="168" customFormat="1" ht="12.6" customHeight="1" x14ac:dyDescent="0.2">
      <c r="A88" s="200" t="s">
        <v>21</v>
      </c>
      <c r="B88" s="256" t="s">
        <v>63</v>
      </c>
      <c r="C88" s="257"/>
      <c r="D88" s="28" t="s">
        <v>19</v>
      </c>
      <c r="E88" s="29" t="s">
        <v>19</v>
      </c>
      <c r="F88" s="30" t="s">
        <v>64</v>
      </c>
      <c r="G88" s="31">
        <f>G89</f>
        <v>410.51</v>
      </c>
      <c r="H88" s="166">
        <v>0</v>
      </c>
      <c r="I88" s="48">
        <f t="shared" si="6"/>
        <v>410.51</v>
      </c>
      <c r="J88" s="49">
        <v>0</v>
      </c>
      <c r="K88" s="49">
        <f t="shared" si="7"/>
        <v>410.51</v>
      </c>
      <c r="L88" s="50">
        <v>0</v>
      </c>
      <c r="M88" s="50">
        <f t="shared" si="8"/>
        <v>410.51</v>
      </c>
      <c r="N88" s="22">
        <f>+N89</f>
        <v>54.05</v>
      </c>
      <c r="O88" s="22">
        <f t="shared" si="9"/>
        <v>464.56</v>
      </c>
      <c r="P88" s="22">
        <v>0</v>
      </c>
      <c r="Q88" s="22">
        <f t="shared" si="10"/>
        <v>464.56</v>
      </c>
      <c r="R88" s="22">
        <v>0</v>
      </c>
      <c r="S88" s="22">
        <f t="shared" si="11"/>
        <v>464.56</v>
      </c>
      <c r="T88" s="167"/>
    </row>
    <row r="89" spans="1:20" ht="12.6" customHeight="1" x14ac:dyDescent="0.2">
      <c r="A89" s="89"/>
      <c r="B89" s="252"/>
      <c r="C89" s="253"/>
      <c r="D89" s="33">
        <v>3113</v>
      </c>
      <c r="E89" s="34">
        <v>5331</v>
      </c>
      <c r="F89" s="35" t="s">
        <v>24</v>
      </c>
      <c r="G89" s="36">
        <f>G90+G91</f>
        <v>410.51</v>
      </c>
      <c r="H89" s="173">
        <v>0</v>
      </c>
      <c r="I89" s="174">
        <f t="shared" si="6"/>
        <v>410.51</v>
      </c>
      <c r="J89" s="174">
        <v>0</v>
      </c>
      <c r="K89" s="174">
        <f t="shared" si="7"/>
        <v>410.51</v>
      </c>
      <c r="L89" s="176">
        <v>0</v>
      </c>
      <c r="M89" s="176">
        <f t="shared" si="8"/>
        <v>410.51</v>
      </c>
      <c r="N89" s="19">
        <f>SUM(N90:N91)</f>
        <v>54.05</v>
      </c>
      <c r="O89" s="19">
        <f t="shared" si="9"/>
        <v>464.56</v>
      </c>
      <c r="P89" s="19">
        <v>0</v>
      </c>
      <c r="Q89" s="19">
        <f t="shared" si="10"/>
        <v>464.56</v>
      </c>
      <c r="R89" s="19">
        <v>0</v>
      </c>
      <c r="S89" s="19">
        <f t="shared" si="11"/>
        <v>464.56</v>
      </c>
      <c r="T89" s="4"/>
    </row>
    <row r="90" spans="1:20" ht="12.6" customHeight="1" x14ac:dyDescent="0.2">
      <c r="A90" s="198"/>
      <c r="B90" s="252"/>
      <c r="C90" s="253"/>
      <c r="D90" s="38"/>
      <c r="E90" s="39" t="s">
        <v>25</v>
      </c>
      <c r="F90" s="40" t="s">
        <v>30</v>
      </c>
      <c r="G90" s="41">
        <v>53.3</v>
      </c>
      <c r="H90" s="41">
        <v>0</v>
      </c>
      <c r="I90" s="177">
        <f t="shared" si="6"/>
        <v>53.3</v>
      </c>
      <c r="J90" s="177">
        <v>0</v>
      </c>
      <c r="K90" s="177">
        <f t="shared" si="7"/>
        <v>53.3</v>
      </c>
      <c r="L90" s="178">
        <v>0</v>
      </c>
      <c r="M90" s="178">
        <f t="shared" si="8"/>
        <v>53.3</v>
      </c>
      <c r="N90" s="20">
        <v>0</v>
      </c>
      <c r="O90" s="20">
        <f t="shared" si="9"/>
        <v>53.3</v>
      </c>
      <c r="P90" s="20">
        <v>0</v>
      </c>
      <c r="Q90" s="20">
        <f t="shared" si="10"/>
        <v>53.3</v>
      </c>
      <c r="R90" s="20">
        <v>0</v>
      </c>
      <c r="S90" s="20">
        <f t="shared" si="11"/>
        <v>53.3</v>
      </c>
      <c r="T90" s="4"/>
    </row>
    <row r="91" spans="1:20" ht="12.6" customHeight="1" thickBot="1" x14ac:dyDescent="0.25">
      <c r="A91" s="199"/>
      <c r="B91" s="254"/>
      <c r="C91" s="255"/>
      <c r="D91" s="43"/>
      <c r="E91" s="44"/>
      <c r="F91" s="45" t="s">
        <v>27</v>
      </c>
      <c r="G91" s="46">
        <v>357.21</v>
      </c>
      <c r="H91" s="46">
        <v>0</v>
      </c>
      <c r="I91" s="179">
        <f t="shared" si="6"/>
        <v>357.21</v>
      </c>
      <c r="J91" s="188">
        <v>0</v>
      </c>
      <c r="K91" s="188">
        <f t="shared" si="7"/>
        <v>357.21</v>
      </c>
      <c r="L91" s="180">
        <v>0</v>
      </c>
      <c r="M91" s="180">
        <f t="shared" si="8"/>
        <v>357.21</v>
      </c>
      <c r="N91" s="23">
        <v>54.05</v>
      </c>
      <c r="O91" s="23">
        <f t="shared" si="9"/>
        <v>411.26</v>
      </c>
      <c r="P91" s="23">
        <v>0</v>
      </c>
      <c r="Q91" s="23">
        <f t="shared" si="10"/>
        <v>411.26</v>
      </c>
      <c r="R91" s="23">
        <v>0</v>
      </c>
      <c r="S91" s="23">
        <f t="shared" si="11"/>
        <v>411.26</v>
      </c>
      <c r="T91" s="4"/>
    </row>
    <row r="92" spans="1:20" s="168" customFormat="1" ht="12.6" customHeight="1" x14ac:dyDescent="0.2">
      <c r="A92" s="197" t="s">
        <v>21</v>
      </c>
      <c r="B92" s="256" t="s">
        <v>65</v>
      </c>
      <c r="C92" s="257"/>
      <c r="D92" s="191" t="s">
        <v>19</v>
      </c>
      <c r="E92" s="192" t="s">
        <v>19</v>
      </c>
      <c r="F92" s="193" t="s">
        <v>66</v>
      </c>
      <c r="G92" s="194">
        <f>G93</f>
        <v>846.86</v>
      </c>
      <c r="H92" s="181">
        <v>0</v>
      </c>
      <c r="I92" s="49">
        <f t="shared" si="6"/>
        <v>846.86</v>
      </c>
      <c r="J92" s="48">
        <v>0</v>
      </c>
      <c r="K92" s="48">
        <f t="shared" si="7"/>
        <v>846.86</v>
      </c>
      <c r="L92" s="182">
        <v>0</v>
      </c>
      <c r="M92" s="182">
        <f t="shared" si="8"/>
        <v>846.86</v>
      </c>
      <c r="N92" s="24">
        <v>0</v>
      </c>
      <c r="O92" s="24">
        <f t="shared" si="9"/>
        <v>846.86</v>
      </c>
      <c r="P92" s="24">
        <v>0</v>
      </c>
      <c r="Q92" s="24">
        <f t="shared" si="10"/>
        <v>846.86</v>
      </c>
      <c r="R92" s="24">
        <v>0</v>
      </c>
      <c r="S92" s="24">
        <f t="shared" si="11"/>
        <v>846.86</v>
      </c>
      <c r="T92" s="167"/>
    </row>
    <row r="93" spans="1:20" ht="12.6" customHeight="1" x14ac:dyDescent="0.2">
      <c r="A93" s="89"/>
      <c r="B93" s="252"/>
      <c r="C93" s="253"/>
      <c r="D93" s="33">
        <v>3113</v>
      </c>
      <c r="E93" s="34">
        <v>5331</v>
      </c>
      <c r="F93" s="35" t="s">
        <v>24</v>
      </c>
      <c r="G93" s="36">
        <f>G94+G95</f>
        <v>846.86</v>
      </c>
      <c r="H93" s="36">
        <v>0</v>
      </c>
      <c r="I93" s="174">
        <f t="shared" si="6"/>
        <v>846.86</v>
      </c>
      <c r="J93" s="174">
        <v>0</v>
      </c>
      <c r="K93" s="174">
        <f t="shared" si="7"/>
        <v>846.86</v>
      </c>
      <c r="L93" s="176">
        <v>0</v>
      </c>
      <c r="M93" s="176">
        <f t="shared" si="8"/>
        <v>846.86</v>
      </c>
      <c r="N93" s="19">
        <v>0</v>
      </c>
      <c r="O93" s="19">
        <f t="shared" si="9"/>
        <v>846.86</v>
      </c>
      <c r="P93" s="19">
        <v>0</v>
      </c>
      <c r="Q93" s="19">
        <f t="shared" si="10"/>
        <v>846.86</v>
      </c>
      <c r="R93" s="19">
        <v>0</v>
      </c>
      <c r="S93" s="19">
        <f t="shared" si="11"/>
        <v>846.86</v>
      </c>
      <c r="T93" s="4"/>
    </row>
    <row r="94" spans="1:20" ht="12.6" customHeight="1" x14ac:dyDescent="0.2">
      <c r="A94" s="198"/>
      <c r="B94" s="252"/>
      <c r="C94" s="253"/>
      <c r="D94" s="38"/>
      <c r="E94" s="39" t="s">
        <v>25</v>
      </c>
      <c r="F94" s="40" t="s">
        <v>30</v>
      </c>
      <c r="G94" s="41">
        <v>97.87</v>
      </c>
      <c r="H94" s="41">
        <v>0</v>
      </c>
      <c r="I94" s="177">
        <f t="shared" si="6"/>
        <v>97.87</v>
      </c>
      <c r="J94" s="177">
        <v>0</v>
      </c>
      <c r="K94" s="177">
        <f t="shared" si="7"/>
        <v>97.87</v>
      </c>
      <c r="L94" s="178">
        <v>0</v>
      </c>
      <c r="M94" s="178">
        <f t="shared" si="8"/>
        <v>97.87</v>
      </c>
      <c r="N94" s="20">
        <v>0</v>
      </c>
      <c r="O94" s="20">
        <f t="shared" si="9"/>
        <v>97.87</v>
      </c>
      <c r="P94" s="20">
        <v>0</v>
      </c>
      <c r="Q94" s="20">
        <f t="shared" si="10"/>
        <v>97.87</v>
      </c>
      <c r="R94" s="20">
        <v>0</v>
      </c>
      <c r="S94" s="20">
        <f t="shared" si="11"/>
        <v>97.87</v>
      </c>
      <c r="T94" s="4"/>
    </row>
    <row r="95" spans="1:20" ht="12.6" customHeight="1" thickBot="1" x14ac:dyDescent="0.25">
      <c r="A95" s="201"/>
      <c r="B95" s="260"/>
      <c r="C95" s="261"/>
      <c r="D95" s="184"/>
      <c r="E95" s="185"/>
      <c r="F95" s="186" t="s">
        <v>27</v>
      </c>
      <c r="G95" s="187">
        <v>748.99</v>
      </c>
      <c r="H95" s="187">
        <v>0</v>
      </c>
      <c r="I95" s="188">
        <f t="shared" si="6"/>
        <v>748.99</v>
      </c>
      <c r="J95" s="179">
        <v>0</v>
      </c>
      <c r="K95" s="179">
        <f t="shared" si="7"/>
        <v>748.99</v>
      </c>
      <c r="L95" s="189">
        <v>0</v>
      </c>
      <c r="M95" s="189">
        <f t="shared" si="8"/>
        <v>748.99</v>
      </c>
      <c r="N95" s="21">
        <v>0</v>
      </c>
      <c r="O95" s="21">
        <f t="shared" si="9"/>
        <v>748.99</v>
      </c>
      <c r="P95" s="21">
        <v>0</v>
      </c>
      <c r="Q95" s="21">
        <f t="shared" si="10"/>
        <v>748.99</v>
      </c>
      <c r="R95" s="21">
        <v>0</v>
      </c>
      <c r="S95" s="21">
        <f t="shared" si="11"/>
        <v>748.99</v>
      </c>
      <c r="T95" s="4"/>
    </row>
    <row r="96" spans="1:20" s="168" customFormat="1" ht="12.6" customHeight="1" x14ac:dyDescent="0.2">
      <c r="A96" s="200" t="s">
        <v>21</v>
      </c>
      <c r="B96" s="256" t="s">
        <v>67</v>
      </c>
      <c r="C96" s="257"/>
      <c r="D96" s="28" t="s">
        <v>19</v>
      </c>
      <c r="E96" s="29" t="s">
        <v>19</v>
      </c>
      <c r="F96" s="30" t="s">
        <v>68</v>
      </c>
      <c r="G96" s="31">
        <f>G97</f>
        <v>5336.32</v>
      </c>
      <c r="H96" s="166">
        <v>0</v>
      </c>
      <c r="I96" s="48">
        <f t="shared" si="6"/>
        <v>5336.32</v>
      </c>
      <c r="J96" s="49">
        <v>0</v>
      </c>
      <c r="K96" s="49">
        <f t="shared" si="7"/>
        <v>5336.32</v>
      </c>
      <c r="L96" s="50">
        <v>0</v>
      </c>
      <c r="M96" s="50">
        <f t="shared" si="8"/>
        <v>5336.32</v>
      </c>
      <c r="N96" s="22">
        <v>0</v>
      </c>
      <c r="O96" s="22">
        <f t="shared" si="9"/>
        <v>5336.32</v>
      </c>
      <c r="P96" s="22">
        <v>0</v>
      </c>
      <c r="Q96" s="22">
        <f t="shared" si="10"/>
        <v>5336.32</v>
      </c>
      <c r="R96" s="22">
        <v>0</v>
      </c>
      <c r="S96" s="22">
        <f t="shared" si="11"/>
        <v>5336.32</v>
      </c>
      <c r="T96" s="167"/>
    </row>
    <row r="97" spans="1:20" ht="12.6" customHeight="1" x14ac:dyDescent="0.2">
      <c r="A97" s="198"/>
      <c r="B97" s="252"/>
      <c r="C97" s="253"/>
      <c r="D97" s="33">
        <v>3133</v>
      </c>
      <c r="E97" s="34">
        <v>5331</v>
      </c>
      <c r="F97" s="35" t="s">
        <v>24</v>
      </c>
      <c r="G97" s="41">
        <f>SUM(G98:G99)</f>
        <v>5336.32</v>
      </c>
      <c r="H97" s="36">
        <v>0</v>
      </c>
      <c r="I97" s="174">
        <f t="shared" si="6"/>
        <v>5336.32</v>
      </c>
      <c r="J97" s="174">
        <v>0</v>
      </c>
      <c r="K97" s="174">
        <f t="shared" si="7"/>
        <v>5336.32</v>
      </c>
      <c r="L97" s="176">
        <v>0</v>
      </c>
      <c r="M97" s="176">
        <f t="shared" si="8"/>
        <v>5336.32</v>
      </c>
      <c r="N97" s="19">
        <v>0</v>
      </c>
      <c r="O97" s="19">
        <f t="shared" si="9"/>
        <v>5336.32</v>
      </c>
      <c r="P97" s="19">
        <v>0</v>
      </c>
      <c r="Q97" s="19">
        <f t="shared" si="10"/>
        <v>5336.32</v>
      </c>
      <c r="R97" s="19">
        <v>0</v>
      </c>
      <c r="S97" s="19">
        <f t="shared" si="11"/>
        <v>5336.32</v>
      </c>
      <c r="T97" s="4"/>
    </row>
    <row r="98" spans="1:20" ht="12.6" customHeight="1" x14ac:dyDescent="0.2">
      <c r="A98" s="198"/>
      <c r="B98" s="252"/>
      <c r="C98" s="253"/>
      <c r="D98" s="38"/>
      <c r="E98" s="39" t="s">
        <v>25</v>
      </c>
      <c r="F98" s="40" t="s">
        <v>30</v>
      </c>
      <c r="G98" s="41">
        <v>690.78</v>
      </c>
      <c r="H98" s="41">
        <v>0</v>
      </c>
      <c r="I98" s="177">
        <f t="shared" si="6"/>
        <v>690.78</v>
      </c>
      <c r="J98" s="177">
        <v>0</v>
      </c>
      <c r="K98" s="177">
        <f t="shared" si="7"/>
        <v>690.78</v>
      </c>
      <c r="L98" s="178">
        <v>0</v>
      </c>
      <c r="M98" s="178">
        <f t="shared" si="8"/>
        <v>690.78</v>
      </c>
      <c r="N98" s="20">
        <v>0</v>
      </c>
      <c r="O98" s="20">
        <f t="shared" si="9"/>
        <v>690.78</v>
      </c>
      <c r="P98" s="20">
        <v>0</v>
      </c>
      <c r="Q98" s="20">
        <f t="shared" si="10"/>
        <v>690.78</v>
      </c>
      <c r="R98" s="20">
        <v>0</v>
      </c>
      <c r="S98" s="20">
        <f t="shared" si="11"/>
        <v>690.78</v>
      </c>
      <c r="T98" s="4"/>
    </row>
    <row r="99" spans="1:20" ht="12.6" customHeight="1" thickBot="1" x14ac:dyDescent="0.25">
      <c r="A99" s="199"/>
      <c r="B99" s="254"/>
      <c r="C99" s="255"/>
      <c r="D99" s="43"/>
      <c r="E99" s="44"/>
      <c r="F99" s="45" t="s">
        <v>27</v>
      </c>
      <c r="G99" s="46">
        <v>4645.54</v>
      </c>
      <c r="H99" s="46">
        <v>0</v>
      </c>
      <c r="I99" s="179">
        <f t="shared" si="6"/>
        <v>4645.54</v>
      </c>
      <c r="J99" s="188">
        <v>0</v>
      </c>
      <c r="K99" s="188">
        <f t="shared" si="7"/>
        <v>4645.54</v>
      </c>
      <c r="L99" s="180">
        <v>0</v>
      </c>
      <c r="M99" s="180">
        <f t="shared" si="8"/>
        <v>4645.54</v>
      </c>
      <c r="N99" s="23">
        <v>0</v>
      </c>
      <c r="O99" s="23">
        <f t="shared" si="9"/>
        <v>4645.54</v>
      </c>
      <c r="P99" s="23">
        <v>0</v>
      </c>
      <c r="Q99" s="23">
        <f t="shared" si="10"/>
        <v>4645.54</v>
      </c>
      <c r="R99" s="23">
        <v>0</v>
      </c>
      <c r="S99" s="23">
        <f t="shared" si="11"/>
        <v>4645.54</v>
      </c>
      <c r="T99" s="4"/>
    </row>
    <row r="100" spans="1:20" s="168" customFormat="1" ht="12.6" customHeight="1" x14ac:dyDescent="0.2">
      <c r="A100" s="200" t="s">
        <v>21</v>
      </c>
      <c r="B100" s="256" t="s">
        <v>69</v>
      </c>
      <c r="C100" s="257"/>
      <c r="D100" s="28" t="s">
        <v>19</v>
      </c>
      <c r="E100" s="29" t="s">
        <v>19</v>
      </c>
      <c r="F100" s="30" t="s">
        <v>70</v>
      </c>
      <c r="G100" s="31">
        <f>G101</f>
        <v>76.23</v>
      </c>
      <c r="H100" s="181">
        <v>0</v>
      </c>
      <c r="I100" s="49">
        <f t="shared" si="6"/>
        <v>76.23</v>
      </c>
      <c r="J100" s="48">
        <v>0</v>
      </c>
      <c r="K100" s="48">
        <f t="shared" si="7"/>
        <v>76.23</v>
      </c>
      <c r="L100" s="182">
        <v>0</v>
      </c>
      <c r="M100" s="182">
        <f t="shared" si="8"/>
        <v>76.23</v>
      </c>
      <c r="N100" s="24">
        <v>0</v>
      </c>
      <c r="O100" s="24">
        <f t="shared" si="9"/>
        <v>76.23</v>
      </c>
      <c r="P100" s="24">
        <v>0</v>
      </c>
      <c r="Q100" s="24">
        <f t="shared" si="10"/>
        <v>76.23</v>
      </c>
      <c r="R100" s="24">
        <v>0</v>
      </c>
      <c r="S100" s="24">
        <f t="shared" si="11"/>
        <v>76.23</v>
      </c>
      <c r="T100" s="167"/>
    </row>
    <row r="101" spans="1:20" ht="12.6" customHeight="1" x14ac:dyDescent="0.2">
      <c r="A101" s="89"/>
      <c r="B101" s="252"/>
      <c r="C101" s="253"/>
      <c r="D101" s="33">
        <v>3149</v>
      </c>
      <c r="E101" s="34">
        <v>5331</v>
      </c>
      <c r="F101" s="35" t="s">
        <v>24</v>
      </c>
      <c r="G101" s="36">
        <f>G102+G103</f>
        <v>76.23</v>
      </c>
      <c r="H101" s="36">
        <v>0</v>
      </c>
      <c r="I101" s="174">
        <f t="shared" si="6"/>
        <v>76.23</v>
      </c>
      <c r="J101" s="174">
        <v>0</v>
      </c>
      <c r="K101" s="174">
        <f t="shared" si="7"/>
        <v>76.23</v>
      </c>
      <c r="L101" s="176">
        <v>0</v>
      </c>
      <c r="M101" s="176">
        <f t="shared" si="8"/>
        <v>76.23</v>
      </c>
      <c r="N101" s="19">
        <v>0</v>
      </c>
      <c r="O101" s="19">
        <f t="shared" si="9"/>
        <v>76.23</v>
      </c>
      <c r="P101" s="19">
        <v>0</v>
      </c>
      <c r="Q101" s="19">
        <f t="shared" si="10"/>
        <v>76.23</v>
      </c>
      <c r="R101" s="19">
        <v>0</v>
      </c>
      <c r="S101" s="19">
        <f t="shared" si="11"/>
        <v>76.23</v>
      </c>
      <c r="T101" s="4"/>
    </row>
    <row r="102" spans="1:20" ht="12.6" customHeight="1" x14ac:dyDescent="0.2">
      <c r="A102" s="198"/>
      <c r="B102" s="252"/>
      <c r="C102" s="253"/>
      <c r="D102" s="38"/>
      <c r="E102" s="39" t="s">
        <v>25</v>
      </c>
      <c r="F102" s="40" t="s">
        <v>30</v>
      </c>
      <c r="G102" s="41">
        <v>76.23</v>
      </c>
      <c r="H102" s="41">
        <v>0</v>
      </c>
      <c r="I102" s="177">
        <f t="shared" si="6"/>
        <v>76.23</v>
      </c>
      <c r="J102" s="177">
        <v>0</v>
      </c>
      <c r="K102" s="177">
        <f t="shared" si="7"/>
        <v>76.23</v>
      </c>
      <c r="L102" s="178">
        <v>0</v>
      </c>
      <c r="M102" s="178">
        <f t="shared" si="8"/>
        <v>76.23</v>
      </c>
      <c r="N102" s="20">
        <v>0</v>
      </c>
      <c r="O102" s="20">
        <f t="shared" si="9"/>
        <v>76.23</v>
      </c>
      <c r="P102" s="20">
        <v>0</v>
      </c>
      <c r="Q102" s="20">
        <f t="shared" si="10"/>
        <v>76.23</v>
      </c>
      <c r="R102" s="20">
        <v>0</v>
      </c>
      <c r="S102" s="20">
        <f t="shared" si="11"/>
        <v>76.23</v>
      </c>
      <c r="T102" s="4"/>
    </row>
    <row r="103" spans="1:20" ht="12.6" customHeight="1" thickBot="1" x14ac:dyDescent="0.25">
      <c r="A103" s="199"/>
      <c r="B103" s="254"/>
      <c r="C103" s="255"/>
      <c r="D103" s="43"/>
      <c r="E103" s="44"/>
      <c r="F103" s="45" t="s">
        <v>27</v>
      </c>
      <c r="G103" s="46">
        <v>0</v>
      </c>
      <c r="H103" s="187">
        <v>0</v>
      </c>
      <c r="I103" s="188">
        <f t="shared" si="6"/>
        <v>0</v>
      </c>
      <c r="J103" s="179">
        <v>0</v>
      </c>
      <c r="K103" s="179">
        <f t="shared" si="7"/>
        <v>0</v>
      </c>
      <c r="L103" s="189">
        <v>0</v>
      </c>
      <c r="M103" s="189">
        <f t="shared" si="8"/>
        <v>0</v>
      </c>
      <c r="N103" s="21">
        <v>0</v>
      </c>
      <c r="O103" s="21">
        <f t="shared" si="9"/>
        <v>0</v>
      </c>
      <c r="P103" s="21">
        <v>0</v>
      </c>
      <c r="Q103" s="21">
        <f t="shared" si="10"/>
        <v>0</v>
      </c>
      <c r="R103" s="21">
        <v>0</v>
      </c>
      <c r="S103" s="21">
        <f t="shared" si="11"/>
        <v>0</v>
      </c>
      <c r="T103" s="4"/>
    </row>
    <row r="104" spans="1:20" s="168" customFormat="1" ht="12.6" customHeight="1" x14ac:dyDescent="0.2">
      <c r="A104" s="27" t="s">
        <v>21</v>
      </c>
      <c r="B104" s="256" t="s">
        <v>71</v>
      </c>
      <c r="C104" s="257"/>
      <c r="D104" s="28" t="s">
        <v>19</v>
      </c>
      <c r="E104" s="29" t="s">
        <v>19</v>
      </c>
      <c r="F104" s="30" t="s">
        <v>72</v>
      </c>
      <c r="G104" s="31">
        <f>G105</f>
        <v>2087.7600000000002</v>
      </c>
      <c r="H104" s="166">
        <v>0</v>
      </c>
      <c r="I104" s="48">
        <f t="shared" si="6"/>
        <v>2087.7600000000002</v>
      </c>
      <c r="J104" s="49">
        <v>0</v>
      </c>
      <c r="K104" s="49">
        <f t="shared" si="7"/>
        <v>2087.7600000000002</v>
      </c>
      <c r="L104" s="50">
        <v>0</v>
      </c>
      <c r="M104" s="50">
        <f t="shared" si="8"/>
        <v>2087.7600000000002</v>
      </c>
      <c r="N104" s="22">
        <v>0</v>
      </c>
      <c r="O104" s="22">
        <f t="shared" si="9"/>
        <v>2087.7600000000002</v>
      </c>
      <c r="P104" s="22">
        <v>0</v>
      </c>
      <c r="Q104" s="22">
        <f t="shared" si="10"/>
        <v>2087.7600000000002</v>
      </c>
      <c r="R104" s="22">
        <v>0</v>
      </c>
      <c r="S104" s="22">
        <f t="shared" si="11"/>
        <v>2087.7600000000002</v>
      </c>
      <c r="T104" s="167"/>
    </row>
    <row r="105" spans="1:20" ht="12.6" customHeight="1" x14ac:dyDescent="0.2">
      <c r="A105" s="32"/>
      <c r="B105" s="252"/>
      <c r="C105" s="253"/>
      <c r="D105" s="33">
        <v>3121</v>
      </c>
      <c r="E105" s="34">
        <v>5331</v>
      </c>
      <c r="F105" s="35" t="s">
        <v>24</v>
      </c>
      <c r="G105" s="36">
        <f>G106+G107</f>
        <v>2087.7600000000002</v>
      </c>
      <c r="H105" s="36">
        <v>0</v>
      </c>
      <c r="I105" s="174">
        <f t="shared" si="6"/>
        <v>2087.7600000000002</v>
      </c>
      <c r="J105" s="174">
        <v>0</v>
      </c>
      <c r="K105" s="174">
        <f t="shared" si="7"/>
        <v>2087.7600000000002</v>
      </c>
      <c r="L105" s="176">
        <v>0</v>
      </c>
      <c r="M105" s="176">
        <f t="shared" si="8"/>
        <v>2087.7600000000002</v>
      </c>
      <c r="N105" s="19">
        <v>0</v>
      </c>
      <c r="O105" s="19">
        <f t="shared" si="9"/>
        <v>2087.7600000000002</v>
      </c>
      <c r="P105" s="19">
        <v>0</v>
      </c>
      <c r="Q105" s="19">
        <f t="shared" si="10"/>
        <v>2087.7600000000002</v>
      </c>
      <c r="R105" s="19">
        <v>0</v>
      </c>
      <c r="S105" s="19">
        <f t="shared" si="11"/>
        <v>2087.7600000000002</v>
      </c>
      <c r="T105" s="4"/>
    </row>
    <row r="106" spans="1:20" ht="12.6" customHeight="1" x14ac:dyDescent="0.2">
      <c r="A106" s="37"/>
      <c r="B106" s="252"/>
      <c r="C106" s="253"/>
      <c r="D106" s="38"/>
      <c r="E106" s="39" t="s">
        <v>25</v>
      </c>
      <c r="F106" s="40" t="s">
        <v>30</v>
      </c>
      <c r="G106" s="41">
        <v>30</v>
      </c>
      <c r="H106" s="41">
        <v>0</v>
      </c>
      <c r="I106" s="177">
        <f t="shared" si="6"/>
        <v>30</v>
      </c>
      <c r="J106" s="177">
        <v>0</v>
      </c>
      <c r="K106" s="177">
        <f t="shared" si="7"/>
        <v>30</v>
      </c>
      <c r="L106" s="178">
        <v>0</v>
      </c>
      <c r="M106" s="178">
        <f t="shared" si="8"/>
        <v>30</v>
      </c>
      <c r="N106" s="20">
        <v>0</v>
      </c>
      <c r="O106" s="20">
        <f t="shared" si="9"/>
        <v>30</v>
      </c>
      <c r="P106" s="20">
        <v>0</v>
      </c>
      <c r="Q106" s="20">
        <f t="shared" si="10"/>
        <v>30</v>
      </c>
      <c r="R106" s="20">
        <v>0</v>
      </c>
      <c r="S106" s="20">
        <f t="shared" si="11"/>
        <v>30</v>
      </c>
      <c r="T106" s="4"/>
    </row>
    <row r="107" spans="1:20" ht="12.6" customHeight="1" thickBot="1" x14ac:dyDescent="0.25">
      <c r="A107" s="42"/>
      <c r="B107" s="254"/>
      <c r="C107" s="255"/>
      <c r="D107" s="43"/>
      <c r="E107" s="44"/>
      <c r="F107" s="45" t="s">
        <v>27</v>
      </c>
      <c r="G107" s="46">
        <v>2057.7600000000002</v>
      </c>
      <c r="H107" s="46">
        <v>0</v>
      </c>
      <c r="I107" s="179">
        <f t="shared" si="6"/>
        <v>2057.7600000000002</v>
      </c>
      <c r="J107" s="188">
        <v>0</v>
      </c>
      <c r="K107" s="188">
        <f t="shared" si="7"/>
        <v>2057.7600000000002</v>
      </c>
      <c r="L107" s="180">
        <v>0</v>
      </c>
      <c r="M107" s="180">
        <f t="shared" si="8"/>
        <v>2057.7600000000002</v>
      </c>
      <c r="N107" s="23">
        <v>0</v>
      </c>
      <c r="O107" s="23">
        <f t="shared" si="9"/>
        <v>2057.7600000000002</v>
      </c>
      <c r="P107" s="23">
        <v>0</v>
      </c>
      <c r="Q107" s="23">
        <f t="shared" si="10"/>
        <v>2057.7600000000002</v>
      </c>
      <c r="R107" s="23">
        <v>0</v>
      </c>
      <c r="S107" s="23">
        <f t="shared" si="11"/>
        <v>2057.7600000000002</v>
      </c>
      <c r="T107" s="4"/>
    </row>
    <row r="108" spans="1:20" ht="12.6" customHeight="1" x14ac:dyDescent="0.2">
      <c r="A108" s="190" t="s">
        <v>21</v>
      </c>
      <c r="B108" s="258" t="s">
        <v>73</v>
      </c>
      <c r="C108" s="259"/>
      <c r="D108" s="191" t="s">
        <v>19</v>
      </c>
      <c r="E108" s="192" t="s">
        <v>19</v>
      </c>
      <c r="F108" s="193" t="s">
        <v>74</v>
      </c>
      <c r="G108" s="194">
        <f>G109</f>
        <v>1825.35</v>
      </c>
      <c r="H108" s="181">
        <v>0</v>
      </c>
      <c r="I108" s="49">
        <f t="shared" si="6"/>
        <v>1825.35</v>
      </c>
      <c r="J108" s="48">
        <v>0</v>
      </c>
      <c r="K108" s="48">
        <f t="shared" si="7"/>
        <v>1825.35</v>
      </c>
      <c r="L108" s="182">
        <f>+L109</f>
        <v>0</v>
      </c>
      <c r="M108" s="182">
        <f t="shared" si="8"/>
        <v>1825.35</v>
      </c>
      <c r="N108" s="24">
        <f>+N109</f>
        <v>84</v>
      </c>
      <c r="O108" s="24">
        <f t="shared" si="9"/>
        <v>1909.35</v>
      </c>
      <c r="P108" s="24">
        <v>0</v>
      </c>
      <c r="Q108" s="24">
        <f t="shared" si="10"/>
        <v>1909.35</v>
      </c>
      <c r="R108" s="24">
        <v>0</v>
      </c>
      <c r="S108" s="24">
        <f t="shared" si="11"/>
        <v>1909.35</v>
      </c>
      <c r="T108" s="4"/>
    </row>
    <row r="109" spans="1:20" ht="12.6" customHeight="1" x14ac:dyDescent="0.2">
      <c r="A109" s="32"/>
      <c r="B109" s="252"/>
      <c r="C109" s="253"/>
      <c r="D109" s="33">
        <v>3121</v>
      </c>
      <c r="E109" s="34">
        <v>5331</v>
      </c>
      <c r="F109" s="35" t="s">
        <v>24</v>
      </c>
      <c r="G109" s="36">
        <f>G110+G111</f>
        <v>1825.35</v>
      </c>
      <c r="H109" s="36">
        <v>0</v>
      </c>
      <c r="I109" s="174">
        <f t="shared" si="6"/>
        <v>1825.35</v>
      </c>
      <c r="J109" s="174">
        <v>0</v>
      </c>
      <c r="K109" s="174">
        <f t="shared" si="7"/>
        <v>1825.35</v>
      </c>
      <c r="L109" s="176">
        <f>SUM(L110:L111)</f>
        <v>0</v>
      </c>
      <c r="M109" s="176">
        <f t="shared" si="8"/>
        <v>1825.35</v>
      </c>
      <c r="N109" s="19">
        <f>SUM(N110:N111)</f>
        <v>84</v>
      </c>
      <c r="O109" s="19">
        <f t="shared" si="9"/>
        <v>1909.35</v>
      </c>
      <c r="P109" s="19">
        <v>0</v>
      </c>
      <c r="Q109" s="19">
        <f t="shared" si="10"/>
        <v>1909.35</v>
      </c>
      <c r="R109" s="19">
        <v>0</v>
      </c>
      <c r="S109" s="19">
        <f t="shared" si="11"/>
        <v>1909.35</v>
      </c>
      <c r="T109" s="4"/>
    </row>
    <row r="110" spans="1:20" ht="12.6" customHeight="1" x14ac:dyDescent="0.2">
      <c r="A110" s="37"/>
      <c r="B110" s="252"/>
      <c r="C110" s="253"/>
      <c r="D110" s="38"/>
      <c r="E110" s="39" t="s">
        <v>25</v>
      </c>
      <c r="F110" s="40" t="s">
        <v>30</v>
      </c>
      <c r="G110" s="41">
        <v>110</v>
      </c>
      <c r="H110" s="41">
        <v>0</v>
      </c>
      <c r="I110" s="177">
        <f t="shared" si="6"/>
        <v>110</v>
      </c>
      <c r="J110" s="177">
        <v>0</v>
      </c>
      <c r="K110" s="177">
        <f t="shared" si="7"/>
        <v>110</v>
      </c>
      <c r="L110" s="178">
        <v>0</v>
      </c>
      <c r="M110" s="178">
        <f t="shared" si="8"/>
        <v>110</v>
      </c>
      <c r="N110" s="20">
        <v>0</v>
      </c>
      <c r="O110" s="20">
        <f t="shared" si="9"/>
        <v>110</v>
      </c>
      <c r="P110" s="20">
        <v>0</v>
      </c>
      <c r="Q110" s="20">
        <f t="shared" si="10"/>
        <v>110</v>
      </c>
      <c r="R110" s="20">
        <v>0</v>
      </c>
      <c r="S110" s="20">
        <f t="shared" si="11"/>
        <v>110</v>
      </c>
      <c r="T110" s="4"/>
    </row>
    <row r="111" spans="1:20" ht="12.6" customHeight="1" thickBot="1" x14ac:dyDescent="0.25">
      <c r="A111" s="42"/>
      <c r="B111" s="254"/>
      <c r="C111" s="255"/>
      <c r="D111" s="43"/>
      <c r="E111" s="44"/>
      <c r="F111" s="45" t="s">
        <v>27</v>
      </c>
      <c r="G111" s="46">
        <v>1715.35</v>
      </c>
      <c r="H111" s="187">
        <v>0</v>
      </c>
      <c r="I111" s="188">
        <f t="shared" si="6"/>
        <v>1715.35</v>
      </c>
      <c r="J111" s="179">
        <v>0</v>
      </c>
      <c r="K111" s="179">
        <f t="shared" si="7"/>
        <v>1715.35</v>
      </c>
      <c r="L111" s="189">
        <v>0</v>
      </c>
      <c r="M111" s="189">
        <f t="shared" si="8"/>
        <v>1715.35</v>
      </c>
      <c r="N111" s="21">
        <v>84</v>
      </c>
      <c r="O111" s="21">
        <f t="shared" si="9"/>
        <v>1799.35</v>
      </c>
      <c r="P111" s="21">
        <v>0</v>
      </c>
      <c r="Q111" s="21">
        <f t="shared" si="10"/>
        <v>1799.35</v>
      </c>
      <c r="R111" s="21">
        <v>0</v>
      </c>
      <c r="S111" s="21">
        <f t="shared" si="11"/>
        <v>1799.35</v>
      </c>
      <c r="T111" s="4"/>
    </row>
    <row r="112" spans="1:20" s="168" customFormat="1" ht="12.75" customHeight="1" x14ac:dyDescent="0.2">
      <c r="A112" s="190" t="s">
        <v>21</v>
      </c>
      <c r="B112" s="256" t="s">
        <v>75</v>
      </c>
      <c r="C112" s="257"/>
      <c r="D112" s="191" t="s">
        <v>19</v>
      </c>
      <c r="E112" s="192" t="s">
        <v>19</v>
      </c>
      <c r="F112" s="193" t="s">
        <v>76</v>
      </c>
      <c r="G112" s="194">
        <f>G113</f>
        <v>5155.76</v>
      </c>
      <c r="H112" s="166">
        <v>0</v>
      </c>
      <c r="I112" s="48">
        <f t="shared" si="6"/>
        <v>5155.76</v>
      </c>
      <c r="J112" s="49">
        <v>0</v>
      </c>
      <c r="K112" s="49">
        <f t="shared" si="7"/>
        <v>5155.76</v>
      </c>
      <c r="L112" s="50">
        <v>0</v>
      </c>
      <c r="M112" s="50">
        <f t="shared" si="8"/>
        <v>5155.76</v>
      </c>
      <c r="N112" s="22">
        <v>0</v>
      </c>
      <c r="O112" s="22">
        <f t="shared" si="9"/>
        <v>5155.76</v>
      </c>
      <c r="P112" s="22">
        <v>0</v>
      </c>
      <c r="Q112" s="22">
        <f t="shared" si="10"/>
        <v>5155.76</v>
      </c>
      <c r="R112" s="22">
        <v>0</v>
      </c>
      <c r="S112" s="22">
        <f t="shared" si="11"/>
        <v>5155.76</v>
      </c>
      <c r="T112" s="167"/>
    </row>
    <row r="113" spans="1:20" ht="12.75" customHeight="1" x14ac:dyDescent="0.2">
      <c r="A113" s="32"/>
      <c r="B113" s="252"/>
      <c r="C113" s="253"/>
      <c r="D113" s="33">
        <v>3121</v>
      </c>
      <c r="E113" s="34">
        <v>5331</v>
      </c>
      <c r="F113" s="35" t="s">
        <v>24</v>
      </c>
      <c r="G113" s="36">
        <f>G114+G115</f>
        <v>5155.76</v>
      </c>
      <c r="H113" s="36">
        <v>0</v>
      </c>
      <c r="I113" s="174">
        <f t="shared" si="6"/>
        <v>5155.76</v>
      </c>
      <c r="J113" s="174">
        <v>0</v>
      </c>
      <c r="K113" s="174">
        <f t="shared" si="7"/>
        <v>5155.76</v>
      </c>
      <c r="L113" s="176">
        <v>0</v>
      </c>
      <c r="M113" s="176">
        <f t="shared" si="8"/>
        <v>5155.76</v>
      </c>
      <c r="N113" s="19">
        <v>0</v>
      </c>
      <c r="O113" s="19">
        <f t="shared" si="9"/>
        <v>5155.76</v>
      </c>
      <c r="P113" s="19">
        <v>0</v>
      </c>
      <c r="Q113" s="19">
        <f t="shared" si="10"/>
        <v>5155.76</v>
      </c>
      <c r="R113" s="19">
        <v>0</v>
      </c>
      <c r="S113" s="19">
        <f t="shared" si="11"/>
        <v>5155.76</v>
      </c>
      <c r="T113" s="4"/>
    </row>
    <row r="114" spans="1:20" ht="12.75" customHeight="1" x14ac:dyDescent="0.2">
      <c r="A114" s="37"/>
      <c r="B114" s="252"/>
      <c r="C114" s="253"/>
      <c r="D114" s="38"/>
      <c r="E114" s="39" t="s">
        <v>25</v>
      </c>
      <c r="F114" s="40" t="s">
        <v>30</v>
      </c>
      <c r="G114" s="41">
        <v>1024.26</v>
      </c>
      <c r="H114" s="41">
        <v>0</v>
      </c>
      <c r="I114" s="177">
        <f t="shared" si="6"/>
        <v>1024.26</v>
      </c>
      <c r="J114" s="177">
        <v>0</v>
      </c>
      <c r="K114" s="177">
        <f t="shared" si="7"/>
        <v>1024.26</v>
      </c>
      <c r="L114" s="178">
        <v>0</v>
      </c>
      <c r="M114" s="178">
        <f t="shared" si="8"/>
        <v>1024.26</v>
      </c>
      <c r="N114" s="20">
        <v>0</v>
      </c>
      <c r="O114" s="20">
        <f t="shared" si="9"/>
        <v>1024.26</v>
      </c>
      <c r="P114" s="20">
        <v>0</v>
      </c>
      <c r="Q114" s="20">
        <f t="shared" si="10"/>
        <v>1024.26</v>
      </c>
      <c r="R114" s="20">
        <v>0</v>
      </c>
      <c r="S114" s="20">
        <f t="shared" si="11"/>
        <v>1024.26</v>
      </c>
      <c r="T114" s="4"/>
    </row>
    <row r="115" spans="1:20" ht="12.75" customHeight="1" thickBot="1" x14ac:dyDescent="0.25">
      <c r="A115" s="183"/>
      <c r="B115" s="254"/>
      <c r="C115" s="255"/>
      <c r="D115" s="184"/>
      <c r="E115" s="185"/>
      <c r="F115" s="186" t="s">
        <v>27</v>
      </c>
      <c r="G115" s="187">
        <v>4131.5</v>
      </c>
      <c r="H115" s="46">
        <v>0</v>
      </c>
      <c r="I115" s="179">
        <f t="shared" si="6"/>
        <v>4131.5</v>
      </c>
      <c r="J115" s="188">
        <v>0</v>
      </c>
      <c r="K115" s="188">
        <f t="shared" si="7"/>
        <v>4131.5</v>
      </c>
      <c r="L115" s="180">
        <v>0</v>
      </c>
      <c r="M115" s="180">
        <f t="shared" si="8"/>
        <v>4131.5</v>
      </c>
      <c r="N115" s="23">
        <v>0</v>
      </c>
      <c r="O115" s="23">
        <f t="shared" si="9"/>
        <v>4131.5</v>
      </c>
      <c r="P115" s="23">
        <v>0</v>
      </c>
      <c r="Q115" s="23">
        <f t="shared" si="10"/>
        <v>4131.5</v>
      </c>
      <c r="R115" s="23">
        <v>0</v>
      </c>
      <c r="S115" s="23">
        <f t="shared" si="11"/>
        <v>4131.5</v>
      </c>
      <c r="T115" s="4"/>
    </row>
    <row r="116" spans="1:20" s="168" customFormat="1" ht="12.75" customHeight="1" x14ac:dyDescent="0.2">
      <c r="A116" s="27" t="s">
        <v>21</v>
      </c>
      <c r="B116" s="256" t="s">
        <v>77</v>
      </c>
      <c r="C116" s="257"/>
      <c r="D116" s="28" t="s">
        <v>19</v>
      </c>
      <c r="E116" s="29" t="s">
        <v>19</v>
      </c>
      <c r="F116" s="30" t="s">
        <v>78</v>
      </c>
      <c r="G116" s="31">
        <f>G117</f>
        <v>8303.59</v>
      </c>
      <c r="H116" s="181">
        <v>0</v>
      </c>
      <c r="I116" s="49">
        <f t="shared" si="6"/>
        <v>8303.59</v>
      </c>
      <c r="J116" s="48">
        <v>0</v>
      </c>
      <c r="K116" s="48">
        <f t="shared" si="7"/>
        <v>8303.59</v>
      </c>
      <c r="L116" s="182">
        <v>0</v>
      </c>
      <c r="M116" s="182">
        <f t="shared" si="8"/>
        <v>8303.59</v>
      </c>
      <c r="N116" s="24">
        <v>0</v>
      </c>
      <c r="O116" s="24">
        <f t="shared" si="9"/>
        <v>8303.59</v>
      </c>
      <c r="P116" s="24">
        <v>0</v>
      </c>
      <c r="Q116" s="24">
        <f t="shared" si="10"/>
        <v>8303.59</v>
      </c>
      <c r="R116" s="24">
        <v>0</v>
      </c>
      <c r="S116" s="24">
        <f t="shared" si="11"/>
        <v>8303.59</v>
      </c>
      <c r="T116" s="167"/>
    </row>
    <row r="117" spans="1:20" ht="12.75" customHeight="1" x14ac:dyDescent="0.2">
      <c r="A117" s="32"/>
      <c r="B117" s="252"/>
      <c r="C117" s="253"/>
      <c r="D117" s="33">
        <v>3122</v>
      </c>
      <c r="E117" s="34">
        <v>5331</v>
      </c>
      <c r="F117" s="35" t="s">
        <v>24</v>
      </c>
      <c r="G117" s="36">
        <f>G118+G119</f>
        <v>8303.59</v>
      </c>
      <c r="H117" s="36">
        <v>0</v>
      </c>
      <c r="I117" s="174">
        <f t="shared" si="6"/>
        <v>8303.59</v>
      </c>
      <c r="J117" s="174">
        <v>0</v>
      </c>
      <c r="K117" s="174">
        <f t="shared" si="7"/>
        <v>8303.59</v>
      </c>
      <c r="L117" s="176">
        <v>0</v>
      </c>
      <c r="M117" s="176">
        <f t="shared" si="8"/>
        <v>8303.59</v>
      </c>
      <c r="N117" s="19">
        <v>0</v>
      </c>
      <c r="O117" s="19">
        <f t="shared" si="9"/>
        <v>8303.59</v>
      </c>
      <c r="P117" s="19">
        <v>0</v>
      </c>
      <c r="Q117" s="19">
        <f t="shared" si="10"/>
        <v>8303.59</v>
      </c>
      <c r="R117" s="19">
        <v>0</v>
      </c>
      <c r="S117" s="19">
        <f t="shared" si="11"/>
        <v>8303.59</v>
      </c>
      <c r="T117" s="4"/>
    </row>
    <row r="118" spans="1:20" ht="12.75" customHeight="1" x14ac:dyDescent="0.2">
      <c r="A118" s="37"/>
      <c r="B118" s="252"/>
      <c r="C118" s="253"/>
      <c r="D118" s="38"/>
      <c r="E118" s="39" t="s">
        <v>25</v>
      </c>
      <c r="F118" s="40" t="s">
        <v>30</v>
      </c>
      <c r="G118" s="41">
        <v>1206</v>
      </c>
      <c r="H118" s="41">
        <v>0</v>
      </c>
      <c r="I118" s="177">
        <f t="shared" si="6"/>
        <v>1206</v>
      </c>
      <c r="J118" s="177">
        <v>0</v>
      </c>
      <c r="K118" s="177">
        <f t="shared" si="7"/>
        <v>1206</v>
      </c>
      <c r="L118" s="178">
        <v>0</v>
      </c>
      <c r="M118" s="178">
        <f t="shared" si="8"/>
        <v>1206</v>
      </c>
      <c r="N118" s="20">
        <v>0</v>
      </c>
      <c r="O118" s="20">
        <f t="shared" si="9"/>
        <v>1206</v>
      </c>
      <c r="P118" s="20">
        <v>0</v>
      </c>
      <c r="Q118" s="20">
        <f t="shared" si="10"/>
        <v>1206</v>
      </c>
      <c r="R118" s="20">
        <v>0</v>
      </c>
      <c r="S118" s="20">
        <f t="shared" si="11"/>
        <v>1206</v>
      </c>
      <c r="T118" s="4"/>
    </row>
    <row r="119" spans="1:20" ht="12.75" customHeight="1" thickBot="1" x14ac:dyDescent="0.25">
      <c r="A119" s="42"/>
      <c r="B119" s="254"/>
      <c r="C119" s="255"/>
      <c r="D119" s="43"/>
      <c r="E119" s="44"/>
      <c r="F119" s="45" t="s">
        <v>27</v>
      </c>
      <c r="G119" s="46">
        <v>7097.59</v>
      </c>
      <c r="H119" s="187">
        <v>0</v>
      </c>
      <c r="I119" s="188">
        <f t="shared" si="6"/>
        <v>7097.59</v>
      </c>
      <c r="J119" s="179">
        <v>0</v>
      </c>
      <c r="K119" s="179">
        <f t="shared" si="7"/>
        <v>7097.59</v>
      </c>
      <c r="L119" s="189">
        <v>0</v>
      </c>
      <c r="M119" s="189">
        <f t="shared" si="8"/>
        <v>7097.59</v>
      </c>
      <c r="N119" s="21">
        <v>0</v>
      </c>
      <c r="O119" s="21">
        <f t="shared" si="9"/>
        <v>7097.59</v>
      </c>
      <c r="P119" s="21">
        <v>0</v>
      </c>
      <c r="Q119" s="21">
        <f t="shared" si="10"/>
        <v>7097.59</v>
      </c>
      <c r="R119" s="21">
        <v>0</v>
      </c>
      <c r="S119" s="21">
        <f t="shared" si="11"/>
        <v>7097.59</v>
      </c>
      <c r="T119" s="4"/>
    </row>
    <row r="120" spans="1:20" s="168" customFormat="1" ht="12.75" customHeight="1" x14ac:dyDescent="0.2">
      <c r="A120" s="190" t="s">
        <v>21</v>
      </c>
      <c r="B120" s="256" t="s">
        <v>79</v>
      </c>
      <c r="C120" s="257"/>
      <c r="D120" s="191" t="s">
        <v>19</v>
      </c>
      <c r="E120" s="192" t="s">
        <v>19</v>
      </c>
      <c r="F120" s="193" t="s">
        <v>80</v>
      </c>
      <c r="G120" s="194">
        <f>G121</f>
        <v>3976.36</v>
      </c>
      <c r="H120" s="166">
        <v>0</v>
      </c>
      <c r="I120" s="48">
        <f t="shared" si="6"/>
        <v>3976.36</v>
      </c>
      <c r="J120" s="49">
        <v>0</v>
      </c>
      <c r="K120" s="49">
        <f t="shared" si="7"/>
        <v>3976.36</v>
      </c>
      <c r="L120" s="50">
        <v>0</v>
      </c>
      <c r="M120" s="50">
        <f t="shared" si="8"/>
        <v>3976.36</v>
      </c>
      <c r="N120" s="22">
        <v>0</v>
      </c>
      <c r="O120" s="22">
        <f t="shared" si="9"/>
        <v>3976.36</v>
      </c>
      <c r="P120" s="22">
        <v>0</v>
      </c>
      <c r="Q120" s="22">
        <f t="shared" si="10"/>
        <v>3976.36</v>
      </c>
      <c r="R120" s="22">
        <v>0</v>
      </c>
      <c r="S120" s="22">
        <f t="shared" si="11"/>
        <v>3976.36</v>
      </c>
      <c r="T120" s="167"/>
    </row>
    <row r="121" spans="1:20" ht="12.75" customHeight="1" x14ac:dyDescent="0.2">
      <c r="A121" s="32"/>
      <c r="B121" s="252"/>
      <c r="C121" s="253"/>
      <c r="D121" s="33">
        <v>3122</v>
      </c>
      <c r="E121" s="34">
        <v>5331</v>
      </c>
      <c r="F121" s="35" t="s">
        <v>24</v>
      </c>
      <c r="G121" s="36">
        <f>G122+G123</f>
        <v>3976.36</v>
      </c>
      <c r="H121" s="36">
        <v>0</v>
      </c>
      <c r="I121" s="174">
        <f t="shared" si="6"/>
        <v>3976.36</v>
      </c>
      <c r="J121" s="174">
        <v>0</v>
      </c>
      <c r="K121" s="174">
        <f t="shared" si="7"/>
        <v>3976.36</v>
      </c>
      <c r="L121" s="176">
        <v>0</v>
      </c>
      <c r="M121" s="176">
        <f t="shared" si="8"/>
        <v>3976.36</v>
      </c>
      <c r="N121" s="19">
        <v>0</v>
      </c>
      <c r="O121" s="19">
        <f t="shared" si="9"/>
        <v>3976.36</v>
      </c>
      <c r="P121" s="19">
        <v>0</v>
      </c>
      <c r="Q121" s="19">
        <f t="shared" si="10"/>
        <v>3976.36</v>
      </c>
      <c r="R121" s="19">
        <v>0</v>
      </c>
      <c r="S121" s="19">
        <f t="shared" si="11"/>
        <v>3976.36</v>
      </c>
      <c r="T121" s="4"/>
    </row>
    <row r="122" spans="1:20" ht="12.75" customHeight="1" x14ac:dyDescent="0.2">
      <c r="A122" s="37"/>
      <c r="B122" s="252"/>
      <c r="C122" s="253"/>
      <c r="D122" s="38"/>
      <c r="E122" s="39" t="s">
        <v>25</v>
      </c>
      <c r="F122" s="40" t="s">
        <v>30</v>
      </c>
      <c r="G122" s="41">
        <v>3.8</v>
      </c>
      <c r="H122" s="41">
        <v>0</v>
      </c>
      <c r="I122" s="177">
        <f t="shared" si="6"/>
        <v>3.8</v>
      </c>
      <c r="J122" s="177">
        <v>0</v>
      </c>
      <c r="K122" s="177">
        <f t="shared" si="7"/>
        <v>3.8</v>
      </c>
      <c r="L122" s="178">
        <v>0</v>
      </c>
      <c r="M122" s="178">
        <f t="shared" si="8"/>
        <v>3.8</v>
      </c>
      <c r="N122" s="20">
        <v>0</v>
      </c>
      <c r="O122" s="20">
        <f t="shared" si="9"/>
        <v>3.8</v>
      </c>
      <c r="P122" s="20">
        <v>0</v>
      </c>
      <c r="Q122" s="20">
        <f t="shared" si="10"/>
        <v>3.8</v>
      </c>
      <c r="R122" s="20">
        <v>0</v>
      </c>
      <c r="S122" s="20">
        <f t="shared" si="11"/>
        <v>3.8</v>
      </c>
      <c r="T122" s="4"/>
    </row>
    <row r="123" spans="1:20" ht="12.75" customHeight="1" thickBot="1" x14ac:dyDescent="0.25">
      <c r="A123" s="183"/>
      <c r="B123" s="254"/>
      <c r="C123" s="255"/>
      <c r="D123" s="184"/>
      <c r="E123" s="185"/>
      <c r="F123" s="186" t="s">
        <v>27</v>
      </c>
      <c r="G123" s="187">
        <v>3972.56</v>
      </c>
      <c r="H123" s="46">
        <v>0</v>
      </c>
      <c r="I123" s="179">
        <f t="shared" si="6"/>
        <v>3972.56</v>
      </c>
      <c r="J123" s="188">
        <v>0</v>
      </c>
      <c r="K123" s="188">
        <f t="shared" si="7"/>
        <v>3972.56</v>
      </c>
      <c r="L123" s="180">
        <v>0</v>
      </c>
      <c r="M123" s="180">
        <f t="shared" si="8"/>
        <v>3972.56</v>
      </c>
      <c r="N123" s="23">
        <v>0</v>
      </c>
      <c r="O123" s="23">
        <f t="shared" si="9"/>
        <v>3972.56</v>
      </c>
      <c r="P123" s="23">
        <v>0</v>
      </c>
      <c r="Q123" s="23">
        <f t="shared" si="10"/>
        <v>3972.56</v>
      </c>
      <c r="R123" s="23">
        <v>0</v>
      </c>
      <c r="S123" s="23">
        <f t="shared" si="11"/>
        <v>3972.56</v>
      </c>
      <c r="T123" s="4"/>
    </row>
    <row r="124" spans="1:20" s="168" customFormat="1" ht="19.149999999999999" customHeight="1" x14ac:dyDescent="0.2">
      <c r="A124" s="27" t="s">
        <v>21</v>
      </c>
      <c r="B124" s="256" t="s">
        <v>81</v>
      </c>
      <c r="C124" s="257"/>
      <c r="D124" s="28" t="s">
        <v>19</v>
      </c>
      <c r="E124" s="29" t="s">
        <v>19</v>
      </c>
      <c r="F124" s="47" t="s">
        <v>82</v>
      </c>
      <c r="G124" s="31">
        <f>G125</f>
        <v>3412.1800000000003</v>
      </c>
      <c r="H124" s="181">
        <v>0</v>
      </c>
      <c r="I124" s="49">
        <f t="shared" si="6"/>
        <v>3412.1800000000003</v>
      </c>
      <c r="J124" s="48">
        <v>0</v>
      </c>
      <c r="K124" s="48">
        <f t="shared" si="7"/>
        <v>3412.1800000000003</v>
      </c>
      <c r="L124" s="182">
        <v>0</v>
      </c>
      <c r="M124" s="182">
        <f t="shared" si="8"/>
        <v>3412.1800000000003</v>
      </c>
      <c r="N124" s="24">
        <v>0</v>
      </c>
      <c r="O124" s="24">
        <f t="shared" si="9"/>
        <v>3412.1800000000003</v>
      </c>
      <c r="P124" s="24">
        <v>0</v>
      </c>
      <c r="Q124" s="24">
        <f t="shared" si="10"/>
        <v>3412.1800000000003</v>
      </c>
      <c r="R124" s="24">
        <v>0</v>
      </c>
      <c r="S124" s="24">
        <f t="shared" si="11"/>
        <v>3412.1800000000003</v>
      </c>
      <c r="T124" s="167"/>
    </row>
    <row r="125" spans="1:20" ht="12.75" customHeight="1" x14ac:dyDescent="0.2">
      <c r="A125" s="32"/>
      <c r="B125" s="252"/>
      <c r="C125" s="253"/>
      <c r="D125" s="33">
        <v>3122</v>
      </c>
      <c r="E125" s="34">
        <v>5331</v>
      </c>
      <c r="F125" s="35" t="s">
        <v>24</v>
      </c>
      <c r="G125" s="36">
        <f>G126+G127</f>
        <v>3412.1800000000003</v>
      </c>
      <c r="H125" s="36">
        <v>0</v>
      </c>
      <c r="I125" s="174">
        <f t="shared" si="6"/>
        <v>3412.1800000000003</v>
      </c>
      <c r="J125" s="174">
        <v>0</v>
      </c>
      <c r="K125" s="174">
        <f t="shared" si="7"/>
        <v>3412.1800000000003</v>
      </c>
      <c r="L125" s="176">
        <v>0</v>
      </c>
      <c r="M125" s="176">
        <f t="shared" si="8"/>
        <v>3412.1800000000003</v>
      </c>
      <c r="N125" s="19">
        <v>0</v>
      </c>
      <c r="O125" s="19">
        <f t="shared" si="9"/>
        <v>3412.1800000000003</v>
      </c>
      <c r="P125" s="19">
        <v>0</v>
      </c>
      <c r="Q125" s="19">
        <f t="shared" si="10"/>
        <v>3412.1800000000003</v>
      </c>
      <c r="R125" s="19">
        <v>0</v>
      </c>
      <c r="S125" s="19">
        <f t="shared" si="11"/>
        <v>3412.1800000000003</v>
      </c>
      <c r="T125" s="4"/>
    </row>
    <row r="126" spans="1:20" ht="12.75" customHeight="1" x14ac:dyDescent="0.2">
      <c r="A126" s="37"/>
      <c r="B126" s="252"/>
      <c r="C126" s="253"/>
      <c r="D126" s="38"/>
      <c r="E126" s="39" t="s">
        <v>25</v>
      </c>
      <c r="F126" s="40" t="s">
        <v>30</v>
      </c>
      <c r="G126" s="41">
        <v>348.24</v>
      </c>
      <c r="H126" s="41">
        <v>0</v>
      </c>
      <c r="I126" s="177">
        <f t="shared" si="6"/>
        <v>348.24</v>
      </c>
      <c r="J126" s="177">
        <v>0</v>
      </c>
      <c r="K126" s="177">
        <f t="shared" si="7"/>
        <v>348.24</v>
      </c>
      <c r="L126" s="178">
        <v>0</v>
      </c>
      <c r="M126" s="178">
        <f t="shared" si="8"/>
        <v>348.24</v>
      </c>
      <c r="N126" s="20">
        <v>0</v>
      </c>
      <c r="O126" s="20">
        <f t="shared" si="9"/>
        <v>348.24</v>
      </c>
      <c r="P126" s="20">
        <v>0</v>
      </c>
      <c r="Q126" s="20">
        <f t="shared" si="10"/>
        <v>348.24</v>
      </c>
      <c r="R126" s="20">
        <v>0</v>
      </c>
      <c r="S126" s="20">
        <f t="shared" si="11"/>
        <v>348.24</v>
      </c>
      <c r="T126" s="4"/>
    </row>
    <row r="127" spans="1:20" ht="12.75" customHeight="1" thickBot="1" x14ac:dyDescent="0.25">
      <c r="A127" s="42"/>
      <c r="B127" s="254"/>
      <c r="C127" s="255"/>
      <c r="D127" s="43"/>
      <c r="E127" s="44"/>
      <c r="F127" s="45" t="s">
        <v>27</v>
      </c>
      <c r="G127" s="46">
        <v>3063.94</v>
      </c>
      <c r="H127" s="187">
        <v>0</v>
      </c>
      <c r="I127" s="188">
        <f t="shared" si="6"/>
        <v>3063.94</v>
      </c>
      <c r="J127" s="179">
        <v>0</v>
      </c>
      <c r="K127" s="179">
        <f t="shared" si="7"/>
        <v>3063.94</v>
      </c>
      <c r="L127" s="189">
        <v>0</v>
      </c>
      <c r="M127" s="189">
        <f t="shared" si="8"/>
        <v>3063.94</v>
      </c>
      <c r="N127" s="21">
        <v>0</v>
      </c>
      <c r="O127" s="21">
        <f t="shared" si="9"/>
        <v>3063.94</v>
      </c>
      <c r="P127" s="21">
        <v>0</v>
      </c>
      <c r="Q127" s="21">
        <f t="shared" si="10"/>
        <v>3063.94</v>
      </c>
      <c r="R127" s="21">
        <v>0</v>
      </c>
      <c r="S127" s="21">
        <f t="shared" si="11"/>
        <v>3063.94</v>
      </c>
      <c r="T127" s="4"/>
    </row>
    <row r="128" spans="1:20" s="168" customFormat="1" ht="21.6" customHeight="1" x14ac:dyDescent="0.2">
      <c r="A128" s="190" t="s">
        <v>21</v>
      </c>
      <c r="B128" s="256" t="s">
        <v>83</v>
      </c>
      <c r="C128" s="257"/>
      <c r="D128" s="191" t="s">
        <v>19</v>
      </c>
      <c r="E128" s="192" t="s">
        <v>19</v>
      </c>
      <c r="F128" s="196" t="s">
        <v>84</v>
      </c>
      <c r="G128" s="194">
        <f>G129</f>
        <v>4922.83</v>
      </c>
      <c r="H128" s="166">
        <v>0</v>
      </c>
      <c r="I128" s="48">
        <f t="shared" si="6"/>
        <v>4922.83</v>
      </c>
      <c r="J128" s="49">
        <v>0</v>
      </c>
      <c r="K128" s="49">
        <f t="shared" si="7"/>
        <v>4922.83</v>
      </c>
      <c r="L128" s="50">
        <v>0</v>
      </c>
      <c r="M128" s="50">
        <f t="shared" si="8"/>
        <v>4922.83</v>
      </c>
      <c r="N128" s="22">
        <v>0</v>
      </c>
      <c r="O128" s="22">
        <f t="shared" si="9"/>
        <v>4922.83</v>
      </c>
      <c r="P128" s="22">
        <v>0</v>
      </c>
      <c r="Q128" s="22">
        <f t="shared" si="10"/>
        <v>4922.83</v>
      </c>
      <c r="R128" s="25">
        <f>+R129</f>
        <v>-1000</v>
      </c>
      <c r="S128" s="22">
        <f t="shared" si="11"/>
        <v>3922.83</v>
      </c>
      <c r="T128" s="4" t="s">
        <v>17</v>
      </c>
    </row>
    <row r="129" spans="1:20" ht="12.75" customHeight="1" x14ac:dyDescent="0.2">
      <c r="A129" s="32"/>
      <c r="B129" s="252"/>
      <c r="C129" s="253"/>
      <c r="D129" s="33">
        <v>3123</v>
      </c>
      <c r="E129" s="34">
        <v>5331</v>
      </c>
      <c r="F129" s="35" t="s">
        <v>24</v>
      </c>
      <c r="G129" s="36">
        <f>G130+G131</f>
        <v>4922.83</v>
      </c>
      <c r="H129" s="36">
        <v>0</v>
      </c>
      <c r="I129" s="174">
        <f t="shared" si="6"/>
        <v>4922.83</v>
      </c>
      <c r="J129" s="174">
        <v>0</v>
      </c>
      <c r="K129" s="174">
        <f t="shared" si="7"/>
        <v>4922.83</v>
      </c>
      <c r="L129" s="176">
        <v>0</v>
      </c>
      <c r="M129" s="176">
        <f t="shared" si="8"/>
        <v>4922.83</v>
      </c>
      <c r="N129" s="19">
        <v>0</v>
      </c>
      <c r="O129" s="19">
        <f t="shared" si="9"/>
        <v>4922.83</v>
      </c>
      <c r="P129" s="19">
        <v>0</v>
      </c>
      <c r="Q129" s="19">
        <f t="shared" si="10"/>
        <v>4922.83</v>
      </c>
      <c r="R129" s="19">
        <f>SUM(R130:R131)</f>
        <v>-1000</v>
      </c>
      <c r="S129" s="19">
        <f t="shared" si="11"/>
        <v>3922.83</v>
      </c>
      <c r="T129" s="4"/>
    </row>
    <row r="130" spans="1:20" ht="12.75" customHeight="1" x14ac:dyDescent="0.2">
      <c r="A130" s="37"/>
      <c r="B130" s="252"/>
      <c r="C130" s="253"/>
      <c r="D130" s="38"/>
      <c r="E130" s="39" t="s">
        <v>25</v>
      </c>
      <c r="F130" s="40" t="s">
        <v>30</v>
      </c>
      <c r="G130" s="41">
        <v>806</v>
      </c>
      <c r="H130" s="41">
        <v>0</v>
      </c>
      <c r="I130" s="177">
        <f t="shared" si="6"/>
        <v>806</v>
      </c>
      <c r="J130" s="177">
        <v>0</v>
      </c>
      <c r="K130" s="177">
        <f t="shared" si="7"/>
        <v>806</v>
      </c>
      <c r="L130" s="178">
        <v>0</v>
      </c>
      <c r="M130" s="178">
        <f t="shared" si="8"/>
        <v>806</v>
      </c>
      <c r="N130" s="20">
        <v>0</v>
      </c>
      <c r="O130" s="20">
        <f t="shared" si="9"/>
        <v>806</v>
      </c>
      <c r="P130" s="20">
        <v>0</v>
      </c>
      <c r="Q130" s="20">
        <f t="shared" si="10"/>
        <v>806</v>
      </c>
      <c r="R130" s="20">
        <v>0</v>
      </c>
      <c r="S130" s="20">
        <f t="shared" si="11"/>
        <v>806</v>
      </c>
      <c r="T130" s="4"/>
    </row>
    <row r="131" spans="1:20" ht="12.75" customHeight="1" thickBot="1" x14ac:dyDescent="0.25">
      <c r="A131" s="183"/>
      <c r="B131" s="254"/>
      <c r="C131" s="255"/>
      <c r="D131" s="184"/>
      <c r="E131" s="185"/>
      <c r="F131" s="186" t="s">
        <v>27</v>
      </c>
      <c r="G131" s="187">
        <v>4116.83</v>
      </c>
      <c r="H131" s="46">
        <v>0</v>
      </c>
      <c r="I131" s="179">
        <f t="shared" si="6"/>
        <v>4116.83</v>
      </c>
      <c r="J131" s="188">
        <v>0</v>
      </c>
      <c r="K131" s="188">
        <f t="shared" si="7"/>
        <v>4116.83</v>
      </c>
      <c r="L131" s="180">
        <v>0</v>
      </c>
      <c r="M131" s="180">
        <f t="shared" si="8"/>
        <v>4116.83</v>
      </c>
      <c r="N131" s="23">
        <v>0</v>
      </c>
      <c r="O131" s="23">
        <f t="shared" si="9"/>
        <v>4116.83</v>
      </c>
      <c r="P131" s="23">
        <v>0</v>
      </c>
      <c r="Q131" s="23">
        <f t="shared" si="10"/>
        <v>4116.83</v>
      </c>
      <c r="R131" s="23">
        <v>-1000</v>
      </c>
      <c r="S131" s="23">
        <f t="shared" si="11"/>
        <v>3116.83</v>
      </c>
      <c r="T131" s="4"/>
    </row>
    <row r="132" spans="1:20" s="168" customFormat="1" ht="19.899999999999999" customHeight="1" x14ac:dyDescent="0.2">
      <c r="A132" s="27" t="s">
        <v>21</v>
      </c>
      <c r="B132" s="256" t="s">
        <v>85</v>
      </c>
      <c r="C132" s="257"/>
      <c r="D132" s="28" t="s">
        <v>19</v>
      </c>
      <c r="E132" s="29" t="s">
        <v>19</v>
      </c>
      <c r="F132" s="47" t="s">
        <v>86</v>
      </c>
      <c r="G132" s="31">
        <f>G133</f>
        <v>4946.71</v>
      </c>
      <c r="H132" s="181">
        <v>0</v>
      </c>
      <c r="I132" s="49">
        <f t="shared" si="6"/>
        <v>4946.71</v>
      </c>
      <c r="J132" s="48">
        <v>0</v>
      </c>
      <c r="K132" s="48">
        <f t="shared" si="7"/>
        <v>4946.71</v>
      </c>
      <c r="L132" s="182">
        <v>0</v>
      </c>
      <c r="M132" s="182">
        <f t="shared" si="8"/>
        <v>4946.71</v>
      </c>
      <c r="N132" s="24">
        <f>+N133</f>
        <v>894.69100000000003</v>
      </c>
      <c r="O132" s="24">
        <f t="shared" si="9"/>
        <v>5841.4009999999998</v>
      </c>
      <c r="P132" s="24">
        <v>0</v>
      </c>
      <c r="Q132" s="24">
        <f t="shared" si="10"/>
        <v>5841.4009999999998</v>
      </c>
      <c r="R132" s="26">
        <v>0</v>
      </c>
      <c r="S132" s="24">
        <f t="shared" si="11"/>
        <v>5841.4009999999998</v>
      </c>
      <c r="T132" s="167"/>
    </row>
    <row r="133" spans="1:20" ht="12.75" customHeight="1" x14ac:dyDescent="0.2">
      <c r="A133" s="32"/>
      <c r="B133" s="252"/>
      <c r="C133" s="253"/>
      <c r="D133" s="33">
        <v>3123</v>
      </c>
      <c r="E133" s="34">
        <v>5331</v>
      </c>
      <c r="F133" s="35" t="s">
        <v>24</v>
      </c>
      <c r="G133" s="36">
        <f>G134+G135</f>
        <v>4946.71</v>
      </c>
      <c r="H133" s="36">
        <v>0</v>
      </c>
      <c r="I133" s="174">
        <f t="shared" si="6"/>
        <v>4946.71</v>
      </c>
      <c r="J133" s="174">
        <v>0</v>
      </c>
      <c r="K133" s="174">
        <f t="shared" si="7"/>
        <v>4946.71</v>
      </c>
      <c r="L133" s="176">
        <v>0</v>
      </c>
      <c r="M133" s="176">
        <f t="shared" si="8"/>
        <v>4946.71</v>
      </c>
      <c r="N133" s="19">
        <f>SUM(N134:N135)</f>
        <v>894.69100000000003</v>
      </c>
      <c r="O133" s="19">
        <f t="shared" si="9"/>
        <v>5841.4009999999998</v>
      </c>
      <c r="P133" s="19">
        <v>0</v>
      </c>
      <c r="Q133" s="19">
        <f t="shared" si="10"/>
        <v>5841.4009999999998</v>
      </c>
      <c r="R133" s="19">
        <v>0</v>
      </c>
      <c r="S133" s="19">
        <f t="shared" si="11"/>
        <v>5841.4009999999998</v>
      </c>
      <c r="T133" s="4"/>
    </row>
    <row r="134" spans="1:20" ht="12.75" customHeight="1" x14ac:dyDescent="0.2">
      <c r="A134" s="37"/>
      <c r="B134" s="252"/>
      <c r="C134" s="253"/>
      <c r="D134" s="38"/>
      <c r="E134" s="39" t="s">
        <v>25</v>
      </c>
      <c r="F134" s="40" t="s">
        <v>30</v>
      </c>
      <c r="G134" s="41">
        <v>504.08</v>
      </c>
      <c r="H134" s="41">
        <v>0</v>
      </c>
      <c r="I134" s="177">
        <f t="shared" si="6"/>
        <v>504.08</v>
      </c>
      <c r="J134" s="177">
        <v>0</v>
      </c>
      <c r="K134" s="177">
        <f t="shared" si="7"/>
        <v>504.08</v>
      </c>
      <c r="L134" s="178">
        <v>0</v>
      </c>
      <c r="M134" s="178">
        <f t="shared" si="8"/>
        <v>504.08</v>
      </c>
      <c r="N134" s="20">
        <v>0</v>
      </c>
      <c r="O134" s="20">
        <f t="shared" si="9"/>
        <v>504.08</v>
      </c>
      <c r="P134" s="20">
        <v>0</v>
      </c>
      <c r="Q134" s="20">
        <f t="shared" si="10"/>
        <v>504.08</v>
      </c>
      <c r="R134" s="20">
        <v>0</v>
      </c>
      <c r="S134" s="20">
        <f t="shared" si="11"/>
        <v>504.08</v>
      </c>
      <c r="T134" s="4"/>
    </row>
    <row r="135" spans="1:20" ht="12.75" customHeight="1" thickBot="1" x14ac:dyDescent="0.25">
      <c r="A135" s="42"/>
      <c r="B135" s="254"/>
      <c r="C135" s="255"/>
      <c r="D135" s="43"/>
      <c r="E135" s="44"/>
      <c r="F135" s="45" t="s">
        <v>27</v>
      </c>
      <c r="G135" s="46">
        <v>4442.63</v>
      </c>
      <c r="H135" s="187">
        <v>0</v>
      </c>
      <c r="I135" s="188">
        <f t="shared" si="6"/>
        <v>4442.63</v>
      </c>
      <c r="J135" s="179">
        <v>0</v>
      </c>
      <c r="K135" s="179">
        <f t="shared" si="7"/>
        <v>4442.63</v>
      </c>
      <c r="L135" s="189">
        <v>0</v>
      </c>
      <c r="M135" s="189">
        <f t="shared" si="8"/>
        <v>4442.63</v>
      </c>
      <c r="N135" s="21">
        <v>894.69100000000003</v>
      </c>
      <c r="O135" s="21">
        <f t="shared" si="9"/>
        <v>5337.3209999999999</v>
      </c>
      <c r="P135" s="21">
        <v>0</v>
      </c>
      <c r="Q135" s="21">
        <f t="shared" si="10"/>
        <v>5337.3209999999999</v>
      </c>
      <c r="R135" s="21">
        <v>0</v>
      </c>
      <c r="S135" s="21">
        <f t="shared" si="11"/>
        <v>5337.3209999999999</v>
      </c>
      <c r="T135" s="4"/>
    </row>
    <row r="136" spans="1:20" s="168" customFormat="1" ht="12.75" customHeight="1" thickBot="1" x14ac:dyDescent="0.25">
      <c r="A136" s="190" t="s">
        <v>21</v>
      </c>
      <c r="B136" s="256" t="s">
        <v>87</v>
      </c>
      <c r="C136" s="257"/>
      <c r="D136" s="191" t="s">
        <v>19</v>
      </c>
      <c r="E136" s="192" t="s">
        <v>19</v>
      </c>
      <c r="F136" s="193" t="s">
        <v>88</v>
      </c>
      <c r="G136" s="194">
        <f>G137</f>
        <v>3198.65</v>
      </c>
      <c r="H136" s="202">
        <v>0</v>
      </c>
      <c r="I136" s="48">
        <f t="shared" si="6"/>
        <v>3198.65</v>
      </c>
      <c r="J136" s="49">
        <v>0</v>
      </c>
      <c r="K136" s="49">
        <f t="shared" si="7"/>
        <v>3198.65</v>
      </c>
      <c r="L136" s="50">
        <v>0</v>
      </c>
      <c r="M136" s="50">
        <f t="shared" si="8"/>
        <v>3198.65</v>
      </c>
      <c r="N136" s="22">
        <v>0</v>
      </c>
      <c r="O136" s="22">
        <f t="shared" si="9"/>
        <v>3198.65</v>
      </c>
      <c r="P136" s="22">
        <v>0</v>
      </c>
      <c r="Q136" s="22">
        <f t="shared" si="10"/>
        <v>3198.65</v>
      </c>
      <c r="R136" s="22">
        <v>0</v>
      </c>
      <c r="S136" s="22">
        <f t="shared" si="11"/>
        <v>3198.65</v>
      </c>
      <c r="T136" s="167"/>
    </row>
    <row r="137" spans="1:20" ht="12.75" customHeight="1" x14ac:dyDescent="0.2">
      <c r="A137" s="32"/>
      <c r="B137" s="252"/>
      <c r="C137" s="253"/>
      <c r="D137" s="33">
        <v>3133</v>
      </c>
      <c r="E137" s="34">
        <v>5331</v>
      </c>
      <c r="F137" s="35" t="s">
        <v>24</v>
      </c>
      <c r="G137" s="36">
        <f>G138+G139</f>
        <v>3198.65</v>
      </c>
      <c r="H137" s="173">
        <v>0</v>
      </c>
      <c r="I137" s="174">
        <f t="shared" si="6"/>
        <v>3198.65</v>
      </c>
      <c r="J137" s="174">
        <v>0</v>
      </c>
      <c r="K137" s="174">
        <f t="shared" si="7"/>
        <v>3198.65</v>
      </c>
      <c r="L137" s="176">
        <v>0</v>
      </c>
      <c r="M137" s="176">
        <f t="shared" si="8"/>
        <v>3198.65</v>
      </c>
      <c r="N137" s="19">
        <v>0</v>
      </c>
      <c r="O137" s="19">
        <f t="shared" si="9"/>
        <v>3198.65</v>
      </c>
      <c r="P137" s="19">
        <v>0</v>
      </c>
      <c r="Q137" s="19">
        <f t="shared" si="10"/>
        <v>3198.65</v>
      </c>
      <c r="R137" s="19">
        <v>0</v>
      </c>
      <c r="S137" s="19">
        <f t="shared" si="11"/>
        <v>3198.65</v>
      </c>
      <c r="T137" s="4"/>
    </row>
    <row r="138" spans="1:20" ht="12.75" customHeight="1" x14ac:dyDescent="0.2">
      <c r="A138" s="37"/>
      <c r="B138" s="252"/>
      <c r="C138" s="253"/>
      <c r="D138" s="38"/>
      <c r="E138" s="39" t="s">
        <v>25</v>
      </c>
      <c r="F138" s="40" t="s">
        <v>30</v>
      </c>
      <c r="G138" s="41">
        <v>135.61000000000001</v>
      </c>
      <c r="H138" s="41">
        <v>0</v>
      </c>
      <c r="I138" s="177">
        <f t="shared" si="6"/>
        <v>135.61000000000001</v>
      </c>
      <c r="J138" s="177">
        <v>0</v>
      </c>
      <c r="K138" s="177">
        <f t="shared" si="7"/>
        <v>135.61000000000001</v>
      </c>
      <c r="L138" s="178">
        <v>0</v>
      </c>
      <c r="M138" s="178">
        <f t="shared" si="8"/>
        <v>135.61000000000001</v>
      </c>
      <c r="N138" s="20">
        <v>0</v>
      </c>
      <c r="O138" s="20">
        <f t="shared" si="9"/>
        <v>135.61000000000001</v>
      </c>
      <c r="P138" s="20">
        <v>0</v>
      </c>
      <c r="Q138" s="20">
        <f t="shared" si="10"/>
        <v>135.61000000000001</v>
      </c>
      <c r="R138" s="20">
        <v>0</v>
      </c>
      <c r="S138" s="20">
        <f t="shared" si="11"/>
        <v>135.61000000000001</v>
      </c>
      <c r="T138" s="4"/>
    </row>
    <row r="139" spans="1:20" ht="12.75" customHeight="1" thickBot="1" x14ac:dyDescent="0.25">
      <c r="A139" s="183"/>
      <c r="B139" s="254"/>
      <c r="C139" s="255"/>
      <c r="D139" s="184"/>
      <c r="E139" s="185"/>
      <c r="F139" s="186" t="s">
        <v>27</v>
      </c>
      <c r="G139" s="187">
        <v>3063.04</v>
      </c>
      <c r="H139" s="46">
        <v>0</v>
      </c>
      <c r="I139" s="179">
        <f t="shared" si="6"/>
        <v>3063.04</v>
      </c>
      <c r="J139" s="188">
        <v>0</v>
      </c>
      <c r="K139" s="188">
        <f t="shared" si="7"/>
        <v>3063.04</v>
      </c>
      <c r="L139" s="180">
        <v>0</v>
      </c>
      <c r="M139" s="180">
        <f t="shared" si="8"/>
        <v>3063.04</v>
      </c>
      <c r="N139" s="23">
        <v>0</v>
      </c>
      <c r="O139" s="23">
        <f t="shared" si="9"/>
        <v>3063.04</v>
      </c>
      <c r="P139" s="23">
        <v>0</v>
      </c>
      <c r="Q139" s="23">
        <f t="shared" si="10"/>
        <v>3063.04</v>
      </c>
      <c r="R139" s="23">
        <v>0</v>
      </c>
      <c r="S139" s="23">
        <f t="shared" si="11"/>
        <v>3063.04</v>
      </c>
      <c r="T139" s="4"/>
    </row>
    <row r="140" spans="1:20" s="168" customFormat="1" ht="12.75" customHeight="1" x14ac:dyDescent="0.2">
      <c r="A140" s="27" t="s">
        <v>21</v>
      </c>
      <c r="B140" s="256" t="s">
        <v>89</v>
      </c>
      <c r="C140" s="257"/>
      <c r="D140" s="28" t="s">
        <v>19</v>
      </c>
      <c r="E140" s="29" t="s">
        <v>19</v>
      </c>
      <c r="F140" s="30" t="s">
        <v>90</v>
      </c>
      <c r="G140" s="31">
        <f>G141</f>
        <v>3276.2000000000003</v>
      </c>
      <c r="H140" s="181">
        <v>0</v>
      </c>
      <c r="I140" s="49">
        <f t="shared" ref="I140:I203" si="12">+G140+H140</f>
        <v>3276.2000000000003</v>
      </c>
      <c r="J140" s="48">
        <v>0</v>
      </c>
      <c r="K140" s="48">
        <f t="shared" ref="K140:K203" si="13">+I140+J140</f>
        <v>3276.2000000000003</v>
      </c>
      <c r="L140" s="182">
        <v>0</v>
      </c>
      <c r="M140" s="182">
        <f t="shared" ref="M140:M203" si="14">+K140+L140</f>
        <v>3276.2000000000003</v>
      </c>
      <c r="N140" s="24">
        <v>0</v>
      </c>
      <c r="O140" s="24">
        <f t="shared" ref="O140:O203" si="15">+M140+N140</f>
        <v>3276.2000000000003</v>
      </c>
      <c r="P140" s="24">
        <v>0</v>
      </c>
      <c r="Q140" s="24">
        <f t="shared" ref="Q140:Q203" si="16">+O140+P140</f>
        <v>3276.2000000000003</v>
      </c>
      <c r="R140" s="24">
        <v>0</v>
      </c>
      <c r="S140" s="24">
        <f t="shared" ref="S140:S203" si="17">+Q140+R140</f>
        <v>3276.2000000000003</v>
      </c>
      <c r="T140" s="167"/>
    </row>
    <row r="141" spans="1:20" ht="12.75" customHeight="1" x14ac:dyDescent="0.2">
      <c r="A141" s="32"/>
      <c r="B141" s="252"/>
      <c r="C141" s="253"/>
      <c r="D141" s="33">
        <v>3113</v>
      </c>
      <c r="E141" s="34">
        <v>5331</v>
      </c>
      <c r="F141" s="35" t="s">
        <v>24</v>
      </c>
      <c r="G141" s="36">
        <f>G142+G143</f>
        <v>3276.2000000000003</v>
      </c>
      <c r="H141" s="36">
        <v>0</v>
      </c>
      <c r="I141" s="174">
        <f t="shared" si="12"/>
        <v>3276.2000000000003</v>
      </c>
      <c r="J141" s="175">
        <v>0</v>
      </c>
      <c r="K141" s="174">
        <f t="shared" si="13"/>
        <v>3276.2000000000003</v>
      </c>
      <c r="L141" s="176">
        <v>0</v>
      </c>
      <c r="M141" s="176">
        <f t="shared" si="14"/>
        <v>3276.2000000000003</v>
      </c>
      <c r="N141" s="19">
        <v>0</v>
      </c>
      <c r="O141" s="19">
        <f t="shared" si="15"/>
        <v>3276.2000000000003</v>
      </c>
      <c r="P141" s="19">
        <v>0</v>
      </c>
      <c r="Q141" s="19">
        <f t="shared" si="16"/>
        <v>3276.2000000000003</v>
      </c>
      <c r="R141" s="19">
        <v>0</v>
      </c>
      <c r="S141" s="19">
        <f t="shared" si="17"/>
        <v>3276.2000000000003</v>
      </c>
      <c r="T141" s="4"/>
    </row>
    <row r="142" spans="1:20" ht="12.75" customHeight="1" x14ac:dyDescent="0.2">
      <c r="A142" s="37"/>
      <c r="B142" s="252"/>
      <c r="C142" s="253"/>
      <c r="D142" s="38"/>
      <c r="E142" s="39" t="s">
        <v>25</v>
      </c>
      <c r="F142" s="40" t="s">
        <v>30</v>
      </c>
      <c r="G142" s="41">
        <v>159.80000000000001</v>
      </c>
      <c r="H142" s="41">
        <v>0</v>
      </c>
      <c r="I142" s="177">
        <f t="shared" si="12"/>
        <v>159.80000000000001</v>
      </c>
      <c r="J142" s="177">
        <v>0</v>
      </c>
      <c r="K142" s="177">
        <f t="shared" si="13"/>
        <v>159.80000000000001</v>
      </c>
      <c r="L142" s="178">
        <v>0</v>
      </c>
      <c r="M142" s="178">
        <f t="shared" si="14"/>
        <v>159.80000000000001</v>
      </c>
      <c r="N142" s="20">
        <v>0</v>
      </c>
      <c r="O142" s="20">
        <f t="shared" si="15"/>
        <v>159.80000000000001</v>
      </c>
      <c r="P142" s="20">
        <v>0</v>
      </c>
      <c r="Q142" s="20">
        <f t="shared" si="16"/>
        <v>159.80000000000001</v>
      </c>
      <c r="R142" s="20">
        <v>0</v>
      </c>
      <c r="S142" s="20">
        <f t="shared" si="17"/>
        <v>159.80000000000001</v>
      </c>
      <c r="T142" s="4"/>
    </row>
    <row r="143" spans="1:20" ht="12.75" customHeight="1" thickBot="1" x14ac:dyDescent="0.25">
      <c r="A143" s="42"/>
      <c r="B143" s="254"/>
      <c r="C143" s="255"/>
      <c r="D143" s="43"/>
      <c r="E143" s="44"/>
      <c r="F143" s="45" t="s">
        <v>27</v>
      </c>
      <c r="G143" s="46">
        <v>3116.4</v>
      </c>
      <c r="H143" s="187">
        <v>0</v>
      </c>
      <c r="I143" s="188">
        <f t="shared" si="12"/>
        <v>3116.4</v>
      </c>
      <c r="J143" s="179">
        <v>0</v>
      </c>
      <c r="K143" s="179">
        <f t="shared" si="13"/>
        <v>3116.4</v>
      </c>
      <c r="L143" s="189">
        <v>0</v>
      </c>
      <c r="M143" s="189">
        <f t="shared" si="14"/>
        <v>3116.4</v>
      </c>
      <c r="N143" s="21">
        <v>0</v>
      </c>
      <c r="O143" s="21">
        <f t="shared" si="15"/>
        <v>3116.4</v>
      </c>
      <c r="P143" s="21">
        <v>0</v>
      </c>
      <c r="Q143" s="21">
        <f t="shared" si="16"/>
        <v>3116.4</v>
      </c>
      <c r="R143" s="21">
        <v>0</v>
      </c>
      <c r="S143" s="21">
        <f t="shared" si="17"/>
        <v>3116.4</v>
      </c>
      <c r="T143" s="4"/>
    </row>
    <row r="144" spans="1:20" s="168" customFormat="1" ht="19.149999999999999" customHeight="1" x14ac:dyDescent="0.2">
      <c r="A144" s="190" t="s">
        <v>21</v>
      </c>
      <c r="B144" s="256" t="s">
        <v>91</v>
      </c>
      <c r="C144" s="257"/>
      <c r="D144" s="191" t="s">
        <v>19</v>
      </c>
      <c r="E144" s="192" t="s">
        <v>19</v>
      </c>
      <c r="F144" s="196" t="s">
        <v>92</v>
      </c>
      <c r="G144" s="194">
        <f>G145</f>
        <v>1204.97</v>
      </c>
      <c r="H144" s="166">
        <v>0</v>
      </c>
      <c r="I144" s="48">
        <f t="shared" si="12"/>
        <v>1204.97</v>
      </c>
      <c r="J144" s="49">
        <v>0</v>
      </c>
      <c r="K144" s="49">
        <f t="shared" si="13"/>
        <v>1204.97</v>
      </c>
      <c r="L144" s="50">
        <v>0</v>
      </c>
      <c r="M144" s="50">
        <f t="shared" si="14"/>
        <v>1204.97</v>
      </c>
      <c r="N144" s="22">
        <v>0</v>
      </c>
      <c r="O144" s="22">
        <f t="shared" si="15"/>
        <v>1204.97</v>
      </c>
      <c r="P144" s="22">
        <v>0</v>
      </c>
      <c r="Q144" s="22">
        <f t="shared" si="16"/>
        <v>1204.97</v>
      </c>
      <c r="R144" s="22">
        <v>0</v>
      </c>
      <c r="S144" s="22">
        <f t="shared" si="17"/>
        <v>1204.97</v>
      </c>
      <c r="T144" s="167"/>
    </row>
    <row r="145" spans="1:20" ht="12.75" customHeight="1" x14ac:dyDescent="0.2">
      <c r="A145" s="32"/>
      <c r="B145" s="252"/>
      <c r="C145" s="253"/>
      <c r="D145" s="33">
        <v>3113</v>
      </c>
      <c r="E145" s="34">
        <v>5331</v>
      </c>
      <c r="F145" s="35" t="s">
        <v>24</v>
      </c>
      <c r="G145" s="36">
        <f>G146+G147</f>
        <v>1204.97</v>
      </c>
      <c r="H145" s="36">
        <v>0</v>
      </c>
      <c r="I145" s="174">
        <f t="shared" si="12"/>
        <v>1204.97</v>
      </c>
      <c r="J145" s="174">
        <v>0</v>
      </c>
      <c r="K145" s="174">
        <f t="shared" si="13"/>
        <v>1204.97</v>
      </c>
      <c r="L145" s="176">
        <v>0</v>
      </c>
      <c r="M145" s="176">
        <f t="shared" si="14"/>
        <v>1204.97</v>
      </c>
      <c r="N145" s="19">
        <v>0</v>
      </c>
      <c r="O145" s="19">
        <f t="shared" si="15"/>
        <v>1204.97</v>
      </c>
      <c r="P145" s="19">
        <v>0</v>
      </c>
      <c r="Q145" s="19">
        <f t="shared" si="16"/>
        <v>1204.97</v>
      </c>
      <c r="R145" s="19">
        <v>0</v>
      </c>
      <c r="S145" s="19">
        <f t="shared" si="17"/>
        <v>1204.97</v>
      </c>
      <c r="T145" s="4"/>
    </row>
    <row r="146" spans="1:20" ht="12.75" customHeight="1" x14ac:dyDescent="0.2">
      <c r="A146" s="37"/>
      <c r="B146" s="252"/>
      <c r="C146" s="253"/>
      <c r="D146" s="38"/>
      <c r="E146" s="39" t="s">
        <v>25</v>
      </c>
      <c r="F146" s="40" t="s">
        <v>30</v>
      </c>
      <c r="G146" s="41">
        <v>35.78</v>
      </c>
      <c r="H146" s="41">
        <v>0</v>
      </c>
      <c r="I146" s="177">
        <f t="shared" si="12"/>
        <v>35.78</v>
      </c>
      <c r="J146" s="177">
        <v>0</v>
      </c>
      <c r="K146" s="177">
        <f t="shared" si="13"/>
        <v>35.78</v>
      </c>
      <c r="L146" s="178">
        <v>0</v>
      </c>
      <c r="M146" s="178">
        <f t="shared" si="14"/>
        <v>35.78</v>
      </c>
      <c r="N146" s="20">
        <v>0</v>
      </c>
      <c r="O146" s="20">
        <f t="shared" si="15"/>
        <v>35.78</v>
      </c>
      <c r="P146" s="20">
        <v>0</v>
      </c>
      <c r="Q146" s="20">
        <f t="shared" si="16"/>
        <v>35.78</v>
      </c>
      <c r="R146" s="20">
        <v>0</v>
      </c>
      <c r="S146" s="20">
        <f t="shared" si="17"/>
        <v>35.78</v>
      </c>
      <c r="T146" s="4"/>
    </row>
    <row r="147" spans="1:20" ht="12.75" customHeight="1" thickBot="1" x14ac:dyDescent="0.25">
      <c r="A147" s="183"/>
      <c r="B147" s="254"/>
      <c r="C147" s="255"/>
      <c r="D147" s="184"/>
      <c r="E147" s="185"/>
      <c r="F147" s="186" t="s">
        <v>27</v>
      </c>
      <c r="G147" s="187">
        <v>1169.19</v>
      </c>
      <c r="H147" s="46">
        <v>0</v>
      </c>
      <c r="I147" s="179">
        <f t="shared" si="12"/>
        <v>1169.19</v>
      </c>
      <c r="J147" s="188">
        <v>0</v>
      </c>
      <c r="K147" s="188">
        <f t="shared" si="13"/>
        <v>1169.19</v>
      </c>
      <c r="L147" s="180">
        <v>0</v>
      </c>
      <c r="M147" s="180">
        <f t="shared" si="14"/>
        <v>1169.19</v>
      </c>
      <c r="N147" s="23">
        <v>0</v>
      </c>
      <c r="O147" s="23">
        <f t="shared" si="15"/>
        <v>1169.19</v>
      </c>
      <c r="P147" s="23">
        <v>0</v>
      </c>
      <c r="Q147" s="23">
        <f t="shared" si="16"/>
        <v>1169.19</v>
      </c>
      <c r="R147" s="23">
        <v>0</v>
      </c>
      <c r="S147" s="23">
        <f t="shared" si="17"/>
        <v>1169.19</v>
      </c>
      <c r="T147" s="4"/>
    </row>
    <row r="148" spans="1:20" s="168" customFormat="1" ht="12.75" customHeight="1" x14ac:dyDescent="0.2">
      <c r="A148" s="27" t="s">
        <v>21</v>
      </c>
      <c r="B148" s="256" t="s">
        <v>93</v>
      </c>
      <c r="C148" s="257"/>
      <c r="D148" s="28" t="s">
        <v>19</v>
      </c>
      <c r="E148" s="29" t="s">
        <v>19</v>
      </c>
      <c r="F148" s="30" t="s">
        <v>94</v>
      </c>
      <c r="G148" s="31">
        <f>G149</f>
        <v>1023.54</v>
      </c>
      <c r="H148" s="181">
        <v>0</v>
      </c>
      <c r="I148" s="49">
        <f t="shared" si="12"/>
        <v>1023.54</v>
      </c>
      <c r="J148" s="48">
        <v>0</v>
      </c>
      <c r="K148" s="48">
        <f t="shared" si="13"/>
        <v>1023.54</v>
      </c>
      <c r="L148" s="182">
        <v>0</v>
      </c>
      <c r="M148" s="182">
        <f t="shared" si="14"/>
        <v>1023.54</v>
      </c>
      <c r="N148" s="24">
        <v>0</v>
      </c>
      <c r="O148" s="24">
        <f t="shared" si="15"/>
        <v>1023.54</v>
      </c>
      <c r="P148" s="24">
        <v>0</v>
      </c>
      <c r="Q148" s="24">
        <f t="shared" si="16"/>
        <v>1023.54</v>
      </c>
      <c r="R148" s="24">
        <v>0</v>
      </c>
      <c r="S148" s="24">
        <f t="shared" si="17"/>
        <v>1023.54</v>
      </c>
      <c r="T148" s="167"/>
    </row>
    <row r="149" spans="1:20" ht="12.75" customHeight="1" x14ac:dyDescent="0.2">
      <c r="A149" s="32"/>
      <c r="B149" s="252"/>
      <c r="C149" s="253"/>
      <c r="D149" s="33">
        <v>3113</v>
      </c>
      <c r="E149" s="34">
        <v>5331</v>
      </c>
      <c r="F149" s="35" t="s">
        <v>24</v>
      </c>
      <c r="G149" s="36">
        <f>G150+G151</f>
        <v>1023.54</v>
      </c>
      <c r="H149" s="36">
        <v>0</v>
      </c>
      <c r="I149" s="174">
        <f t="shared" si="12"/>
        <v>1023.54</v>
      </c>
      <c r="J149" s="174">
        <v>0</v>
      </c>
      <c r="K149" s="174">
        <f t="shared" si="13"/>
        <v>1023.54</v>
      </c>
      <c r="L149" s="176">
        <v>0</v>
      </c>
      <c r="M149" s="176">
        <f t="shared" si="14"/>
        <v>1023.54</v>
      </c>
      <c r="N149" s="19">
        <v>0</v>
      </c>
      <c r="O149" s="19">
        <f t="shared" si="15"/>
        <v>1023.54</v>
      </c>
      <c r="P149" s="19">
        <v>0</v>
      </c>
      <c r="Q149" s="19">
        <f t="shared" si="16"/>
        <v>1023.54</v>
      </c>
      <c r="R149" s="19">
        <v>0</v>
      </c>
      <c r="S149" s="19">
        <f t="shared" si="17"/>
        <v>1023.54</v>
      </c>
      <c r="T149" s="4"/>
    </row>
    <row r="150" spans="1:20" ht="12.75" customHeight="1" x14ac:dyDescent="0.2">
      <c r="A150" s="37"/>
      <c r="B150" s="252"/>
      <c r="C150" s="253"/>
      <c r="D150" s="38"/>
      <c r="E150" s="39" t="s">
        <v>25</v>
      </c>
      <c r="F150" s="40" t="s">
        <v>30</v>
      </c>
      <c r="G150" s="41">
        <v>0</v>
      </c>
      <c r="H150" s="41">
        <v>0</v>
      </c>
      <c r="I150" s="177">
        <f t="shared" si="12"/>
        <v>0</v>
      </c>
      <c r="J150" s="177">
        <v>0</v>
      </c>
      <c r="K150" s="177">
        <f t="shared" si="13"/>
        <v>0</v>
      </c>
      <c r="L150" s="178">
        <v>0</v>
      </c>
      <c r="M150" s="178">
        <f t="shared" si="14"/>
        <v>0</v>
      </c>
      <c r="N150" s="20">
        <v>0</v>
      </c>
      <c r="O150" s="20">
        <f t="shared" si="15"/>
        <v>0</v>
      </c>
      <c r="P150" s="20">
        <v>0</v>
      </c>
      <c r="Q150" s="20">
        <f t="shared" si="16"/>
        <v>0</v>
      </c>
      <c r="R150" s="20">
        <v>0</v>
      </c>
      <c r="S150" s="20">
        <f t="shared" si="17"/>
        <v>0</v>
      </c>
      <c r="T150" s="4"/>
    </row>
    <row r="151" spans="1:20" ht="12.75" customHeight="1" thickBot="1" x14ac:dyDescent="0.25">
      <c r="A151" s="42"/>
      <c r="B151" s="254"/>
      <c r="C151" s="255"/>
      <c r="D151" s="43"/>
      <c r="E151" s="44"/>
      <c r="F151" s="45" t="s">
        <v>27</v>
      </c>
      <c r="G151" s="46">
        <v>1023.54</v>
      </c>
      <c r="H151" s="187">
        <v>0</v>
      </c>
      <c r="I151" s="188">
        <f t="shared" si="12"/>
        <v>1023.54</v>
      </c>
      <c r="J151" s="179">
        <v>0</v>
      </c>
      <c r="K151" s="179">
        <f t="shared" si="13"/>
        <v>1023.54</v>
      </c>
      <c r="L151" s="189">
        <v>0</v>
      </c>
      <c r="M151" s="189">
        <f t="shared" si="14"/>
        <v>1023.54</v>
      </c>
      <c r="N151" s="21">
        <v>0</v>
      </c>
      <c r="O151" s="21">
        <f t="shared" si="15"/>
        <v>1023.54</v>
      </c>
      <c r="P151" s="21">
        <v>0</v>
      </c>
      <c r="Q151" s="21">
        <f t="shared" si="16"/>
        <v>1023.54</v>
      </c>
      <c r="R151" s="21">
        <v>0</v>
      </c>
      <c r="S151" s="21">
        <f t="shared" si="17"/>
        <v>1023.54</v>
      </c>
      <c r="T151" s="4"/>
    </row>
    <row r="152" spans="1:20" s="168" customFormat="1" ht="12.75" customHeight="1" x14ac:dyDescent="0.2">
      <c r="A152" s="27" t="s">
        <v>21</v>
      </c>
      <c r="B152" s="256" t="s">
        <v>95</v>
      </c>
      <c r="C152" s="257"/>
      <c r="D152" s="28" t="s">
        <v>19</v>
      </c>
      <c r="E152" s="29" t="s">
        <v>19</v>
      </c>
      <c r="F152" s="30" t="s">
        <v>96</v>
      </c>
      <c r="G152" s="31">
        <f>G153</f>
        <v>718.89</v>
      </c>
      <c r="H152" s="166">
        <v>0</v>
      </c>
      <c r="I152" s="48">
        <f t="shared" si="12"/>
        <v>718.89</v>
      </c>
      <c r="J152" s="49">
        <v>0</v>
      </c>
      <c r="K152" s="49">
        <f t="shared" si="13"/>
        <v>718.89</v>
      </c>
      <c r="L152" s="50">
        <v>0</v>
      </c>
      <c r="M152" s="50">
        <f t="shared" si="14"/>
        <v>718.89</v>
      </c>
      <c r="N152" s="22">
        <v>0</v>
      </c>
      <c r="O152" s="22">
        <f t="shared" si="15"/>
        <v>718.89</v>
      </c>
      <c r="P152" s="22">
        <v>0</v>
      </c>
      <c r="Q152" s="22">
        <f t="shared" si="16"/>
        <v>718.89</v>
      </c>
      <c r="R152" s="22">
        <v>0</v>
      </c>
      <c r="S152" s="22">
        <f t="shared" si="17"/>
        <v>718.89</v>
      </c>
      <c r="T152" s="167"/>
    </row>
    <row r="153" spans="1:20" ht="12.75" customHeight="1" x14ac:dyDescent="0.2">
      <c r="A153" s="32"/>
      <c r="B153" s="252"/>
      <c r="C153" s="253"/>
      <c r="D153" s="33">
        <v>3146</v>
      </c>
      <c r="E153" s="34">
        <v>5331</v>
      </c>
      <c r="F153" s="35" t="s">
        <v>24</v>
      </c>
      <c r="G153" s="36">
        <f>G154+G155</f>
        <v>718.89</v>
      </c>
      <c r="H153" s="36">
        <v>0</v>
      </c>
      <c r="I153" s="174">
        <f t="shared" si="12"/>
        <v>718.89</v>
      </c>
      <c r="J153" s="174">
        <v>0</v>
      </c>
      <c r="K153" s="174">
        <f t="shared" si="13"/>
        <v>718.89</v>
      </c>
      <c r="L153" s="176">
        <v>0</v>
      </c>
      <c r="M153" s="176">
        <f t="shared" si="14"/>
        <v>718.89</v>
      </c>
      <c r="N153" s="19">
        <v>0</v>
      </c>
      <c r="O153" s="19">
        <f t="shared" si="15"/>
        <v>718.89</v>
      </c>
      <c r="P153" s="19">
        <v>0</v>
      </c>
      <c r="Q153" s="19">
        <f t="shared" si="16"/>
        <v>718.89</v>
      </c>
      <c r="R153" s="19">
        <v>0</v>
      </c>
      <c r="S153" s="19">
        <f t="shared" si="17"/>
        <v>718.89</v>
      </c>
      <c r="T153" s="4"/>
    </row>
    <row r="154" spans="1:20" ht="12.75" customHeight="1" x14ac:dyDescent="0.2">
      <c r="A154" s="37"/>
      <c r="B154" s="252"/>
      <c r="C154" s="253"/>
      <c r="D154" s="38"/>
      <c r="E154" s="39" t="s">
        <v>25</v>
      </c>
      <c r="F154" s="40" t="s">
        <v>30</v>
      </c>
      <c r="G154" s="41">
        <v>5.1100000000000003</v>
      </c>
      <c r="H154" s="41">
        <v>0</v>
      </c>
      <c r="I154" s="177">
        <f t="shared" si="12"/>
        <v>5.1100000000000003</v>
      </c>
      <c r="J154" s="177">
        <v>0</v>
      </c>
      <c r="K154" s="177">
        <f t="shared" si="13"/>
        <v>5.1100000000000003</v>
      </c>
      <c r="L154" s="178">
        <v>0</v>
      </c>
      <c r="M154" s="178">
        <f t="shared" si="14"/>
        <v>5.1100000000000003</v>
      </c>
      <c r="N154" s="20">
        <v>0</v>
      </c>
      <c r="O154" s="20">
        <f t="shared" si="15"/>
        <v>5.1100000000000003</v>
      </c>
      <c r="P154" s="20">
        <v>0</v>
      </c>
      <c r="Q154" s="20">
        <f t="shared" si="16"/>
        <v>5.1100000000000003</v>
      </c>
      <c r="R154" s="20">
        <v>0</v>
      </c>
      <c r="S154" s="20">
        <f t="shared" si="17"/>
        <v>5.1100000000000003</v>
      </c>
      <c r="T154" s="4"/>
    </row>
    <row r="155" spans="1:20" ht="12.75" customHeight="1" thickBot="1" x14ac:dyDescent="0.25">
      <c r="A155" s="42"/>
      <c r="B155" s="254"/>
      <c r="C155" s="255"/>
      <c r="D155" s="43"/>
      <c r="E155" s="44"/>
      <c r="F155" s="45" t="s">
        <v>27</v>
      </c>
      <c r="G155" s="46">
        <v>713.78</v>
      </c>
      <c r="H155" s="46">
        <v>0</v>
      </c>
      <c r="I155" s="179">
        <f t="shared" si="12"/>
        <v>713.78</v>
      </c>
      <c r="J155" s="188">
        <v>0</v>
      </c>
      <c r="K155" s="188">
        <f t="shared" si="13"/>
        <v>713.78</v>
      </c>
      <c r="L155" s="180">
        <v>0</v>
      </c>
      <c r="M155" s="180">
        <f t="shared" si="14"/>
        <v>713.78</v>
      </c>
      <c r="N155" s="23">
        <v>0</v>
      </c>
      <c r="O155" s="23">
        <f t="shared" si="15"/>
        <v>713.78</v>
      </c>
      <c r="P155" s="23">
        <v>0</v>
      </c>
      <c r="Q155" s="23">
        <f t="shared" si="16"/>
        <v>713.78</v>
      </c>
      <c r="R155" s="23">
        <v>0</v>
      </c>
      <c r="S155" s="23">
        <f t="shared" si="17"/>
        <v>713.78</v>
      </c>
      <c r="T155" s="4"/>
    </row>
    <row r="156" spans="1:20" ht="12" customHeight="1" x14ac:dyDescent="0.2">
      <c r="A156" s="190" t="s">
        <v>21</v>
      </c>
      <c r="B156" s="258" t="s">
        <v>97</v>
      </c>
      <c r="C156" s="259"/>
      <c r="D156" s="191" t="s">
        <v>19</v>
      </c>
      <c r="E156" s="192" t="s">
        <v>19</v>
      </c>
      <c r="F156" s="193" t="s">
        <v>98</v>
      </c>
      <c r="G156" s="194">
        <f>G157</f>
        <v>4055.9</v>
      </c>
      <c r="H156" s="181">
        <v>0</v>
      </c>
      <c r="I156" s="49">
        <f t="shared" si="12"/>
        <v>4055.9</v>
      </c>
      <c r="J156" s="48">
        <v>0</v>
      </c>
      <c r="K156" s="48">
        <f t="shared" si="13"/>
        <v>4055.9</v>
      </c>
      <c r="L156" s="182">
        <v>0</v>
      </c>
      <c r="M156" s="182">
        <f t="shared" si="14"/>
        <v>4055.9</v>
      </c>
      <c r="N156" s="24">
        <v>0</v>
      </c>
      <c r="O156" s="24">
        <f t="shared" si="15"/>
        <v>4055.9</v>
      </c>
      <c r="P156" s="24">
        <v>0</v>
      </c>
      <c r="Q156" s="24">
        <f t="shared" si="16"/>
        <v>4055.9</v>
      </c>
      <c r="R156" s="24">
        <v>0</v>
      </c>
      <c r="S156" s="24">
        <f t="shared" si="17"/>
        <v>4055.9</v>
      </c>
      <c r="T156" s="4"/>
    </row>
    <row r="157" spans="1:20" ht="12" customHeight="1" x14ac:dyDescent="0.2">
      <c r="A157" s="32"/>
      <c r="B157" s="252"/>
      <c r="C157" s="253"/>
      <c r="D157" s="33">
        <v>3121</v>
      </c>
      <c r="E157" s="34">
        <v>5331</v>
      </c>
      <c r="F157" s="35" t="s">
        <v>24</v>
      </c>
      <c r="G157" s="36">
        <f>G158+G159</f>
        <v>4055.9</v>
      </c>
      <c r="H157" s="36">
        <v>0</v>
      </c>
      <c r="I157" s="174">
        <f t="shared" si="12"/>
        <v>4055.9</v>
      </c>
      <c r="J157" s="174">
        <v>0</v>
      </c>
      <c r="K157" s="174">
        <f t="shared" si="13"/>
        <v>4055.9</v>
      </c>
      <c r="L157" s="176">
        <v>0</v>
      </c>
      <c r="M157" s="176">
        <f t="shared" si="14"/>
        <v>4055.9</v>
      </c>
      <c r="N157" s="19">
        <v>0</v>
      </c>
      <c r="O157" s="19">
        <f t="shared" si="15"/>
        <v>4055.9</v>
      </c>
      <c r="P157" s="19">
        <v>0</v>
      </c>
      <c r="Q157" s="19">
        <f t="shared" si="16"/>
        <v>4055.9</v>
      </c>
      <c r="R157" s="19">
        <v>0</v>
      </c>
      <c r="S157" s="19">
        <f t="shared" si="17"/>
        <v>4055.9</v>
      </c>
      <c r="T157" s="4"/>
    </row>
    <row r="158" spans="1:20" ht="12" customHeight="1" x14ac:dyDescent="0.2">
      <c r="A158" s="37"/>
      <c r="B158" s="252"/>
      <c r="C158" s="253"/>
      <c r="D158" s="38"/>
      <c r="E158" s="39" t="s">
        <v>25</v>
      </c>
      <c r="F158" s="40" t="s">
        <v>30</v>
      </c>
      <c r="G158" s="41">
        <v>934.04</v>
      </c>
      <c r="H158" s="41">
        <v>0</v>
      </c>
      <c r="I158" s="177">
        <f t="shared" si="12"/>
        <v>934.04</v>
      </c>
      <c r="J158" s="177">
        <v>0</v>
      </c>
      <c r="K158" s="177">
        <f t="shared" si="13"/>
        <v>934.04</v>
      </c>
      <c r="L158" s="178">
        <v>0</v>
      </c>
      <c r="M158" s="178">
        <f t="shared" si="14"/>
        <v>934.04</v>
      </c>
      <c r="N158" s="20">
        <v>0</v>
      </c>
      <c r="O158" s="20">
        <f t="shared" si="15"/>
        <v>934.04</v>
      </c>
      <c r="P158" s="20">
        <v>0</v>
      </c>
      <c r="Q158" s="20">
        <f t="shared" si="16"/>
        <v>934.04</v>
      </c>
      <c r="R158" s="20">
        <v>0</v>
      </c>
      <c r="S158" s="20">
        <f t="shared" si="17"/>
        <v>934.04</v>
      </c>
      <c r="T158" s="4"/>
    </row>
    <row r="159" spans="1:20" ht="12" customHeight="1" thickBot="1" x14ac:dyDescent="0.25">
      <c r="A159" s="42"/>
      <c r="B159" s="254"/>
      <c r="C159" s="255"/>
      <c r="D159" s="43"/>
      <c r="E159" s="44"/>
      <c r="F159" s="45" t="s">
        <v>27</v>
      </c>
      <c r="G159" s="46">
        <v>3121.86</v>
      </c>
      <c r="H159" s="187">
        <v>0</v>
      </c>
      <c r="I159" s="188">
        <f t="shared" si="12"/>
        <v>3121.86</v>
      </c>
      <c r="J159" s="179">
        <v>0</v>
      </c>
      <c r="K159" s="179">
        <f t="shared" si="13"/>
        <v>3121.86</v>
      </c>
      <c r="L159" s="189">
        <v>0</v>
      </c>
      <c r="M159" s="189">
        <f t="shared" si="14"/>
        <v>3121.86</v>
      </c>
      <c r="N159" s="21">
        <v>0</v>
      </c>
      <c r="O159" s="21">
        <f t="shared" si="15"/>
        <v>3121.86</v>
      </c>
      <c r="P159" s="21">
        <v>0</v>
      </c>
      <c r="Q159" s="21">
        <f t="shared" si="16"/>
        <v>3121.86</v>
      </c>
      <c r="R159" s="21">
        <v>0</v>
      </c>
      <c r="S159" s="21">
        <f t="shared" si="17"/>
        <v>3121.86</v>
      </c>
      <c r="T159" s="4"/>
    </row>
    <row r="160" spans="1:20" s="168" customFormat="1" ht="12.75" customHeight="1" x14ac:dyDescent="0.2">
      <c r="A160" s="27" t="s">
        <v>21</v>
      </c>
      <c r="B160" s="256" t="s">
        <v>99</v>
      </c>
      <c r="C160" s="257"/>
      <c r="D160" s="28" t="s">
        <v>19</v>
      </c>
      <c r="E160" s="29" t="s">
        <v>19</v>
      </c>
      <c r="F160" s="30" t="s">
        <v>100</v>
      </c>
      <c r="G160" s="31">
        <f>G161</f>
        <v>2272.59</v>
      </c>
      <c r="H160" s="166">
        <v>0</v>
      </c>
      <c r="I160" s="48">
        <f t="shared" si="12"/>
        <v>2272.59</v>
      </c>
      <c r="J160" s="49">
        <v>0</v>
      </c>
      <c r="K160" s="49">
        <f t="shared" si="13"/>
        <v>2272.59</v>
      </c>
      <c r="L160" s="50">
        <v>0</v>
      </c>
      <c r="M160" s="50">
        <f t="shared" si="14"/>
        <v>2272.59</v>
      </c>
      <c r="N160" s="22">
        <v>0</v>
      </c>
      <c r="O160" s="22">
        <f t="shared" si="15"/>
        <v>2272.59</v>
      </c>
      <c r="P160" s="22">
        <v>0</v>
      </c>
      <c r="Q160" s="22">
        <f t="shared" si="16"/>
        <v>2272.59</v>
      </c>
      <c r="R160" s="22">
        <v>0</v>
      </c>
      <c r="S160" s="22">
        <f t="shared" si="17"/>
        <v>2272.59</v>
      </c>
      <c r="T160" s="167"/>
    </row>
    <row r="161" spans="1:20" ht="12.75" customHeight="1" x14ac:dyDescent="0.2">
      <c r="A161" s="32"/>
      <c r="B161" s="252"/>
      <c r="C161" s="253"/>
      <c r="D161" s="33">
        <v>3121</v>
      </c>
      <c r="E161" s="34">
        <v>5331</v>
      </c>
      <c r="F161" s="35" t="s">
        <v>24</v>
      </c>
      <c r="G161" s="36">
        <f>G162+G163</f>
        <v>2272.59</v>
      </c>
      <c r="H161" s="36">
        <v>0</v>
      </c>
      <c r="I161" s="174">
        <f t="shared" si="12"/>
        <v>2272.59</v>
      </c>
      <c r="J161" s="174">
        <v>0</v>
      </c>
      <c r="K161" s="174">
        <f t="shared" si="13"/>
        <v>2272.59</v>
      </c>
      <c r="L161" s="176">
        <v>0</v>
      </c>
      <c r="M161" s="176">
        <f t="shared" si="14"/>
        <v>2272.59</v>
      </c>
      <c r="N161" s="19">
        <v>0</v>
      </c>
      <c r="O161" s="19">
        <f t="shared" si="15"/>
        <v>2272.59</v>
      </c>
      <c r="P161" s="19">
        <v>0</v>
      </c>
      <c r="Q161" s="19">
        <f t="shared" si="16"/>
        <v>2272.59</v>
      </c>
      <c r="R161" s="19">
        <v>0</v>
      </c>
      <c r="S161" s="19">
        <f t="shared" si="17"/>
        <v>2272.59</v>
      </c>
      <c r="T161" s="4"/>
    </row>
    <row r="162" spans="1:20" ht="12.75" customHeight="1" x14ac:dyDescent="0.2">
      <c r="A162" s="37"/>
      <c r="B162" s="252"/>
      <c r="C162" s="253"/>
      <c r="D162" s="38"/>
      <c r="E162" s="39" t="s">
        <v>25</v>
      </c>
      <c r="F162" s="40" t="s">
        <v>30</v>
      </c>
      <c r="G162" s="41">
        <v>344.28</v>
      </c>
      <c r="H162" s="41">
        <v>0</v>
      </c>
      <c r="I162" s="177">
        <f t="shared" si="12"/>
        <v>344.28</v>
      </c>
      <c r="J162" s="177">
        <v>0</v>
      </c>
      <c r="K162" s="177">
        <f t="shared" si="13"/>
        <v>344.28</v>
      </c>
      <c r="L162" s="178">
        <v>0</v>
      </c>
      <c r="M162" s="178">
        <f t="shared" si="14"/>
        <v>344.28</v>
      </c>
      <c r="N162" s="20">
        <v>0</v>
      </c>
      <c r="O162" s="20">
        <f t="shared" si="15"/>
        <v>344.28</v>
      </c>
      <c r="P162" s="20">
        <v>0</v>
      </c>
      <c r="Q162" s="20">
        <f t="shared" si="16"/>
        <v>344.28</v>
      </c>
      <c r="R162" s="20">
        <v>0</v>
      </c>
      <c r="S162" s="20">
        <f t="shared" si="17"/>
        <v>344.28</v>
      </c>
      <c r="T162" s="4"/>
    </row>
    <row r="163" spans="1:20" ht="12.75" customHeight="1" thickBot="1" x14ac:dyDescent="0.25">
      <c r="A163" s="42"/>
      <c r="B163" s="254"/>
      <c r="C163" s="255"/>
      <c r="D163" s="43"/>
      <c r="E163" s="44"/>
      <c r="F163" s="45" t="s">
        <v>27</v>
      </c>
      <c r="G163" s="46">
        <v>1928.31</v>
      </c>
      <c r="H163" s="46">
        <v>0</v>
      </c>
      <c r="I163" s="179">
        <f t="shared" si="12"/>
        <v>1928.31</v>
      </c>
      <c r="J163" s="188">
        <v>0</v>
      </c>
      <c r="K163" s="188">
        <f t="shared" si="13"/>
        <v>1928.31</v>
      </c>
      <c r="L163" s="180">
        <v>0</v>
      </c>
      <c r="M163" s="180">
        <f t="shared" si="14"/>
        <v>1928.31</v>
      </c>
      <c r="N163" s="23">
        <v>0</v>
      </c>
      <c r="O163" s="23">
        <f t="shared" si="15"/>
        <v>1928.31</v>
      </c>
      <c r="P163" s="23">
        <v>0</v>
      </c>
      <c r="Q163" s="23">
        <f t="shared" si="16"/>
        <v>1928.31</v>
      </c>
      <c r="R163" s="23">
        <v>0</v>
      </c>
      <c r="S163" s="23">
        <f t="shared" si="17"/>
        <v>1928.31</v>
      </c>
      <c r="T163" s="4"/>
    </row>
    <row r="164" spans="1:20" s="168" customFormat="1" ht="12.75" customHeight="1" x14ac:dyDescent="0.2">
      <c r="A164" s="190" t="s">
        <v>21</v>
      </c>
      <c r="B164" s="256" t="s">
        <v>101</v>
      </c>
      <c r="C164" s="257"/>
      <c r="D164" s="191" t="s">
        <v>19</v>
      </c>
      <c r="E164" s="192" t="s">
        <v>19</v>
      </c>
      <c r="F164" s="193" t="s">
        <v>102</v>
      </c>
      <c r="G164" s="31">
        <f>G165</f>
        <v>2232.7599999999998</v>
      </c>
      <c r="H164" s="181">
        <v>0</v>
      </c>
      <c r="I164" s="49">
        <f t="shared" si="12"/>
        <v>2232.7599999999998</v>
      </c>
      <c r="J164" s="48">
        <v>0</v>
      </c>
      <c r="K164" s="48">
        <f t="shared" si="13"/>
        <v>2232.7599999999998</v>
      </c>
      <c r="L164" s="182">
        <v>0</v>
      </c>
      <c r="M164" s="182">
        <f t="shared" si="14"/>
        <v>2232.7599999999998</v>
      </c>
      <c r="N164" s="24">
        <v>0</v>
      </c>
      <c r="O164" s="24">
        <f t="shared" si="15"/>
        <v>2232.7599999999998</v>
      </c>
      <c r="P164" s="24">
        <v>0</v>
      </c>
      <c r="Q164" s="24">
        <f t="shared" si="16"/>
        <v>2232.7599999999998</v>
      </c>
      <c r="R164" s="24">
        <v>0</v>
      </c>
      <c r="S164" s="24">
        <f t="shared" si="17"/>
        <v>2232.7599999999998</v>
      </c>
      <c r="T164" s="167"/>
    </row>
    <row r="165" spans="1:20" ht="12.75" customHeight="1" x14ac:dyDescent="0.2">
      <c r="A165" s="32"/>
      <c r="B165" s="252"/>
      <c r="C165" s="253"/>
      <c r="D165" s="33">
        <v>3122</v>
      </c>
      <c r="E165" s="34">
        <v>5331</v>
      </c>
      <c r="F165" s="35" t="s">
        <v>24</v>
      </c>
      <c r="G165" s="36">
        <f>G166+G167</f>
        <v>2232.7599999999998</v>
      </c>
      <c r="H165" s="36">
        <v>0</v>
      </c>
      <c r="I165" s="174">
        <f t="shared" si="12"/>
        <v>2232.7599999999998</v>
      </c>
      <c r="J165" s="174">
        <v>0</v>
      </c>
      <c r="K165" s="174">
        <f t="shared" si="13"/>
        <v>2232.7599999999998</v>
      </c>
      <c r="L165" s="176">
        <v>0</v>
      </c>
      <c r="M165" s="176">
        <f t="shared" si="14"/>
        <v>2232.7599999999998</v>
      </c>
      <c r="N165" s="19">
        <v>0</v>
      </c>
      <c r="O165" s="19">
        <f t="shared" si="15"/>
        <v>2232.7599999999998</v>
      </c>
      <c r="P165" s="19">
        <v>0</v>
      </c>
      <c r="Q165" s="19">
        <f t="shared" si="16"/>
        <v>2232.7599999999998</v>
      </c>
      <c r="R165" s="19">
        <v>0</v>
      </c>
      <c r="S165" s="19">
        <f t="shared" si="17"/>
        <v>2232.7599999999998</v>
      </c>
      <c r="T165" s="4"/>
    </row>
    <row r="166" spans="1:20" ht="12.75" customHeight="1" x14ac:dyDescent="0.2">
      <c r="A166" s="37"/>
      <c r="B166" s="252"/>
      <c r="C166" s="253"/>
      <c r="D166" s="38"/>
      <c r="E166" s="39" t="s">
        <v>25</v>
      </c>
      <c r="F166" s="40" t="s">
        <v>30</v>
      </c>
      <c r="G166" s="41">
        <v>291.41000000000003</v>
      </c>
      <c r="H166" s="41">
        <v>0</v>
      </c>
      <c r="I166" s="177">
        <f t="shared" si="12"/>
        <v>291.41000000000003</v>
      </c>
      <c r="J166" s="177">
        <v>0</v>
      </c>
      <c r="K166" s="177">
        <f t="shared" si="13"/>
        <v>291.41000000000003</v>
      </c>
      <c r="L166" s="178">
        <v>0</v>
      </c>
      <c r="M166" s="178">
        <f t="shared" si="14"/>
        <v>291.41000000000003</v>
      </c>
      <c r="N166" s="20">
        <v>0</v>
      </c>
      <c r="O166" s="20">
        <f t="shared" si="15"/>
        <v>291.41000000000003</v>
      </c>
      <c r="P166" s="20">
        <v>0</v>
      </c>
      <c r="Q166" s="20">
        <f t="shared" si="16"/>
        <v>291.41000000000003</v>
      </c>
      <c r="R166" s="20">
        <v>0</v>
      </c>
      <c r="S166" s="20">
        <f t="shared" si="17"/>
        <v>291.41000000000003</v>
      </c>
      <c r="T166" s="4"/>
    </row>
    <row r="167" spans="1:20" ht="12.75" customHeight="1" thickBot="1" x14ac:dyDescent="0.25">
      <c r="A167" s="42"/>
      <c r="B167" s="254"/>
      <c r="C167" s="255"/>
      <c r="D167" s="43"/>
      <c r="E167" s="44"/>
      <c r="F167" s="45" t="s">
        <v>27</v>
      </c>
      <c r="G167" s="46">
        <v>1941.35</v>
      </c>
      <c r="H167" s="187">
        <v>0</v>
      </c>
      <c r="I167" s="188">
        <f t="shared" si="12"/>
        <v>1941.35</v>
      </c>
      <c r="J167" s="179">
        <v>0</v>
      </c>
      <c r="K167" s="179">
        <f t="shared" si="13"/>
        <v>1941.35</v>
      </c>
      <c r="L167" s="189">
        <v>0</v>
      </c>
      <c r="M167" s="189">
        <f t="shared" si="14"/>
        <v>1941.35</v>
      </c>
      <c r="N167" s="21">
        <v>0</v>
      </c>
      <c r="O167" s="21">
        <f t="shared" si="15"/>
        <v>1941.35</v>
      </c>
      <c r="P167" s="21">
        <v>0</v>
      </c>
      <c r="Q167" s="21">
        <f t="shared" si="16"/>
        <v>1941.35</v>
      </c>
      <c r="R167" s="21">
        <v>0</v>
      </c>
      <c r="S167" s="21">
        <f t="shared" si="17"/>
        <v>1941.35</v>
      </c>
      <c r="T167" s="4"/>
    </row>
    <row r="168" spans="1:20" s="168" customFormat="1" ht="12.75" customHeight="1" x14ac:dyDescent="0.2">
      <c r="A168" s="27" t="s">
        <v>21</v>
      </c>
      <c r="B168" s="256" t="s">
        <v>103</v>
      </c>
      <c r="C168" s="257"/>
      <c r="D168" s="28" t="s">
        <v>19</v>
      </c>
      <c r="E168" s="29" t="s">
        <v>19</v>
      </c>
      <c r="F168" s="30" t="s">
        <v>104</v>
      </c>
      <c r="G168" s="31">
        <f>G169</f>
        <v>4183.66</v>
      </c>
      <c r="H168" s="166">
        <v>0</v>
      </c>
      <c r="I168" s="48">
        <f t="shared" si="12"/>
        <v>4183.66</v>
      </c>
      <c r="J168" s="49">
        <v>0</v>
      </c>
      <c r="K168" s="49">
        <f t="shared" si="13"/>
        <v>4183.66</v>
      </c>
      <c r="L168" s="50">
        <v>0</v>
      </c>
      <c r="M168" s="50">
        <f t="shared" si="14"/>
        <v>4183.66</v>
      </c>
      <c r="N168" s="22">
        <v>0</v>
      </c>
      <c r="O168" s="22">
        <f t="shared" si="15"/>
        <v>4183.66</v>
      </c>
      <c r="P168" s="22">
        <v>0</v>
      </c>
      <c r="Q168" s="22">
        <f t="shared" si="16"/>
        <v>4183.66</v>
      </c>
      <c r="R168" s="22">
        <v>0</v>
      </c>
      <c r="S168" s="22">
        <f t="shared" si="17"/>
        <v>4183.66</v>
      </c>
      <c r="T168" s="167"/>
    </row>
    <row r="169" spans="1:20" ht="12.75" customHeight="1" x14ac:dyDescent="0.2">
      <c r="A169" s="32"/>
      <c r="B169" s="252"/>
      <c r="C169" s="253"/>
      <c r="D169" s="33">
        <v>3122</v>
      </c>
      <c r="E169" s="34">
        <v>5331</v>
      </c>
      <c r="F169" s="35" t="s">
        <v>24</v>
      </c>
      <c r="G169" s="36">
        <f>G170+G171</f>
        <v>4183.66</v>
      </c>
      <c r="H169" s="173">
        <v>0</v>
      </c>
      <c r="I169" s="174">
        <f t="shared" si="12"/>
        <v>4183.66</v>
      </c>
      <c r="J169" s="174">
        <v>0</v>
      </c>
      <c r="K169" s="174">
        <f t="shared" si="13"/>
        <v>4183.66</v>
      </c>
      <c r="L169" s="176">
        <v>0</v>
      </c>
      <c r="M169" s="176">
        <f t="shared" si="14"/>
        <v>4183.66</v>
      </c>
      <c r="N169" s="19">
        <v>0</v>
      </c>
      <c r="O169" s="19">
        <f t="shared" si="15"/>
        <v>4183.66</v>
      </c>
      <c r="P169" s="19">
        <v>0</v>
      </c>
      <c r="Q169" s="19">
        <f t="shared" si="16"/>
        <v>4183.66</v>
      </c>
      <c r="R169" s="19">
        <v>0</v>
      </c>
      <c r="S169" s="19">
        <f t="shared" si="17"/>
        <v>4183.66</v>
      </c>
      <c r="T169" s="4"/>
    </row>
    <row r="170" spans="1:20" ht="12.75" customHeight="1" x14ac:dyDescent="0.2">
      <c r="A170" s="37"/>
      <c r="B170" s="252"/>
      <c r="C170" s="253"/>
      <c r="D170" s="38"/>
      <c r="E170" s="39" t="s">
        <v>25</v>
      </c>
      <c r="F170" s="40" t="s">
        <v>30</v>
      </c>
      <c r="G170" s="41">
        <v>585.70000000000005</v>
      </c>
      <c r="H170" s="41">
        <v>0</v>
      </c>
      <c r="I170" s="177">
        <f t="shared" si="12"/>
        <v>585.70000000000005</v>
      </c>
      <c r="J170" s="177">
        <v>0</v>
      </c>
      <c r="K170" s="177">
        <f t="shared" si="13"/>
        <v>585.70000000000005</v>
      </c>
      <c r="L170" s="178">
        <v>0</v>
      </c>
      <c r="M170" s="178">
        <f t="shared" si="14"/>
        <v>585.70000000000005</v>
      </c>
      <c r="N170" s="20">
        <v>0</v>
      </c>
      <c r="O170" s="20">
        <f t="shared" si="15"/>
        <v>585.70000000000005</v>
      </c>
      <c r="P170" s="20">
        <v>0</v>
      </c>
      <c r="Q170" s="20">
        <f t="shared" si="16"/>
        <v>585.70000000000005</v>
      </c>
      <c r="R170" s="20">
        <v>0</v>
      </c>
      <c r="S170" s="20">
        <f t="shared" si="17"/>
        <v>585.70000000000005</v>
      </c>
      <c r="T170" s="4"/>
    </row>
    <row r="171" spans="1:20" ht="12.75" customHeight="1" thickBot="1" x14ac:dyDescent="0.25">
      <c r="A171" s="42"/>
      <c r="B171" s="254"/>
      <c r="C171" s="255"/>
      <c r="D171" s="43"/>
      <c r="E171" s="44"/>
      <c r="F171" s="45" t="s">
        <v>27</v>
      </c>
      <c r="G171" s="46">
        <v>3597.96</v>
      </c>
      <c r="H171" s="46">
        <v>0</v>
      </c>
      <c r="I171" s="179">
        <f t="shared" si="12"/>
        <v>3597.96</v>
      </c>
      <c r="J171" s="188">
        <v>0</v>
      </c>
      <c r="K171" s="188">
        <f t="shared" si="13"/>
        <v>3597.96</v>
      </c>
      <c r="L171" s="180">
        <v>0</v>
      </c>
      <c r="M171" s="180">
        <f t="shared" si="14"/>
        <v>3597.96</v>
      </c>
      <c r="N171" s="23">
        <v>0</v>
      </c>
      <c r="O171" s="23">
        <f t="shared" si="15"/>
        <v>3597.96</v>
      </c>
      <c r="P171" s="23">
        <v>0</v>
      </c>
      <c r="Q171" s="23">
        <f t="shared" si="16"/>
        <v>3597.96</v>
      </c>
      <c r="R171" s="23">
        <v>0</v>
      </c>
      <c r="S171" s="23">
        <f t="shared" si="17"/>
        <v>3597.96</v>
      </c>
      <c r="T171" s="4"/>
    </row>
    <row r="172" spans="1:20" s="168" customFormat="1" ht="20.45" customHeight="1" x14ac:dyDescent="0.2">
      <c r="A172" s="27" t="s">
        <v>21</v>
      </c>
      <c r="B172" s="256" t="s">
        <v>105</v>
      </c>
      <c r="C172" s="257"/>
      <c r="D172" s="28" t="s">
        <v>19</v>
      </c>
      <c r="E172" s="29" t="s">
        <v>19</v>
      </c>
      <c r="F172" s="47" t="s">
        <v>106</v>
      </c>
      <c r="G172" s="31">
        <f>G173</f>
        <v>18766.78</v>
      </c>
      <c r="H172" s="181">
        <v>0</v>
      </c>
      <c r="I172" s="49">
        <f t="shared" si="12"/>
        <v>18766.78</v>
      </c>
      <c r="J172" s="48">
        <v>0</v>
      </c>
      <c r="K172" s="48">
        <f t="shared" si="13"/>
        <v>18766.78</v>
      </c>
      <c r="L172" s="182">
        <v>0</v>
      </c>
      <c r="M172" s="182">
        <f t="shared" si="14"/>
        <v>18766.78</v>
      </c>
      <c r="N172" s="24">
        <v>0</v>
      </c>
      <c r="O172" s="24">
        <f t="shared" si="15"/>
        <v>18766.78</v>
      </c>
      <c r="P172" s="24">
        <v>0</v>
      </c>
      <c r="Q172" s="24">
        <f t="shared" si="16"/>
        <v>18766.78</v>
      </c>
      <c r="R172" s="24">
        <v>0</v>
      </c>
      <c r="S172" s="24">
        <f t="shared" si="17"/>
        <v>18766.78</v>
      </c>
      <c r="T172" s="167"/>
    </row>
    <row r="173" spans="1:20" ht="12.75" customHeight="1" x14ac:dyDescent="0.2">
      <c r="A173" s="32"/>
      <c r="B173" s="252"/>
      <c r="C173" s="253"/>
      <c r="D173" s="33">
        <v>3123</v>
      </c>
      <c r="E173" s="34">
        <v>5331</v>
      </c>
      <c r="F173" s="35" t="s">
        <v>24</v>
      </c>
      <c r="G173" s="36">
        <f>G174+G175</f>
        <v>18766.78</v>
      </c>
      <c r="H173" s="36">
        <v>0</v>
      </c>
      <c r="I173" s="174">
        <f t="shared" si="12"/>
        <v>18766.78</v>
      </c>
      <c r="J173" s="174">
        <v>0</v>
      </c>
      <c r="K173" s="174">
        <f t="shared" si="13"/>
        <v>18766.78</v>
      </c>
      <c r="L173" s="176">
        <v>0</v>
      </c>
      <c r="M173" s="176">
        <f t="shared" si="14"/>
        <v>18766.78</v>
      </c>
      <c r="N173" s="19">
        <v>0</v>
      </c>
      <c r="O173" s="19">
        <f t="shared" si="15"/>
        <v>18766.78</v>
      </c>
      <c r="P173" s="19">
        <v>0</v>
      </c>
      <c r="Q173" s="19">
        <f t="shared" si="16"/>
        <v>18766.78</v>
      </c>
      <c r="R173" s="19">
        <v>0</v>
      </c>
      <c r="S173" s="19">
        <f t="shared" si="17"/>
        <v>18766.78</v>
      </c>
      <c r="T173" s="4"/>
    </row>
    <row r="174" spans="1:20" ht="12.75" customHeight="1" x14ac:dyDescent="0.2">
      <c r="A174" s="37"/>
      <c r="B174" s="252"/>
      <c r="C174" s="253"/>
      <c r="D174" s="38"/>
      <c r="E174" s="39" t="s">
        <v>25</v>
      </c>
      <c r="F174" s="40" t="s">
        <v>30</v>
      </c>
      <c r="G174" s="41">
        <v>3109.1</v>
      </c>
      <c r="H174" s="41">
        <v>0</v>
      </c>
      <c r="I174" s="177">
        <f t="shared" si="12"/>
        <v>3109.1</v>
      </c>
      <c r="J174" s="177">
        <v>0</v>
      </c>
      <c r="K174" s="177">
        <f t="shared" si="13"/>
        <v>3109.1</v>
      </c>
      <c r="L174" s="178">
        <v>0</v>
      </c>
      <c r="M174" s="178">
        <f t="shared" si="14"/>
        <v>3109.1</v>
      </c>
      <c r="N174" s="20">
        <v>0</v>
      </c>
      <c r="O174" s="20">
        <f t="shared" si="15"/>
        <v>3109.1</v>
      </c>
      <c r="P174" s="20">
        <v>0</v>
      </c>
      <c r="Q174" s="20">
        <f t="shared" si="16"/>
        <v>3109.1</v>
      </c>
      <c r="R174" s="20">
        <v>0</v>
      </c>
      <c r="S174" s="20">
        <f t="shared" si="17"/>
        <v>3109.1</v>
      </c>
      <c r="T174" s="4"/>
    </row>
    <row r="175" spans="1:20" ht="12.75" customHeight="1" thickBot="1" x14ac:dyDescent="0.25">
      <c r="A175" s="42"/>
      <c r="B175" s="254"/>
      <c r="C175" s="255"/>
      <c r="D175" s="43"/>
      <c r="E175" s="44"/>
      <c r="F175" s="45" t="s">
        <v>27</v>
      </c>
      <c r="G175" s="46">
        <v>15657.68</v>
      </c>
      <c r="H175" s="187">
        <v>0</v>
      </c>
      <c r="I175" s="188">
        <f t="shared" si="12"/>
        <v>15657.68</v>
      </c>
      <c r="J175" s="179">
        <v>0</v>
      </c>
      <c r="K175" s="179">
        <f t="shared" si="13"/>
        <v>15657.68</v>
      </c>
      <c r="L175" s="189">
        <v>0</v>
      </c>
      <c r="M175" s="189">
        <f t="shared" si="14"/>
        <v>15657.68</v>
      </c>
      <c r="N175" s="21">
        <v>0</v>
      </c>
      <c r="O175" s="21">
        <f t="shared" si="15"/>
        <v>15657.68</v>
      </c>
      <c r="P175" s="21">
        <v>0</v>
      </c>
      <c r="Q175" s="21">
        <f t="shared" si="16"/>
        <v>15657.68</v>
      </c>
      <c r="R175" s="21">
        <v>0</v>
      </c>
      <c r="S175" s="21">
        <f t="shared" si="17"/>
        <v>15657.68</v>
      </c>
      <c r="T175" s="4"/>
    </row>
    <row r="176" spans="1:20" s="168" customFormat="1" ht="12.75" customHeight="1" x14ac:dyDescent="0.2">
      <c r="A176" s="27" t="s">
        <v>21</v>
      </c>
      <c r="B176" s="256" t="s">
        <v>107</v>
      </c>
      <c r="C176" s="257"/>
      <c r="D176" s="28" t="s">
        <v>19</v>
      </c>
      <c r="E176" s="29" t="s">
        <v>19</v>
      </c>
      <c r="F176" s="30" t="s">
        <v>108</v>
      </c>
      <c r="G176" s="31">
        <f>G177</f>
        <v>9134.09</v>
      </c>
      <c r="H176" s="166">
        <v>0</v>
      </c>
      <c r="I176" s="48">
        <f t="shared" si="12"/>
        <v>9134.09</v>
      </c>
      <c r="J176" s="49">
        <v>0</v>
      </c>
      <c r="K176" s="49">
        <f t="shared" si="13"/>
        <v>9134.09</v>
      </c>
      <c r="L176" s="50">
        <v>0</v>
      </c>
      <c r="M176" s="50">
        <f t="shared" si="14"/>
        <v>9134.09</v>
      </c>
      <c r="N176" s="22">
        <v>0</v>
      </c>
      <c r="O176" s="22">
        <f t="shared" si="15"/>
        <v>9134.09</v>
      </c>
      <c r="P176" s="22">
        <v>0</v>
      </c>
      <c r="Q176" s="22">
        <f t="shared" si="16"/>
        <v>9134.09</v>
      </c>
      <c r="R176" s="22">
        <v>0</v>
      </c>
      <c r="S176" s="22">
        <f t="shared" si="17"/>
        <v>9134.09</v>
      </c>
      <c r="T176" s="167"/>
    </row>
    <row r="177" spans="1:20" ht="12.75" customHeight="1" x14ac:dyDescent="0.2">
      <c r="A177" s="32"/>
      <c r="B177" s="252"/>
      <c r="C177" s="253"/>
      <c r="D177" s="33">
        <v>3122</v>
      </c>
      <c r="E177" s="34">
        <v>5331</v>
      </c>
      <c r="F177" s="35" t="s">
        <v>24</v>
      </c>
      <c r="G177" s="36">
        <f>G178+G179</f>
        <v>9134.09</v>
      </c>
      <c r="H177" s="36">
        <v>0</v>
      </c>
      <c r="I177" s="174">
        <f t="shared" si="12"/>
        <v>9134.09</v>
      </c>
      <c r="J177" s="174">
        <v>0</v>
      </c>
      <c r="K177" s="174">
        <f t="shared" si="13"/>
        <v>9134.09</v>
      </c>
      <c r="L177" s="176">
        <v>0</v>
      </c>
      <c r="M177" s="176">
        <f t="shared" si="14"/>
        <v>9134.09</v>
      </c>
      <c r="N177" s="19">
        <v>0</v>
      </c>
      <c r="O177" s="19">
        <f t="shared" si="15"/>
        <v>9134.09</v>
      </c>
      <c r="P177" s="19">
        <v>0</v>
      </c>
      <c r="Q177" s="19">
        <f t="shared" si="16"/>
        <v>9134.09</v>
      </c>
      <c r="R177" s="19">
        <v>0</v>
      </c>
      <c r="S177" s="19">
        <f t="shared" si="17"/>
        <v>9134.09</v>
      </c>
      <c r="T177" s="4"/>
    </row>
    <row r="178" spans="1:20" ht="12.75" customHeight="1" x14ac:dyDescent="0.2">
      <c r="A178" s="37"/>
      <c r="B178" s="252"/>
      <c r="C178" s="253"/>
      <c r="D178" s="38"/>
      <c r="E178" s="39" t="s">
        <v>25</v>
      </c>
      <c r="F178" s="40" t="s">
        <v>30</v>
      </c>
      <c r="G178" s="41">
        <v>1783</v>
      </c>
      <c r="H178" s="41">
        <v>0</v>
      </c>
      <c r="I178" s="177">
        <f t="shared" si="12"/>
        <v>1783</v>
      </c>
      <c r="J178" s="177">
        <v>0</v>
      </c>
      <c r="K178" s="177">
        <f t="shared" si="13"/>
        <v>1783</v>
      </c>
      <c r="L178" s="178">
        <v>0</v>
      </c>
      <c r="M178" s="178">
        <f t="shared" si="14"/>
        <v>1783</v>
      </c>
      <c r="N178" s="20">
        <v>0</v>
      </c>
      <c r="O178" s="20">
        <f t="shared" si="15"/>
        <v>1783</v>
      </c>
      <c r="P178" s="20">
        <v>0</v>
      </c>
      <c r="Q178" s="20">
        <f t="shared" si="16"/>
        <v>1783</v>
      </c>
      <c r="R178" s="20">
        <v>0</v>
      </c>
      <c r="S178" s="20">
        <f t="shared" si="17"/>
        <v>1783</v>
      </c>
      <c r="T178" s="4"/>
    </row>
    <row r="179" spans="1:20" ht="12.75" customHeight="1" thickBot="1" x14ac:dyDescent="0.25">
      <c r="A179" s="42"/>
      <c r="B179" s="254"/>
      <c r="C179" s="255"/>
      <c r="D179" s="43"/>
      <c r="E179" s="44"/>
      <c r="F179" s="45" t="s">
        <v>27</v>
      </c>
      <c r="G179" s="46">
        <v>7351.09</v>
      </c>
      <c r="H179" s="46">
        <v>0</v>
      </c>
      <c r="I179" s="179">
        <f t="shared" si="12"/>
        <v>7351.09</v>
      </c>
      <c r="J179" s="188">
        <v>0</v>
      </c>
      <c r="K179" s="188">
        <f t="shared" si="13"/>
        <v>7351.09</v>
      </c>
      <c r="L179" s="180">
        <v>0</v>
      </c>
      <c r="M179" s="180">
        <f t="shared" si="14"/>
        <v>7351.09</v>
      </c>
      <c r="N179" s="23">
        <v>0</v>
      </c>
      <c r="O179" s="23">
        <f t="shared" si="15"/>
        <v>7351.09</v>
      </c>
      <c r="P179" s="23">
        <v>0</v>
      </c>
      <c r="Q179" s="23">
        <f t="shared" si="16"/>
        <v>7351.09</v>
      </c>
      <c r="R179" s="23">
        <v>0</v>
      </c>
      <c r="S179" s="23">
        <f t="shared" si="17"/>
        <v>7351.09</v>
      </c>
      <c r="T179" s="4"/>
    </row>
    <row r="180" spans="1:20" s="168" customFormat="1" ht="12.75" customHeight="1" x14ac:dyDescent="0.2">
      <c r="A180" s="190" t="s">
        <v>21</v>
      </c>
      <c r="B180" s="256" t="s">
        <v>109</v>
      </c>
      <c r="C180" s="257"/>
      <c r="D180" s="191" t="s">
        <v>19</v>
      </c>
      <c r="E180" s="192" t="s">
        <v>19</v>
      </c>
      <c r="F180" s="193" t="s">
        <v>110</v>
      </c>
      <c r="G180" s="31">
        <f>G181</f>
        <v>2855.64</v>
      </c>
      <c r="H180" s="181">
        <v>0</v>
      </c>
      <c r="I180" s="49">
        <f t="shared" si="12"/>
        <v>2855.64</v>
      </c>
      <c r="J180" s="48">
        <v>0</v>
      </c>
      <c r="K180" s="48">
        <f t="shared" si="13"/>
        <v>2855.64</v>
      </c>
      <c r="L180" s="182">
        <v>0</v>
      </c>
      <c r="M180" s="182">
        <f t="shared" si="14"/>
        <v>2855.64</v>
      </c>
      <c r="N180" s="24">
        <v>0</v>
      </c>
      <c r="O180" s="24">
        <f t="shared" si="15"/>
        <v>2855.64</v>
      </c>
      <c r="P180" s="24">
        <v>0</v>
      </c>
      <c r="Q180" s="24">
        <f t="shared" si="16"/>
        <v>2855.64</v>
      </c>
      <c r="R180" s="24">
        <v>0</v>
      </c>
      <c r="S180" s="24">
        <f t="shared" si="17"/>
        <v>2855.64</v>
      </c>
      <c r="T180" s="167"/>
    </row>
    <row r="181" spans="1:20" ht="12.75" customHeight="1" x14ac:dyDescent="0.2">
      <c r="A181" s="32"/>
      <c r="B181" s="252"/>
      <c r="C181" s="253"/>
      <c r="D181" s="33">
        <v>3122</v>
      </c>
      <c r="E181" s="34">
        <v>5331</v>
      </c>
      <c r="F181" s="35" t="s">
        <v>24</v>
      </c>
      <c r="G181" s="36">
        <f>G182+G183</f>
        <v>2855.64</v>
      </c>
      <c r="H181" s="36">
        <v>0</v>
      </c>
      <c r="I181" s="174">
        <f t="shared" si="12"/>
        <v>2855.64</v>
      </c>
      <c r="J181" s="174">
        <v>0</v>
      </c>
      <c r="K181" s="174">
        <f t="shared" si="13"/>
        <v>2855.64</v>
      </c>
      <c r="L181" s="176">
        <v>0</v>
      </c>
      <c r="M181" s="176">
        <f t="shared" si="14"/>
        <v>2855.64</v>
      </c>
      <c r="N181" s="19">
        <v>0</v>
      </c>
      <c r="O181" s="19">
        <f t="shared" si="15"/>
        <v>2855.64</v>
      </c>
      <c r="P181" s="19">
        <v>0</v>
      </c>
      <c r="Q181" s="19">
        <f t="shared" si="16"/>
        <v>2855.64</v>
      </c>
      <c r="R181" s="19">
        <v>0</v>
      </c>
      <c r="S181" s="19">
        <f t="shared" si="17"/>
        <v>2855.64</v>
      </c>
      <c r="T181" s="4"/>
    </row>
    <row r="182" spans="1:20" ht="12.75" customHeight="1" x14ac:dyDescent="0.2">
      <c r="A182" s="37"/>
      <c r="B182" s="252"/>
      <c r="C182" s="253"/>
      <c r="D182" s="38"/>
      <c r="E182" s="39" t="s">
        <v>25</v>
      </c>
      <c r="F182" s="40" t="s">
        <v>30</v>
      </c>
      <c r="G182" s="41">
        <v>531.15</v>
      </c>
      <c r="H182" s="41">
        <v>0</v>
      </c>
      <c r="I182" s="177">
        <f t="shared" si="12"/>
        <v>531.15</v>
      </c>
      <c r="J182" s="177">
        <v>0</v>
      </c>
      <c r="K182" s="177">
        <f t="shared" si="13"/>
        <v>531.15</v>
      </c>
      <c r="L182" s="178">
        <v>0</v>
      </c>
      <c r="M182" s="178">
        <f t="shared" si="14"/>
        <v>531.15</v>
      </c>
      <c r="N182" s="20">
        <v>0</v>
      </c>
      <c r="O182" s="20">
        <f t="shared" si="15"/>
        <v>531.15</v>
      </c>
      <c r="P182" s="20">
        <v>0</v>
      </c>
      <c r="Q182" s="20">
        <f t="shared" si="16"/>
        <v>531.15</v>
      </c>
      <c r="R182" s="20">
        <v>0</v>
      </c>
      <c r="S182" s="20">
        <f t="shared" si="17"/>
        <v>531.15</v>
      </c>
      <c r="T182" s="4"/>
    </row>
    <row r="183" spans="1:20" ht="12.75" customHeight="1" thickBot="1" x14ac:dyDescent="0.25">
      <c r="A183" s="183"/>
      <c r="B183" s="254"/>
      <c r="C183" s="255"/>
      <c r="D183" s="184"/>
      <c r="E183" s="185"/>
      <c r="F183" s="186" t="s">
        <v>27</v>
      </c>
      <c r="G183" s="46">
        <v>2324.4899999999998</v>
      </c>
      <c r="H183" s="187">
        <v>0</v>
      </c>
      <c r="I183" s="188">
        <f t="shared" si="12"/>
        <v>2324.4899999999998</v>
      </c>
      <c r="J183" s="179">
        <v>0</v>
      </c>
      <c r="K183" s="179">
        <f t="shared" si="13"/>
        <v>2324.4899999999998</v>
      </c>
      <c r="L183" s="189">
        <v>0</v>
      </c>
      <c r="M183" s="189">
        <f t="shared" si="14"/>
        <v>2324.4899999999998</v>
      </c>
      <c r="N183" s="21">
        <v>0</v>
      </c>
      <c r="O183" s="21">
        <f t="shared" si="15"/>
        <v>2324.4899999999998</v>
      </c>
      <c r="P183" s="21">
        <v>0</v>
      </c>
      <c r="Q183" s="21">
        <f t="shared" si="16"/>
        <v>2324.4899999999998</v>
      </c>
      <c r="R183" s="21">
        <v>0</v>
      </c>
      <c r="S183" s="21">
        <f t="shared" si="17"/>
        <v>2324.4899999999998</v>
      </c>
      <c r="T183" s="4"/>
    </row>
    <row r="184" spans="1:20" s="168" customFormat="1" ht="12.75" customHeight="1" x14ac:dyDescent="0.2">
      <c r="A184" s="27" t="s">
        <v>21</v>
      </c>
      <c r="B184" s="256" t="s">
        <v>111</v>
      </c>
      <c r="C184" s="257"/>
      <c r="D184" s="28" t="s">
        <v>19</v>
      </c>
      <c r="E184" s="29" t="s">
        <v>19</v>
      </c>
      <c r="F184" s="30" t="s">
        <v>112</v>
      </c>
      <c r="G184" s="31">
        <f>G185</f>
        <v>561.92999999999995</v>
      </c>
      <c r="H184" s="166">
        <v>0</v>
      </c>
      <c r="I184" s="48">
        <f t="shared" si="12"/>
        <v>561.92999999999995</v>
      </c>
      <c r="J184" s="49">
        <v>0</v>
      </c>
      <c r="K184" s="49">
        <f t="shared" si="13"/>
        <v>561.92999999999995</v>
      </c>
      <c r="L184" s="50">
        <v>0</v>
      </c>
      <c r="M184" s="50">
        <f t="shared" si="14"/>
        <v>561.92999999999995</v>
      </c>
      <c r="N184" s="22">
        <v>0</v>
      </c>
      <c r="O184" s="22">
        <f t="shared" si="15"/>
        <v>561.92999999999995</v>
      </c>
      <c r="P184" s="22">
        <v>0</v>
      </c>
      <c r="Q184" s="22">
        <f t="shared" si="16"/>
        <v>561.92999999999995</v>
      </c>
      <c r="R184" s="22">
        <v>0</v>
      </c>
      <c r="S184" s="22">
        <f t="shared" si="17"/>
        <v>561.92999999999995</v>
      </c>
      <c r="T184" s="167"/>
    </row>
    <row r="185" spans="1:20" ht="12.75" customHeight="1" x14ac:dyDescent="0.2">
      <c r="A185" s="32"/>
      <c r="B185" s="252"/>
      <c r="C185" s="253"/>
      <c r="D185" s="33">
        <v>3112</v>
      </c>
      <c r="E185" s="34">
        <v>5331</v>
      </c>
      <c r="F185" s="35" t="s">
        <v>24</v>
      </c>
      <c r="G185" s="36">
        <f>G186+G187</f>
        <v>561.92999999999995</v>
      </c>
      <c r="H185" s="36">
        <v>0</v>
      </c>
      <c r="I185" s="174">
        <f t="shared" si="12"/>
        <v>561.92999999999995</v>
      </c>
      <c r="J185" s="174">
        <v>0</v>
      </c>
      <c r="K185" s="174">
        <f t="shared" si="13"/>
        <v>561.92999999999995</v>
      </c>
      <c r="L185" s="176">
        <v>0</v>
      </c>
      <c r="M185" s="176">
        <f t="shared" si="14"/>
        <v>561.92999999999995</v>
      </c>
      <c r="N185" s="19">
        <v>0</v>
      </c>
      <c r="O185" s="19">
        <f t="shared" si="15"/>
        <v>561.92999999999995</v>
      </c>
      <c r="P185" s="19">
        <v>0</v>
      </c>
      <c r="Q185" s="19">
        <f t="shared" si="16"/>
        <v>561.92999999999995</v>
      </c>
      <c r="R185" s="19">
        <v>0</v>
      </c>
      <c r="S185" s="19">
        <f t="shared" si="17"/>
        <v>561.92999999999995</v>
      </c>
      <c r="T185" s="4"/>
    </row>
    <row r="186" spans="1:20" ht="12.75" customHeight="1" x14ac:dyDescent="0.2">
      <c r="A186" s="37"/>
      <c r="B186" s="252"/>
      <c r="C186" s="253"/>
      <c r="D186" s="38"/>
      <c r="E186" s="39" t="s">
        <v>25</v>
      </c>
      <c r="F186" s="40" t="s">
        <v>30</v>
      </c>
      <c r="G186" s="41">
        <v>0</v>
      </c>
      <c r="H186" s="41">
        <v>0</v>
      </c>
      <c r="I186" s="177">
        <f t="shared" si="12"/>
        <v>0</v>
      </c>
      <c r="J186" s="177">
        <v>0</v>
      </c>
      <c r="K186" s="177">
        <f t="shared" si="13"/>
        <v>0</v>
      </c>
      <c r="L186" s="178">
        <v>0</v>
      </c>
      <c r="M186" s="178">
        <f t="shared" si="14"/>
        <v>0</v>
      </c>
      <c r="N186" s="20">
        <v>0</v>
      </c>
      <c r="O186" s="20">
        <f t="shared" si="15"/>
        <v>0</v>
      </c>
      <c r="P186" s="20">
        <v>0</v>
      </c>
      <c r="Q186" s="20">
        <f t="shared" si="16"/>
        <v>0</v>
      </c>
      <c r="R186" s="20">
        <v>0</v>
      </c>
      <c r="S186" s="20">
        <f t="shared" si="17"/>
        <v>0</v>
      </c>
      <c r="T186" s="4"/>
    </row>
    <row r="187" spans="1:20" ht="12.75" customHeight="1" thickBot="1" x14ac:dyDescent="0.25">
      <c r="A187" s="42"/>
      <c r="B187" s="254"/>
      <c r="C187" s="255"/>
      <c r="D187" s="43"/>
      <c r="E187" s="44"/>
      <c r="F187" s="45" t="s">
        <v>27</v>
      </c>
      <c r="G187" s="46">
        <v>561.92999999999995</v>
      </c>
      <c r="H187" s="46">
        <v>0</v>
      </c>
      <c r="I187" s="179">
        <f t="shared" si="12"/>
        <v>561.92999999999995</v>
      </c>
      <c r="J187" s="188">
        <v>0</v>
      </c>
      <c r="K187" s="188">
        <f t="shared" si="13"/>
        <v>561.92999999999995</v>
      </c>
      <c r="L187" s="180">
        <v>0</v>
      </c>
      <c r="M187" s="180">
        <f t="shared" si="14"/>
        <v>561.92999999999995</v>
      </c>
      <c r="N187" s="23">
        <v>0</v>
      </c>
      <c r="O187" s="23">
        <f t="shared" si="15"/>
        <v>561.92999999999995</v>
      </c>
      <c r="P187" s="23">
        <v>0</v>
      </c>
      <c r="Q187" s="23">
        <f t="shared" si="16"/>
        <v>561.92999999999995</v>
      </c>
      <c r="R187" s="23">
        <v>0</v>
      </c>
      <c r="S187" s="23">
        <f t="shared" si="17"/>
        <v>561.92999999999995</v>
      </c>
      <c r="T187" s="4"/>
    </row>
    <row r="188" spans="1:20" s="168" customFormat="1" ht="12.75" customHeight="1" x14ac:dyDescent="0.2">
      <c r="A188" s="190" t="s">
        <v>21</v>
      </c>
      <c r="B188" s="256" t="s">
        <v>113</v>
      </c>
      <c r="C188" s="257"/>
      <c r="D188" s="191" t="s">
        <v>19</v>
      </c>
      <c r="E188" s="192" t="s">
        <v>19</v>
      </c>
      <c r="F188" s="193" t="s">
        <v>114</v>
      </c>
      <c r="G188" s="31">
        <f>G189</f>
        <v>5139.1500000000005</v>
      </c>
      <c r="H188" s="181">
        <v>0</v>
      </c>
      <c r="I188" s="49">
        <f t="shared" si="12"/>
        <v>5139.1500000000005</v>
      </c>
      <c r="J188" s="48">
        <v>0</v>
      </c>
      <c r="K188" s="48">
        <f t="shared" si="13"/>
        <v>5139.1500000000005</v>
      </c>
      <c r="L188" s="182">
        <v>0</v>
      </c>
      <c r="M188" s="182">
        <f t="shared" si="14"/>
        <v>5139.1500000000005</v>
      </c>
      <c r="N188" s="24">
        <v>0</v>
      </c>
      <c r="O188" s="24">
        <f t="shared" si="15"/>
        <v>5139.1500000000005</v>
      </c>
      <c r="P188" s="24">
        <v>0</v>
      </c>
      <c r="Q188" s="24">
        <f t="shared" si="16"/>
        <v>5139.1500000000005</v>
      </c>
      <c r="R188" s="24">
        <v>0</v>
      </c>
      <c r="S188" s="24">
        <f t="shared" si="17"/>
        <v>5139.1500000000005</v>
      </c>
      <c r="T188" s="167"/>
    </row>
    <row r="189" spans="1:20" ht="12.75" customHeight="1" x14ac:dyDescent="0.2">
      <c r="A189" s="32"/>
      <c r="B189" s="252"/>
      <c r="C189" s="253"/>
      <c r="D189" s="33">
        <v>3133</v>
      </c>
      <c r="E189" s="34">
        <v>5331</v>
      </c>
      <c r="F189" s="35" t="s">
        <v>24</v>
      </c>
      <c r="G189" s="36">
        <f>G190+G191</f>
        <v>5139.1500000000005</v>
      </c>
      <c r="H189" s="36">
        <v>0</v>
      </c>
      <c r="I189" s="174">
        <f t="shared" si="12"/>
        <v>5139.1500000000005</v>
      </c>
      <c r="J189" s="174">
        <v>0</v>
      </c>
      <c r="K189" s="174">
        <f t="shared" si="13"/>
        <v>5139.1500000000005</v>
      </c>
      <c r="L189" s="176">
        <v>0</v>
      </c>
      <c r="M189" s="176">
        <f t="shared" si="14"/>
        <v>5139.1500000000005</v>
      </c>
      <c r="N189" s="19">
        <v>0</v>
      </c>
      <c r="O189" s="19">
        <f t="shared" si="15"/>
        <v>5139.1500000000005</v>
      </c>
      <c r="P189" s="19">
        <v>0</v>
      </c>
      <c r="Q189" s="19">
        <f t="shared" si="16"/>
        <v>5139.1500000000005</v>
      </c>
      <c r="R189" s="19">
        <v>0</v>
      </c>
      <c r="S189" s="19">
        <f t="shared" si="17"/>
        <v>5139.1500000000005</v>
      </c>
      <c r="T189" s="4"/>
    </row>
    <row r="190" spans="1:20" ht="12.75" customHeight="1" x14ac:dyDescent="0.2">
      <c r="A190" s="37"/>
      <c r="B190" s="252"/>
      <c r="C190" s="253"/>
      <c r="D190" s="38"/>
      <c r="E190" s="39" t="s">
        <v>25</v>
      </c>
      <c r="F190" s="40" t="s">
        <v>30</v>
      </c>
      <c r="G190" s="41">
        <v>121.76</v>
      </c>
      <c r="H190" s="41">
        <v>0</v>
      </c>
      <c r="I190" s="177">
        <f t="shared" si="12"/>
        <v>121.76</v>
      </c>
      <c r="J190" s="177">
        <v>0</v>
      </c>
      <c r="K190" s="177">
        <f t="shared" si="13"/>
        <v>121.76</v>
      </c>
      <c r="L190" s="178">
        <v>0</v>
      </c>
      <c r="M190" s="178">
        <f t="shared" si="14"/>
        <v>121.76</v>
      </c>
      <c r="N190" s="20">
        <v>0</v>
      </c>
      <c r="O190" s="20">
        <f t="shared" si="15"/>
        <v>121.76</v>
      </c>
      <c r="P190" s="20">
        <v>0</v>
      </c>
      <c r="Q190" s="20">
        <f t="shared" si="16"/>
        <v>121.76</v>
      </c>
      <c r="R190" s="20">
        <v>0</v>
      </c>
      <c r="S190" s="20">
        <f t="shared" si="17"/>
        <v>121.76</v>
      </c>
      <c r="T190" s="4"/>
    </row>
    <row r="191" spans="1:20" ht="12.75" customHeight="1" thickBot="1" x14ac:dyDescent="0.25">
      <c r="A191" s="42"/>
      <c r="B191" s="254"/>
      <c r="C191" s="255"/>
      <c r="D191" s="43"/>
      <c r="E191" s="44"/>
      <c r="F191" s="45" t="s">
        <v>27</v>
      </c>
      <c r="G191" s="46">
        <v>5017.3900000000003</v>
      </c>
      <c r="H191" s="187">
        <v>0</v>
      </c>
      <c r="I191" s="188">
        <f t="shared" si="12"/>
        <v>5017.3900000000003</v>
      </c>
      <c r="J191" s="179">
        <v>0</v>
      </c>
      <c r="K191" s="179">
        <f t="shared" si="13"/>
        <v>5017.3900000000003</v>
      </c>
      <c r="L191" s="189">
        <v>0</v>
      </c>
      <c r="M191" s="189">
        <f t="shared" si="14"/>
        <v>5017.3900000000003</v>
      </c>
      <c r="N191" s="21">
        <v>0</v>
      </c>
      <c r="O191" s="21">
        <f t="shared" si="15"/>
        <v>5017.3900000000003</v>
      </c>
      <c r="P191" s="21">
        <v>0</v>
      </c>
      <c r="Q191" s="21">
        <f t="shared" si="16"/>
        <v>5017.3900000000003</v>
      </c>
      <c r="R191" s="21">
        <v>0</v>
      </c>
      <c r="S191" s="21">
        <f t="shared" si="17"/>
        <v>5017.3900000000003</v>
      </c>
      <c r="T191" s="4"/>
    </row>
    <row r="192" spans="1:20" s="168" customFormat="1" ht="12.75" customHeight="1" x14ac:dyDescent="0.2">
      <c r="A192" s="27" t="s">
        <v>21</v>
      </c>
      <c r="B192" s="256" t="s">
        <v>115</v>
      </c>
      <c r="C192" s="257"/>
      <c r="D192" s="28" t="s">
        <v>19</v>
      </c>
      <c r="E192" s="29" t="s">
        <v>19</v>
      </c>
      <c r="F192" s="30" t="s">
        <v>116</v>
      </c>
      <c r="G192" s="31">
        <f>G193</f>
        <v>2456.34</v>
      </c>
      <c r="H192" s="166">
        <v>0</v>
      </c>
      <c r="I192" s="48">
        <f t="shared" si="12"/>
        <v>2456.34</v>
      </c>
      <c r="J192" s="49">
        <v>0</v>
      </c>
      <c r="K192" s="49">
        <f t="shared" si="13"/>
        <v>2456.34</v>
      </c>
      <c r="L192" s="50">
        <v>0</v>
      </c>
      <c r="M192" s="50">
        <f t="shared" si="14"/>
        <v>2456.34</v>
      </c>
      <c r="N192" s="22">
        <v>0</v>
      </c>
      <c r="O192" s="22">
        <f t="shared" si="15"/>
        <v>2456.34</v>
      </c>
      <c r="P192" s="22">
        <v>0</v>
      </c>
      <c r="Q192" s="22">
        <f t="shared" si="16"/>
        <v>2456.34</v>
      </c>
      <c r="R192" s="22">
        <v>0</v>
      </c>
      <c r="S192" s="22">
        <f t="shared" si="17"/>
        <v>2456.34</v>
      </c>
      <c r="T192" s="167"/>
    </row>
    <row r="193" spans="1:20" ht="12.75" customHeight="1" x14ac:dyDescent="0.2">
      <c r="A193" s="32"/>
      <c r="B193" s="252"/>
      <c r="C193" s="253"/>
      <c r="D193" s="33">
        <v>3133</v>
      </c>
      <c r="E193" s="34">
        <v>5331</v>
      </c>
      <c r="F193" s="35" t="s">
        <v>24</v>
      </c>
      <c r="G193" s="36">
        <f>G194+G195</f>
        <v>2456.34</v>
      </c>
      <c r="H193" s="36">
        <v>0</v>
      </c>
      <c r="I193" s="174">
        <f t="shared" si="12"/>
        <v>2456.34</v>
      </c>
      <c r="J193" s="174">
        <v>0</v>
      </c>
      <c r="K193" s="174">
        <f t="shared" si="13"/>
        <v>2456.34</v>
      </c>
      <c r="L193" s="176">
        <v>0</v>
      </c>
      <c r="M193" s="176">
        <f t="shared" si="14"/>
        <v>2456.34</v>
      </c>
      <c r="N193" s="19">
        <v>0</v>
      </c>
      <c r="O193" s="19">
        <f t="shared" si="15"/>
        <v>2456.34</v>
      </c>
      <c r="P193" s="19">
        <v>0</v>
      </c>
      <c r="Q193" s="19">
        <f t="shared" si="16"/>
        <v>2456.34</v>
      </c>
      <c r="R193" s="19">
        <v>0</v>
      </c>
      <c r="S193" s="19">
        <f t="shared" si="17"/>
        <v>2456.34</v>
      </c>
      <c r="T193" s="4"/>
    </row>
    <row r="194" spans="1:20" ht="12.75" customHeight="1" x14ac:dyDescent="0.2">
      <c r="A194" s="37"/>
      <c r="B194" s="252"/>
      <c r="C194" s="253"/>
      <c r="D194" s="38"/>
      <c r="E194" s="39" t="s">
        <v>25</v>
      </c>
      <c r="F194" s="40" t="s">
        <v>30</v>
      </c>
      <c r="G194" s="41">
        <v>130.16999999999999</v>
      </c>
      <c r="H194" s="41">
        <v>0</v>
      </c>
      <c r="I194" s="177">
        <f t="shared" si="12"/>
        <v>130.16999999999999</v>
      </c>
      <c r="J194" s="177">
        <v>0</v>
      </c>
      <c r="K194" s="177">
        <f t="shared" si="13"/>
        <v>130.16999999999999</v>
      </c>
      <c r="L194" s="178">
        <v>0</v>
      </c>
      <c r="M194" s="178">
        <f t="shared" si="14"/>
        <v>130.16999999999999</v>
      </c>
      <c r="N194" s="20">
        <v>0</v>
      </c>
      <c r="O194" s="20">
        <f t="shared" si="15"/>
        <v>130.16999999999999</v>
      </c>
      <c r="P194" s="20">
        <v>0</v>
      </c>
      <c r="Q194" s="20">
        <f t="shared" si="16"/>
        <v>130.16999999999999</v>
      </c>
      <c r="R194" s="20">
        <v>0</v>
      </c>
      <c r="S194" s="20">
        <f t="shared" si="17"/>
        <v>130.16999999999999</v>
      </c>
      <c r="T194" s="4"/>
    </row>
    <row r="195" spans="1:20" ht="12.75" customHeight="1" thickBot="1" x14ac:dyDescent="0.25">
      <c r="A195" s="42"/>
      <c r="B195" s="254"/>
      <c r="C195" s="255"/>
      <c r="D195" s="43"/>
      <c r="E195" s="44"/>
      <c r="F195" s="45" t="s">
        <v>27</v>
      </c>
      <c r="G195" s="46">
        <v>2326.17</v>
      </c>
      <c r="H195" s="46">
        <v>0</v>
      </c>
      <c r="I195" s="179">
        <f t="shared" si="12"/>
        <v>2326.17</v>
      </c>
      <c r="J195" s="188">
        <v>0</v>
      </c>
      <c r="K195" s="188">
        <f t="shared" si="13"/>
        <v>2326.17</v>
      </c>
      <c r="L195" s="180">
        <v>0</v>
      </c>
      <c r="M195" s="180">
        <f t="shared" si="14"/>
        <v>2326.17</v>
      </c>
      <c r="N195" s="23">
        <v>0</v>
      </c>
      <c r="O195" s="23">
        <f t="shared" si="15"/>
        <v>2326.17</v>
      </c>
      <c r="P195" s="23">
        <v>0</v>
      </c>
      <c r="Q195" s="23">
        <f t="shared" si="16"/>
        <v>2326.17</v>
      </c>
      <c r="R195" s="23">
        <v>0</v>
      </c>
      <c r="S195" s="23">
        <f t="shared" si="17"/>
        <v>2326.17</v>
      </c>
      <c r="T195" s="4"/>
    </row>
    <row r="196" spans="1:20" s="168" customFormat="1" ht="12.75" customHeight="1" x14ac:dyDescent="0.2">
      <c r="A196" s="27" t="s">
        <v>21</v>
      </c>
      <c r="B196" s="256" t="s">
        <v>117</v>
      </c>
      <c r="C196" s="257"/>
      <c r="D196" s="28" t="s">
        <v>19</v>
      </c>
      <c r="E196" s="29" t="s">
        <v>19</v>
      </c>
      <c r="F196" s="30" t="s">
        <v>118</v>
      </c>
      <c r="G196" s="31">
        <f>G197</f>
        <v>4050.6400000000003</v>
      </c>
      <c r="H196" s="181">
        <v>0</v>
      </c>
      <c r="I196" s="49">
        <f t="shared" si="12"/>
        <v>4050.6400000000003</v>
      </c>
      <c r="J196" s="48">
        <v>0</v>
      </c>
      <c r="K196" s="48">
        <f t="shared" si="13"/>
        <v>4050.6400000000003</v>
      </c>
      <c r="L196" s="203">
        <f>+L197</f>
        <v>1035</v>
      </c>
      <c r="M196" s="182">
        <f t="shared" si="14"/>
        <v>5085.6400000000003</v>
      </c>
      <c r="N196" s="24">
        <v>0</v>
      </c>
      <c r="O196" s="24">
        <f t="shared" si="15"/>
        <v>5085.6400000000003</v>
      </c>
      <c r="P196" s="24">
        <f>+P197</f>
        <v>350</v>
      </c>
      <c r="Q196" s="24">
        <f t="shared" si="16"/>
        <v>5435.64</v>
      </c>
      <c r="R196" s="24">
        <v>0</v>
      </c>
      <c r="S196" s="24">
        <f t="shared" si="17"/>
        <v>5435.64</v>
      </c>
      <c r="T196" s="167"/>
    </row>
    <row r="197" spans="1:20" ht="12.75" customHeight="1" x14ac:dyDescent="0.2">
      <c r="A197" s="32"/>
      <c r="B197" s="252"/>
      <c r="C197" s="253"/>
      <c r="D197" s="33">
        <v>3133</v>
      </c>
      <c r="E197" s="34">
        <v>5331</v>
      </c>
      <c r="F197" s="35" t="s">
        <v>24</v>
      </c>
      <c r="G197" s="36">
        <f>G198+G199</f>
        <v>4050.6400000000003</v>
      </c>
      <c r="H197" s="36">
        <v>0</v>
      </c>
      <c r="I197" s="174">
        <f t="shared" si="12"/>
        <v>4050.6400000000003</v>
      </c>
      <c r="J197" s="174">
        <v>0</v>
      </c>
      <c r="K197" s="174">
        <f t="shared" si="13"/>
        <v>4050.6400000000003</v>
      </c>
      <c r="L197" s="176">
        <f>SUM(L198:L199)</f>
        <v>1035</v>
      </c>
      <c r="M197" s="176">
        <f t="shared" si="14"/>
        <v>5085.6400000000003</v>
      </c>
      <c r="N197" s="19">
        <v>0</v>
      </c>
      <c r="O197" s="19">
        <f t="shared" si="15"/>
        <v>5085.6400000000003</v>
      </c>
      <c r="P197" s="19">
        <f>SUM(P198:P199)</f>
        <v>350</v>
      </c>
      <c r="Q197" s="19">
        <f t="shared" si="16"/>
        <v>5435.64</v>
      </c>
      <c r="R197" s="19">
        <v>0</v>
      </c>
      <c r="S197" s="19">
        <f t="shared" si="17"/>
        <v>5435.64</v>
      </c>
      <c r="T197" s="4"/>
    </row>
    <row r="198" spans="1:20" ht="12.75" customHeight="1" x14ac:dyDescent="0.2">
      <c r="A198" s="37"/>
      <c r="B198" s="252"/>
      <c r="C198" s="253"/>
      <c r="D198" s="38"/>
      <c r="E198" s="39" t="s">
        <v>25</v>
      </c>
      <c r="F198" s="40" t="s">
        <v>30</v>
      </c>
      <c r="G198" s="41">
        <v>230.34</v>
      </c>
      <c r="H198" s="41">
        <v>0</v>
      </c>
      <c r="I198" s="177">
        <f t="shared" si="12"/>
        <v>230.34</v>
      </c>
      <c r="J198" s="177">
        <v>0</v>
      </c>
      <c r="K198" s="177">
        <f t="shared" si="13"/>
        <v>230.34</v>
      </c>
      <c r="L198" s="178">
        <v>0</v>
      </c>
      <c r="M198" s="178">
        <f t="shared" si="14"/>
        <v>230.34</v>
      </c>
      <c r="N198" s="20">
        <v>0</v>
      </c>
      <c r="O198" s="20">
        <f t="shared" si="15"/>
        <v>230.34</v>
      </c>
      <c r="P198" s="20">
        <v>0</v>
      </c>
      <c r="Q198" s="20">
        <f t="shared" si="16"/>
        <v>230.34</v>
      </c>
      <c r="R198" s="20">
        <v>0</v>
      </c>
      <c r="S198" s="20">
        <f t="shared" si="17"/>
        <v>230.34</v>
      </c>
      <c r="T198" s="4"/>
    </row>
    <row r="199" spans="1:20" ht="12.75" customHeight="1" thickBot="1" x14ac:dyDescent="0.25">
      <c r="A199" s="42"/>
      <c r="B199" s="254"/>
      <c r="C199" s="255"/>
      <c r="D199" s="43"/>
      <c r="E199" s="44"/>
      <c r="F199" s="45" t="s">
        <v>27</v>
      </c>
      <c r="G199" s="46">
        <v>3820.3</v>
      </c>
      <c r="H199" s="187">
        <v>0</v>
      </c>
      <c r="I199" s="188">
        <f t="shared" si="12"/>
        <v>3820.3</v>
      </c>
      <c r="J199" s="179">
        <v>0</v>
      </c>
      <c r="K199" s="179">
        <f t="shared" si="13"/>
        <v>3820.3</v>
      </c>
      <c r="L199" s="189">
        <v>1035</v>
      </c>
      <c r="M199" s="189">
        <f t="shared" si="14"/>
        <v>4855.3</v>
      </c>
      <c r="N199" s="21">
        <v>0</v>
      </c>
      <c r="O199" s="21">
        <f t="shared" si="15"/>
        <v>4855.3</v>
      </c>
      <c r="P199" s="21">
        <v>350</v>
      </c>
      <c r="Q199" s="21">
        <f t="shared" si="16"/>
        <v>5205.3</v>
      </c>
      <c r="R199" s="21">
        <v>0</v>
      </c>
      <c r="S199" s="21">
        <f t="shared" si="17"/>
        <v>5205.3</v>
      </c>
      <c r="T199" s="4"/>
    </row>
    <row r="200" spans="1:20" ht="20.45" customHeight="1" x14ac:dyDescent="0.2">
      <c r="A200" s="27" t="s">
        <v>21</v>
      </c>
      <c r="B200" s="256" t="s">
        <v>119</v>
      </c>
      <c r="C200" s="257"/>
      <c r="D200" s="28" t="s">
        <v>19</v>
      </c>
      <c r="E200" s="29" t="s">
        <v>19</v>
      </c>
      <c r="F200" s="47" t="s">
        <v>120</v>
      </c>
      <c r="G200" s="31">
        <f>G201</f>
        <v>923.24</v>
      </c>
      <c r="H200" s="166">
        <v>0</v>
      </c>
      <c r="I200" s="48">
        <f t="shared" si="12"/>
        <v>923.24</v>
      </c>
      <c r="J200" s="49">
        <v>0</v>
      </c>
      <c r="K200" s="49">
        <f t="shared" si="13"/>
        <v>923.24</v>
      </c>
      <c r="L200" s="50">
        <v>0</v>
      </c>
      <c r="M200" s="50">
        <f t="shared" si="14"/>
        <v>923.24</v>
      </c>
      <c r="N200" s="22">
        <v>0</v>
      </c>
      <c r="O200" s="22">
        <f t="shared" si="15"/>
        <v>923.24</v>
      </c>
      <c r="P200" s="22">
        <v>0</v>
      </c>
      <c r="Q200" s="22">
        <f t="shared" si="16"/>
        <v>923.24</v>
      </c>
      <c r="R200" s="22">
        <v>0</v>
      </c>
      <c r="S200" s="22">
        <f t="shared" si="17"/>
        <v>923.24</v>
      </c>
      <c r="T200" s="4"/>
    </row>
    <row r="201" spans="1:20" ht="12.75" customHeight="1" x14ac:dyDescent="0.2">
      <c r="A201" s="32"/>
      <c r="B201" s="252"/>
      <c r="C201" s="253"/>
      <c r="D201" s="33">
        <v>3146</v>
      </c>
      <c r="E201" s="34">
        <v>5331</v>
      </c>
      <c r="F201" s="35" t="s">
        <v>24</v>
      </c>
      <c r="G201" s="36">
        <f>G202+G203</f>
        <v>923.24</v>
      </c>
      <c r="H201" s="173">
        <v>0</v>
      </c>
      <c r="I201" s="174">
        <f t="shared" si="12"/>
        <v>923.24</v>
      </c>
      <c r="J201" s="174">
        <v>0</v>
      </c>
      <c r="K201" s="174">
        <f t="shared" si="13"/>
        <v>923.24</v>
      </c>
      <c r="L201" s="176">
        <v>0</v>
      </c>
      <c r="M201" s="176">
        <f t="shared" si="14"/>
        <v>923.24</v>
      </c>
      <c r="N201" s="19">
        <v>0</v>
      </c>
      <c r="O201" s="19">
        <f t="shared" si="15"/>
        <v>923.24</v>
      </c>
      <c r="P201" s="19">
        <v>0</v>
      </c>
      <c r="Q201" s="19">
        <f t="shared" si="16"/>
        <v>923.24</v>
      </c>
      <c r="R201" s="19">
        <v>0</v>
      </c>
      <c r="S201" s="19">
        <f t="shared" si="17"/>
        <v>923.24</v>
      </c>
      <c r="T201" s="4"/>
    </row>
    <row r="202" spans="1:20" ht="12.75" customHeight="1" x14ac:dyDescent="0.2">
      <c r="A202" s="37"/>
      <c r="B202" s="252"/>
      <c r="C202" s="253"/>
      <c r="D202" s="38"/>
      <c r="E202" s="39" t="s">
        <v>25</v>
      </c>
      <c r="F202" s="40" t="s">
        <v>30</v>
      </c>
      <c r="G202" s="41">
        <v>13.35</v>
      </c>
      <c r="H202" s="41">
        <v>0</v>
      </c>
      <c r="I202" s="177">
        <f t="shared" si="12"/>
        <v>13.35</v>
      </c>
      <c r="J202" s="177">
        <v>0</v>
      </c>
      <c r="K202" s="177">
        <f t="shared" si="13"/>
        <v>13.35</v>
      </c>
      <c r="L202" s="178">
        <v>0</v>
      </c>
      <c r="M202" s="178">
        <f t="shared" si="14"/>
        <v>13.35</v>
      </c>
      <c r="N202" s="20">
        <v>0</v>
      </c>
      <c r="O202" s="20">
        <f t="shared" si="15"/>
        <v>13.35</v>
      </c>
      <c r="P202" s="20">
        <v>0</v>
      </c>
      <c r="Q202" s="20">
        <f t="shared" si="16"/>
        <v>13.35</v>
      </c>
      <c r="R202" s="20">
        <v>0</v>
      </c>
      <c r="S202" s="20">
        <f t="shared" si="17"/>
        <v>13.35</v>
      </c>
      <c r="T202" s="4"/>
    </row>
    <row r="203" spans="1:20" ht="12.75" customHeight="1" thickBot="1" x14ac:dyDescent="0.25">
      <c r="A203" s="42"/>
      <c r="B203" s="254"/>
      <c r="C203" s="255"/>
      <c r="D203" s="43"/>
      <c r="E203" s="44"/>
      <c r="F203" s="45" t="s">
        <v>27</v>
      </c>
      <c r="G203" s="46">
        <v>909.89</v>
      </c>
      <c r="H203" s="46">
        <v>0</v>
      </c>
      <c r="I203" s="179">
        <f t="shared" si="12"/>
        <v>909.89</v>
      </c>
      <c r="J203" s="188">
        <v>0</v>
      </c>
      <c r="K203" s="188">
        <f t="shared" si="13"/>
        <v>909.89</v>
      </c>
      <c r="L203" s="180">
        <v>0</v>
      </c>
      <c r="M203" s="180">
        <f t="shared" si="14"/>
        <v>909.89</v>
      </c>
      <c r="N203" s="23">
        <v>0</v>
      </c>
      <c r="O203" s="23">
        <f t="shared" si="15"/>
        <v>909.89</v>
      </c>
      <c r="P203" s="23">
        <v>0</v>
      </c>
      <c r="Q203" s="23">
        <f t="shared" si="16"/>
        <v>909.89</v>
      </c>
      <c r="R203" s="23">
        <v>0</v>
      </c>
      <c r="S203" s="23">
        <f t="shared" si="17"/>
        <v>909.89</v>
      </c>
      <c r="T203" s="4"/>
    </row>
    <row r="204" spans="1:20" ht="19.899999999999999" customHeight="1" x14ac:dyDescent="0.2">
      <c r="A204" s="190" t="s">
        <v>21</v>
      </c>
      <c r="B204" s="258" t="s">
        <v>121</v>
      </c>
      <c r="C204" s="259"/>
      <c r="D204" s="191" t="s">
        <v>19</v>
      </c>
      <c r="E204" s="192" t="s">
        <v>19</v>
      </c>
      <c r="F204" s="196" t="s">
        <v>122</v>
      </c>
      <c r="G204" s="194">
        <f>G205</f>
        <v>2980.94</v>
      </c>
      <c r="H204" s="181">
        <v>0</v>
      </c>
      <c r="I204" s="49">
        <f t="shared" ref="I204:I257" si="18">+G204+H204</f>
        <v>2980.94</v>
      </c>
      <c r="J204" s="48">
        <v>0</v>
      </c>
      <c r="K204" s="48">
        <f t="shared" ref="K204:K257" si="19">+I204+J204</f>
        <v>2980.94</v>
      </c>
      <c r="L204" s="182">
        <v>0</v>
      </c>
      <c r="M204" s="182">
        <f t="shared" ref="M204:M257" si="20">+K204+L204</f>
        <v>2980.94</v>
      </c>
      <c r="N204" s="24">
        <f>+N205</f>
        <v>114.5</v>
      </c>
      <c r="O204" s="24">
        <f t="shared" ref="O204:O257" si="21">+M204+N204</f>
        <v>3095.44</v>
      </c>
      <c r="P204" s="24">
        <v>0</v>
      </c>
      <c r="Q204" s="24">
        <f t="shared" ref="Q204:Q257" si="22">+O204+P204</f>
        <v>3095.44</v>
      </c>
      <c r="R204" s="24">
        <v>0</v>
      </c>
      <c r="S204" s="24">
        <f t="shared" ref="S204:S257" si="23">+Q204+R204</f>
        <v>3095.44</v>
      </c>
      <c r="T204" s="4"/>
    </row>
    <row r="205" spans="1:20" ht="12.75" customHeight="1" x14ac:dyDescent="0.2">
      <c r="A205" s="32"/>
      <c r="B205" s="252"/>
      <c r="C205" s="253"/>
      <c r="D205" s="33">
        <v>3121</v>
      </c>
      <c r="E205" s="34">
        <v>5331</v>
      </c>
      <c r="F205" s="35" t="s">
        <v>24</v>
      </c>
      <c r="G205" s="36">
        <f>G206+G207</f>
        <v>2980.94</v>
      </c>
      <c r="H205" s="36">
        <v>0</v>
      </c>
      <c r="I205" s="174">
        <f t="shared" si="18"/>
        <v>2980.94</v>
      </c>
      <c r="J205" s="174">
        <v>0</v>
      </c>
      <c r="K205" s="174">
        <f t="shared" si="19"/>
        <v>2980.94</v>
      </c>
      <c r="L205" s="176">
        <v>0</v>
      </c>
      <c r="M205" s="176">
        <f t="shared" si="20"/>
        <v>2980.94</v>
      </c>
      <c r="N205" s="19">
        <f>SUM(N206:N207)</f>
        <v>114.5</v>
      </c>
      <c r="O205" s="19">
        <f t="shared" si="21"/>
        <v>3095.44</v>
      </c>
      <c r="P205" s="19">
        <v>0</v>
      </c>
      <c r="Q205" s="19">
        <f t="shared" si="22"/>
        <v>3095.44</v>
      </c>
      <c r="R205" s="19">
        <v>0</v>
      </c>
      <c r="S205" s="19">
        <f t="shared" si="23"/>
        <v>3095.44</v>
      </c>
      <c r="T205" s="4"/>
    </row>
    <row r="206" spans="1:20" ht="12.75" customHeight="1" x14ac:dyDescent="0.2">
      <c r="A206" s="37"/>
      <c r="B206" s="252"/>
      <c r="C206" s="253"/>
      <c r="D206" s="38"/>
      <c r="E206" s="39" t="s">
        <v>25</v>
      </c>
      <c r="F206" s="40" t="s">
        <v>30</v>
      </c>
      <c r="G206" s="41">
        <v>525</v>
      </c>
      <c r="H206" s="41">
        <v>0</v>
      </c>
      <c r="I206" s="177">
        <f t="shared" si="18"/>
        <v>525</v>
      </c>
      <c r="J206" s="177">
        <v>0</v>
      </c>
      <c r="K206" s="177">
        <f t="shared" si="19"/>
        <v>525</v>
      </c>
      <c r="L206" s="178">
        <v>0</v>
      </c>
      <c r="M206" s="178">
        <f t="shared" si="20"/>
        <v>525</v>
      </c>
      <c r="N206" s="20">
        <v>0</v>
      </c>
      <c r="O206" s="20">
        <f t="shared" si="21"/>
        <v>525</v>
      </c>
      <c r="P206" s="20">
        <v>0</v>
      </c>
      <c r="Q206" s="20">
        <f t="shared" si="22"/>
        <v>525</v>
      </c>
      <c r="R206" s="20">
        <v>0</v>
      </c>
      <c r="S206" s="20">
        <f t="shared" si="23"/>
        <v>525</v>
      </c>
      <c r="T206" s="4"/>
    </row>
    <row r="207" spans="1:20" ht="12.75" customHeight="1" thickBot="1" x14ac:dyDescent="0.25">
      <c r="A207" s="42"/>
      <c r="B207" s="254"/>
      <c r="C207" s="255"/>
      <c r="D207" s="43"/>
      <c r="E207" s="44"/>
      <c r="F207" s="45" t="s">
        <v>27</v>
      </c>
      <c r="G207" s="46">
        <v>2455.94</v>
      </c>
      <c r="H207" s="187">
        <v>0</v>
      </c>
      <c r="I207" s="188">
        <f t="shared" si="18"/>
        <v>2455.94</v>
      </c>
      <c r="J207" s="179">
        <v>0</v>
      </c>
      <c r="K207" s="179">
        <f t="shared" si="19"/>
        <v>2455.94</v>
      </c>
      <c r="L207" s="189">
        <v>0</v>
      </c>
      <c r="M207" s="189">
        <f t="shared" si="20"/>
        <v>2455.94</v>
      </c>
      <c r="N207" s="21">
        <v>114.5</v>
      </c>
      <c r="O207" s="21">
        <f t="shared" si="21"/>
        <v>2570.44</v>
      </c>
      <c r="P207" s="21">
        <v>0</v>
      </c>
      <c r="Q207" s="21">
        <f t="shared" si="22"/>
        <v>2570.44</v>
      </c>
      <c r="R207" s="21">
        <v>0</v>
      </c>
      <c r="S207" s="21">
        <f t="shared" si="23"/>
        <v>2570.44</v>
      </c>
      <c r="T207" s="4"/>
    </row>
    <row r="208" spans="1:20" ht="12.75" customHeight="1" x14ac:dyDescent="0.2">
      <c r="A208" s="190" t="s">
        <v>21</v>
      </c>
      <c r="B208" s="256" t="s">
        <v>123</v>
      </c>
      <c r="C208" s="257"/>
      <c r="D208" s="191" t="s">
        <v>19</v>
      </c>
      <c r="E208" s="192" t="s">
        <v>19</v>
      </c>
      <c r="F208" s="193" t="s">
        <v>124</v>
      </c>
      <c r="G208" s="31">
        <f>G209</f>
        <v>3083.38</v>
      </c>
      <c r="H208" s="166">
        <v>0</v>
      </c>
      <c r="I208" s="48">
        <f t="shared" si="18"/>
        <v>3083.38</v>
      </c>
      <c r="J208" s="49">
        <v>0</v>
      </c>
      <c r="K208" s="49">
        <f t="shared" si="19"/>
        <v>3083.38</v>
      </c>
      <c r="L208" s="50">
        <v>0</v>
      </c>
      <c r="M208" s="50">
        <f t="shared" si="20"/>
        <v>3083.38</v>
      </c>
      <c r="N208" s="22">
        <v>0</v>
      </c>
      <c r="O208" s="22">
        <f t="shared" si="21"/>
        <v>3083.38</v>
      </c>
      <c r="P208" s="22">
        <v>0</v>
      </c>
      <c r="Q208" s="22">
        <f t="shared" si="22"/>
        <v>3083.38</v>
      </c>
      <c r="R208" s="22">
        <v>0</v>
      </c>
      <c r="S208" s="22">
        <f t="shared" si="23"/>
        <v>3083.38</v>
      </c>
      <c r="T208" s="4"/>
    </row>
    <row r="209" spans="1:20" ht="12.75" customHeight="1" x14ac:dyDescent="0.2">
      <c r="A209" s="32"/>
      <c r="B209" s="252"/>
      <c r="C209" s="253"/>
      <c r="D209" s="33">
        <v>3121</v>
      </c>
      <c r="E209" s="34">
        <v>5331</v>
      </c>
      <c r="F209" s="35" t="s">
        <v>24</v>
      </c>
      <c r="G209" s="36">
        <f>G210+G211</f>
        <v>3083.38</v>
      </c>
      <c r="H209" s="36">
        <v>0</v>
      </c>
      <c r="I209" s="174">
        <f t="shared" si="18"/>
        <v>3083.38</v>
      </c>
      <c r="J209" s="174">
        <v>0</v>
      </c>
      <c r="K209" s="174">
        <f t="shared" si="19"/>
        <v>3083.38</v>
      </c>
      <c r="L209" s="176">
        <v>0</v>
      </c>
      <c r="M209" s="176">
        <f t="shared" si="20"/>
        <v>3083.38</v>
      </c>
      <c r="N209" s="19">
        <v>0</v>
      </c>
      <c r="O209" s="19">
        <f t="shared" si="21"/>
        <v>3083.38</v>
      </c>
      <c r="P209" s="19">
        <v>0</v>
      </c>
      <c r="Q209" s="19">
        <f t="shared" si="22"/>
        <v>3083.38</v>
      </c>
      <c r="R209" s="19">
        <v>0</v>
      </c>
      <c r="S209" s="19">
        <f t="shared" si="23"/>
        <v>3083.38</v>
      </c>
      <c r="T209" s="4"/>
    </row>
    <row r="210" spans="1:20" ht="12.75" customHeight="1" x14ac:dyDescent="0.2">
      <c r="A210" s="37"/>
      <c r="B210" s="252"/>
      <c r="C210" s="253"/>
      <c r="D210" s="38"/>
      <c r="E210" s="39" t="s">
        <v>25</v>
      </c>
      <c r="F210" s="40" t="s">
        <v>30</v>
      </c>
      <c r="G210" s="41">
        <v>342.85</v>
      </c>
      <c r="H210" s="41">
        <v>0</v>
      </c>
      <c r="I210" s="177">
        <f t="shared" si="18"/>
        <v>342.85</v>
      </c>
      <c r="J210" s="177">
        <v>0</v>
      </c>
      <c r="K210" s="177">
        <f t="shared" si="19"/>
        <v>342.85</v>
      </c>
      <c r="L210" s="178">
        <v>0</v>
      </c>
      <c r="M210" s="178">
        <f t="shared" si="20"/>
        <v>342.85</v>
      </c>
      <c r="N210" s="20">
        <v>0</v>
      </c>
      <c r="O210" s="20">
        <f t="shared" si="21"/>
        <v>342.85</v>
      </c>
      <c r="P210" s="20">
        <v>0</v>
      </c>
      <c r="Q210" s="20">
        <f t="shared" si="22"/>
        <v>342.85</v>
      </c>
      <c r="R210" s="20">
        <v>0</v>
      </c>
      <c r="S210" s="20">
        <f t="shared" si="23"/>
        <v>342.85</v>
      </c>
      <c r="T210" s="4"/>
    </row>
    <row r="211" spans="1:20" ht="12.75" customHeight="1" thickBot="1" x14ac:dyDescent="0.25">
      <c r="A211" s="42"/>
      <c r="B211" s="254"/>
      <c r="C211" s="255"/>
      <c r="D211" s="43"/>
      <c r="E211" s="44"/>
      <c r="F211" s="45" t="s">
        <v>27</v>
      </c>
      <c r="G211" s="46">
        <v>2740.53</v>
      </c>
      <c r="H211" s="46">
        <v>0</v>
      </c>
      <c r="I211" s="179">
        <f t="shared" si="18"/>
        <v>2740.53</v>
      </c>
      <c r="J211" s="188">
        <v>0</v>
      </c>
      <c r="K211" s="188">
        <f t="shared" si="19"/>
        <v>2740.53</v>
      </c>
      <c r="L211" s="180">
        <v>0</v>
      </c>
      <c r="M211" s="180">
        <f t="shared" si="20"/>
        <v>2740.53</v>
      </c>
      <c r="N211" s="23">
        <v>0</v>
      </c>
      <c r="O211" s="23">
        <f t="shared" si="21"/>
        <v>2740.53</v>
      </c>
      <c r="P211" s="23">
        <v>0</v>
      </c>
      <c r="Q211" s="23">
        <f t="shared" si="22"/>
        <v>2740.53</v>
      </c>
      <c r="R211" s="23">
        <v>0</v>
      </c>
      <c r="S211" s="23">
        <f t="shared" si="23"/>
        <v>2740.53</v>
      </c>
      <c r="T211" s="4"/>
    </row>
    <row r="212" spans="1:20" s="168" customFormat="1" ht="12.75" customHeight="1" x14ac:dyDescent="0.2">
      <c r="A212" s="27" t="s">
        <v>21</v>
      </c>
      <c r="B212" s="256" t="s">
        <v>125</v>
      </c>
      <c r="C212" s="257"/>
      <c r="D212" s="28" t="s">
        <v>19</v>
      </c>
      <c r="E212" s="29" t="s">
        <v>19</v>
      </c>
      <c r="F212" s="30" t="s">
        <v>126</v>
      </c>
      <c r="G212" s="31">
        <f>G213</f>
        <v>4417.3599999999997</v>
      </c>
      <c r="H212" s="181">
        <v>0</v>
      </c>
      <c r="I212" s="49">
        <f t="shared" si="18"/>
        <v>4417.3599999999997</v>
      </c>
      <c r="J212" s="48">
        <v>0</v>
      </c>
      <c r="K212" s="48">
        <f t="shared" si="19"/>
        <v>4417.3599999999997</v>
      </c>
      <c r="L212" s="182">
        <v>0</v>
      </c>
      <c r="M212" s="182">
        <f t="shared" si="20"/>
        <v>4417.3599999999997</v>
      </c>
      <c r="N212" s="24">
        <v>0</v>
      </c>
      <c r="O212" s="24">
        <f t="shared" si="21"/>
        <v>4417.3599999999997</v>
      </c>
      <c r="P212" s="24">
        <v>0</v>
      </c>
      <c r="Q212" s="24">
        <f t="shared" si="22"/>
        <v>4417.3599999999997</v>
      </c>
      <c r="R212" s="24">
        <v>0</v>
      </c>
      <c r="S212" s="24">
        <f t="shared" si="23"/>
        <v>4417.3599999999997</v>
      </c>
      <c r="T212" s="167"/>
    </row>
    <row r="213" spans="1:20" ht="12.75" customHeight="1" x14ac:dyDescent="0.2">
      <c r="A213" s="32"/>
      <c r="B213" s="252"/>
      <c r="C213" s="253"/>
      <c r="D213" s="33">
        <v>3121</v>
      </c>
      <c r="E213" s="34">
        <v>5331</v>
      </c>
      <c r="F213" s="35" t="s">
        <v>24</v>
      </c>
      <c r="G213" s="36">
        <f>G214+G215</f>
        <v>4417.3599999999997</v>
      </c>
      <c r="H213" s="36">
        <v>0</v>
      </c>
      <c r="I213" s="174">
        <f t="shared" si="18"/>
        <v>4417.3599999999997</v>
      </c>
      <c r="J213" s="174">
        <v>0</v>
      </c>
      <c r="K213" s="174">
        <f t="shared" si="19"/>
        <v>4417.3599999999997</v>
      </c>
      <c r="L213" s="176">
        <v>0</v>
      </c>
      <c r="M213" s="176">
        <f t="shared" si="20"/>
        <v>4417.3599999999997</v>
      </c>
      <c r="N213" s="19">
        <v>0</v>
      </c>
      <c r="O213" s="19">
        <f t="shared" si="21"/>
        <v>4417.3599999999997</v>
      </c>
      <c r="P213" s="19">
        <v>0</v>
      </c>
      <c r="Q213" s="19">
        <f t="shared" si="22"/>
        <v>4417.3599999999997</v>
      </c>
      <c r="R213" s="19">
        <v>0</v>
      </c>
      <c r="S213" s="19">
        <f t="shared" si="23"/>
        <v>4417.3599999999997</v>
      </c>
      <c r="T213" s="4"/>
    </row>
    <row r="214" spans="1:20" ht="12.75" customHeight="1" x14ac:dyDescent="0.2">
      <c r="A214" s="37"/>
      <c r="B214" s="252"/>
      <c r="C214" s="253"/>
      <c r="D214" s="38"/>
      <c r="E214" s="39" t="s">
        <v>25</v>
      </c>
      <c r="F214" s="40" t="s">
        <v>30</v>
      </c>
      <c r="G214" s="41">
        <v>139</v>
      </c>
      <c r="H214" s="41">
        <v>0</v>
      </c>
      <c r="I214" s="177">
        <f t="shared" si="18"/>
        <v>139</v>
      </c>
      <c r="J214" s="177">
        <v>0</v>
      </c>
      <c r="K214" s="177">
        <f t="shared" si="19"/>
        <v>139</v>
      </c>
      <c r="L214" s="178">
        <v>0</v>
      </c>
      <c r="M214" s="178">
        <f t="shared" si="20"/>
        <v>139</v>
      </c>
      <c r="N214" s="20">
        <v>0</v>
      </c>
      <c r="O214" s="20">
        <f t="shared" si="21"/>
        <v>139</v>
      </c>
      <c r="P214" s="20">
        <v>0</v>
      </c>
      <c r="Q214" s="20">
        <f t="shared" si="22"/>
        <v>139</v>
      </c>
      <c r="R214" s="20">
        <v>0</v>
      </c>
      <c r="S214" s="20">
        <f t="shared" si="23"/>
        <v>139</v>
      </c>
      <c r="T214" s="4"/>
    </row>
    <row r="215" spans="1:20" ht="12.75" customHeight="1" thickBot="1" x14ac:dyDescent="0.25">
      <c r="A215" s="42"/>
      <c r="B215" s="254"/>
      <c r="C215" s="255"/>
      <c r="D215" s="43"/>
      <c r="E215" s="44"/>
      <c r="F215" s="45" t="s">
        <v>27</v>
      </c>
      <c r="G215" s="46">
        <v>4278.3599999999997</v>
      </c>
      <c r="H215" s="187">
        <v>0</v>
      </c>
      <c r="I215" s="188">
        <f t="shared" si="18"/>
        <v>4278.3599999999997</v>
      </c>
      <c r="J215" s="188">
        <v>0</v>
      </c>
      <c r="K215" s="188">
        <f t="shared" si="19"/>
        <v>4278.3599999999997</v>
      </c>
      <c r="L215" s="189">
        <v>0</v>
      </c>
      <c r="M215" s="189">
        <f t="shared" si="20"/>
        <v>4278.3599999999997</v>
      </c>
      <c r="N215" s="21">
        <v>0</v>
      </c>
      <c r="O215" s="21">
        <f t="shared" si="21"/>
        <v>4278.3599999999997</v>
      </c>
      <c r="P215" s="21">
        <v>0</v>
      </c>
      <c r="Q215" s="21">
        <f t="shared" si="22"/>
        <v>4278.3599999999997</v>
      </c>
      <c r="R215" s="21">
        <v>0</v>
      </c>
      <c r="S215" s="21">
        <f t="shared" si="23"/>
        <v>4278.3599999999997</v>
      </c>
      <c r="T215" s="4"/>
    </row>
    <row r="216" spans="1:20" s="168" customFormat="1" ht="12.75" customHeight="1" x14ac:dyDescent="0.2">
      <c r="A216" s="27" t="s">
        <v>21</v>
      </c>
      <c r="B216" s="256" t="s">
        <v>127</v>
      </c>
      <c r="C216" s="257"/>
      <c r="D216" s="28" t="s">
        <v>19</v>
      </c>
      <c r="E216" s="29" t="s">
        <v>19</v>
      </c>
      <c r="F216" s="30" t="s">
        <v>128</v>
      </c>
      <c r="G216" s="31">
        <f>G217</f>
        <v>2276.9100000000003</v>
      </c>
      <c r="H216" s="166">
        <v>0</v>
      </c>
      <c r="I216" s="48">
        <f t="shared" si="18"/>
        <v>2276.9100000000003</v>
      </c>
      <c r="J216" s="48">
        <v>0</v>
      </c>
      <c r="K216" s="48">
        <f t="shared" si="19"/>
        <v>2276.9100000000003</v>
      </c>
      <c r="L216" s="50">
        <v>0</v>
      </c>
      <c r="M216" s="50">
        <f t="shared" si="20"/>
        <v>2276.9100000000003</v>
      </c>
      <c r="N216" s="22">
        <v>0</v>
      </c>
      <c r="O216" s="22">
        <f t="shared" si="21"/>
        <v>2276.9100000000003</v>
      </c>
      <c r="P216" s="22">
        <v>0</v>
      </c>
      <c r="Q216" s="22">
        <f t="shared" si="22"/>
        <v>2276.9100000000003</v>
      </c>
      <c r="R216" s="22">
        <v>0</v>
      </c>
      <c r="S216" s="22">
        <f t="shared" si="23"/>
        <v>2276.9100000000003</v>
      </c>
      <c r="T216" s="167"/>
    </row>
    <row r="217" spans="1:20" ht="12.75" customHeight="1" x14ac:dyDescent="0.2">
      <c r="A217" s="32"/>
      <c r="B217" s="252"/>
      <c r="C217" s="253"/>
      <c r="D217" s="33">
        <v>3122</v>
      </c>
      <c r="E217" s="34">
        <v>5331</v>
      </c>
      <c r="F217" s="35" t="s">
        <v>24</v>
      </c>
      <c r="G217" s="36">
        <f>G218+G219</f>
        <v>2276.9100000000003</v>
      </c>
      <c r="H217" s="36">
        <v>0</v>
      </c>
      <c r="I217" s="174">
        <f t="shared" si="18"/>
        <v>2276.9100000000003</v>
      </c>
      <c r="J217" s="175">
        <v>0</v>
      </c>
      <c r="K217" s="175">
        <f t="shared" si="19"/>
        <v>2276.9100000000003</v>
      </c>
      <c r="L217" s="176">
        <v>0</v>
      </c>
      <c r="M217" s="176">
        <f t="shared" si="20"/>
        <v>2276.9100000000003</v>
      </c>
      <c r="N217" s="19">
        <v>0</v>
      </c>
      <c r="O217" s="19">
        <f t="shared" si="21"/>
        <v>2276.9100000000003</v>
      </c>
      <c r="P217" s="19">
        <v>0</v>
      </c>
      <c r="Q217" s="19">
        <f t="shared" si="22"/>
        <v>2276.9100000000003</v>
      </c>
      <c r="R217" s="19">
        <v>0</v>
      </c>
      <c r="S217" s="19">
        <f t="shared" si="23"/>
        <v>2276.9100000000003</v>
      </c>
      <c r="T217" s="4"/>
    </row>
    <row r="218" spans="1:20" ht="12.75" customHeight="1" x14ac:dyDescent="0.2">
      <c r="A218" s="37"/>
      <c r="B218" s="252"/>
      <c r="C218" s="253"/>
      <c r="D218" s="38"/>
      <c r="E218" s="39" t="s">
        <v>25</v>
      </c>
      <c r="F218" s="40" t="s">
        <v>30</v>
      </c>
      <c r="G218" s="41">
        <v>195.78</v>
      </c>
      <c r="H218" s="41">
        <v>0</v>
      </c>
      <c r="I218" s="177">
        <f t="shared" si="18"/>
        <v>195.78</v>
      </c>
      <c r="J218" s="177">
        <v>0</v>
      </c>
      <c r="K218" s="177">
        <f t="shared" si="19"/>
        <v>195.78</v>
      </c>
      <c r="L218" s="178">
        <v>0</v>
      </c>
      <c r="M218" s="178">
        <f t="shared" si="20"/>
        <v>195.78</v>
      </c>
      <c r="N218" s="20">
        <v>0</v>
      </c>
      <c r="O218" s="20">
        <f t="shared" si="21"/>
        <v>195.78</v>
      </c>
      <c r="P218" s="20">
        <v>0</v>
      </c>
      <c r="Q218" s="20">
        <f t="shared" si="22"/>
        <v>195.78</v>
      </c>
      <c r="R218" s="20">
        <v>0</v>
      </c>
      <c r="S218" s="20">
        <f t="shared" si="23"/>
        <v>195.78</v>
      </c>
      <c r="T218" s="4"/>
    </row>
    <row r="219" spans="1:20" ht="12.75" customHeight="1" thickBot="1" x14ac:dyDescent="0.25">
      <c r="A219" s="42"/>
      <c r="B219" s="254"/>
      <c r="C219" s="255"/>
      <c r="D219" s="43"/>
      <c r="E219" s="44"/>
      <c r="F219" s="45" t="s">
        <v>27</v>
      </c>
      <c r="G219" s="46">
        <v>2081.13</v>
      </c>
      <c r="H219" s="46">
        <v>0</v>
      </c>
      <c r="I219" s="179">
        <f t="shared" si="18"/>
        <v>2081.13</v>
      </c>
      <c r="J219" s="188">
        <v>0</v>
      </c>
      <c r="K219" s="188">
        <f t="shared" si="19"/>
        <v>2081.13</v>
      </c>
      <c r="L219" s="180">
        <v>0</v>
      </c>
      <c r="M219" s="180">
        <f t="shared" si="20"/>
        <v>2081.13</v>
      </c>
      <c r="N219" s="23">
        <v>0</v>
      </c>
      <c r="O219" s="23">
        <f t="shared" si="21"/>
        <v>2081.13</v>
      </c>
      <c r="P219" s="23">
        <v>0</v>
      </c>
      <c r="Q219" s="23">
        <f t="shared" si="22"/>
        <v>2081.13</v>
      </c>
      <c r="R219" s="23">
        <v>0</v>
      </c>
      <c r="S219" s="23">
        <f t="shared" si="23"/>
        <v>2081.13</v>
      </c>
      <c r="T219" s="4"/>
    </row>
    <row r="220" spans="1:20" s="168" customFormat="1" ht="12.75" customHeight="1" x14ac:dyDescent="0.2">
      <c r="A220" s="27" t="s">
        <v>21</v>
      </c>
      <c r="B220" s="256" t="s">
        <v>129</v>
      </c>
      <c r="C220" s="257"/>
      <c r="D220" s="28" t="s">
        <v>19</v>
      </c>
      <c r="E220" s="29" t="s">
        <v>19</v>
      </c>
      <c r="F220" s="30" t="s">
        <v>130</v>
      </c>
      <c r="G220" s="31">
        <f>G221</f>
        <v>4437.3500000000004</v>
      </c>
      <c r="H220" s="181">
        <v>0</v>
      </c>
      <c r="I220" s="49">
        <f t="shared" si="18"/>
        <v>4437.3500000000004</v>
      </c>
      <c r="J220" s="48">
        <v>0</v>
      </c>
      <c r="K220" s="48">
        <f t="shared" si="19"/>
        <v>4437.3500000000004</v>
      </c>
      <c r="L220" s="182">
        <v>0</v>
      </c>
      <c r="M220" s="182">
        <f t="shared" si="20"/>
        <v>4437.3500000000004</v>
      </c>
      <c r="N220" s="24">
        <f>+N221</f>
        <v>280</v>
      </c>
      <c r="O220" s="24">
        <f t="shared" si="21"/>
        <v>4717.3500000000004</v>
      </c>
      <c r="P220" s="24">
        <v>0</v>
      </c>
      <c r="Q220" s="24">
        <f t="shared" si="22"/>
        <v>4717.3500000000004</v>
      </c>
      <c r="R220" s="24">
        <v>0</v>
      </c>
      <c r="S220" s="24">
        <f t="shared" si="23"/>
        <v>4717.3500000000004</v>
      </c>
      <c r="T220" s="167"/>
    </row>
    <row r="221" spans="1:20" ht="12.75" customHeight="1" x14ac:dyDescent="0.2">
      <c r="A221" s="32"/>
      <c r="B221" s="252"/>
      <c r="C221" s="253"/>
      <c r="D221" s="33">
        <v>3123</v>
      </c>
      <c r="E221" s="34">
        <v>5331</v>
      </c>
      <c r="F221" s="35" t="s">
        <v>24</v>
      </c>
      <c r="G221" s="36">
        <f>G222+G223</f>
        <v>4437.3500000000004</v>
      </c>
      <c r="H221" s="36">
        <v>0</v>
      </c>
      <c r="I221" s="174">
        <f t="shared" si="18"/>
        <v>4437.3500000000004</v>
      </c>
      <c r="J221" s="174">
        <v>0</v>
      </c>
      <c r="K221" s="174">
        <f t="shared" si="19"/>
        <v>4437.3500000000004</v>
      </c>
      <c r="L221" s="176">
        <v>0</v>
      </c>
      <c r="M221" s="176">
        <f t="shared" si="20"/>
        <v>4437.3500000000004</v>
      </c>
      <c r="N221" s="19">
        <f>SUM(N222:N223)</f>
        <v>280</v>
      </c>
      <c r="O221" s="19">
        <f t="shared" si="21"/>
        <v>4717.3500000000004</v>
      </c>
      <c r="P221" s="19">
        <v>0</v>
      </c>
      <c r="Q221" s="19">
        <f t="shared" si="22"/>
        <v>4717.3500000000004</v>
      </c>
      <c r="R221" s="19">
        <v>0</v>
      </c>
      <c r="S221" s="19">
        <f t="shared" si="23"/>
        <v>4717.3500000000004</v>
      </c>
      <c r="T221" s="4"/>
    </row>
    <row r="222" spans="1:20" ht="12.75" customHeight="1" x14ac:dyDescent="0.2">
      <c r="A222" s="37"/>
      <c r="B222" s="252"/>
      <c r="C222" s="253"/>
      <c r="D222" s="38"/>
      <c r="E222" s="39" t="s">
        <v>25</v>
      </c>
      <c r="F222" s="40" t="s">
        <v>30</v>
      </c>
      <c r="G222" s="41">
        <v>749.07</v>
      </c>
      <c r="H222" s="41">
        <v>0</v>
      </c>
      <c r="I222" s="177">
        <f t="shared" si="18"/>
        <v>749.07</v>
      </c>
      <c r="J222" s="177">
        <v>0</v>
      </c>
      <c r="K222" s="177">
        <f t="shared" si="19"/>
        <v>749.07</v>
      </c>
      <c r="L222" s="178">
        <v>0</v>
      </c>
      <c r="M222" s="178">
        <f t="shared" si="20"/>
        <v>749.07</v>
      </c>
      <c r="N222" s="20">
        <v>0</v>
      </c>
      <c r="O222" s="20">
        <f t="shared" si="21"/>
        <v>749.07</v>
      </c>
      <c r="P222" s="20">
        <v>0</v>
      </c>
      <c r="Q222" s="20">
        <f t="shared" si="22"/>
        <v>749.07</v>
      </c>
      <c r="R222" s="20">
        <v>0</v>
      </c>
      <c r="S222" s="20">
        <f t="shared" si="23"/>
        <v>749.07</v>
      </c>
      <c r="T222" s="4"/>
    </row>
    <row r="223" spans="1:20" ht="12.75" customHeight="1" thickBot="1" x14ac:dyDescent="0.25">
      <c r="A223" s="42"/>
      <c r="B223" s="254"/>
      <c r="C223" s="255"/>
      <c r="D223" s="43"/>
      <c r="E223" s="44"/>
      <c r="F223" s="45" t="s">
        <v>27</v>
      </c>
      <c r="G223" s="46">
        <v>3688.28</v>
      </c>
      <c r="H223" s="187">
        <v>0</v>
      </c>
      <c r="I223" s="188">
        <f t="shared" si="18"/>
        <v>3688.28</v>
      </c>
      <c r="J223" s="179">
        <v>0</v>
      </c>
      <c r="K223" s="179">
        <f t="shared" si="19"/>
        <v>3688.28</v>
      </c>
      <c r="L223" s="189">
        <v>0</v>
      </c>
      <c r="M223" s="189">
        <f t="shared" si="20"/>
        <v>3688.28</v>
      </c>
      <c r="N223" s="21">
        <v>280</v>
      </c>
      <c r="O223" s="21">
        <f t="shared" si="21"/>
        <v>3968.28</v>
      </c>
      <c r="P223" s="21">
        <v>0</v>
      </c>
      <c r="Q223" s="21">
        <f t="shared" si="22"/>
        <v>3968.28</v>
      </c>
      <c r="R223" s="21">
        <v>0</v>
      </c>
      <c r="S223" s="21">
        <f t="shared" si="23"/>
        <v>3968.28</v>
      </c>
      <c r="T223" s="4"/>
    </row>
    <row r="224" spans="1:20" s="168" customFormat="1" ht="12.75" customHeight="1" x14ac:dyDescent="0.2">
      <c r="A224" s="27" t="s">
        <v>21</v>
      </c>
      <c r="B224" s="256" t="s">
        <v>131</v>
      </c>
      <c r="C224" s="257"/>
      <c r="D224" s="28" t="s">
        <v>19</v>
      </c>
      <c r="E224" s="29" t="s">
        <v>19</v>
      </c>
      <c r="F224" s="30" t="s">
        <v>132</v>
      </c>
      <c r="G224" s="31">
        <f>G225</f>
        <v>4879.18</v>
      </c>
      <c r="H224" s="166">
        <v>0</v>
      </c>
      <c r="I224" s="48">
        <f t="shared" si="18"/>
        <v>4879.18</v>
      </c>
      <c r="J224" s="49">
        <v>0</v>
      </c>
      <c r="K224" s="49">
        <f t="shared" si="19"/>
        <v>4879.18</v>
      </c>
      <c r="L224" s="50">
        <v>0</v>
      </c>
      <c r="M224" s="50">
        <f t="shared" si="20"/>
        <v>4879.18</v>
      </c>
      <c r="N224" s="22">
        <v>0</v>
      </c>
      <c r="O224" s="22">
        <f t="shared" si="21"/>
        <v>4879.18</v>
      </c>
      <c r="P224" s="22">
        <v>0</v>
      </c>
      <c r="Q224" s="22">
        <f t="shared" si="22"/>
        <v>4879.18</v>
      </c>
      <c r="R224" s="22">
        <v>0</v>
      </c>
      <c r="S224" s="22">
        <f t="shared" si="23"/>
        <v>4879.18</v>
      </c>
      <c r="T224" s="167"/>
    </row>
    <row r="225" spans="1:20" ht="12.75" customHeight="1" x14ac:dyDescent="0.2">
      <c r="A225" s="32"/>
      <c r="B225" s="252"/>
      <c r="C225" s="253"/>
      <c r="D225" s="33">
        <v>3123</v>
      </c>
      <c r="E225" s="34">
        <v>5331</v>
      </c>
      <c r="F225" s="35" t="s">
        <v>24</v>
      </c>
      <c r="G225" s="36">
        <f>G226+G227</f>
        <v>4879.18</v>
      </c>
      <c r="H225" s="36">
        <v>0</v>
      </c>
      <c r="I225" s="174">
        <f t="shared" si="18"/>
        <v>4879.18</v>
      </c>
      <c r="J225" s="174">
        <v>0</v>
      </c>
      <c r="K225" s="174">
        <f t="shared" si="19"/>
        <v>4879.18</v>
      </c>
      <c r="L225" s="176">
        <v>0</v>
      </c>
      <c r="M225" s="176">
        <f t="shared" si="20"/>
        <v>4879.18</v>
      </c>
      <c r="N225" s="19">
        <v>0</v>
      </c>
      <c r="O225" s="19">
        <f t="shared" si="21"/>
        <v>4879.18</v>
      </c>
      <c r="P225" s="19">
        <v>0</v>
      </c>
      <c r="Q225" s="19">
        <f t="shared" si="22"/>
        <v>4879.18</v>
      </c>
      <c r="R225" s="19">
        <v>0</v>
      </c>
      <c r="S225" s="19">
        <f t="shared" si="23"/>
        <v>4879.18</v>
      </c>
      <c r="T225" s="4"/>
    </row>
    <row r="226" spans="1:20" ht="12.75" customHeight="1" x14ac:dyDescent="0.2">
      <c r="A226" s="37"/>
      <c r="B226" s="252"/>
      <c r="C226" s="253"/>
      <c r="D226" s="38"/>
      <c r="E226" s="39" t="s">
        <v>25</v>
      </c>
      <c r="F226" s="40" t="s">
        <v>30</v>
      </c>
      <c r="G226" s="41">
        <v>850.41</v>
      </c>
      <c r="H226" s="41">
        <v>0</v>
      </c>
      <c r="I226" s="177">
        <f t="shared" si="18"/>
        <v>850.41</v>
      </c>
      <c r="J226" s="177">
        <v>0</v>
      </c>
      <c r="K226" s="177">
        <f t="shared" si="19"/>
        <v>850.41</v>
      </c>
      <c r="L226" s="178">
        <v>0</v>
      </c>
      <c r="M226" s="178">
        <f t="shared" si="20"/>
        <v>850.41</v>
      </c>
      <c r="N226" s="20">
        <v>0</v>
      </c>
      <c r="O226" s="20">
        <f t="shared" si="21"/>
        <v>850.41</v>
      </c>
      <c r="P226" s="20">
        <v>0</v>
      </c>
      <c r="Q226" s="20">
        <f t="shared" si="22"/>
        <v>850.41</v>
      </c>
      <c r="R226" s="20">
        <v>0</v>
      </c>
      <c r="S226" s="20">
        <f t="shared" si="23"/>
        <v>850.41</v>
      </c>
      <c r="T226" s="4"/>
    </row>
    <row r="227" spans="1:20" ht="12.75" customHeight="1" thickBot="1" x14ac:dyDescent="0.25">
      <c r="A227" s="42"/>
      <c r="B227" s="254"/>
      <c r="C227" s="255"/>
      <c r="D227" s="43"/>
      <c r="E227" s="44"/>
      <c r="F227" s="45" t="s">
        <v>27</v>
      </c>
      <c r="G227" s="46">
        <v>4028.77</v>
      </c>
      <c r="H227" s="46">
        <v>0</v>
      </c>
      <c r="I227" s="179">
        <f t="shared" si="18"/>
        <v>4028.77</v>
      </c>
      <c r="J227" s="188">
        <v>0</v>
      </c>
      <c r="K227" s="188">
        <f t="shared" si="19"/>
        <v>4028.77</v>
      </c>
      <c r="L227" s="180">
        <v>0</v>
      </c>
      <c r="M227" s="180">
        <f t="shared" si="20"/>
        <v>4028.77</v>
      </c>
      <c r="N227" s="23">
        <v>0</v>
      </c>
      <c r="O227" s="23">
        <f t="shared" si="21"/>
        <v>4028.77</v>
      </c>
      <c r="P227" s="23">
        <v>0</v>
      </c>
      <c r="Q227" s="23">
        <f t="shared" si="22"/>
        <v>4028.77</v>
      </c>
      <c r="R227" s="23">
        <v>0</v>
      </c>
      <c r="S227" s="23">
        <f t="shared" si="23"/>
        <v>4028.77</v>
      </c>
      <c r="T227" s="4"/>
    </row>
    <row r="228" spans="1:20" s="168" customFormat="1" ht="19.899999999999999" customHeight="1" x14ac:dyDescent="0.2">
      <c r="A228" s="190" t="s">
        <v>21</v>
      </c>
      <c r="B228" s="256" t="s">
        <v>133</v>
      </c>
      <c r="C228" s="257"/>
      <c r="D228" s="191" t="s">
        <v>19</v>
      </c>
      <c r="E228" s="192" t="s">
        <v>19</v>
      </c>
      <c r="F228" s="196" t="s">
        <v>134</v>
      </c>
      <c r="G228" s="31">
        <f>G229</f>
        <v>9542.43</v>
      </c>
      <c r="H228" s="181">
        <v>0</v>
      </c>
      <c r="I228" s="49">
        <f t="shared" si="18"/>
        <v>9542.43</v>
      </c>
      <c r="J228" s="48">
        <v>0</v>
      </c>
      <c r="K228" s="48">
        <f t="shared" si="19"/>
        <v>9542.43</v>
      </c>
      <c r="L228" s="182">
        <v>0</v>
      </c>
      <c r="M228" s="182">
        <f t="shared" si="20"/>
        <v>9542.43</v>
      </c>
      <c r="N228" s="24">
        <v>0</v>
      </c>
      <c r="O228" s="24">
        <f t="shared" si="21"/>
        <v>9542.43</v>
      </c>
      <c r="P228" s="24">
        <v>0</v>
      </c>
      <c r="Q228" s="24">
        <f t="shared" si="22"/>
        <v>9542.43</v>
      </c>
      <c r="R228" s="24">
        <v>0</v>
      </c>
      <c r="S228" s="24">
        <f t="shared" si="23"/>
        <v>9542.43</v>
      </c>
      <c r="T228" s="167"/>
    </row>
    <row r="229" spans="1:20" ht="12.75" customHeight="1" x14ac:dyDescent="0.2">
      <c r="A229" s="32"/>
      <c r="B229" s="252"/>
      <c r="C229" s="253"/>
      <c r="D229" s="33">
        <v>3123</v>
      </c>
      <c r="E229" s="34">
        <v>5331</v>
      </c>
      <c r="F229" s="35" t="s">
        <v>24</v>
      </c>
      <c r="G229" s="36">
        <f>G230+G231</f>
        <v>9542.43</v>
      </c>
      <c r="H229" s="36">
        <v>0</v>
      </c>
      <c r="I229" s="174">
        <f t="shared" si="18"/>
        <v>9542.43</v>
      </c>
      <c r="J229" s="174">
        <v>0</v>
      </c>
      <c r="K229" s="174">
        <f t="shared" si="19"/>
        <v>9542.43</v>
      </c>
      <c r="L229" s="176">
        <v>0</v>
      </c>
      <c r="M229" s="176">
        <f t="shared" si="20"/>
        <v>9542.43</v>
      </c>
      <c r="N229" s="19">
        <v>0</v>
      </c>
      <c r="O229" s="19">
        <f t="shared" si="21"/>
        <v>9542.43</v>
      </c>
      <c r="P229" s="19">
        <v>0</v>
      </c>
      <c r="Q229" s="19">
        <f t="shared" si="22"/>
        <v>9542.43</v>
      </c>
      <c r="R229" s="19">
        <v>0</v>
      </c>
      <c r="S229" s="19">
        <f t="shared" si="23"/>
        <v>9542.43</v>
      </c>
      <c r="T229" s="4"/>
    </row>
    <row r="230" spans="1:20" ht="12.75" customHeight="1" x14ac:dyDescent="0.2">
      <c r="A230" s="37"/>
      <c r="B230" s="252"/>
      <c r="C230" s="253"/>
      <c r="D230" s="38"/>
      <c r="E230" s="39" t="s">
        <v>25</v>
      </c>
      <c r="F230" s="40" t="s">
        <v>30</v>
      </c>
      <c r="G230" s="41">
        <v>1675.5</v>
      </c>
      <c r="H230" s="41">
        <v>0</v>
      </c>
      <c r="I230" s="177">
        <f t="shared" si="18"/>
        <v>1675.5</v>
      </c>
      <c r="J230" s="177">
        <v>0</v>
      </c>
      <c r="K230" s="177">
        <f t="shared" si="19"/>
        <v>1675.5</v>
      </c>
      <c r="L230" s="178">
        <v>0</v>
      </c>
      <c r="M230" s="178">
        <f t="shared" si="20"/>
        <v>1675.5</v>
      </c>
      <c r="N230" s="20">
        <v>0</v>
      </c>
      <c r="O230" s="20">
        <f t="shared" si="21"/>
        <v>1675.5</v>
      </c>
      <c r="P230" s="20">
        <v>0</v>
      </c>
      <c r="Q230" s="20">
        <f t="shared" si="22"/>
        <v>1675.5</v>
      </c>
      <c r="R230" s="20">
        <v>0</v>
      </c>
      <c r="S230" s="20">
        <f t="shared" si="23"/>
        <v>1675.5</v>
      </c>
      <c r="T230" s="4"/>
    </row>
    <row r="231" spans="1:20" ht="12.75" customHeight="1" thickBot="1" x14ac:dyDescent="0.25">
      <c r="A231" s="42"/>
      <c r="B231" s="254"/>
      <c r="C231" s="255"/>
      <c r="D231" s="43"/>
      <c r="E231" s="44"/>
      <c r="F231" s="45" t="s">
        <v>27</v>
      </c>
      <c r="G231" s="46">
        <v>7866.93</v>
      </c>
      <c r="H231" s="187">
        <v>0</v>
      </c>
      <c r="I231" s="188">
        <f t="shared" si="18"/>
        <v>7866.93</v>
      </c>
      <c r="J231" s="179">
        <v>0</v>
      </c>
      <c r="K231" s="179">
        <f t="shared" si="19"/>
        <v>7866.93</v>
      </c>
      <c r="L231" s="189">
        <v>0</v>
      </c>
      <c r="M231" s="189">
        <f t="shared" si="20"/>
        <v>7866.93</v>
      </c>
      <c r="N231" s="21">
        <v>0</v>
      </c>
      <c r="O231" s="21">
        <f t="shared" si="21"/>
        <v>7866.93</v>
      </c>
      <c r="P231" s="21">
        <v>0</v>
      </c>
      <c r="Q231" s="21">
        <f t="shared" si="22"/>
        <v>7866.93</v>
      </c>
      <c r="R231" s="21">
        <v>0</v>
      </c>
      <c r="S231" s="21">
        <f t="shared" si="23"/>
        <v>7866.93</v>
      </c>
      <c r="T231" s="4"/>
    </row>
    <row r="232" spans="1:20" s="168" customFormat="1" ht="12.75" customHeight="1" x14ac:dyDescent="0.2">
      <c r="A232" s="27" t="s">
        <v>21</v>
      </c>
      <c r="B232" s="256" t="s">
        <v>135</v>
      </c>
      <c r="C232" s="257"/>
      <c r="D232" s="28" t="s">
        <v>19</v>
      </c>
      <c r="E232" s="29" t="s">
        <v>19</v>
      </c>
      <c r="F232" s="30" t="s">
        <v>136</v>
      </c>
      <c r="G232" s="31">
        <f>G233</f>
        <v>3372.8199999999997</v>
      </c>
      <c r="H232" s="166">
        <v>0</v>
      </c>
      <c r="I232" s="48">
        <f t="shared" si="18"/>
        <v>3372.8199999999997</v>
      </c>
      <c r="J232" s="49">
        <v>0</v>
      </c>
      <c r="K232" s="49">
        <f t="shared" si="19"/>
        <v>3372.8199999999997</v>
      </c>
      <c r="L232" s="50">
        <v>0</v>
      </c>
      <c r="M232" s="50">
        <f t="shared" si="20"/>
        <v>3372.8199999999997</v>
      </c>
      <c r="N232" s="22">
        <v>0</v>
      </c>
      <c r="O232" s="22">
        <f t="shared" si="21"/>
        <v>3372.8199999999997</v>
      </c>
      <c r="P232" s="22">
        <v>0</v>
      </c>
      <c r="Q232" s="22">
        <f t="shared" si="22"/>
        <v>3372.8199999999997</v>
      </c>
      <c r="R232" s="22">
        <v>0</v>
      </c>
      <c r="S232" s="22">
        <f t="shared" si="23"/>
        <v>3372.8199999999997</v>
      </c>
      <c r="T232" s="167"/>
    </row>
    <row r="233" spans="1:20" ht="12.75" customHeight="1" x14ac:dyDescent="0.2">
      <c r="A233" s="32"/>
      <c r="B233" s="252"/>
      <c r="C233" s="253"/>
      <c r="D233" s="33">
        <v>3122</v>
      </c>
      <c r="E233" s="34">
        <v>5331</v>
      </c>
      <c r="F233" s="35" t="s">
        <v>24</v>
      </c>
      <c r="G233" s="36">
        <f>G234+G235</f>
        <v>3372.8199999999997</v>
      </c>
      <c r="H233" s="36">
        <v>0</v>
      </c>
      <c r="I233" s="174">
        <f t="shared" si="18"/>
        <v>3372.8199999999997</v>
      </c>
      <c r="J233" s="174">
        <v>0</v>
      </c>
      <c r="K233" s="174">
        <f t="shared" si="19"/>
        <v>3372.8199999999997</v>
      </c>
      <c r="L233" s="176">
        <v>0</v>
      </c>
      <c r="M233" s="176">
        <f t="shared" si="20"/>
        <v>3372.8199999999997</v>
      </c>
      <c r="N233" s="19">
        <v>0</v>
      </c>
      <c r="O233" s="19">
        <f t="shared" si="21"/>
        <v>3372.8199999999997</v>
      </c>
      <c r="P233" s="19">
        <v>0</v>
      </c>
      <c r="Q233" s="19">
        <f t="shared" si="22"/>
        <v>3372.8199999999997</v>
      </c>
      <c r="R233" s="19">
        <v>0</v>
      </c>
      <c r="S233" s="19">
        <f t="shared" si="23"/>
        <v>3372.8199999999997</v>
      </c>
      <c r="T233" s="4"/>
    </row>
    <row r="234" spans="1:20" ht="12.75" customHeight="1" x14ac:dyDescent="0.2">
      <c r="A234" s="37"/>
      <c r="B234" s="252"/>
      <c r="C234" s="253"/>
      <c r="D234" s="38"/>
      <c r="E234" s="39" t="s">
        <v>25</v>
      </c>
      <c r="F234" s="40" t="s">
        <v>30</v>
      </c>
      <c r="G234" s="41">
        <v>271.91000000000003</v>
      </c>
      <c r="H234" s="41">
        <v>0</v>
      </c>
      <c r="I234" s="177">
        <f t="shared" si="18"/>
        <v>271.91000000000003</v>
      </c>
      <c r="J234" s="177">
        <v>0</v>
      </c>
      <c r="K234" s="177">
        <f t="shared" si="19"/>
        <v>271.91000000000003</v>
      </c>
      <c r="L234" s="178">
        <v>0</v>
      </c>
      <c r="M234" s="178">
        <f t="shared" si="20"/>
        <v>271.91000000000003</v>
      </c>
      <c r="N234" s="20">
        <v>0</v>
      </c>
      <c r="O234" s="20">
        <f t="shared" si="21"/>
        <v>271.91000000000003</v>
      </c>
      <c r="P234" s="20">
        <v>0</v>
      </c>
      <c r="Q234" s="20">
        <f t="shared" si="22"/>
        <v>271.91000000000003</v>
      </c>
      <c r="R234" s="20">
        <v>0</v>
      </c>
      <c r="S234" s="20">
        <f t="shared" si="23"/>
        <v>271.91000000000003</v>
      </c>
      <c r="T234" s="4"/>
    </row>
    <row r="235" spans="1:20" ht="12.75" customHeight="1" thickBot="1" x14ac:dyDescent="0.25">
      <c r="A235" s="42"/>
      <c r="B235" s="254"/>
      <c r="C235" s="255"/>
      <c r="D235" s="43"/>
      <c r="E235" s="44"/>
      <c r="F235" s="45" t="s">
        <v>27</v>
      </c>
      <c r="G235" s="46">
        <v>3100.91</v>
      </c>
      <c r="H235" s="46">
        <v>0</v>
      </c>
      <c r="I235" s="179">
        <f t="shared" si="18"/>
        <v>3100.91</v>
      </c>
      <c r="J235" s="188">
        <v>0</v>
      </c>
      <c r="K235" s="188">
        <f t="shared" si="19"/>
        <v>3100.91</v>
      </c>
      <c r="L235" s="180">
        <v>0</v>
      </c>
      <c r="M235" s="180">
        <f t="shared" si="20"/>
        <v>3100.91</v>
      </c>
      <c r="N235" s="23">
        <v>0</v>
      </c>
      <c r="O235" s="23">
        <f t="shared" si="21"/>
        <v>3100.91</v>
      </c>
      <c r="P235" s="23">
        <v>0</v>
      </c>
      <c r="Q235" s="23">
        <f t="shared" si="22"/>
        <v>3100.91</v>
      </c>
      <c r="R235" s="23">
        <v>0</v>
      </c>
      <c r="S235" s="23">
        <f t="shared" si="23"/>
        <v>3100.91</v>
      </c>
      <c r="T235" s="4"/>
    </row>
    <row r="236" spans="1:20" s="168" customFormat="1" ht="12.75" customHeight="1" x14ac:dyDescent="0.2">
      <c r="A236" s="190" t="s">
        <v>21</v>
      </c>
      <c r="B236" s="258" t="s">
        <v>137</v>
      </c>
      <c r="C236" s="259"/>
      <c r="D236" s="191" t="s">
        <v>19</v>
      </c>
      <c r="E236" s="192" t="s">
        <v>19</v>
      </c>
      <c r="F236" s="193" t="s">
        <v>138</v>
      </c>
      <c r="G236" s="31">
        <f>G237</f>
        <v>497.55</v>
      </c>
      <c r="H236" s="181">
        <v>0</v>
      </c>
      <c r="I236" s="49">
        <f t="shared" si="18"/>
        <v>497.55</v>
      </c>
      <c r="J236" s="48">
        <v>0</v>
      </c>
      <c r="K236" s="48">
        <f t="shared" si="19"/>
        <v>497.55</v>
      </c>
      <c r="L236" s="182">
        <v>0</v>
      </c>
      <c r="M236" s="182">
        <f t="shared" si="20"/>
        <v>497.55</v>
      </c>
      <c r="N236" s="24">
        <v>0</v>
      </c>
      <c r="O236" s="24">
        <f t="shared" si="21"/>
        <v>497.55</v>
      </c>
      <c r="P236" s="24">
        <v>0</v>
      </c>
      <c r="Q236" s="24">
        <f t="shared" si="22"/>
        <v>497.55</v>
      </c>
      <c r="R236" s="24">
        <v>0</v>
      </c>
      <c r="S236" s="24">
        <f t="shared" si="23"/>
        <v>497.55</v>
      </c>
      <c r="T236" s="167"/>
    </row>
    <row r="237" spans="1:20" ht="12.75" customHeight="1" x14ac:dyDescent="0.2">
      <c r="A237" s="32"/>
      <c r="B237" s="252"/>
      <c r="C237" s="253"/>
      <c r="D237" s="33">
        <v>3114</v>
      </c>
      <c r="E237" s="34">
        <v>5331</v>
      </c>
      <c r="F237" s="35" t="s">
        <v>24</v>
      </c>
      <c r="G237" s="36">
        <f>G238+G239</f>
        <v>497.55</v>
      </c>
      <c r="H237" s="36">
        <v>0</v>
      </c>
      <c r="I237" s="174">
        <f t="shared" si="18"/>
        <v>497.55</v>
      </c>
      <c r="J237" s="175">
        <v>0</v>
      </c>
      <c r="K237" s="174">
        <f t="shared" si="19"/>
        <v>497.55</v>
      </c>
      <c r="L237" s="176">
        <v>0</v>
      </c>
      <c r="M237" s="176">
        <f t="shared" si="20"/>
        <v>497.55</v>
      </c>
      <c r="N237" s="19">
        <v>0</v>
      </c>
      <c r="O237" s="19">
        <f t="shared" si="21"/>
        <v>497.55</v>
      </c>
      <c r="P237" s="19">
        <v>0</v>
      </c>
      <c r="Q237" s="19">
        <f t="shared" si="22"/>
        <v>497.55</v>
      </c>
      <c r="R237" s="19">
        <v>0</v>
      </c>
      <c r="S237" s="19">
        <f t="shared" si="23"/>
        <v>497.55</v>
      </c>
      <c r="T237" s="4"/>
    </row>
    <row r="238" spans="1:20" ht="12.75" customHeight="1" x14ac:dyDescent="0.2">
      <c r="A238" s="37"/>
      <c r="B238" s="252"/>
      <c r="C238" s="253"/>
      <c r="D238" s="38"/>
      <c r="E238" s="39" t="s">
        <v>25</v>
      </c>
      <c r="F238" s="40" t="s">
        <v>30</v>
      </c>
      <c r="G238" s="41">
        <v>50.39</v>
      </c>
      <c r="H238" s="41">
        <v>0</v>
      </c>
      <c r="I238" s="177">
        <f t="shared" si="18"/>
        <v>50.39</v>
      </c>
      <c r="J238" s="177">
        <v>0</v>
      </c>
      <c r="K238" s="177">
        <f t="shared" si="19"/>
        <v>50.39</v>
      </c>
      <c r="L238" s="178">
        <v>0</v>
      </c>
      <c r="M238" s="178">
        <f t="shared" si="20"/>
        <v>50.39</v>
      </c>
      <c r="N238" s="20">
        <v>0</v>
      </c>
      <c r="O238" s="20">
        <f t="shared" si="21"/>
        <v>50.39</v>
      </c>
      <c r="P238" s="20">
        <v>0</v>
      </c>
      <c r="Q238" s="20">
        <f t="shared" si="22"/>
        <v>50.39</v>
      </c>
      <c r="R238" s="20">
        <v>0</v>
      </c>
      <c r="S238" s="20">
        <f t="shared" si="23"/>
        <v>50.39</v>
      </c>
      <c r="T238" s="4"/>
    </row>
    <row r="239" spans="1:20" ht="12.75" customHeight="1" thickBot="1" x14ac:dyDescent="0.25">
      <c r="A239" s="183"/>
      <c r="B239" s="260"/>
      <c r="C239" s="261"/>
      <c r="D239" s="184"/>
      <c r="E239" s="185"/>
      <c r="F239" s="186" t="s">
        <v>27</v>
      </c>
      <c r="G239" s="46">
        <v>447.16</v>
      </c>
      <c r="H239" s="187">
        <v>0</v>
      </c>
      <c r="I239" s="188">
        <f t="shared" si="18"/>
        <v>447.16</v>
      </c>
      <c r="J239" s="179">
        <v>0</v>
      </c>
      <c r="K239" s="179">
        <f t="shared" si="19"/>
        <v>447.16</v>
      </c>
      <c r="L239" s="189">
        <v>0</v>
      </c>
      <c r="M239" s="189">
        <f t="shared" si="20"/>
        <v>447.16</v>
      </c>
      <c r="N239" s="21">
        <v>0</v>
      </c>
      <c r="O239" s="21">
        <f t="shared" si="21"/>
        <v>447.16</v>
      </c>
      <c r="P239" s="21">
        <v>0</v>
      </c>
      <c r="Q239" s="21">
        <f t="shared" si="22"/>
        <v>447.16</v>
      </c>
      <c r="R239" s="21">
        <v>0</v>
      </c>
      <c r="S239" s="21">
        <f t="shared" si="23"/>
        <v>447.16</v>
      </c>
      <c r="T239" s="4"/>
    </row>
    <row r="240" spans="1:20" s="168" customFormat="1" ht="18.600000000000001" customHeight="1" x14ac:dyDescent="0.2">
      <c r="A240" s="27" t="s">
        <v>21</v>
      </c>
      <c r="B240" s="256" t="s">
        <v>139</v>
      </c>
      <c r="C240" s="257"/>
      <c r="D240" s="28" t="s">
        <v>19</v>
      </c>
      <c r="E240" s="29" t="s">
        <v>19</v>
      </c>
      <c r="F240" s="47" t="s">
        <v>140</v>
      </c>
      <c r="G240" s="31">
        <f>G241</f>
        <v>566.84</v>
      </c>
      <c r="H240" s="166">
        <v>0</v>
      </c>
      <c r="I240" s="48">
        <f t="shared" si="18"/>
        <v>566.84</v>
      </c>
      <c r="J240" s="49">
        <v>0</v>
      </c>
      <c r="K240" s="49">
        <f t="shared" si="19"/>
        <v>566.84</v>
      </c>
      <c r="L240" s="50">
        <v>0</v>
      </c>
      <c r="M240" s="50">
        <f t="shared" si="20"/>
        <v>566.84</v>
      </c>
      <c r="N240" s="22">
        <v>0</v>
      </c>
      <c r="O240" s="22">
        <f t="shared" si="21"/>
        <v>566.84</v>
      </c>
      <c r="P240" s="22">
        <v>0</v>
      </c>
      <c r="Q240" s="22">
        <f t="shared" si="22"/>
        <v>566.84</v>
      </c>
      <c r="R240" s="22">
        <v>0</v>
      </c>
      <c r="S240" s="22">
        <f t="shared" si="23"/>
        <v>566.84</v>
      </c>
      <c r="T240" s="167"/>
    </row>
    <row r="241" spans="1:20" ht="12.75" customHeight="1" x14ac:dyDescent="0.2">
      <c r="A241" s="32"/>
      <c r="B241" s="252"/>
      <c r="C241" s="253"/>
      <c r="D241" s="33">
        <v>3113</v>
      </c>
      <c r="E241" s="34">
        <v>5331</v>
      </c>
      <c r="F241" s="35" t="s">
        <v>24</v>
      </c>
      <c r="G241" s="36">
        <f>G242+G243</f>
        <v>566.84</v>
      </c>
      <c r="H241" s="36">
        <v>0</v>
      </c>
      <c r="I241" s="174">
        <f t="shared" si="18"/>
        <v>566.84</v>
      </c>
      <c r="J241" s="174">
        <v>0</v>
      </c>
      <c r="K241" s="174">
        <f t="shared" si="19"/>
        <v>566.84</v>
      </c>
      <c r="L241" s="176">
        <v>0</v>
      </c>
      <c r="M241" s="176">
        <f t="shared" si="20"/>
        <v>566.84</v>
      </c>
      <c r="N241" s="19">
        <v>0</v>
      </c>
      <c r="O241" s="19">
        <f t="shared" si="21"/>
        <v>566.84</v>
      </c>
      <c r="P241" s="19">
        <v>0</v>
      </c>
      <c r="Q241" s="19">
        <f t="shared" si="22"/>
        <v>566.84</v>
      </c>
      <c r="R241" s="19">
        <v>0</v>
      </c>
      <c r="S241" s="19">
        <f t="shared" si="23"/>
        <v>566.84</v>
      </c>
      <c r="T241" s="4"/>
    </row>
    <row r="242" spans="1:20" ht="12.75" customHeight="1" x14ac:dyDescent="0.2">
      <c r="A242" s="37"/>
      <c r="B242" s="252"/>
      <c r="C242" s="253"/>
      <c r="D242" s="38"/>
      <c r="E242" s="39" t="s">
        <v>25</v>
      </c>
      <c r="F242" s="40" t="s">
        <v>30</v>
      </c>
      <c r="G242" s="41">
        <v>0</v>
      </c>
      <c r="H242" s="41">
        <v>0</v>
      </c>
      <c r="I242" s="177">
        <f t="shared" si="18"/>
        <v>0</v>
      </c>
      <c r="J242" s="177">
        <v>0</v>
      </c>
      <c r="K242" s="177">
        <f t="shared" si="19"/>
        <v>0</v>
      </c>
      <c r="L242" s="178">
        <v>0</v>
      </c>
      <c r="M242" s="178">
        <f t="shared" si="20"/>
        <v>0</v>
      </c>
      <c r="N242" s="20">
        <v>0</v>
      </c>
      <c r="O242" s="20">
        <f t="shared" si="21"/>
        <v>0</v>
      </c>
      <c r="P242" s="20">
        <v>0</v>
      </c>
      <c r="Q242" s="20">
        <f t="shared" si="22"/>
        <v>0</v>
      </c>
      <c r="R242" s="20">
        <v>0</v>
      </c>
      <c r="S242" s="20">
        <f t="shared" si="23"/>
        <v>0</v>
      </c>
      <c r="T242" s="4"/>
    </row>
    <row r="243" spans="1:20" ht="12.75" customHeight="1" thickBot="1" x14ac:dyDescent="0.25">
      <c r="A243" s="42"/>
      <c r="B243" s="254"/>
      <c r="C243" s="255"/>
      <c r="D243" s="43"/>
      <c r="E243" s="44"/>
      <c r="F243" s="45" t="s">
        <v>27</v>
      </c>
      <c r="G243" s="46">
        <v>566.84</v>
      </c>
      <c r="H243" s="46">
        <v>0</v>
      </c>
      <c r="I243" s="179">
        <f t="shared" si="18"/>
        <v>566.84</v>
      </c>
      <c r="J243" s="188">
        <v>0</v>
      </c>
      <c r="K243" s="188">
        <f t="shared" si="19"/>
        <v>566.84</v>
      </c>
      <c r="L243" s="180">
        <v>0</v>
      </c>
      <c r="M243" s="180">
        <f t="shared" si="20"/>
        <v>566.84</v>
      </c>
      <c r="N243" s="23">
        <v>0</v>
      </c>
      <c r="O243" s="23">
        <f t="shared" si="21"/>
        <v>566.84</v>
      </c>
      <c r="P243" s="23">
        <v>0</v>
      </c>
      <c r="Q243" s="23">
        <f t="shared" si="22"/>
        <v>566.84</v>
      </c>
      <c r="R243" s="23">
        <v>0</v>
      </c>
      <c r="S243" s="23">
        <f t="shared" si="23"/>
        <v>566.84</v>
      </c>
      <c r="T243" s="4"/>
    </row>
    <row r="244" spans="1:20" ht="12.75" customHeight="1" x14ac:dyDescent="0.2">
      <c r="A244" s="190" t="s">
        <v>21</v>
      </c>
      <c r="B244" s="258" t="s">
        <v>141</v>
      </c>
      <c r="C244" s="259"/>
      <c r="D244" s="191" t="s">
        <v>19</v>
      </c>
      <c r="E244" s="192" t="s">
        <v>19</v>
      </c>
      <c r="F244" s="193" t="s">
        <v>142</v>
      </c>
      <c r="G244" s="194">
        <f>G245</f>
        <v>1627.6499999999999</v>
      </c>
      <c r="H244" s="181">
        <v>0</v>
      </c>
      <c r="I244" s="49">
        <f t="shared" si="18"/>
        <v>1627.6499999999999</v>
      </c>
      <c r="J244" s="48">
        <v>0</v>
      </c>
      <c r="K244" s="48">
        <f t="shared" si="19"/>
        <v>1627.6499999999999</v>
      </c>
      <c r="L244" s="182">
        <v>0</v>
      </c>
      <c r="M244" s="182">
        <f t="shared" si="20"/>
        <v>1627.6499999999999</v>
      </c>
      <c r="N244" s="24">
        <v>0</v>
      </c>
      <c r="O244" s="24">
        <f t="shared" si="21"/>
        <v>1627.6499999999999</v>
      </c>
      <c r="P244" s="24">
        <v>0</v>
      </c>
      <c r="Q244" s="24">
        <f t="shared" si="22"/>
        <v>1627.6499999999999</v>
      </c>
      <c r="R244" s="24">
        <v>0</v>
      </c>
      <c r="S244" s="24">
        <f t="shared" si="23"/>
        <v>1627.6499999999999</v>
      </c>
      <c r="T244" s="4"/>
    </row>
    <row r="245" spans="1:20" ht="12.75" customHeight="1" x14ac:dyDescent="0.2">
      <c r="A245" s="32"/>
      <c r="B245" s="252"/>
      <c r="C245" s="253"/>
      <c r="D245" s="33">
        <v>3133</v>
      </c>
      <c r="E245" s="34">
        <v>5331</v>
      </c>
      <c r="F245" s="35" t="s">
        <v>24</v>
      </c>
      <c r="G245" s="36">
        <f>G246+G247</f>
        <v>1627.6499999999999</v>
      </c>
      <c r="H245" s="36">
        <v>0</v>
      </c>
      <c r="I245" s="174">
        <f t="shared" si="18"/>
        <v>1627.6499999999999</v>
      </c>
      <c r="J245" s="174">
        <v>0</v>
      </c>
      <c r="K245" s="174">
        <f t="shared" si="19"/>
        <v>1627.6499999999999</v>
      </c>
      <c r="L245" s="176">
        <v>0</v>
      </c>
      <c r="M245" s="176">
        <f t="shared" si="20"/>
        <v>1627.6499999999999</v>
      </c>
      <c r="N245" s="19">
        <v>0</v>
      </c>
      <c r="O245" s="19">
        <f t="shared" si="21"/>
        <v>1627.6499999999999</v>
      </c>
      <c r="P245" s="19">
        <v>0</v>
      </c>
      <c r="Q245" s="19">
        <f t="shared" si="22"/>
        <v>1627.6499999999999</v>
      </c>
      <c r="R245" s="19">
        <v>0</v>
      </c>
      <c r="S245" s="19">
        <f t="shared" si="23"/>
        <v>1627.6499999999999</v>
      </c>
      <c r="T245" s="4"/>
    </row>
    <row r="246" spans="1:20" ht="12.75" customHeight="1" x14ac:dyDescent="0.2">
      <c r="A246" s="37"/>
      <c r="B246" s="252"/>
      <c r="C246" s="253"/>
      <c r="D246" s="38"/>
      <c r="E246" s="39" t="s">
        <v>25</v>
      </c>
      <c r="F246" s="40" t="s">
        <v>30</v>
      </c>
      <c r="G246" s="41">
        <v>72.34</v>
      </c>
      <c r="H246" s="41">
        <v>0</v>
      </c>
      <c r="I246" s="177">
        <f t="shared" si="18"/>
        <v>72.34</v>
      </c>
      <c r="J246" s="177">
        <v>0</v>
      </c>
      <c r="K246" s="177">
        <f t="shared" si="19"/>
        <v>72.34</v>
      </c>
      <c r="L246" s="178">
        <v>0</v>
      </c>
      <c r="M246" s="178">
        <f t="shared" si="20"/>
        <v>72.34</v>
      </c>
      <c r="N246" s="20">
        <v>0</v>
      </c>
      <c r="O246" s="20">
        <f t="shared" si="21"/>
        <v>72.34</v>
      </c>
      <c r="P246" s="20">
        <v>0</v>
      </c>
      <c r="Q246" s="20">
        <f t="shared" si="22"/>
        <v>72.34</v>
      </c>
      <c r="R246" s="20">
        <v>0</v>
      </c>
      <c r="S246" s="20">
        <f t="shared" si="23"/>
        <v>72.34</v>
      </c>
      <c r="T246" s="4"/>
    </row>
    <row r="247" spans="1:20" ht="12.75" customHeight="1" thickBot="1" x14ac:dyDescent="0.25">
      <c r="A247" s="42"/>
      <c r="B247" s="254"/>
      <c r="C247" s="255"/>
      <c r="D247" s="43"/>
      <c r="E247" s="44"/>
      <c r="F247" s="45" t="s">
        <v>27</v>
      </c>
      <c r="G247" s="46">
        <v>1555.31</v>
      </c>
      <c r="H247" s="187">
        <v>0</v>
      </c>
      <c r="I247" s="188">
        <f t="shared" si="18"/>
        <v>1555.31</v>
      </c>
      <c r="J247" s="179">
        <v>0</v>
      </c>
      <c r="K247" s="179">
        <f t="shared" si="19"/>
        <v>1555.31</v>
      </c>
      <c r="L247" s="189">
        <v>0</v>
      </c>
      <c r="M247" s="189">
        <f t="shared" si="20"/>
        <v>1555.31</v>
      </c>
      <c r="N247" s="21">
        <v>0</v>
      </c>
      <c r="O247" s="21">
        <f t="shared" si="21"/>
        <v>1555.31</v>
      </c>
      <c r="P247" s="21">
        <v>0</v>
      </c>
      <c r="Q247" s="21">
        <f t="shared" si="22"/>
        <v>1555.31</v>
      </c>
      <c r="R247" s="21">
        <v>0</v>
      </c>
      <c r="S247" s="21">
        <f t="shared" si="23"/>
        <v>1555.31</v>
      </c>
      <c r="T247" s="4"/>
    </row>
    <row r="248" spans="1:20" ht="18.600000000000001" customHeight="1" x14ac:dyDescent="0.2">
      <c r="A248" s="27" t="s">
        <v>21</v>
      </c>
      <c r="B248" s="256" t="s">
        <v>143</v>
      </c>
      <c r="C248" s="257"/>
      <c r="D248" s="28" t="s">
        <v>19</v>
      </c>
      <c r="E248" s="29" t="s">
        <v>19</v>
      </c>
      <c r="F248" s="47" t="s">
        <v>144</v>
      </c>
      <c r="G248" s="31">
        <f>G249</f>
        <v>1087.3700000000001</v>
      </c>
      <c r="H248" s="166">
        <v>0</v>
      </c>
      <c r="I248" s="48">
        <f t="shared" si="18"/>
        <v>1087.3700000000001</v>
      </c>
      <c r="J248" s="49">
        <v>0</v>
      </c>
      <c r="K248" s="49">
        <f t="shared" si="19"/>
        <v>1087.3700000000001</v>
      </c>
      <c r="L248" s="50">
        <v>0</v>
      </c>
      <c r="M248" s="50">
        <f t="shared" si="20"/>
        <v>1087.3700000000001</v>
      </c>
      <c r="N248" s="22">
        <v>0</v>
      </c>
      <c r="O248" s="22">
        <f t="shared" si="21"/>
        <v>1087.3700000000001</v>
      </c>
      <c r="P248" s="22">
        <v>0</v>
      </c>
      <c r="Q248" s="22">
        <f t="shared" si="22"/>
        <v>1087.3700000000001</v>
      </c>
      <c r="R248" s="22">
        <v>0</v>
      </c>
      <c r="S248" s="22">
        <f t="shared" si="23"/>
        <v>1087.3700000000001</v>
      </c>
      <c r="T248" s="4"/>
    </row>
    <row r="249" spans="1:20" ht="12.75" customHeight="1" x14ac:dyDescent="0.2">
      <c r="A249" s="32"/>
      <c r="B249" s="252"/>
      <c r="C249" s="253"/>
      <c r="D249" s="33">
        <v>3146</v>
      </c>
      <c r="E249" s="34">
        <v>5331</v>
      </c>
      <c r="F249" s="35" t="s">
        <v>24</v>
      </c>
      <c r="G249" s="36">
        <f>G250+G251</f>
        <v>1087.3700000000001</v>
      </c>
      <c r="H249" s="36">
        <v>0</v>
      </c>
      <c r="I249" s="174">
        <f t="shared" si="18"/>
        <v>1087.3700000000001</v>
      </c>
      <c r="J249" s="174">
        <v>0</v>
      </c>
      <c r="K249" s="174">
        <f t="shared" si="19"/>
        <v>1087.3700000000001</v>
      </c>
      <c r="L249" s="176">
        <v>0</v>
      </c>
      <c r="M249" s="176">
        <f t="shared" si="20"/>
        <v>1087.3700000000001</v>
      </c>
      <c r="N249" s="19">
        <v>0</v>
      </c>
      <c r="O249" s="19">
        <f t="shared" si="21"/>
        <v>1087.3700000000001</v>
      </c>
      <c r="P249" s="19">
        <v>0</v>
      </c>
      <c r="Q249" s="19">
        <f t="shared" si="22"/>
        <v>1087.3700000000001</v>
      </c>
      <c r="R249" s="19">
        <v>0</v>
      </c>
      <c r="S249" s="19">
        <f t="shared" si="23"/>
        <v>1087.3700000000001</v>
      </c>
      <c r="T249" s="4"/>
    </row>
    <row r="250" spans="1:20" ht="12.75" customHeight="1" x14ac:dyDescent="0.2">
      <c r="A250" s="37"/>
      <c r="B250" s="252"/>
      <c r="C250" s="253"/>
      <c r="D250" s="38"/>
      <c r="E250" s="39" t="s">
        <v>25</v>
      </c>
      <c r="F250" s="40" t="s">
        <v>30</v>
      </c>
      <c r="G250" s="41">
        <v>2.23</v>
      </c>
      <c r="H250" s="41">
        <v>0</v>
      </c>
      <c r="I250" s="177">
        <f t="shared" si="18"/>
        <v>2.23</v>
      </c>
      <c r="J250" s="177">
        <v>0</v>
      </c>
      <c r="K250" s="177">
        <f t="shared" si="19"/>
        <v>2.23</v>
      </c>
      <c r="L250" s="178">
        <v>0</v>
      </c>
      <c r="M250" s="178">
        <f t="shared" si="20"/>
        <v>2.23</v>
      </c>
      <c r="N250" s="20">
        <v>0</v>
      </c>
      <c r="O250" s="20">
        <f t="shared" si="21"/>
        <v>2.23</v>
      </c>
      <c r="P250" s="20">
        <v>0</v>
      </c>
      <c r="Q250" s="20">
        <f t="shared" si="22"/>
        <v>2.23</v>
      </c>
      <c r="R250" s="20">
        <v>0</v>
      </c>
      <c r="S250" s="20">
        <f t="shared" si="23"/>
        <v>2.23</v>
      </c>
      <c r="T250" s="4"/>
    </row>
    <row r="251" spans="1:20" ht="12.75" customHeight="1" thickBot="1" x14ac:dyDescent="0.25">
      <c r="A251" s="42"/>
      <c r="B251" s="254"/>
      <c r="C251" s="255"/>
      <c r="D251" s="43"/>
      <c r="E251" s="44"/>
      <c r="F251" s="45" t="s">
        <v>27</v>
      </c>
      <c r="G251" s="46">
        <v>1085.1400000000001</v>
      </c>
      <c r="H251" s="46">
        <v>0</v>
      </c>
      <c r="I251" s="179">
        <f t="shared" si="18"/>
        <v>1085.1400000000001</v>
      </c>
      <c r="J251" s="188">
        <v>0</v>
      </c>
      <c r="K251" s="188">
        <f t="shared" si="19"/>
        <v>1085.1400000000001</v>
      </c>
      <c r="L251" s="180">
        <v>0</v>
      </c>
      <c r="M251" s="180">
        <f t="shared" si="20"/>
        <v>1085.1400000000001</v>
      </c>
      <c r="N251" s="23">
        <v>0</v>
      </c>
      <c r="O251" s="23">
        <f t="shared" si="21"/>
        <v>1085.1400000000001</v>
      </c>
      <c r="P251" s="23">
        <v>0</v>
      </c>
      <c r="Q251" s="23">
        <f t="shared" si="22"/>
        <v>1085.1400000000001</v>
      </c>
      <c r="R251" s="23">
        <v>0</v>
      </c>
      <c r="S251" s="23">
        <f t="shared" si="23"/>
        <v>1085.1400000000001</v>
      </c>
      <c r="T251" s="4"/>
    </row>
    <row r="252" spans="1:20" ht="19.149999999999999" customHeight="1" x14ac:dyDescent="0.2">
      <c r="A252" s="190" t="s">
        <v>21</v>
      </c>
      <c r="B252" s="258" t="s">
        <v>145</v>
      </c>
      <c r="C252" s="259"/>
      <c r="D252" s="191" t="s">
        <v>19</v>
      </c>
      <c r="E252" s="192" t="s">
        <v>19</v>
      </c>
      <c r="F252" s="196" t="s">
        <v>146</v>
      </c>
      <c r="G252" s="194">
        <f>G253</f>
        <v>9122.5700000000015</v>
      </c>
      <c r="H252" s="194">
        <f>+H253</f>
        <v>900</v>
      </c>
      <c r="I252" s="49">
        <f t="shared" si="18"/>
        <v>10022.570000000002</v>
      </c>
      <c r="J252" s="48">
        <v>0</v>
      </c>
      <c r="K252" s="48">
        <f t="shared" si="19"/>
        <v>10022.570000000002</v>
      </c>
      <c r="L252" s="182">
        <v>0</v>
      </c>
      <c r="M252" s="182">
        <f t="shared" si="20"/>
        <v>10022.570000000002</v>
      </c>
      <c r="N252" s="24">
        <v>0</v>
      </c>
      <c r="O252" s="24">
        <f t="shared" si="21"/>
        <v>10022.570000000002</v>
      </c>
      <c r="P252" s="24">
        <v>0</v>
      </c>
      <c r="Q252" s="24">
        <f t="shared" si="22"/>
        <v>10022.570000000002</v>
      </c>
      <c r="R252" s="24">
        <v>0</v>
      </c>
      <c r="S252" s="24">
        <f t="shared" si="23"/>
        <v>10022.570000000002</v>
      </c>
      <c r="T252" s="4"/>
    </row>
    <row r="253" spans="1:20" ht="12.75" customHeight="1" x14ac:dyDescent="0.2">
      <c r="A253" s="32"/>
      <c r="B253" s="252"/>
      <c r="C253" s="253"/>
      <c r="D253" s="33">
        <v>3122</v>
      </c>
      <c r="E253" s="34">
        <v>5331</v>
      </c>
      <c r="F253" s="35" t="s">
        <v>24</v>
      </c>
      <c r="G253" s="36">
        <f>G254+G255</f>
        <v>9122.5700000000015</v>
      </c>
      <c r="H253" s="36">
        <f>SUM(H254:H255)</f>
        <v>900</v>
      </c>
      <c r="I253" s="174">
        <f t="shared" si="18"/>
        <v>10022.570000000002</v>
      </c>
      <c r="J253" s="174">
        <v>0</v>
      </c>
      <c r="K253" s="174">
        <f t="shared" si="19"/>
        <v>10022.570000000002</v>
      </c>
      <c r="L253" s="176">
        <v>0</v>
      </c>
      <c r="M253" s="176">
        <f t="shared" si="20"/>
        <v>10022.570000000002</v>
      </c>
      <c r="N253" s="19">
        <v>0</v>
      </c>
      <c r="O253" s="19">
        <f t="shared" si="21"/>
        <v>10022.570000000002</v>
      </c>
      <c r="P253" s="19">
        <v>0</v>
      </c>
      <c r="Q253" s="19">
        <f t="shared" si="22"/>
        <v>10022.570000000002</v>
      </c>
      <c r="R253" s="19">
        <v>0</v>
      </c>
      <c r="S253" s="19">
        <f t="shared" si="23"/>
        <v>10022.570000000002</v>
      </c>
      <c r="T253" s="4"/>
    </row>
    <row r="254" spans="1:20" ht="12.75" customHeight="1" x14ac:dyDescent="0.2">
      <c r="A254" s="37"/>
      <c r="B254" s="252"/>
      <c r="C254" s="253"/>
      <c r="D254" s="38"/>
      <c r="E254" s="39" t="s">
        <v>25</v>
      </c>
      <c r="F254" s="40" t="s">
        <v>30</v>
      </c>
      <c r="G254" s="41">
        <v>620.20000000000005</v>
      </c>
      <c r="H254" s="41">
        <v>0</v>
      </c>
      <c r="I254" s="174">
        <f t="shared" si="18"/>
        <v>620.20000000000005</v>
      </c>
      <c r="J254" s="177">
        <v>0</v>
      </c>
      <c r="K254" s="177">
        <f t="shared" si="19"/>
        <v>620.20000000000005</v>
      </c>
      <c r="L254" s="178">
        <v>0</v>
      </c>
      <c r="M254" s="178">
        <f t="shared" si="20"/>
        <v>620.20000000000005</v>
      </c>
      <c r="N254" s="20">
        <v>0</v>
      </c>
      <c r="O254" s="20">
        <f t="shared" si="21"/>
        <v>620.20000000000005</v>
      </c>
      <c r="P254" s="20">
        <v>0</v>
      </c>
      <c r="Q254" s="20">
        <f t="shared" si="22"/>
        <v>620.20000000000005</v>
      </c>
      <c r="R254" s="20">
        <v>0</v>
      </c>
      <c r="S254" s="20">
        <f t="shared" si="23"/>
        <v>620.20000000000005</v>
      </c>
      <c r="T254" s="4"/>
    </row>
    <row r="255" spans="1:20" ht="12.75" customHeight="1" thickBot="1" x14ac:dyDescent="0.25">
      <c r="A255" s="42"/>
      <c r="B255" s="254"/>
      <c r="C255" s="255"/>
      <c r="D255" s="43"/>
      <c r="E255" s="44"/>
      <c r="F255" s="45" t="s">
        <v>27</v>
      </c>
      <c r="G255" s="46">
        <v>8502.3700000000008</v>
      </c>
      <c r="H255" s="187">
        <v>900</v>
      </c>
      <c r="I255" s="204">
        <f t="shared" si="18"/>
        <v>9402.3700000000008</v>
      </c>
      <c r="J255" s="179">
        <v>0</v>
      </c>
      <c r="K255" s="179">
        <f t="shared" si="19"/>
        <v>9402.3700000000008</v>
      </c>
      <c r="L255" s="189">
        <v>0</v>
      </c>
      <c r="M255" s="189">
        <f t="shared" si="20"/>
        <v>9402.3700000000008</v>
      </c>
      <c r="N255" s="21">
        <v>0</v>
      </c>
      <c r="O255" s="21">
        <f t="shared" si="21"/>
        <v>9402.3700000000008</v>
      </c>
      <c r="P255" s="21">
        <v>0</v>
      </c>
      <c r="Q255" s="21">
        <f t="shared" si="22"/>
        <v>9402.3700000000008</v>
      </c>
      <c r="R255" s="21">
        <v>0</v>
      </c>
      <c r="S255" s="21">
        <f t="shared" si="23"/>
        <v>9402.3700000000008</v>
      </c>
      <c r="T255" s="4"/>
    </row>
    <row r="256" spans="1:20" ht="26.25" customHeight="1" x14ac:dyDescent="0.2">
      <c r="A256" s="27" t="s">
        <v>21</v>
      </c>
      <c r="B256" s="256" t="s">
        <v>147</v>
      </c>
      <c r="C256" s="257"/>
      <c r="D256" s="28" t="s">
        <v>19</v>
      </c>
      <c r="E256" s="29" t="s">
        <v>19</v>
      </c>
      <c r="F256" s="47" t="s">
        <v>148</v>
      </c>
      <c r="G256" s="31">
        <f>G257</f>
        <v>9172.41</v>
      </c>
      <c r="H256" s="31">
        <f>+H257</f>
        <v>-900</v>
      </c>
      <c r="I256" s="48">
        <f t="shared" si="18"/>
        <v>8272.41</v>
      </c>
      <c r="J256" s="49">
        <f>+J257</f>
        <v>-2330</v>
      </c>
      <c r="K256" s="49">
        <f t="shared" si="19"/>
        <v>5942.41</v>
      </c>
      <c r="L256" s="50">
        <f>+L257</f>
        <v>-1035</v>
      </c>
      <c r="M256" s="50">
        <f t="shared" si="20"/>
        <v>4907.41</v>
      </c>
      <c r="N256" s="22">
        <f>+N257</f>
        <v>-1756.097</v>
      </c>
      <c r="O256" s="22">
        <f t="shared" si="21"/>
        <v>3151.3130000000001</v>
      </c>
      <c r="P256" s="22">
        <f>+P257</f>
        <v>-350</v>
      </c>
      <c r="Q256" s="22">
        <f t="shared" si="22"/>
        <v>2801.3130000000001</v>
      </c>
      <c r="R256" s="22">
        <v>0</v>
      </c>
      <c r="S256" s="22">
        <f t="shared" si="23"/>
        <v>2801.3130000000001</v>
      </c>
      <c r="T256" s="4"/>
    </row>
    <row r="257" spans="1:20" ht="12.75" customHeight="1" thickBot="1" x14ac:dyDescent="0.25">
      <c r="A257" s="51"/>
      <c r="B257" s="254"/>
      <c r="C257" s="255"/>
      <c r="D257" s="52">
        <v>6172</v>
      </c>
      <c r="E257" s="53">
        <v>5331</v>
      </c>
      <c r="F257" s="54" t="s">
        <v>149</v>
      </c>
      <c r="G257" s="55">
        <v>9172.41</v>
      </c>
      <c r="H257" s="55">
        <v>-900</v>
      </c>
      <c r="I257" s="56">
        <f t="shared" si="18"/>
        <v>8272.41</v>
      </c>
      <c r="J257" s="56">
        <v>-2330</v>
      </c>
      <c r="K257" s="56">
        <f t="shared" si="19"/>
        <v>5942.41</v>
      </c>
      <c r="L257" s="57">
        <v>-1035</v>
      </c>
      <c r="M257" s="57">
        <f t="shared" si="20"/>
        <v>4907.41</v>
      </c>
      <c r="N257" s="58">
        <v>-1756.097</v>
      </c>
      <c r="O257" s="58">
        <f t="shared" si="21"/>
        <v>3151.3130000000001</v>
      </c>
      <c r="P257" s="58">
        <v>-350</v>
      </c>
      <c r="Q257" s="58">
        <f t="shared" si="22"/>
        <v>2801.3130000000001</v>
      </c>
      <c r="R257" s="58">
        <v>0</v>
      </c>
      <c r="S257" s="58">
        <f t="shared" si="23"/>
        <v>2801.3130000000001</v>
      </c>
      <c r="T257" s="4"/>
    </row>
    <row r="258" spans="1:20" ht="12.75" customHeight="1" x14ac:dyDescent="0.2">
      <c r="A258" s="59"/>
      <c r="B258" s="60"/>
      <c r="C258" s="60"/>
      <c r="D258" s="59"/>
      <c r="E258" s="59"/>
      <c r="F258" s="61"/>
      <c r="G258" s="62"/>
      <c r="H258" s="63"/>
      <c r="I258" s="63"/>
      <c r="O258" s="4"/>
      <c r="P258" s="4"/>
      <c r="Q258" s="4"/>
      <c r="R258" s="4"/>
    </row>
    <row r="259" spans="1:20" x14ac:dyDescent="0.2">
      <c r="F259" s="205">
        <v>42494</v>
      </c>
      <c r="O259" s="4"/>
      <c r="P259" s="4"/>
      <c r="Q259" s="4"/>
      <c r="R259" s="4"/>
    </row>
    <row r="260" spans="1:20" x14ac:dyDescent="0.2">
      <c r="P260" s="4"/>
      <c r="Q260" s="4"/>
      <c r="R260" s="4"/>
    </row>
    <row r="261" spans="1:20" x14ac:dyDescent="0.2">
      <c r="P261" s="4"/>
      <c r="Q261" s="4"/>
      <c r="R261" s="4"/>
    </row>
  </sheetData>
  <mergeCells count="257">
    <mergeCell ref="H1:I1"/>
    <mergeCell ref="K1:M1"/>
    <mergeCell ref="A2:I2"/>
    <mergeCell ref="M2:O2"/>
    <mergeCell ref="P2:R2"/>
    <mergeCell ref="R3:T3"/>
    <mergeCell ref="B13:C13"/>
    <mergeCell ref="B14:C14"/>
    <mergeCell ref="B15:C15"/>
    <mergeCell ref="B16:C16"/>
    <mergeCell ref="B17:C17"/>
    <mergeCell ref="B18:C18"/>
    <mergeCell ref="A4:I4"/>
    <mergeCell ref="A5:I5"/>
    <mergeCell ref="A6:I6"/>
    <mergeCell ref="B10:C10"/>
    <mergeCell ref="B11:C11"/>
    <mergeCell ref="B12:C12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53:C253"/>
    <mergeCell ref="B254:C254"/>
    <mergeCell ref="B255:C255"/>
    <mergeCell ref="B256:C256"/>
    <mergeCell ref="B257:C257"/>
    <mergeCell ref="B247:C247"/>
    <mergeCell ref="B248:C248"/>
    <mergeCell ref="B249:C249"/>
    <mergeCell ref="B250:C250"/>
    <mergeCell ref="B251:C251"/>
    <mergeCell ref="B252:C252"/>
  </mergeCells>
  <pageMargins left="0.7" right="0.7" top="0.78740157499999996" bottom="0.78740157499999996" header="0.3" footer="0.3"/>
  <pageSetup paperSize="9" scale="72" orientation="portrait" r:id="rId1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1"/>
  <sheetViews>
    <sheetView tabSelected="1" topLeftCell="A6" zoomScaleNormal="100" workbookViewId="0">
      <selection activeCell="S6" sqref="S6"/>
    </sheetView>
  </sheetViews>
  <sheetFormatPr defaultColWidth="3.140625" defaultRowHeight="12.75" x14ac:dyDescent="0.2"/>
  <cols>
    <col min="1" max="1" width="3.140625" style="1" customWidth="1"/>
    <col min="2" max="2" width="9.28515625" style="1" customWidth="1"/>
    <col min="3" max="4" width="4.7109375" style="1" customWidth="1"/>
    <col min="5" max="5" width="7.85546875" style="1" customWidth="1"/>
    <col min="6" max="6" width="40.85546875" style="1" customWidth="1"/>
    <col min="7" max="7" width="8.7109375" style="2" customWidth="1"/>
    <col min="8" max="9" width="8.7109375" style="1" hidden="1" customWidth="1"/>
    <col min="10" max="10" width="9.42578125" style="4" hidden="1" customWidth="1"/>
    <col min="11" max="12" width="9.140625" style="4" hidden="1" customWidth="1"/>
    <col min="13" max="13" width="9.5703125" style="4" hidden="1" customWidth="1"/>
    <col min="14" max="14" width="9.5703125" style="1" hidden="1" customWidth="1"/>
    <col min="15" max="15" width="10.42578125" style="1" customWidth="1"/>
    <col min="16" max="17" width="9.140625" style="1" customWidth="1"/>
    <col min="18" max="18" width="14.42578125" style="1" customWidth="1"/>
    <col min="19" max="254" width="9.140625" style="1" customWidth="1"/>
    <col min="255" max="16384" width="3.140625" style="1"/>
  </cols>
  <sheetData>
    <row r="1" spans="1:18" ht="16.899999999999999" customHeight="1" x14ac:dyDescent="0.2">
      <c r="G1" s="278"/>
      <c r="H1" s="279"/>
      <c r="I1" s="279"/>
      <c r="P1" s="278" t="s">
        <v>150</v>
      </c>
      <c r="Q1" s="279"/>
      <c r="R1" s="279"/>
    </row>
    <row r="2" spans="1:18" ht="18" x14ac:dyDescent="0.25">
      <c r="A2" s="280" t="s">
        <v>151</v>
      </c>
      <c r="B2" s="280"/>
      <c r="C2" s="280"/>
      <c r="D2" s="280"/>
      <c r="E2" s="280"/>
      <c r="F2" s="280"/>
      <c r="G2" s="280"/>
      <c r="H2" s="280"/>
      <c r="I2" s="280"/>
    </row>
    <row r="3" spans="1:18" ht="17.45" x14ac:dyDescent="0.3">
      <c r="A3" s="248"/>
      <c r="B3" s="248"/>
      <c r="C3" s="248"/>
      <c r="D3" s="248"/>
      <c r="E3" s="248"/>
      <c r="F3" s="64"/>
      <c r="G3" s="248"/>
      <c r="H3" s="248"/>
      <c r="I3" s="248"/>
    </row>
    <row r="4" spans="1:18" ht="18" x14ac:dyDescent="0.25">
      <c r="A4" s="280" t="s">
        <v>152</v>
      </c>
      <c r="B4" s="280"/>
      <c r="C4" s="280"/>
      <c r="D4" s="280"/>
      <c r="E4" s="280"/>
      <c r="F4" s="280"/>
      <c r="G4" s="280"/>
      <c r="H4" s="280"/>
      <c r="I4" s="280"/>
    </row>
    <row r="5" spans="1:18" ht="12" customHeight="1" x14ac:dyDescent="0.25">
      <c r="A5" s="6"/>
      <c r="B5" s="6"/>
      <c r="C5" s="6"/>
      <c r="D5" s="6"/>
      <c r="E5" s="6"/>
      <c r="F5" s="6"/>
      <c r="G5" s="6"/>
      <c r="H5" s="7"/>
      <c r="I5" s="7"/>
    </row>
    <row r="6" spans="1:18" ht="15.75" x14ac:dyDescent="0.25">
      <c r="A6" s="272" t="s">
        <v>3</v>
      </c>
      <c r="B6" s="272"/>
      <c r="C6" s="272"/>
      <c r="D6" s="272"/>
      <c r="E6" s="272"/>
      <c r="F6" s="272"/>
      <c r="G6" s="272"/>
      <c r="H6" s="272"/>
      <c r="I6" s="272"/>
    </row>
    <row r="7" spans="1:18" ht="12" customHeight="1" thickBot="1" x14ac:dyDescent="0.25">
      <c r="A7" s="6"/>
      <c r="B7" s="6"/>
      <c r="C7" s="6"/>
      <c r="D7" s="6"/>
      <c r="E7" s="6"/>
      <c r="F7" s="6"/>
      <c r="G7" s="6"/>
      <c r="H7" s="7"/>
      <c r="I7" s="7"/>
      <c r="N7" s="4"/>
      <c r="O7" s="65"/>
      <c r="P7" s="4"/>
      <c r="Q7" s="65" t="s">
        <v>153</v>
      </c>
    </row>
    <row r="8" spans="1:18" s="14" customFormat="1" ht="31.9" customHeight="1" thickBot="1" x14ac:dyDescent="0.25">
      <c r="A8" s="66" t="s">
        <v>5</v>
      </c>
      <c r="B8" s="288" t="s">
        <v>154</v>
      </c>
      <c r="C8" s="289"/>
      <c r="D8" s="251" t="s">
        <v>7</v>
      </c>
      <c r="E8" s="251" t="s">
        <v>8</v>
      </c>
      <c r="F8" s="67" t="s">
        <v>155</v>
      </c>
      <c r="G8" s="68" t="s">
        <v>10</v>
      </c>
      <c r="H8" s="69" t="s">
        <v>156</v>
      </c>
      <c r="I8" s="68" t="s">
        <v>12</v>
      </c>
      <c r="J8" s="69" t="s">
        <v>157</v>
      </c>
      <c r="K8" s="68" t="s">
        <v>12</v>
      </c>
      <c r="L8" s="69" t="s">
        <v>158</v>
      </c>
      <c r="M8" s="68" t="s">
        <v>12</v>
      </c>
      <c r="N8" s="69" t="s">
        <v>159</v>
      </c>
      <c r="O8" s="68" t="s">
        <v>12</v>
      </c>
      <c r="P8" s="69" t="s">
        <v>17</v>
      </c>
      <c r="Q8" s="68" t="s">
        <v>12</v>
      </c>
    </row>
    <row r="9" spans="1:18" s="14" customFormat="1" ht="13.5" thickBot="1" x14ac:dyDescent="0.25">
      <c r="A9" s="70" t="s">
        <v>18</v>
      </c>
      <c r="B9" s="286" t="s">
        <v>19</v>
      </c>
      <c r="C9" s="287"/>
      <c r="D9" s="71" t="s">
        <v>19</v>
      </c>
      <c r="E9" s="250" t="s">
        <v>19</v>
      </c>
      <c r="F9" s="72" t="s">
        <v>160</v>
      </c>
      <c r="G9" s="73">
        <f>+G10+G30+G32+G34+G36</f>
        <v>3310</v>
      </c>
      <c r="H9" s="73">
        <f>+H10+H12+H14+H16+H18+H20+H22+H24+H26+H28+H30+H32+H34+H36+H38+H40+H42+H44+H46+H49+H52+H55+H58+H60+H62+H64+H66+H68+H70+H73+H77+H79+H81+H83+H75</f>
        <v>34155</v>
      </c>
      <c r="I9" s="73">
        <f>+G9+H9</f>
        <v>37465</v>
      </c>
      <c r="J9" s="74">
        <f>+J10+J42+J85+J87+J89+J91+J93+J95</f>
        <v>21883.200000000001</v>
      </c>
      <c r="K9" s="74">
        <f>+I9+J9</f>
        <v>59348.2</v>
      </c>
      <c r="L9" s="75">
        <f>+L10</f>
        <v>258.39999999999998</v>
      </c>
      <c r="M9" s="76">
        <f>+K9+L9</f>
        <v>59606.6</v>
      </c>
      <c r="N9" s="76">
        <v>0</v>
      </c>
      <c r="O9" s="76">
        <f>+M9+N9</f>
        <v>59606.6</v>
      </c>
      <c r="P9" s="75">
        <f>+P97+P60</f>
        <v>1000</v>
      </c>
      <c r="Q9" s="75">
        <f>+O9+P9</f>
        <v>60606.6</v>
      </c>
      <c r="R9" s="4" t="s">
        <v>17</v>
      </c>
    </row>
    <row r="10" spans="1:18" s="14" customFormat="1" x14ac:dyDescent="0.2">
      <c r="A10" s="77" t="s">
        <v>21</v>
      </c>
      <c r="B10" s="78" t="s">
        <v>161</v>
      </c>
      <c r="C10" s="79" t="s">
        <v>147</v>
      </c>
      <c r="D10" s="80" t="s">
        <v>19</v>
      </c>
      <c r="E10" s="81" t="s">
        <v>19</v>
      </c>
      <c r="F10" s="82" t="s">
        <v>162</v>
      </c>
      <c r="G10" s="83">
        <f>+G11</f>
        <v>2500</v>
      </c>
      <c r="H10" s="83">
        <f>+H11</f>
        <v>-2500</v>
      </c>
      <c r="I10" s="83">
        <f t="shared" ref="I10:I84" si="0">+G10+H10</f>
        <v>0</v>
      </c>
      <c r="J10" s="84">
        <f>+J11</f>
        <v>301.2</v>
      </c>
      <c r="K10" s="84">
        <f t="shared" ref="K10:K78" si="1">+I10+J10</f>
        <v>301.2</v>
      </c>
      <c r="L10" s="85">
        <f>+L11</f>
        <v>258.39999999999998</v>
      </c>
      <c r="M10" s="86">
        <f t="shared" ref="M10:M78" si="2">+K10+L10</f>
        <v>559.59999999999991</v>
      </c>
      <c r="N10" s="87">
        <v>0</v>
      </c>
      <c r="O10" s="87">
        <f t="shared" ref="O10:O78" si="3">+M10+N10</f>
        <v>559.59999999999991</v>
      </c>
      <c r="P10" s="88">
        <v>0</v>
      </c>
      <c r="Q10" s="88">
        <f t="shared" ref="Q10:Q73" si="4">+O10+P10</f>
        <v>559.59999999999991</v>
      </c>
      <c r="R10" s="15"/>
    </row>
    <row r="11" spans="1:18" s="14" customFormat="1" x14ac:dyDescent="0.2">
      <c r="A11" s="89"/>
      <c r="B11" s="90"/>
      <c r="C11" s="91"/>
      <c r="D11" s="92">
        <v>3299</v>
      </c>
      <c r="E11" s="93">
        <v>5331</v>
      </c>
      <c r="F11" s="94" t="s">
        <v>149</v>
      </c>
      <c r="G11" s="95">
        <v>2500</v>
      </c>
      <c r="H11" s="95">
        <v>-2500</v>
      </c>
      <c r="I11" s="95">
        <f t="shared" si="0"/>
        <v>0</v>
      </c>
      <c r="J11" s="96">
        <v>301.2</v>
      </c>
      <c r="K11" s="96">
        <f t="shared" si="1"/>
        <v>301.2</v>
      </c>
      <c r="L11" s="96">
        <v>258.39999999999998</v>
      </c>
      <c r="M11" s="97">
        <f t="shared" si="2"/>
        <v>559.59999999999991</v>
      </c>
      <c r="N11" s="98">
        <v>0</v>
      </c>
      <c r="O11" s="98">
        <f t="shared" si="3"/>
        <v>559.59999999999991</v>
      </c>
      <c r="P11" s="98">
        <v>0</v>
      </c>
      <c r="Q11" s="98">
        <f t="shared" si="4"/>
        <v>559.59999999999991</v>
      </c>
      <c r="R11" s="15"/>
    </row>
    <row r="12" spans="1:18" s="14" customFormat="1" ht="22.5" x14ac:dyDescent="0.2">
      <c r="A12" s="99" t="s">
        <v>21</v>
      </c>
      <c r="B12" s="100" t="s">
        <v>163</v>
      </c>
      <c r="C12" s="101" t="s">
        <v>105</v>
      </c>
      <c r="D12" s="102" t="s">
        <v>19</v>
      </c>
      <c r="E12" s="103" t="s">
        <v>19</v>
      </c>
      <c r="F12" s="104" t="s">
        <v>164</v>
      </c>
      <c r="G12" s="105">
        <v>0</v>
      </c>
      <c r="H12" s="105">
        <f>+H13</f>
        <v>550</v>
      </c>
      <c r="I12" s="105">
        <f>+G12+H12</f>
        <v>550</v>
      </c>
      <c r="J12" s="85">
        <v>0</v>
      </c>
      <c r="K12" s="85">
        <f t="shared" si="1"/>
        <v>550</v>
      </c>
      <c r="L12" s="88">
        <v>0</v>
      </c>
      <c r="M12" s="106">
        <f t="shared" si="2"/>
        <v>550</v>
      </c>
      <c r="N12" s="88">
        <v>0</v>
      </c>
      <c r="O12" s="88">
        <f t="shared" si="3"/>
        <v>550</v>
      </c>
      <c r="P12" s="88">
        <v>0</v>
      </c>
      <c r="Q12" s="88">
        <f t="shared" si="4"/>
        <v>550</v>
      </c>
      <c r="R12" s="15"/>
    </row>
    <row r="13" spans="1:18" s="14" customFormat="1" ht="22.5" x14ac:dyDescent="0.2">
      <c r="A13" s="89"/>
      <c r="B13" s="90"/>
      <c r="C13" s="91"/>
      <c r="D13" s="92">
        <v>3123</v>
      </c>
      <c r="E13" s="93">
        <v>5331</v>
      </c>
      <c r="F13" s="107" t="s">
        <v>149</v>
      </c>
      <c r="G13" s="95">
        <v>0</v>
      </c>
      <c r="H13" s="95">
        <v>550</v>
      </c>
      <c r="I13" s="95">
        <f>+G13+H13</f>
        <v>550</v>
      </c>
      <c r="J13" s="96">
        <v>0</v>
      </c>
      <c r="K13" s="96">
        <f t="shared" si="1"/>
        <v>550</v>
      </c>
      <c r="L13" s="98">
        <v>0</v>
      </c>
      <c r="M13" s="97">
        <f t="shared" si="2"/>
        <v>550</v>
      </c>
      <c r="N13" s="98">
        <v>0</v>
      </c>
      <c r="O13" s="98">
        <f t="shared" si="3"/>
        <v>550</v>
      </c>
      <c r="P13" s="98">
        <v>0</v>
      </c>
      <c r="Q13" s="98">
        <f t="shared" si="4"/>
        <v>550</v>
      </c>
      <c r="R13" s="15"/>
    </row>
    <row r="14" spans="1:18" s="14" customFormat="1" ht="22.5" x14ac:dyDescent="0.2">
      <c r="A14" s="99" t="s">
        <v>21</v>
      </c>
      <c r="B14" s="100" t="s">
        <v>165</v>
      </c>
      <c r="C14" s="101" t="s">
        <v>43</v>
      </c>
      <c r="D14" s="102" t="s">
        <v>19</v>
      </c>
      <c r="E14" s="103" t="s">
        <v>19</v>
      </c>
      <c r="F14" s="104" t="s">
        <v>166</v>
      </c>
      <c r="G14" s="105">
        <v>0</v>
      </c>
      <c r="H14" s="105">
        <f>+H15</f>
        <v>500</v>
      </c>
      <c r="I14" s="105">
        <f t="shared" ref="I14:I29" si="5">+G14+H14</f>
        <v>500</v>
      </c>
      <c r="J14" s="85">
        <v>0</v>
      </c>
      <c r="K14" s="85">
        <f t="shared" si="1"/>
        <v>500</v>
      </c>
      <c r="L14" s="88">
        <v>0</v>
      </c>
      <c r="M14" s="106">
        <f t="shared" si="2"/>
        <v>500</v>
      </c>
      <c r="N14" s="88">
        <v>0</v>
      </c>
      <c r="O14" s="88">
        <f t="shared" si="3"/>
        <v>500</v>
      </c>
      <c r="P14" s="88">
        <v>0</v>
      </c>
      <c r="Q14" s="88">
        <f t="shared" si="4"/>
        <v>500</v>
      </c>
      <c r="R14" s="15"/>
    </row>
    <row r="15" spans="1:18" s="14" customFormat="1" ht="22.5" x14ac:dyDescent="0.2">
      <c r="A15" s="89"/>
      <c r="B15" s="90"/>
      <c r="C15" s="91"/>
      <c r="D15" s="92">
        <v>3123</v>
      </c>
      <c r="E15" s="93">
        <v>5331</v>
      </c>
      <c r="F15" s="107" t="s">
        <v>149</v>
      </c>
      <c r="G15" s="95">
        <v>0</v>
      </c>
      <c r="H15" s="95">
        <v>500</v>
      </c>
      <c r="I15" s="95">
        <f t="shared" si="5"/>
        <v>500</v>
      </c>
      <c r="J15" s="96">
        <v>0</v>
      </c>
      <c r="K15" s="96">
        <f t="shared" si="1"/>
        <v>500</v>
      </c>
      <c r="L15" s="98">
        <v>0</v>
      </c>
      <c r="M15" s="97">
        <f t="shared" si="2"/>
        <v>500</v>
      </c>
      <c r="N15" s="98">
        <v>0</v>
      </c>
      <c r="O15" s="98">
        <f t="shared" si="3"/>
        <v>500</v>
      </c>
      <c r="P15" s="98">
        <v>0</v>
      </c>
      <c r="Q15" s="98">
        <f t="shared" si="4"/>
        <v>500</v>
      </c>
      <c r="R15" s="15"/>
    </row>
    <row r="16" spans="1:18" s="14" customFormat="1" ht="22.5" x14ac:dyDescent="0.2">
      <c r="A16" s="99" t="s">
        <v>21</v>
      </c>
      <c r="B16" s="100" t="s">
        <v>167</v>
      </c>
      <c r="C16" s="101" t="s">
        <v>41</v>
      </c>
      <c r="D16" s="102" t="s">
        <v>19</v>
      </c>
      <c r="E16" s="103" t="s">
        <v>19</v>
      </c>
      <c r="F16" s="104" t="s">
        <v>168</v>
      </c>
      <c r="G16" s="105">
        <v>0</v>
      </c>
      <c r="H16" s="105">
        <f t="shared" ref="H16" si="6">+H17</f>
        <v>122.2</v>
      </c>
      <c r="I16" s="105">
        <f t="shared" si="5"/>
        <v>122.2</v>
      </c>
      <c r="J16" s="85">
        <v>0</v>
      </c>
      <c r="K16" s="85">
        <f t="shared" si="1"/>
        <v>122.2</v>
      </c>
      <c r="L16" s="88">
        <v>0</v>
      </c>
      <c r="M16" s="106">
        <f t="shared" si="2"/>
        <v>122.2</v>
      </c>
      <c r="N16" s="88">
        <v>0</v>
      </c>
      <c r="O16" s="88">
        <f t="shared" si="3"/>
        <v>122.2</v>
      </c>
      <c r="P16" s="88">
        <v>0</v>
      </c>
      <c r="Q16" s="88">
        <f t="shared" si="4"/>
        <v>122.2</v>
      </c>
      <c r="R16" s="15"/>
    </row>
    <row r="17" spans="1:18" s="14" customFormat="1" ht="22.5" x14ac:dyDescent="0.2">
      <c r="A17" s="89"/>
      <c r="B17" s="90"/>
      <c r="C17" s="91"/>
      <c r="D17" s="92">
        <v>3123</v>
      </c>
      <c r="E17" s="93">
        <v>5331</v>
      </c>
      <c r="F17" s="107" t="s">
        <v>149</v>
      </c>
      <c r="G17" s="95">
        <v>0</v>
      </c>
      <c r="H17" s="95">
        <v>122.2</v>
      </c>
      <c r="I17" s="95">
        <f t="shared" si="5"/>
        <v>122.2</v>
      </c>
      <c r="J17" s="96">
        <v>0</v>
      </c>
      <c r="K17" s="96">
        <f t="shared" si="1"/>
        <v>122.2</v>
      </c>
      <c r="L17" s="98">
        <v>0</v>
      </c>
      <c r="M17" s="97">
        <f t="shared" si="2"/>
        <v>122.2</v>
      </c>
      <c r="N17" s="98">
        <v>0</v>
      </c>
      <c r="O17" s="98">
        <f t="shared" si="3"/>
        <v>122.2</v>
      </c>
      <c r="P17" s="98">
        <v>0</v>
      </c>
      <c r="Q17" s="98">
        <f t="shared" si="4"/>
        <v>122.2</v>
      </c>
      <c r="R17" s="15"/>
    </row>
    <row r="18" spans="1:18" s="14" customFormat="1" ht="22.5" x14ac:dyDescent="0.2">
      <c r="A18" s="99" t="s">
        <v>21</v>
      </c>
      <c r="B18" s="100" t="s">
        <v>169</v>
      </c>
      <c r="C18" s="101" t="s">
        <v>107</v>
      </c>
      <c r="D18" s="102" t="s">
        <v>19</v>
      </c>
      <c r="E18" s="103" t="s">
        <v>19</v>
      </c>
      <c r="F18" s="104" t="s">
        <v>170</v>
      </c>
      <c r="G18" s="105">
        <v>0</v>
      </c>
      <c r="H18" s="105">
        <f t="shared" ref="H18" si="7">+H19</f>
        <v>150</v>
      </c>
      <c r="I18" s="105">
        <f t="shared" si="5"/>
        <v>150</v>
      </c>
      <c r="J18" s="85">
        <v>0</v>
      </c>
      <c r="K18" s="85">
        <f t="shared" si="1"/>
        <v>150</v>
      </c>
      <c r="L18" s="88">
        <v>0</v>
      </c>
      <c r="M18" s="106">
        <f t="shared" si="2"/>
        <v>150</v>
      </c>
      <c r="N18" s="88">
        <v>0</v>
      </c>
      <c r="O18" s="88">
        <f t="shared" si="3"/>
        <v>150</v>
      </c>
      <c r="P18" s="88">
        <v>0</v>
      </c>
      <c r="Q18" s="88">
        <f t="shared" si="4"/>
        <v>150</v>
      </c>
      <c r="R18" s="15"/>
    </row>
    <row r="19" spans="1:18" s="14" customFormat="1" ht="22.5" x14ac:dyDescent="0.2">
      <c r="A19" s="89"/>
      <c r="B19" s="90"/>
      <c r="C19" s="91"/>
      <c r="D19" s="92">
        <v>3122</v>
      </c>
      <c r="E19" s="93">
        <v>5331</v>
      </c>
      <c r="F19" s="107" t="s">
        <v>149</v>
      </c>
      <c r="G19" s="95">
        <v>0</v>
      </c>
      <c r="H19" s="95">
        <v>150</v>
      </c>
      <c r="I19" s="95">
        <f t="shared" si="5"/>
        <v>150</v>
      </c>
      <c r="J19" s="96">
        <v>0</v>
      </c>
      <c r="K19" s="96">
        <f t="shared" si="1"/>
        <v>150</v>
      </c>
      <c r="L19" s="98">
        <v>0</v>
      </c>
      <c r="M19" s="97">
        <f t="shared" si="2"/>
        <v>150</v>
      </c>
      <c r="N19" s="98">
        <v>0</v>
      </c>
      <c r="O19" s="98">
        <f t="shared" si="3"/>
        <v>150</v>
      </c>
      <c r="P19" s="98">
        <v>0</v>
      </c>
      <c r="Q19" s="98">
        <f t="shared" si="4"/>
        <v>150</v>
      </c>
      <c r="R19" s="15"/>
    </row>
    <row r="20" spans="1:18" s="14" customFormat="1" ht="22.5" x14ac:dyDescent="0.2">
      <c r="A20" s="99" t="s">
        <v>21</v>
      </c>
      <c r="B20" s="100" t="s">
        <v>171</v>
      </c>
      <c r="C20" s="101" t="s">
        <v>129</v>
      </c>
      <c r="D20" s="102" t="s">
        <v>19</v>
      </c>
      <c r="E20" s="103" t="s">
        <v>19</v>
      </c>
      <c r="F20" s="104" t="s">
        <v>172</v>
      </c>
      <c r="G20" s="105">
        <v>0</v>
      </c>
      <c r="H20" s="105">
        <f t="shared" ref="H20" si="8">+H21</f>
        <v>300</v>
      </c>
      <c r="I20" s="105">
        <f t="shared" si="5"/>
        <v>300</v>
      </c>
      <c r="J20" s="85">
        <v>0</v>
      </c>
      <c r="K20" s="85">
        <f t="shared" si="1"/>
        <v>300</v>
      </c>
      <c r="L20" s="88">
        <v>0</v>
      </c>
      <c r="M20" s="106">
        <f t="shared" si="2"/>
        <v>300</v>
      </c>
      <c r="N20" s="88">
        <v>0</v>
      </c>
      <c r="O20" s="88">
        <f t="shared" si="3"/>
        <v>300</v>
      </c>
      <c r="P20" s="88">
        <v>0</v>
      </c>
      <c r="Q20" s="88">
        <f t="shared" si="4"/>
        <v>300</v>
      </c>
      <c r="R20" s="15"/>
    </row>
    <row r="21" spans="1:18" s="14" customFormat="1" ht="22.5" x14ac:dyDescent="0.2">
      <c r="A21" s="89"/>
      <c r="B21" s="90"/>
      <c r="C21" s="91"/>
      <c r="D21" s="92">
        <v>3123</v>
      </c>
      <c r="E21" s="93">
        <v>5331</v>
      </c>
      <c r="F21" s="107" t="s">
        <v>149</v>
      </c>
      <c r="G21" s="95">
        <v>0</v>
      </c>
      <c r="H21" s="95">
        <v>300</v>
      </c>
      <c r="I21" s="95">
        <f t="shared" si="5"/>
        <v>300</v>
      </c>
      <c r="J21" s="96">
        <v>0</v>
      </c>
      <c r="K21" s="96">
        <f t="shared" si="1"/>
        <v>300</v>
      </c>
      <c r="L21" s="98">
        <v>0</v>
      </c>
      <c r="M21" s="97">
        <f t="shared" si="2"/>
        <v>300</v>
      </c>
      <c r="N21" s="98">
        <v>0</v>
      </c>
      <c r="O21" s="98">
        <f t="shared" si="3"/>
        <v>300</v>
      </c>
      <c r="P21" s="98">
        <v>0</v>
      </c>
      <c r="Q21" s="98">
        <f t="shared" si="4"/>
        <v>300</v>
      </c>
      <c r="R21" s="15"/>
    </row>
    <row r="22" spans="1:18" s="14" customFormat="1" ht="22.5" x14ac:dyDescent="0.2">
      <c r="A22" s="99" t="s">
        <v>21</v>
      </c>
      <c r="B22" s="100" t="s">
        <v>173</v>
      </c>
      <c r="C22" s="101" t="s">
        <v>145</v>
      </c>
      <c r="D22" s="102" t="s">
        <v>19</v>
      </c>
      <c r="E22" s="103" t="s">
        <v>19</v>
      </c>
      <c r="F22" s="104" t="s">
        <v>174</v>
      </c>
      <c r="G22" s="105">
        <v>0</v>
      </c>
      <c r="H22" s="105">
        <f t="shared" ref="H22" si="9">+H23</f>
        <v>380</v>
      </c>
      <c r="I22" s="105">
        <f t="shared" si="5"/>
        <v>380</v>
      </c>
      <c r="J22" s="85">
        <v>0</v>
      </c>
      <c r="K22" s="85">
        <f t="shared" si="1"/>
        <v>380</v>
      </c>
      <c r="L22" s="88">
        <v>0</v>
      </c>
      <c r="M22" s="106">
        <f t="shared" si="2"/>
        <v>380</v>
      </c>
      <c r="N22" s="88">
        <v>0</v>
      </c>
      <c r="O22" s="88">
        <f t="shared" si="3"/>
        <v>380</v>
      </c>
      <c r="P22" s="88">
        <v>0</v>
      </c>
      <c r="Q22" s="88">
        <f t="shared" si="4"/>
        <v>380</v>
      </c>
      <c r="R22" s="15"/>
    </row>
    <row r="23" spans="1:18" s="14" customFormat="1" ht="22.5" x14ac:dyDescent="0.2">
      <c r="A23" s="89"/>
      <c r="B23" s="90"/>
      <c r="C23" s="91"/>
      <c r="D23" s="92">
        <v>3122</v>
      </c>
      <c r="E23" s="93">
        <v>5331</v>
      </c>
      <c r="F23" s="107" t="s">
        <v>149</v>
      </c>
      <c r="G23" s="95">
        <v>0</v>
      </c>
      <c r="H23" s="95">
        <v>380</v>
      </c>
      <c r="I23" s="95">
        <f t="shared" si="5"/>
        <v>380</v>
      </c>
      <c r="J23" s="96">
        <v>0</v>
      </c>
      <c r="K23" s="96">
        <f t="shared" si="1"/>
        <v>380</v>
      </c>
      <c r="L23" s="98">
        <v>0</v>
      </c>
      <c r="M23" s="97">
        <f t="shared" si="2"/>
        <v>380</v>
      </c>
      <c r="N23" s="98">
        <v>0</v>
      </c>
      <c r="O23" s="98">
        <f t="shared" si="3"/>
        <v>380</v>
      </c>
      <c r="P23" s="98">
        <v>0</v>
      </c>
      <c r="Q23" s="98">
        <f t="shared" si="4"/>
        <v>380</v>
      </c>
      <c r="R23" s="15"/>
    </row>
    <row r="24" spans="1:18" s="14" customFormat="1" ht="22.5" x14ac:dyDescent="0.2">
      <c r="A24" s="99" t="s">
        <v>21</v>
      </c>
      <c r="B24" s="100" t="s">
        <v>175</v>
      </c>
      <c r="C24" s="101" t="s">
        <v>83</v>
      </c>
      <c r="D24" s="102" t="s">
        <v>19</v>
      </c>
      <c r="E24" s="103" t="s">
        <v>19</v>
      </c>
      <c r="F24" s="104" t="s">
        <v>176</v>
      </c>
      <c r="G24" s="105">
        <v>0</v>
      </c>
      <c r="H24" s="105">
        <f t="shared" ref="H24" si="10">+H25</f>
        <v>250</v>
      </c>
      <c r="I24" s="105">
        <f t="shared" si="5"/>
        <v>250</v>
      </c>
      <c r="J24" s="85">
        <v>0</v>
      </c>
      <c r="K24" s="85">
        <f t="shared" si="1"/>
        <v>250</v>
      </c>
      <c r="L24" s="88">
        <v>0</v>
      </c>
      <c r="M24" s="106">
        <f t="shared" si="2"/>
        <v>250</v>
      </c>
      <c r="N24" s="88">
        <v>0</v>
      </c>
      <c r="O24" s="88">
        <f t="shared" si="3"/>
        <v>250</v>
      </c>
      <c r="P24" s="88">
        <v>0</v>
      </c>
      <c r="Q24" s="88">
        <f t="shared" si="4"/>
        <v>250</v>
      </c>
      <c r="R24" s="15"/>
    </row>
    <row r="25" spans="1:18" s="14" customFormat="1" ht="22.5" x14ac:dyDescent="0.2">
      <c r="A25" s="89"/>
      <c r="B25" s="90"/>
      <c r="C25" s="91"/>
      <c r="D25" s="92">
        <v>3123</v>
      </c>
      <c r="E25" s="93">
        <v>5331</v>
      </c>
      <c r="F25" s="107" t="s">
        <v>149</v>
      </c>
      <c r="G25" s="95">
        <v>0</v>
      </c>
      <c r="H25" s="95">
        <v>250</v>
      </c>
      <c r="I25" s="95">
        <f t="shared" si="5"/>
        <v>250</v>
      </c>
      <c r="J25" s="96">
        <v>0</v>
      </c>
      <c r="K25" s="96">
        <f t="shared" si="1"/>
        <v>250</v>
      </c>
      <c r="L25" s="98">
        <v>0</v>
      </c>
      <c r="M25" s="97">
        <f t="shared" si="2"/>
        <v>250</v>
      </c>
      <c r="N25" s="98">
        <v>0</v>
      </c>
      <c r="O25" s="98">
        <f t="shared" si="3"/>
        <v>250</v>
      </c>
      <c r="P25" s="98">
        <v>0</v>
      </c>
      <c r="Q25" s="98">
        <f t="shared" si="4"/>
        <v>250</v>
      </c>
      <c r="R25" s="15"/>
    </row>
    <row r="26" spans="1:18" s="14" customFormat="1" ht="22.5" x14ac:dyDescent="0.2">
      <c r="A26" s="99" t="s">
        <v>21</v>
      </c>
      <c r="B26" s="100" t="s">
        <v>177</v>
      </c>
      <c r="C26" s="101" t="s">
        <v>47</v>
      </c>
      <c r="D26" s="102" t="s">
        <v>19</v>
      </c>
      <c r="E26" s="103" t="s">
        <v>19</v>
      </c>
      <c r="F26" s="104" t="s">
        <v>178</v>
      </c>
      <c r="G26" s="105">
        <v>0</v>
      </c>
      <c r="H26" s="105">
        <f t="shared" ref="H26" si="11">+H27</f>
        <v>212.8</v>
      </c>
      <c r="I26" s="105">
        <f t="shared" si="5"/>
        <v>212.8</v>
      </c>
      <c r="J26" s="85">
        <v>0</v>
      </c>
      <c r="K26" s="85">
        <f t="shared" si="1"/>
        <v>212.8</v>
      </c>
      <c r="L26" s="88">
        <v>0</v>
      </c>
      <c r="M26" s="106">
        <f t="shared" si="2"/>
        <v>212.8</v>
      </c>
      <c r="N26" s="88">
        <v>0</v>
      </c>
      <c r="O26" s="88">
        <f t="shared" si="3"/>
        <v>212.8</v>
      </c>
      <c r="P26" s="88">
        <v>0</v>
      </c>
      <c r="Q26" s="88">
        <f t="shared" si="4"/>
        <v>212.8</v>
      </c>
      <c r="R26" s="15"/>
    </row>
    <row r="27" spans="1:18" s="14" customFormat="1" ht="22.5" x14ac:dyDescent="0.2">
      <c r="A27" s="89"/>
      <c r="B27" s="90"/>
      <c r="C27" s="91"/>
      <c r="D27" s="92">
        <v>3123</v>
      </c>
      <c r="E27" s="93">
        <v>5331</v>
      </c>
      <c r="F27" s="107" t="s">
        <v>149</v>
      </c>
      <c r="G27" s="95">
        <v>0</v>
      </c>
      <c r="H27" s="95">
        <v>212.8</v>
      </c>
      <c r="I27" s="95">
        <f t="shared" si="5"/>
        <v>212.8</v>
      </c>
      <c r="J27" s="96">
        <v>0</v>
      </c>
      <c r="K27" s="96">
        <f t="shared" si="1"/>
        <v>212.8</v>
      </c>
      <c r="L27" s="98">
        <v>0</v>
      </c>
      <c r="M27" s="97">
        <f t="shared" si="2"/>
        <v>212.8</v>
      </c>
      <c r="N27" s="98">
        <v>0</v>
      </c>
      <c r="O27" s="98">
        <f t="shared" si="3"/>
        <v>212.8</v>
      </c>
      <c r="P27" s="98">
        <v>0</v>
      </c>
      <c r="Q27" s="98">
        <f t="shared" si="4"/>
        <v>212.8</v>
      </c>
      <c r="R27" s="15"/>
    </row>
    <row r="28" spans="1:18" s="14" customFormat="1" ht="33.75" x14ac:dyDescent="0.2">
      <c r="A28" s="99" t="s">
        <v>21</v>
      </c>
      <c r="B28" s="100" t="s">
        <v>179</v>
      </c>
      <c r="C28" s="101" t="s">
        <v>85</v>
      </c>
      <c r="D28" s="102" t="s">
        <v>19</v>
      </c>
      <c r="E28" s="103" t="s">
        <v>19</v>
      </c>
      <c r="F28" s="104" t="s">
        <v>180</v>
      </c>
      <c r="G28" s="105">
        <v>0</v>
      </c>
      <c r="H28" s="105">
        <f t="shared" ref="H28" si="12">+H29</f>
        <v>35</v>
      </c>
      <c r="I28" s="105">
        <f t="shared" si="5"/>
        <v>35</v>
      </c>
      <c r="J28" s="85">
        <v>0</v>
      </c>
      <c r="K28" s="85">
        <f t="shared" si="1"/>
        <v>35</v>
      </c>
      <c r="L28" s="88">
        <v>0</v>
      </c>
      <c r="M28" s="106">
        <f t="shared" si="2"/>
        <v>35</v>
      </c>
      <c r="N28" s="88">
        <v>0</v>
      </c>
      <c r="O28" s="88">
        <f t="shared" si="3"/>
        <v>35</v>
      </c>
      <c r="P28" s="88">
        <v>0</v>
      </c>
      <c r="Q28" s="88">
        <f t="shared" si="4"/>
        <v>35</v>
      </c>
      <c r="R28" s="15"/>
    </row>
    <row r="29" spans="1:18" s="14" customFormat="1" ht="22.5" x14ac:dyDescent="0.2">
      <c r="A29" s="89"/>
      <c r="B29" s="90"/>
      <c r="C29" s="91"/>
      <c r="D29" s="92">
        <v>3123</v>
      </c>
      <c r="E29" s="93">
        <v>5331</v>
      </c>
      <c r="F29" s="107" t="s">
        <v>149</v>
      </c>
      <c r="G29" s="95">
        <v>0</v>
      </c>
      <c r="H29" s="95">
        <v>35</v>
      </c>
      <c r="I29" s="95">
        <f t="shared" si="5"/>
        <v>35</v>
      </c>
      <c r="J29" s="96">
        <v>0</v>
      </c>
      <c r="K29" s="96">
        <f t="shared" si="1"/>
        <v>35</v>
      </c>
      <c r="L29" s="98">
        <v>0</v>
      </c>
      <c r="M29" s="97">
        <f t="shared" si="2"/>
        <v>35</v>
      </c>
      <c r="N29" s="98">
        <v>0</v>
      </c>
      <c r="O29" s="98">
        <f t="shared" si="3"/>
        <v>35</v>
      </c>
      <c r="P29" s="98">
        <v>0</v>
      </c>
      <c r="Q29" s="98">
        <f t="shared" si="4"/>
        <v>35</v>
      </c>
      <c r="R29" s="15"/>
    </row>
    <row r="30" spans="1:18" s="14" customFormat="1" ht="24.75" customHeight="1" x14ac:dyDescent="0.2">
      <c r="A30" s="99" t="s">
        <v>21</v>
      </c>
      <c r="B30" s="100" t="s">
        <v>181</v>
      </c>
      <c r="C30" s="101" t="s">
        <v>147</v>
      </c>
      <c r="D30" s="102" t="s">
        <v>19</v>
      </c>
      <c r="E30" s="103" t="s">
        <v>19</v>
      </c>
      <c r="F30" s="104" t="s">
        <v>182</v>
      </c>
      <c r="G30" s="105">
        <f>+G31</f>
        <v>270</v>
      </c>
      <c r="H30" s="105">
        <v>0</v>
      </c>
      <c r="I30" s="105">
        <f t="shared" si="0"/>
        <v>270</v>
      </c>
      <c r="J30" s="85">
        <v>0</v>
      </c>
      <c r="K30" s="85">
        <f t="shared" si="1"/>
        <v>270</v>
      </c>
      <c r="L30" s="88">
        <v>0</v>
      </c>
      <c r="M30" s="106">
        <f t="shared" si="2"/>
        <v>270</v>
      </c>
      <c r="N30" s="88">
        <v>0</v>
      </c>
      <c r="O30" s="88">
        <f t="shared" si="3"/>
        <v>270</v>
      </c>
      <c r="P30" s="88">
        <v>0</v>
      </c>
      <c r="Q30" s="88">
        <f t="shared" si="4"/>
        <v>270</v>
      </c>
      <c r="R30" s="15"/>
    </row>
    <row r="31" spans="1:18" s="14" customFormat="1" x14ac:dyDescent="0.2">
      <c r="A31" s="89"/>
      <c r="B31" s="90"/>
      <c r="C31" s="91"/>
      <c r="D31" s="92">
        <v>3299</v>
      </c>
      <c r="E31" s="93">
        <v>5331</v>
      </c>
      <c r="F31" s="94" t="s">
        <v>149</v>
      </c>
      <c r="G31" s="95">
        <v>270</v>
      </c>
      <c r="H31" s="95">
        <v>0</v>
      </c>
      <c r="I31" s="95">
        <f t="shared" si="0"/>
        <v>270</v>
      </c>
      <c r="J31" s="96">
        <v>0</v>
      </c>
      <c r="K31" s="96">
        <f t="shared" si="1"/>
        <v>270</v>
      </c>
      <c r="L31" s="98">
        <v>0</v>
      </c>
      <c r="M31" s="97">
        <f t="shared" si="2"/>
        <v>270</v>
      </c>
      <c r="N31" s="98">
        <v>0</v>
      </c>
      <c r="O31" s="98">
        <f t="shared" si="3"/>
        <v>270</v>
      </c>
      <c r="P31" s="98">
        <v>0</v>
      </c>
      <c r="Q31" s="98">
        <f t="shared" si="4"/>
        <v>270</v>
      </c>
      <c r="R31" s="15"/>
    </row>
    <row r="32" spans="1:18" s="14" customFormat="1" ht="24.75" customHeight="1" x14ac:dyDescent="0.2">
      <c r="A32" s="99" t="s">
        <v>21</v>
      </c>
      <c r="B32" s="100" t="s">
        <v>183</v>
      </c>
      <c r="C32" s="101" t="s">
        <v>105</v>
      </c>
      <c r="D32" s="102" t="s">
        <v>19</v>
      </c>
      <c r="E32" s="103" t="s">
        <v>19</v>
      </c>
      <c r="F32" s="104" t="s">
        <v>184</v>
      </c>
      <c r="G32" s="105">
        <f>+G33</f>
        <v>20</v>
      </c>
      <c r="H32" s="105">
        <v>0</v>
      </c>
      <c r="I32" s="105">
        <f t="shared" si="0"/>
        <v>20</v>
      </c>
      <c r="J32" s="85">
        <v>0</v>
      </c>
      <c r="K32" s="85">
        <f t="shared" si="1"/>
        <v>20</v>
      </c>
      <c r="L32" s="88">
        <v>0</v>
      </c>
      <c r="M32" s="106">
        <f t="shared" si="2"/>
        <v>20</v>
      </c>
      <c r="N32" s="88">
        <v>0</v>
      </c>
      <c r="O32" s="88">
        <f t="shared" si="3"/>
        <v>20</v>
      </c>
      <c r="P32" s="88">
        <v>0</v>
      </c>
      <c r="Q32" s="88">
        <f t="shared" si="4"/>
        <v>20</v>
      </c>
      <c r="R32" s="15"/>
    </row>
    <row r="33" spans="1:18" s="14" customFormat="1" x14ac:dyDescent="0.2">
      <c r="A33" s="89"/>
      <c r="B33" s="90"/>
      <c r="C33" s="91"/>
      <c r="D33" s="92">
        <v>3123</v>
      </c>
      <c r="E33" s="93">
        <v>5331</v>
      </c>
      <c r="F33" s="94" t="s">
        <v>149</v>
      </c>
      <c r="G33" s="95">
        <v>20</v>
      </c>
      <c r="H33" s="95">
        <v>0</v>
      </c>
      <c r="I33" s="95">
        <f t="shared" si="0"/>
        <v>20</v>
      </c>
      <c r="J33" s="96">
        <v>0</v>
      </c>
      <c r="K33" s="96">
        <f t="shared" si="1"/>
        <v>20</v>
      </c>
      <c r="L33" s="98">
        <v>0</v>
      </c>
      <c r="M33" s="97">
        <f t="shared" si="2"/>
        <v>20</v>
      </c>
      <c r="N33" s="98">
        <v>0</v>
      </c>
      <c r="O33" s="98">
        <f t="shared" si="3"/>
        <v>20</v>
      </c>
      <c r="P33" s="98">
        <v>0</v>
      </c>
      <c r="Q33" s="98">
        <f t="shared" si="4"/>
        <v>20</v>
      </c>
      <c r="R33" s="15"/>
    </row>
    <row r="34" spans="1:18" s="14" customFormat="1" ht="24.75" customHeight="1" x14ac:dyDescent="0.2">
      <c r="A34" s="99" t="s">
        <v>21</v>
      </c>
      <c r="B34" s="100" t="s">
        <v>185</v>
      </c>
      <c r="C34" s="101" t="s">
        <v>145</v>
      </c>
      <c r="D34" s="102" t="s">
        <v>19</v>
      </c>
      <c r="E34" s="103" t="s">
        <v>19</v>
      </c>
      <c r="F34" s="104" t="s">
        <v>186</v>
      </c>
      <c r="G34" s="105">
        <f>+G35</f>
        <v>20</v>
      </c>
      <c r="H34" s="105">
        <v>0</v>
      </c>
      <c r="I34" s="105">
        <f t="shared" si="0"/>
        <v>20</v>
      </c>
      <c r="J34" s="85">
        <v>0</v>
      </c>
      <c r="K34" s="85">
        <f t="shared" si="1"/>
        <v>20</v>
      </c>
      <c r="L34" s="88">
        <v>0</v>
      </c>
      <c r="M34" s="106">
        <f t="shared" si="2"/>
        <v>20</v>
      </c>
      <c r="N34" s="88">
        <v>0</v>
      </c>
      <c r="O34" s="88">
        <f t="shared" si="3"/>
        <v>20</v>
      </c>
      <c r="P34" s="88">
        <v>0</v>
      </c>
      <c r="Q34" s="88">
        <f t="shared" si="4"/>
        <v>20</v>
      </c>
      <c r="R34" s="15"/>
    </row>
    <row r="35" spans="1:18" s="14" customFormat="1" x14ac:dyDescent="0.2">
      <c r="A35" s="89"/>
      <c r="B35" s="90"/>
      <c r="C35" s="91"/>
      <c r="D35" s="92">
        <v>3122</v>
      </c>
      <c r="E35" s="93">
        <v>5331</v>
      </c>
      <c r="F35" s="94" t="s">
        <v>149</v>
      </c>
      <c r="G35" s="95">
        <v>20</v>
      </c>
      <c r="H35" s="95">
        <v>0</v>
      </c>
      <c r="I35" s="95">
        <f t="shared" si="0"/>
        <v>20</v>
      </c>
      <c r="J35" s="96">
        <v>0</v>
      </c>
      <c r="K35" s="96">
        <f t="shared" si="1"/>
        <v>20</v>
      </c>
      <c r="L35" s="98">
        <v>0</v>
      </c>
      <c r="M35" s="97">
        <f t="shared" si="2"/>
        <v>20</v>
      </c>
      <c r="N35" s="98">
        <v>0</v>
      </c>
      <c r="O35" s="98">
        <f t="shared" si="3"/>
        <v>20</v>
      </c>
      <c r="P35" s="98">
        <v>0</v>
      </c>
      <c r="Q35" s="98">
        <f t="shared" si="4"/>
        <v>20</v>
      </c>
      <c r="R35" s="15"/>
    </row>
    <row r="36" spans="1:18" s="14" customFormat="1" x14ac:dyDescent="0.2">
      <c r="A36" s="99" t="s">
        <v>21</v>
      </c>
      <c r="B36" s="100" t="s">
        <v>187</v>
      </c>
      <c r="C36" s="101" t="s">
        <v>147</v>
      </c>
      <c r="D36" s="102" t="s">
        <v>19</v>
      </c>
      <c r="E36" s="103" t="s">
        <v>19</v>
      </c>
      <c r="F36" s="108" t="s">
        <v>188</v>
      </c>
      <c r="G36" s="105">
        <f>+G37</f>
        <v>500</v>
      </c>
      <c r="H36" s="105">
        <f>+H37</f>
        <v>-54</v>
      </c>
      <c r="I36" s="105">
        <f t="shared" si="0"/>
        <v>446</v>
      </c>
      <c r="J36" s="85">
        <v>0</v>
      </c>
      <c r="K36" s="85">
        <f t="shared" si="1"/>
        <v>446</v>
      </c>
      <c r="L36" s="88">
        <v>0</v>
      </c>
      <c r="M36" s="106">
        <f t="shared" si="2"/>
        <v>446</v>
      </c>
      <c r="N36" s="88">
        <v>0</v>
      </c>
      <c r="O36" s="88">
        <f t="shared" si="3"/>
        <v>446</v>
      </c>
      <c r="P36" s="88">
        <v>0</v>
      </c>
      <c r="Q36" s="88">
        <f t="shared" si="4"/>
        <v>446</v>
      </c>
      <c r="R36" s="15"/>
    </row>
    <row r="37" spans="1:18" s="14" customFormat="1" x14ac:dyDescent="0.2">
      <c r="A37" s="89"/>
      <c r="B37" s="90"/>
      <c r="C37" s="91"/>
      <c r="D37" s="92">
        <v>3299</v>
      </c>
      <c r="E37" s="93">
        <v>5331</v>
      </c>
      <c r="F37" s="94" t="s">
        <v>149</v>
      </c>
      <c r="G37" s="95">
        <v>500</v>
      </c>
      <c r="H37" s="95">
        <v>-54</v>
      </c>
      <c r="I37" s="95">
        <f t="shared" si="0"/>
        <v>446</v>
      </c>
      <c r="J37" s="96">
        <v>0</v>
      </c>
      <c r="K37" s="96">
        <f t="shared" si="1"/>
        <v>446</v>
      </c>
      <c r="L37" s="98">
        <v>0</v>
      </c>
      <c r="M37" s="97">
        <f t="shared" si="2"/>
        <v>446</v>
      </c>
      <c r="N37" s="98">
        <v>0</v>
      </c>
      <c r="O37" s="98">
        <f t="shared" si="3"/>
        <v>446</v>
      </c>
      <c r="P37" s="98">
        <v>0</v>
      </c>
      <c r="Q37" s="98">
        <f t="shared" si="4"/>
        <v>446</v>
      </c>
      <c r="R37" s="15"/>
    </row>
    <row r="38" spans="1:18" s="14" customFormat="1" ht="33.75" x14ac:dyDescent="0.2">
      <c r="A38" s="99" t="s">
        <v>21</v>
      </c>
      <c r="B38" s="100" t="s">
        <v>189</v>
      </c>
      <c r="C38" s="101" t="s">
        <v>61</v>
      </c>
      <c r="D38" s="102" t="s">
        <v>19</v>
      </c>
      <c r="E38" s="103" t="s">
        <v>19</v>
      </c>
      <c r="F38" s="104" t="s">
        <v>190</v>
      </c>
      <c r="G38" s="105">
        <v>0</v>
      </c>
      <c r="H38" s="105">
        <f t="shared" ref="H38" si="13">+H39</f>
        <v>40</v>
      </c>
      <c r="I38" s="105">
        <f t="shared" si="0"/>
        <v>40</v>
      </c>
      <c r="J38" s="85">
        <v>0</v>
      </c>
      <c r="K38" s="85">
        <f t="shared" si="1"/>
        <v>40</v>
      </c>
      <c r="L38" s="88">
        <v>0</v>
      </c>
      <c r="M38" s="106">
        <f t="shared" si="2"/>
        <v>40</v>
      </c>
      <c r="N38" s="88">
        <v>0</v>
      </c>
      <c r="O38" s="88">
        <f t="shared" si="3"/>
        <v>40</v>
      </c>
      <c r="P38" s="88">
        <v>0</v>
      </c>
      <c r="Q38" s="88">
        <f t="shared" si="4"/>
        <v>40</v>
      </c>
      <c r="R38" s="15"/>
    </row>
    <row r="39" spans="1:18" s="14" customFormat="1" ht="22.5" x14ac:dyDescent="0.2">
      <c r="A39" s="89"/>
      <c r="B39" s="90"/>
      <c r="C39" s="91"/>
      <c r="D39" s="92">
        <v>3233</v>
      </c>
      <c r="E39" s="93">
        <v>5331</v>
      </c>
      <c r="F39" s="107" t="s">
        <v>149</v>
      </c>
      <c r="G39" s="95">
        <v>0</v>
      </c>
      <c r="H39" s="95">
        <v>40</v>
      </c>
      <c r="I39" s="95">
        <f t="shared" si="0"/>
        <v>40</v>
      </c>
      <c r="J39" s="96">
        <v>0</v>
      </c>
      <c r="K39" s="96">
        <f t="shared" si="1"/>
        <v>40</v>
      </c>
      <c r="L39" s="98">
        <v>0</v>
      </c>
      <c r="M39" s="97">
        <f t="shared" si="2"/>
        <v>40</v>
      </c>
      <c r="N39" s="98">
        <v>0</v>
      </c>
      <c r="O39" s="98">
        <f t="shared" si="3"/>
        <v>40</v>
      </c>
      <c r="P39" s="98">
        <v>0</v>
      </c>
      <c r="Q39" s="98">
        <f t="shared" si="4"/>
        <v>40</v>
      </c>
      <c r="R39" s="15"/>
    </row>
    <row r="40" spans="1:18" s="14" customFormat="1" ht="33.75" x14ac:dyDescent="0.2">
      <c r="A40" s="99" t="s">
        <v>21</v>
      </c>
      <c r="B40" s="100" t="s">
        <v>191</v>
      </c>
      <c r="C40" s="101" t="s">
        <v>101</v>
      </c>
      <c r="D40" s="102" t="s">
        <v>19</v>
      </c>
      <c r="E40" s="103" t="s">
        <v>19</v>
      </c>
      <c r="F40" s="104" t="s">
        <v>192</v>
      </c>
      <c r="G40" s="105">
        <v>0</v>
      </c>
      <c r="H40" s="105">
        <f t="shared" ref="H40" si="14">+H41</f>
        <v>14</v>
      </c>
      <c r="I40" s="105">
        <f t="shared" si="0"/>
        <v>14</v>
      </c>
      <c r="J40" s="85">
        <v>0</v>
      </c>
      <c r="K40" s="85">
        <f t="shared" si="1"/>
        <v>14</v>
      </c>
      <c r="L40" s="88">
        <v>0</v>
      </c>
      <c r="M40" s="106">
        <f t="shared" si="2"/>
        <v>14</v>
      </c>
      <c r="N40" s="88">
        <v>0</v>
      </c>
      <c r="O40" s="88">
        <f t="shared" si="3"/>
        <v>14</v>
      </c>
      <c r="P40" s="88">
        <v>0</v>
      </c>
      <c r="Q40" s="88">
        <f t="shared" si="4"/>
        <v>14</v>
      </c>
      <c r="R40" s="15"/>
    </row>
    <row r="41" spans="1:18" s="14" customFormat="1" ht="22.5" x14ac:dyDescent="0.2">
      <c r="A41" s="89"/>
      <c r="B41" s="90"/>
      <c r="C41" s="91"/>
      <c r="D41" s="92">
        <v>3122</v>
      </c>
      <c r="E41" s="93">
        <v>5331</v>
      </c>
      <c r="F41" s="107" t="s">
        <v>149</v>
      </c>
      <c r="G41" s="95">
        <v>0</v>
      </c>
      <c r="H41" s="95">
        <v>14</v>
      </c>
      <c r="I41" s="95">
        <f t="shared" si="0"/>
        <v>14</v>
      </c>
      <c r="J41" s="96">
        <v>0</v>
      </c>
      <c r="K41" s="96">
        <f t="shared" si="1"/>
        <v>14</v>
      </c>
      <c r="L41" s="98">
        <v>0</v>
      </c>
      <c r="M41" s="97">
        <f t="shared" si="2"/>
        <v>14</v>
      </c>
      <c r="N41" s="98">
        <v>0</v>
      </c>
      <c r="O41" s="98">
        <f t="shared" si="3"/>
        <v>14</v>
      </c>
      <c r="P41" s="98">
        <v>0</v>
      </c>
      <c r="Q41" s="98">
        <f t="shared" si="4"/>
        <v>14</v>
      </c>
      <c r="R41" s="15"/>
    </row>
    <row r="42" spans="1:18" s="14" customFormat="1" ht="22.5" x14ac:dyDescent="0.2">
      <c r="A42" s="99" t="s">
        <v>21</v>
      </c>
      <c r="B42" s="109" t="s">
        <v>193</v>
      </c>
      <c r="C42" s="101" t="s">
        <v>145</v>
      </c>
      <c r="D42" s="102" t="s">
        <v>19</v>
      </c>
      <c r="E42" s="103" t="s">
        <v>19</v>
      </c>
      <c r="F42" s="104" t="s">
        <v>194</v>
      </c>
      <c r="G42" s="105">
        <v>0</v>
      </c>
      <c r="H42" s="105">
        <f>+H43</f>
        <v>20</v>
      </c>
      <c r="I42" s="105">
        <f t="shared" si="0"/>
        <v>20</v>
      </c>
      <c r="J42" s="85">
        <f>+J43</f>
        <v>-20</v>
      </c>
      <c r="K42" s="85">
        <f t="shared" si="1"/>
        <v>0</v>
      </c>
      <c r="L42" s="88">
        <v>0</v>
      </c>
      <c r="M42" s="106">
        <f t="shared" si="2"/>
        <v>0</v>
      </c>
      <c r="N42" s="88">
        <v>0</v>
      </c>
      <c r="O42" s="88">
        <f t="shared" si="3"/>
        <v>0</v>
      </c>
      <c r="P42" s="88">
        <v>0</v>
      </c>
      <c r="Q42" s="88">
        <f t="shared" si="4"/>
        <v>0</v>
      </c>
      <c r="R42" s="15"/>
    </row>
    <row r="43" spans="1:18" s="14" customFormat="1" x14ac:dyDescent="0.2">
      <c r="A43" s="110"/>
      <c r="B43" s="109" t="s">
        <v>195</v>
      </c>
      <c r="C43" s="101"/>
      <c r="D43" s="111">
        <v>3122</v>
      </c>
      <c r="E43" s="111">
        <v>5331</v>
      </c>
      <c r="F43" s="94" t="s">
        <v>149</v>
      </c>
      <c r="G43" s="95">
        <v>0</v>
      </c>
      <c r="H43" s="95">
        <v>20</v>
      </c>
      <c r="I43" s="95">
        <f t="shared" si="0"/>
        <v>20</v>
      </c>
      <c r="J43" s="96">
        <v>-20</v>
      </c>
      <c r="K43" s="96">
        <f t="shared" si="1"/>
        <v>0</v>
      </c>
      <c r="L43" s="98">
        <v>0</v>
      </c>
      <c r="M43" s="97">
        <f t="shared" si="2"/>
        <v>0</v>
      </c>
      <c r="N43" s="98">
        <v>0</v>
      </c>
      <c r="O43" s="98">
        <f t="shared" si="3"/>
        <v>0</v>
      </c>
      <c r="P43" s="98">
        <v>0</v>
      </c>
      <c r="Q43" s="98">
        <f t="shared" si="4"/>
        <v>0</v>
      </c>
      <c r="R43" s="15"/>
    </row>
    <row r="44" spans="1:18" s="14" customFormat="1" ht="24" customHeight="1" x14ac:dyDescent="0.2">
      <c r="A44" s="99" t="s">
        <v>21</v>
      </c>
      <c r="B44" s="109" t="s">
        <v>196</v>
      </c>
      <c r="C44" s="112">
        <v>1420</v>
      </c>
      <c r="D44" s="102" t="s">
        <v>19</v>
      </c>
      <c r="E44" s="103" t="s">
        <v>19</v>
      </c>
      <c r="F44" s="113" t="s">
        <v>197</v>
      </c>
      <c r="G44" s="105">
        <v>0</v>
      </c>
      <c r="H44" s="114">
        <f>H45</f>
        <v>105</v>
      </c>
      <c r="I44" s="105">
        <f t="shared" si="0"/>
        <v>105</v>
      </c>
      <c r="J44" s="85">
        <v>0</v>
      </c>
      <c r="K44" s="85">
        <f t="shared" si="1"/>
        <v>105</v>
      </c>
      <c r="L44" s="88">
        <v>0</v>
      </c>
      <c r="M44" s="106">
        <f t="shared" si="2"/>
        <v>105</v>
      </c>
      <c r="N44" s="88">
        <v>0</v>
      </c>
      <c r="O44" s="88">
        <f t="shared" si="3"/>
        <v>105</v>
      </c>
      <c r="P44" s="88">
        <v>0</v>
      </c>
      <c r="Q44" s="88">
        <f t="shared" si="4"/>
        <v>105</v>
      </c>
      <c r="R44" s="15"/>
    </row>
    <row r="45" spans="1:18" ht="22.5" x14ac:dyDescent="0.2">
      <c r="A45" s="89"/>
      <c r="B45" s="109" t="s">
        <v>195</v>
      </c>
      <c r="C45" s="115"/>
      <c r="D45" s="92">
        <v>3122</v>
      </c>
      <c r="E45" s="93">
        <v>5331</v>
      </c>
      <c r="F45" s="107" t="s">
        <v>149</v>
      </c>
      <c r="G45" s="95">
        <v>0</v>
      </c>
      <c r="H45" s="116">
        <v>105</v>
      </c>
      <c r="I45" s="95">
        <f t="shared" si="0"/>
        <v>105</v>
      </c>
      <c r="J45" s="96">
        <v>0</v>
      </c>
      <c r="K45" s="96">
        <f t="shared" si="1"/>
        <v>105</v>
      </c>
      <c r="L45" s="98">
        <v>0</v>
      </c>
      <c r="M45" s="97">
        <f t="shared" si="2"/>
        <v>105</v>
      </c>
      <c r="N45" s="98">
        <v>0</v>
      </c>
      <c r="O45" s="98">
        <f t="shared" si="3"/>
        <v>105</v>
      </c>
      <c r="P45" s="98">
        <v>0</v>
      </c>
      <c r="Q45" s="98">
        <f t="shared" si="4"/>
        <v>105</v>
      </c>
      <c r="R45" s="4"/>
    </row>
    <row r="46" spans="1:18" ht="22.5" x14ac:dyDescent="0.2">
      <c r="A46" s="99" t="s">
        <v>21</v>
      </c>
      <c r="B46" s="109" t="s">
        <v>198</v>
      </c>
      <c r="C46" s="115">
        <v>1420</v>
      </c>
      <c r="D46" s="102" t="s">
        <v>19</v>
      </c>
      <c r="E46" s="103" t="s">
        <v>19</v>
      </c>
      <c r="F46" s="117" t="s">
        <v>199</v>
      </c>
      <c r="G46" s="105">
        <v>0</v>
      </c>
      <c r="H46" s="114">
        <f>H47</f>
        <v>105</v>
      </c>
      <c r="I46" s="105">
        <f t="shared" si="0"/>
        <v>105</v>
      </c>
      <c r="J46" s="85">
        <v>0</v>
      </c>
      <c r="K46" s="85">
        <f t="shared" si="1"/>
        <v>105</v>
      </c>
      <c r="L46" s="88">
        <v>0</v>
      </c>
      <c r="M46" s="106">
        <f t="shared" si="2"/>
        <v>105</v>
      </c>
      <c r="N46" s="88">
        <f>SUM(N47:N48)</f>
        <v>0</v>
      </c>
      <c r="O46" s="88">
        <f t="shared" si="3"/>
        <v>105</v>
      </c>
      <c r="P46" s="88">
        <v>0</v>
      </c>
      <c r="Q46" s="88">
        <f t="shared" si="4"/>
        <v>105</v>
      </c>
      <c r="R46" s="4"/>
    </row>
    <row r="47" spans="1:18" ht="22.5" x14ac:dyDescent="0.2">
      <c r="A47" s="89"/>
      <c r="B47" s="109" t="s">
        <v>195</v>
      </c>
      <c r="C47" s="115"/>
      <c r="D47" s="92">
        <v>3122</v>
      </c>
      <c r="E47" s="93">
        <v>5331</v>
      </c>
      <c r="F47" s="107" t="s">
        <v>149</v>
      </c>
      <c r="G47" s="95">
        <v>0</v>
      </c>
      <c r="H47" s="116">
        <v>105</v>
      </c>
      <c r="I47" s="95">
        <f t="shared" si="0"/>
        <v>105</v>
      </c>
      <c r="J47" s="96">
        <v>0</v>
      </c>
      <c r="K47" s="96">
        <f t="shared" si="1"/>
        <v>105</v>
      </c>
      <c r="L47" s="98">
        <v>0</v>
      </c>
      <c r="M47" s="97">
        <f t="shared" si="2"/>
        <v>105</v>
      </c>
      <c r="N47" s="98">
        <v>-105</v>
      </c>
      <c r="O47" s="98">
        <f t="shared" si="3"/>
        <v>0</v>
      </c>
      <c r="P47" s="98">
        <v>0</v>
      </c>
      <c r="Q47" s="98">
        <f t="shared" si="4"/>
        <v>0</v>
      </c>
      <c r="R47" s="4"/>
    </row>
    <row r="48" spans="1:18" x14ac:dyDescent="0.2">
      <c r="A48" s="89"/>
      <c r="B48" s="109"/>
      <c r="C48" s="115"/>
      <c r="D48" s="92">
        <v>3122</v>
      </c>
      <c r="E48" s="93">
        <v>6351</v>
      </c>
      <c r="F48" s="107" t="s">
        <v>200</v>
      </c>
      <c r="G48" s="95">
        <v>0</v>
      </c>
      <c r="H48" s="116"/>
      <c r="I48" s="95"/>
      <c r="J48" s="96"/>
      <c r="K48" s="96"/>
      <c r="L48" s="98"/>
      <c r="M48" s="97">
        <v>0</v>
      </c>
      <c r="N48" s="98">
        <v>105</v>
      </c>
      <c r="O48" s="98">
        <f t="shared" si="3"/>
        <v>105</v>
      </c>
      <c r="P48" s="98">
        <v>0</v>
      </c>
      <c r="Q48" s="98">
        <f t="shared" si="4"/>
        <v>105</v>
      </c>
      <c r="R48" s="4"/>
    </row>
    <row r="49" spans="1:18" ht="33.75" x14ac:dyDescent="0.2">
      <c r="A49" s="99" t="s">
        <v>21</v>
      </c>
      <c r="B49" s="109" t="s">
        <v>201</v>
      </c>
      <c r="C49" s="115">
        <v>1429</v>
      </c>
      <c r="D49" s="102" t="s">
        <v>19</v>
      </c>
      <c r="E49" s="103" t="s">
        <v>19</v>
      </c>
      <c r="F49" s="104" t="s">
        <v>202</v>
      </c>
      <c r="G49" s="105">
        <v>0</v>
      </c>
      <c r="H49" s="114">
        <f>H50</f>
        <v>100</v>
      </c>
      <c r="I49" s="105">
        <f t="shared" si="0"/>
        <v>100</v>
      </c>
      <c r="J49" s="85">
        <v>0</v>
      </c>
      <c r="K49" s="85">
        <f t="shared" si="1"/>
        <v>100</v>
      </c>
      <c r="L49" s="88">
        <v>0</v>
      </c>
      <c r="M49" s="106">
        <f t="shared" si="2"/>
        <v>100</v>
      </c>
      <c r="N49" s="88">
        <f>SUM(N50:N51)</f>
        <v>0</v>
      </c>
      <c r="O49" s="88">
        <f t="shared" si="3"/>
        <v>100</v>
      </c>
      <c r="P49" s="88">
        <v>0</v>
      </c>
      <c r="Q49" s="88">
        <f t="shared" si="4"/>
        <v>100</v>
      </c>
      <c r="R49" s="4"/>
    </row>
    <row r="50" spans="1:18" ht="22.5" x14ac:dyDescent="0.2">
      <c r="A50" s="89"/>
      <c r="B50" s="109" t="s">
        <v>195</v>
      </c>
      <c r="C50" s="115"/>
      <c r="D50" s="92">
        <v>3122</v>
      </c>
      <c r="E50" s="93">
        <v>5331</v>
      </c>
      <c r="F50" s="107" t="s">
        <v>149</v>
      </c>
      <c r="G50" s="95">
        <v>0</v>
      </c>
      <c r="H50" s="116">
        <v>100</v>
      </c>
      <c r="I50" s="95">
        <f t="shared" si="0"/>
        <v>100</v>
      </c>
      <c r="J50" s="96">
        <v>0</v>
      </c>
      <c r="K50" s="96">
        <f t="shared" si="1"/>
        <v>100</v>
      </c>
      <c r="L50" s="98">
        <v>0</v>
      </c>
      <c r="M50" s="97">
        <f t="shared" si="2"/>
        <v>100</v>
      </c>
      <c r="N50" s="98">
        <v>-100</v>
      </c>
      <c r="O50" s="98">
        <f t="shared" si="3"/>
        <v>0</v>
      </c>
      <c r="P50" s="98">
        <v>0</v>
      </c>
      <c r="Q50" s="98">
        <f t="shared" si="4"/>
        <v>0</v>
      </c>
      <c r="R50" s="4"/>
    </row>
    <row r="51" spans="1:18" x14ac:dyDescent="0.2">
      <c r="A51" s="89"/>
      <c r="B51" s="109"/>
      <c r="C51" s="115"/>
      <c r="D51" s="92">
        <v>3122</v>
      </c>
      <c r="E51" s="93">
        <v>6351</v>
      </c>
      <c r="F51" s="107" t="s">
        <v>200</v>
      </c>
      <c r="G51" s="95">
        <v>0</v>
      </c>
      <c r="H51" s="116"/>
      <c r="I51" s="95"/>
      <c r="J51" s="96"/>
      <c r="K51" s="96"/>
      <c r="L51" s="98"/>
      <c r="M51" s="97">
        <v>0</v>
      </c>
      <c r="N51" s="98">
        <v>100</v>
      </c>
      <c r="O51" s="98">
        <f t="shared" si="3"/>
        <v>100</v>
      </c>
      <c r="P51" s="98">
        <v>0</v>
      </c>
      <c r="Q51" s="98">
        <f t="shared" si="4"/>
        <v>100</v>
      </c>
      <c r="R51" s="4"/>
    </row>
    <row r="52" spans="1:18" ht="22.5" x14ac:dyDescent="0.2">
      <c r="A52" s="99" t="s">
        <v>21</v>
      </c>
      <c r="B52" s="109" t="s">
        <v>203</v>
      </c>
      <c r="C52" s="115">
        <v>1429</v>
      </c>
      <c r="D52" s="102" t="s">
        <v>19</v>
      </c>
      <c r="E52" s="103" t="s">
        <v>19</v>
      </c>
      <c r="F52" s="117" t="s">
        <v>204</v>
      </c>
      <c r="G52" s="105">
        <v>0</v>
      </c>
      <c r="H52" s="114">
        <f>H53</f>
        <v>150</v>
      </c>
      <c r="I52" s="105">
        <f t="shared" si="0"/>
        <v>150</v>
      </c>
      <c r="J52" s="85">
        <v>0</v>
      </c>
      <c r="K52" s="85">
        <f t="shared" si="1"/>
        <v>150</v>
      </c>
      <c r="L52" s="88">
        <v>0</v>
      </c>
      <c r="M52" s="106">
        <f t="shared" si="2"/>
        <v>150</v>
      </c>
      <c r="N52" s="88">
        <f>SUM(N53:N54)</f>
        <v>0</v>
      </c>
      <c r="O52" s="88">
        <f t="shared" si="3"/>
        <v>150</v>
      </c>
      <c r="P52" s="88">
        <v>0</v>
      </c>
      <c r="Q52" s="88">
        <f t="shared" si="4"/>
        <v>150</v>
      </c>
      <c r="R52" s="4"/>
    </row>
    <row r="53" spans="1:18" ht="22.5" x14ac:dyDescent="0.2">
      <c r="A53" s="89"/>
      <c r="B53" s="109" t="s">
        <v>195</v>
      </c>
      <c r="C53" s="115"/>
      <c r="D53" s="92">
        <v>3122</v>
      </c>
      <c r="E53" s="93">
        <v>5331</v>
      </c>
      <c r="F53" s="107" t="s">
        <v>149</v>
      </c>
      <c r="G53" s="95">
        <v>0</v>
      </c>
      <c r="H53" s="116">
        <v>150</v>
      </c>
      <c r="I53" s="95">
        <f t="shared" si="0"/>
        <v>150</v>
      </c>
      <c r="J53" s="96">
        <v>0</v>
      </c>
      <c r="K53" s="96">
        <f t="shared" si="1"/>
        <v>150</v>
      </c>
      <c r="L53" s="98">
        <v>0</v>
      </c>
      <c r="M53" s="97">
        <f t="shared" si="2"/>
        <v>150</v>
      </c>
      <c r="N53" s="98">
        <v>-150</v>
      </c>
      <c r="O53" s="98">
        <f t="shared" si="3"/>
        <v>0</v>
      </c>
      <c r="P53" s="98">
        <v>0</v>
      </c>
      <c r="Q53" s="98">
        <f t="shared" si="4"/>
        <v>0</v>
      </c>
      <c r="R53" s="4"/>
    </row>
    <row r="54" spans="1:18" x14ac:dyDescent="0.2">
      <c r="A54" s="89"/>
      <c r="B54" s="109"/>
      <c r="C54" s="115"/>
      <c r="D54" s="92">
        <v>3122</v>
      </c>
      <c r="E54" s="93">
        <v>6351</v>
      </c>
      <c r="F54" s="107" t="s">
        <v>200</v>
      </c>
      <c r="G54" s="95">
        <v>0</v>
      </c>
      <c r="H54" s="116"/>
      <c r="I54" s="95"/>
      <c r="J54" s="96"/>
      <c r="K54" s="96"/>
      <c r="L54" s="98"/>
      <c r="M54" s="97">
        <v>0</v>
      </c>
      <c r="N54" s="98">
        <v>150</v>
      </c>
      <c r="O54" s="98">
        <f t="shared" si="3"/>
        <v>150</v>
      </c>
      <c r="P54" s="98">
        <v>0</v>
      </c>
      <c r="Q54" s="98">
        <f t="shared" si="4"/>
        <v>150</v>
      </c>
      <c r="R54" s="4"/>
    </row>
    <row r="55" spans="1:18" ht="33.75" x14ac:dyDescent="0.2">
      <c r="A55" s="99" t="s">
        <v>21</v>
      </c>
      <c r="B55" s="109" t="s">
        <v>205</v>
      </c>
      <c r="C55" s="115">
        <v>1429</v>
      </c>
      <c r="D55" s="102" t="s">
        <v>19</v>
      </c>
      <c r="E55" s="103" t="s">
        <v>19</v>
      </c>
      <c r="F55" s="113" t="s">
        <v>206</v>
      </c>
      <c r="G55" s="105">
        <v>0</v>
      </c>
      <c r="H55" s="114">
        <f>H56</f>
        <v>200</v>
      </c>
      <c r="I55" s="105">
        <f t="shared" si="0"/>
        <v>200</v>
      </c>
      <c r="J55" s="85">
        <v>0</v>
      </c>
      <c r="K55" s="85">
        <f t="shared" si="1"/>
        <v>200</v>
      </c>
      <c r="L55" s="88">
        <v>0</v>
      </c>
      <c r="M55" s="106">
        <f t="shared" si="2"/>
        <v>200</v>
      </c>
      <c r="N55" s="88">
        <f>SUM(N56:N57)</f>
        <v>0</v>
      </c>
      <c r="O55" s="88">
        <f t="shared" si="3"/>
        <v>200</v>
      </c>
      <c r="P55" s="88">
        <v>0</v>
      </c>
      <c r="Q55" s="88">
        <f t="shared" si="4"/>
        <v>200</v>
      </c>
      <c r="R55" s="4"/>
    </row>
    <row r="56" spans="1:18" ht="22.5" x14ac:dyDescent="0.2">
      <c r="A56" s="89"/>
      <c r="B56" s="109" t="s">
        <v>195</v>
      </c>
      <c r="C56" s="115"/>
      <c r="D56" s="92">
        <v>3122</v>
      </c>
      <c r="E56" s="93">
        <v>5331</v>
      </c>
      <c r="F56" s="107" t="s">
        <v>149</v>
      </c>
      <c r="G56" s="95">
        <v>0</v>
      </c>
      <c r="H56" s="116">
        <v>200</v>
      </c>
      <c r="I56" s="95">
        <f t="shared" si="0"/>
        <v>200</v>
      </c>
      <c r="J56" s="96">
        <v>0</v>
      </c>
      <c r="K56" s="96">
        <f t="shared" si="1"/>
        <v>200</v>
      </c>
      <c r="L56" s="98">
        <v>0</v>
      </c>
      <c r="M56" s="97">
        <f t="shared" si="2"/>
        <v>200</v>
      </c>
      <c r="N56" s="98">
        <v>-200</v>
      </c>
      <c r="O56" s="98">
        <f t="shared" si="3"/>
        <v>0</v>
      </c>
      <c r="P56" s="98">
        <v>0</v>
      </c>
      <c r="Q56" s="98">
        <f t="shared" si="4"/>
        <v>0</v>
      </c>
      <c r="R56" s="4"/>
    </row>
    <row r="57" spans="1:18" x14ac:dyDescent="0.2">
      <c r="A57" s="89"/>
      <c r="B57" s="109"/>
      <c r="C57" s="115"/>
      <c r="D57" s="92">
        <v>3122</v>
      </c>
      <c r="E57" s="93">
        <v>6351</v>
      </c>
      <c r="F57" s="107" t="s">
        <v>200</v>
      </c>
      <c r="G57" s="95">
        <v>0</v>
      </c>
      <c r="H57" s="116"/>
      <c r="I57" s="95"/>
      <c r="J57" s="96"/>
      <c r="K57" s="96"/>
      <c r="L57" s="98"/>
      <c r="M57" s="97">
        <v>0</v>
      </c>
      <c r="N57" s="98">
        <v>200</v>
      </c>
      <c r="O57" s="98">
        <f t="shared" si="3"/>
        <v>200</v>
      </c>
      <c r="P57" s="98">
        <v>0</v>
      </c>
      <c r="Q57" s="98">
        <f t="shared" si="4"/>
        <v>200</v>
      </c>
      <c r="R57" s="4"/>
    </row>
    <row r="58" spans="1:18" ht="33.75" x14ac:dyDescent="0.2">
      <c r="A58" s="99" t="s">
        <v>21</v>
      </c>
      <c r="B58" s="109" t="s">
        <v>207</v>
      </c>
      <c r="C58" s="115">
        <v>1437</v>
      </c>
      <c r="D58" s="102" t="s">
        <v>19</v>
      </c>
      <c r="E58" s="103" t="s">
        <v>19</v>
      </c>
      <c r="F58" s="113" t="s">
        <v>208</v>
      </c>
      <c r="G58" s="105">
        <v>0</v>
      </c>
      <c r="H58" s="114">
        <f>H59</f>
        <v>100</v>
      </c>
      <c r="I58" s="105">
        <f t="shared" si="0"/>
        <v>100</v>
      </c>
      <c r="J58" s="85">
        <v>0</v>
      </c>
      <c r="K58" s="85">
        <f t="shared" si="1"/>
        <v>100</v>
      </c>
      <c r="L58" s="88">
        <v>0</v>
      </c>
      <c r="M58" s="106">
        <f t="shared" si="2"/>
        <v>100</v>
      </c>
      <c r="N58" s="88">
        <v>0</v>
      </c>
      <c r="O58" s="88">
        <f t="shared" si="3"/>
        <v>100</v>
      </c>
      <c r="P58" s="88">
        <v>0</v>
      </c>
      <c r="Q58" s="88">
        <f t="shared" si="4"/>
        <v>100</v>
      </c>
      <c r="R58" s="4"/>
    </row>
    <row r="59" spans="1:18" ht="22.5" x14ac:dyDescent="0.2">
      <c r="A59" s="89"/>
      <c r="B59" s="109" t="s">
        <v>195</v>
      </c>
      <c r="C59" s="115"/>
      <c r="D59" s="92">
        <v>3123</v>
      </c>
      <c r="E59" s="93">
        <v>5331</v>
      </c>
      <c r="F59" s="107" t="s">
        <v>149</v>
      </c>
      <c r="G59" s="95">
        <v>0</v>
      </c>
      <c r="H59" s="116">
        <v>100</v>
      </c>
      <c r="I59" s="95">
        <f t="shared" si="0"/>
        <v>100</v>
      </c>
      <c r="J59" s="96">
        <v>0</v>
      </c>
      <c r="K59" s="96">
        <f t="shared" si="1"/>
        <v>100</v>
      </c>
      <c r="L59" s="98">
        <v>0</v>
      </c>
      <c r="M59" s="97">
        <f t="shared" si="2"/>
        <v>100</v>
      </c>
      <c r="N59" s="98">
        <v>0</v>
      </c>
      <c r="O59" s="98">
        <f t="shared" si="3"/>
        <v>100</v>
      </c>
      <c r="P59" s="98">
        <v>0</v>
      </c>
      <c r="Q59" s="98">
        <f t="shared" si="4"/>
        <v>100</v>
      </c>
      <c r="R59" s="4"/>
    </row>
    <row r="60" spans="1:18" ht="22.5" x14ac:dyDescent="0.2">
      <c r="A60" s="99" t="s">
        <v>21</v>
      </c>
      <c r="B60" s="109" t="s">
        <v>209</v>
      </c>
      <c r="C60" s="115">
        <v>1438</v>
      </c>
      <c r="D60" s="102" t="s">
        <v>19</v>
      </c>
      <c r="E60" s="103" t="s">
        <v>19</v>
      </c>
      <c r="F60" s="113" t="s">
        <v>210</v>
      </c>
      <c r="G60" s="105">
        <v>0</v>
      </c>
      <c r="H60" s="114">
        <f>H61</f>
        <v>200</v>
      </c>
      <c r="I60" s="105">
        <f t="shared" si="0"/>
        <v>200</v>
      </c>
      <c r="J60" s="85">
        <v>0</v>
      </c>
      <c r="K60" s="85">
        <f t="shared" si="1"/>
        <v>200</v>
      </c>
      <c r="L60" s="88">
        <v>0</v>
      </c>
      <c r="M60" s="106">
        <f t="shared" si="2"/>
        <v>200</v>
      </c>
      <c r="N60" s="88">
        <v>0</v>
      </c>
      <c r="O60" s="88">
        <f t="shared" si="3"/>
        <v>200</v>
      </c>
      <c r="P60" s="88">
        <f>+P61</f>
        <v>-200</v>
      </c>
      <c r="Q60" s="88">
        <f t="shared" si="4"/>
        <v>0</v>
      </c>
      <c r="R60" s="4" t="s">
        <v>17</v>
      </c>
    </row>
    <row r="61" spans="1:18" ht="22.5" x14ac:dyDescent="0.2">
      <c r="A61" s="89"/>
      <c r="B61" s="109" t="s">
        <v>195</v>
      </c>
      <c r="C61" s="115"/>
      <c r="D61" s="92">
        <v>3123</v>
      </c>
      <c r="E61" s="93">
        <v>5331</v>
      </c>
      <c r="F61" s="107" t="s">
        <v>149</v>
      </c>
      <c r="G61" s="95">
        <v>0</v>
      </c>
      <c r="H61" s="116">
        <v>200</v>
      </c>
      <c r="I61" s="95">
        <f t="shared" si="0"/>
        <v>200</v>
      </c>
      <c r="J61" s="96">
        <v>0</v>
      </c>
      <c r="K61" s="96">
        <f t="shared" si="1"/>
        <v>200</v>
      </c>
      <c r="L61" s="98">
        <v>0</v>
      </c>
      <c r="M61" s="97">
        <f t="shared" si="2"/>
        <v>200</v>
      </c>
      <c r="N61" s="98">
        <v>0</v>
      </c>
      <c r="O61" s="98">
        <f t="shared" si="3"/>
        <v>200</v>
      </c>
      <c r="P61" s="98">
        <v>-200</v>
      </c>
      <c r="Q61" s="98">
        <f t="shared" si="4"/>
        <v>0</v>
      </c>
      <c r="R61" s="4"/>
    </row>
    <row r="62" spans="1:18" ht="33.75" x14ac:dyDescent="0.2">
      <c r="A62" s="99" t="s">
        <v>21</v>
      </c>
      <c r="B62" s="109" t="s">
        <v>211</v>
      </c>
      <c r="C62" s="115">
        <v>1442</v>
      </c>
      <c r="D62" s="102" t="s">
        <v>19</v>
      </c>
      <c r="E62" s="103" t="s">
        <v>19</v>
      </c>
      <c r="F62" s="113" t="s">
        <v>212</v>
      </c>
      <c r="G62" s="105">
        <v>0</v>
      </c>
      <c r="H62" s="114">
        <f>H63</f>
        <v>230</v>
      </c>
      <c r="I62" s="105">
        <f t="shared" si="0"/>
        <v>230</v>
      </c>
      <c r="J62" s="85">
        <v>0</v>
      </c>
      <c r="K62" s="85">
        <f t="shared" si="1"/>
        <v>230</v>
      </c>
      <c r="L62" s="88">
        <v>0</v>
      </c>
      <c r="M62" s="106">
        <f t="shared" si="2"/>
        <v>230</v>
      </c>
      <c r="N62" s="88">
        <v>0</v>
      </c>
      <c r="O62" s="88">
        <f t="shared" si="3"/>
        <v>230</v>
      </c>
      <c r="P62" s="88">
        <v>0</v>
      </c>
      <c r="Q62" s="88">
        <f t="shared" si="4"/>
        <v>230</v>
      </c>
      <c r="R62" s="4"/>
    </row>
    <row r="63" spans="1:18" ht="22.5" x14ac:dyDescent="0.2">
      <c r="A63" s="89"/>
      <c r="B63" s="109" t="s">
        <v>195</v>
      </c>
      <c r="C63" s="115"/>
      <c r="D63" s="92">
        <v>3123</v>
      </c>
      <c r="E63" s="93">
        <v>5331</v>
      </c>
      <c r="F63" s="107" t="s">
        <v>149</v>
      </c>
      <c r="G63" s="95">
        <v>0</v>
      </c>
      <c r="H63" s="116">
        <v>230</v>
      </c>
      <c r="I63" s="95">
        <f t="shared" si="0"/>
        <v>230</v>
      </c>
      <c r="J63" s="96">
        <v>0</v>
      </c>
      <c r="K63" s="96">
        <f t="shared" si="1"/>
        <v>230</v>
      </c>
      <c r="L63" s="98">
        <v>0</v>
      </c>
      <c r="M63" s="97">
        <f t="shared" si="2"/>
        <v>230</v>
      </c>
      <c r="N63" s="98">
        <v>0</v>
      </c>
      <c r="O63" s="98">
        <f t="shared" si="3"/>
        <v>230</v>
      </c>
      <c r="P63" s="98">
        <v>0</v>
      </c>
      <c r="Q63" s="98">
        <f t="shared" si="4"/>
        <v>230</v>
      </c>
      <c r="R63" s="4"/>
    </row>
    <row r="64" spans="1:18" ht="33.75" x14ac:dyDescent="0.2">
      <c r="A64" s="99" t="s">
        <v>21</v>
      </c>
      <c r="B64" s="109" t="s">
        <v>213</v>
      </c>
      <c r="C64" s="115">
        <v>1455</v>
      </c>
      <c r="D64" s="102" t="s">
        <v>19</v>
      </c>
      <c r="E64" s="103" t="s">
        <v>19</v>
      </c>
      <c r="F64" s="113" t="s">
        <v>214</v>
      </c>
      <c r="G64" s="105">
        <v>0</v>
      </c>
      <c r="H64" s="114">
        <f>H65</f>
        <v>300</v>
      </c>
      <c r="I64" s="105">
        <f t="shared" si="0"/>
        <v>300</v>
      </c>
      <c r="J64" s="85">
        <v>0</v>
      </c>
      <c r="K64" s="85">
        <f t="shared" si="1"/>
        <v>300</v>
      </c>
      <c r="L64" s="88">
        <v>0</v>
      </c>
      <c r="M64" s="106">
        <f t="shared" si="2"/>
        <v>300</v>
      </c>
      <c r="N64" s="88">
        <v>0</v>
      </c>
      <c r="O64" s="88">
        <f t="shared" si="3"/>
        <v>300</v>
      </c>
      <c r="P64" s="88">
        <v>0</v>
      </c>
      <c r="Q64" s="88">
        <f t="shared" si="4"/>
        <v>300</v>
      </c>
      <c r="R64" s="4"/>
    </row>
    <row r="65" spans="1:18" ht="22.5" x14ac:dyDescent="0.2">
      <c r="A65" s="89"/>
      <c r="B65" s="109" t="s">
        <v>195</v>
      </c>
      <c r="C65" s="115"/>
      <c r="D65" s="92">
        <v>3113</v>
      </c>
      <c r="E65" s="93">
        <v>5331</v>
      </c>
      <c r="F65" s="107" t="s">
        <v>149</v>
      </c>
      <c r="G65" s="95">
        <v>0</v>
      </c>
      <c r="H65" s="116">
        <v>300</v>
      </c>
      <c r="I65" s="95">
        <f t="shared" si="0"/>
        <v>300</v>
      </c>
      <c r="J65" s="96">
        <v>0</v>
      </c>
      <c r="K65" s="96">
        <f t="shared" si="1"/>
        <v>300</v>
      </c>
      <c r="L65" s="98">
        <v>0</v>
      </c>
      <c r="M65" s="97">
        <f t="shared" si="2"/>
        <v>300</v>
      </c>
      <c r="N65" s="98">
        <v>0</v>
      </c>
      <c r="O65" s="98">
        <f t="shared" si="3"/>
        <v>300</v>
      </c>
      <c r="P65" s="98">
        <v>0</v>
      </c>
      <c r="Q65" s="98">
        <f t="shared" si="4"/>
        <v>300</v>
      </c>
      <c r="R65" s="4"/>
    </row>
    <row r="66" spans="1:18" ht="33.75" x14ac:dyDescent="0.2">
      <c r="A66" s="99" t="s">
        <v>21</v>
      </c>
      <c r="B66" s="109" t="s">
        <v>215</v>
      </c>
      <c r="C66" s="115">
        <v>1457</v>
      </c>
      <c r="D66" s="102" t="s">
        <v>19</v>
      </c>
      <c r="E66" s="103" t="s">
        <v>19</v>
      </c>
      <c r="F66" s="113" t="s">
        <v>216</v>
      </c>
      <c r="G66" s="105">
        <v>0</v>
      </c>
      <c r="H66" s="114">
        <f>H67</f>
        <v>370</v>
      </c>
      <c r="I66" s="105">
        <f t="shared" si="0"/>
        <v>370</v>
      </c>
      <c r="J66" s="85">
        <v>0</v>
      </c>
      <c r="K66" s="85">
        <f t="shared" si="1"/>
        <v>370</v>
      </c>
      <c r="L66" s="88">
        <v>0</v>
      </c>
      <c r="M66" s="106">
        <f t="shared" si="2"/>
        <v>370</v>
      </c>
      <c r="N66" s="88">
        <v>0</v>
      </c>
      <c r="O66" s="88">
        <f t="shared" si="3"/>
        <v>370</v>
      </c>
      <c r="P66" s="88">
        <v>0</v>
      </c>
      <c r="Q66" s="88">
        <f t="shared" si="4"/>
        <v>370</v>
      </c>
      <c r="R66" s="4"/>
    </row>
    <row r="67" spans="1:18" ht="22.5" x14ac:dyDescent="0.2">
      <c r="A67" s="89"/>
      <c r="B67" s="109" t="s">
        <v>195</v>
      </c>
      <c r="C67" s="115"/>
      <c r="D67" s="92">
        <v>3113</v>
      </c>
      <c r="E67" s="93">
        <v>5331</v>
      </c>
      <c r="F67" s="107" t="s">
        <v>149</v>
      </c>
      <c r="G67" s="95">
        <v>0</v>
      </c>
      <c r="H67" s="116">
        <v>370</v>
      </c>
      <c r="I67" s="95">
        <f t="shared" si="0"/>
        <v>370</v>
      </c>
      <c r="J67" s="96">
        <v>0</v>
      </c>
      <c r="K67" s="96">
        <f t="shared" si="1"/>
        <v>370</v>
      </c>
      <c r="L67" s="98">
        <v>0</v>
      </c>
      <c r="M67" s="97">
        <f t="shared" si="2"/>
        <v>370</v>
      </c>
      <c r="N67" s="98">
        <v>0</v>
      </c>
      <c r="O67" s="98">
        <f t="shared" si="3"/>
        <v>370</v>
      </c>
      <c r="P67" s="98">
        <v>0</v>
      </c>
      <c r="Q67" s="98">
        <f t="shared" si="4"/>
        <v>370</v>
      </c>
      <c r="R67" s="4"/>
    </row>
    <row r="68" spans="1:18" ht="22.5" x14ac:dyDescent="0.2">
      <c r="A68" s="99" t="s">
        <v>21</v>
      </c>
      <c r="B68" s="109" t="s">
        <v>217</v>
      </c>
      <c r="C68" s="115">
        <v>1462</v>
      </c>
      <c r="D68" s="102" t="s">
        <v>19</v>
      </c>
      <c r="E68" s="103" t="s">
        <v>19</v>
      </c>
      <c r="F68" s="113" t="s">
        <v>218</v>
      </c>
      <c r="G68" s="105">
        <v>0</v>
      </c>
      <c r="H68" s="114">
        <f>H69</f>
        <v>200</v>
      </c>
      <c r="I68" s="105">
        <f t="shared" si="0"/>
        <v>200</v>
      </c>
      <c r="J68" s="85">
        <v>0</v>
      </c>
      <c r="K68" s="85">
        <f t="shared" si="1"/>
        <v>200</v>
      </c>
      <c r="L68" s="88">
        <v>0</v>
      </c>
      <c r="M68" s="106">
        <f t="shared" si="2"/>
        <v>200</v>
      </c>
      <c r="N68" s="88">
        <v>0</v>
      </c>
      <c r="O68" s="88">
        <f t="shared" si="3"/>
        <v>200</v>
      </c>
      <c r="P68" s="88">
        <v>0</v>
      </c>
      <c r="Q68" s="88">
        <f t="shared" si="4"/>
        <v>200</v>
      </c>
      <c r="R68" s="4"/>
    </row>
    <row r="69" spans="1:18" ht="22.5" x14ac:dyDescent="0.2">
      <c r="A69" s="89"/>
      <c r="B69" s="109" t="s">
        <v>195</v>
      </c>
      <c r="C69" s="115"/>
      <c r="D69" s="92">
        <v>3113</v>
      </c>
      <c r="E69" s="93">
        <v>5331</v>
      </c>
      <c r="F69" s="107" t="s">
        <v>149</v>
      </c>
      <c r="G69" s="95">
        <v>0</v>
      </c>
      <c r="H69" s="116">
        <v>200</v>
      </c>
      <c r="I69" s="95">
        <f t="shared" si="0"/>
        <v>200</v>
      </c>
      <c r="J69" s="96">
        <v>0</v>
      </c>
      <c r="K69" s="96">
        <f t="shared" si="1"/>
        <v>200</v>
      </c>
      <c r="L69" s="98">
        <v>0</v>
      </c>
      <c r="M69" s="97">
        <f t="shared" si="2"/>
        <v>200</v>
      </c>
      <c r="N69" s="98">
        <v>0</v>
      </c>
      <c r="O69" s="98">
        <f t="shared" si="3"/>
        <v>200</v>
      </c>
      <c r="P69" s="98">
        <v>0</v>
      </c>
      <c r="Q69" s="98">
        <f t="shared" si="4"/>
        <v>200</v>
      </c>
      <c r="R69" s="4"/>
    </row>
    <row r="70" spans="1:18" ht="33.75" x14ac:dyDescent="0.2">
      <c r="A70" s="99" t="s">
        <v>21</v>
      </c>
      <c r="B70" s="109" t="s">
        <v>219</v>
      </c>
      <c r="C70" s="115">
        <v>1474</v>
      </c>
      <c r="D70" s="102" t="s">
        <v>19</v>
      </c>
      <c r="E70" s="103" t="s">
        <v>19</v>
      </c>
      <c r="F70" s="113" t="s">
        <v>220</v>
      </c>
      <c r="G70" s="105">
        <v>0</v>
      </c>
      <c r="H70" s="114">
        <f>H71</f>
        <v>150</v>
      </c>
      <c r="I70" s="105">
        <f t="shared" si="0"/>
        <v>150</v>
      </c>
      <c r="J70" s="85">
        <v>0</v>
      </c>
      <c r="K70" s="85">
        <f t="shared" si="1"/>
        <v>150</v>
      </c>
      <c r="L70" s="88">
        <v>0</v>
      </c>
      <c r="M70" s="106">
        <f t="shared" si="2"/>
        <v>150</v>
      </c>
      <c r="N70" s="88">
        <f>SUM(N71:N72)</f>
        <v>0</v>
      </c>
      <c r="O70" s="88">
        <f t="shared" si="3"/>
        <v>150</v>
      </c>
      <c r="P70" s="88">
        <v>0</v>
      </c>
      <c r="Q70" s="88">
        <f t="shared" si="4"/>
        <v>150</v>
      </c>
      <c r="R70" s="4"/>
    </row>
    <row r="71" spans="1:18" ht="22.5" x14ac:dyDescent="0.2">
      <c r="A71" s="89"/>
      <c r="B71" s="109" t="s">
        <v>195</v>
      </c>
      <c r="C71" s="115"/>
      <c r="D71" s="92">
        <v>3133</v>
      </c>
      <c r="E71" s="93">
        <v>5331</v>
      </c>
      <c r="F71" s="107" t="s">
        <v>149</v>
      </c>
      <c r="G71" s="118">
        <v>0</v>
      </c>
      <c r="H71" s="116">
        <v>150</v>
      </c>
      <c r="I71" s="95">
        <f t="shared" si="0"/>
        <v>150</v>
      </c>
      <c r="J71" s="96">
        <v>0</v>
      </c>
      <c r="K71" s="96">
        <f t="shared" si="1"/>
        <v>150</v>
      </c>
      <c r="L71" s="98">
        <v>0</v>
      </c>
      <c r="M71" s="97">
        <f t="shared" si="2"/>
        <v>150</v>
      </c>
      <c r="N71" s="98">
        <v>-150</v>
      </c>
      <c r="O71" s="98">
        <f t="shared" si="3"/>
        <v>0</v>
      </c>
      <c r="P71" s="98">
        <v>0</v>
      </c>
      <c r="Q71" s="98">
        <f t="shared" si="4"/>
        <v>0</v>
      </c>
      <c r="R71" s="4"/>
    </row>
    <row r="72" spans="1:18" x14ac:dyDescent="0.2">
      <c r="A72" s="89"/>
      <c r="B72" s="109"/>
      <c r="C72" s="115"/>
      <c r="D72" s="92">
        <v>3133</v>
      </c>
      <c r="E72" s="93">
        <v>6351</v>
      </c>
      <c r="F72" s="107" t="s">
        <v>200</v>
      </c>
      <c r="G72" s="118">
        <v>0</v>
      </c>
      <c r="H72" s="116"/>
      <c r="I72" s="95"/>
      <c r="J72" s="96"/>
      <c r="K72" s="96"/>
      <c r="L72" s="98"/>
      <c r="M72" s="97">
        <v>0</v>
      </c>
      <c r="N72" s="98">
        <v>150</v>
      </c>
      <c r="O72" s="98">
        <f t="shared" si="3"/>
        <v>150</v>
      </c>
      <c r="P72" s="98">
        <v>0</v>
      </c>
      <c r="Q72" s="98">
        <f t="shared" si="4"/>
        <v>150</v>
      </c>
      <c r="R72" s="4"/>
    </row>
    <row r="73" spans="1:18" ht="22.5" x14ac:dyDescent="0.2">
      <c r="A73" s="99" t="s">
        <v>21</v>
      </c>
      <c r="B73" s="100" t="s">
        <v>221</v>
      </c>
      <c r="C73" s="101" t="s">
        <v>77</v>
      </c>
      <c r="D73" s="102" t="s">
        <v>19</v>
      </c>
      <c r="E73" s="103" t="s">
        <v>19</v>
      </c>
      <c r="F73" s="119" t="s">
        <v>222</v>
      </c>
      <c r="G73" s="105">
        <f>+G74</f>
        <v>0</v>
      </c>
      <c r="H73" s="105">
        <f>+H74</f>
        <v>9000</v>
      </c>
      <c r="I73" s="105">
        <f t="shared" si="0"/>
        <v>9000</v>
      </c>
      <c r="J73" s="85">
        <v>0</v>
      </c>
      <c r="K73" s="85">
        <f t="shared" si="1"/>
        <v>9000</v>
      </c>
      <c r="L73" s="88">
        <v>0</v>
      </c>
      <c r="M73" s="106">
        <f t="shared" si="2"/>
        <v>9000</v>
      </c>
      <c r="N73" s="88">
        <v>0</v>
      </c>
      <c r="O73" s="88">
        <f t="shared" si="3"/>
        <v>9000</v>
      </c>
      <c r="P73" s="88">
        <v>0</v>
      </c>
      <c r="Q73" s="88">
        <f t="shared" si="4"/>
        <v>9000</v>
      </c>
      <c r="R73" s="4"/>
    </row>
    <row r="74" spans="1:18" x14ac:dyDescent="0.2">
      <c r="A74" s="89"/>
      <c r="B74" s="90"/>
      <c r="C74" s="91"/>
      <c r="D74" s="92">
        <v>3122</v>
      </c>
      <c r="E74" s="93">
        <v>5331</v>
      </c>
      <c r="F74" s="94" t="s">
        <v>149</v>
      </c>
      <c r="G74" s="95">
        <v>0</v>
      </c>
      <c r="H74" s="95">
        <v>9000</v>
      </c>
      <c r="I74" s="95">
        <f t="shared" si="0"/>
        <v>9000</v>
      </c>
      <c r="J74" s="96">
        <v>0</v>
      </c>
      <c r="K74" s="96">
        <f t="shared" si="1"/>
        <v>9000</v>
      </c>
      <c r="L74" s="98">
        <v>0</v>
      </c>
      <c r="M74" s="97">
        <f t="shared" si="2"/>
        <v>9000</v>
      </c>
      <c r="N74" s="98">
        <v>0</v>
      </c>
      <c r="O74" s="98">
        <f t="shared" si="3"/>
        <v>9000</v>
      </c>
      <c r="P74" s="98">
        <v>0</v>
      </c>
      <c r="Q74" s="98">
        <f t="shared" ref="Q74:Q98" si="15">+O74+P74</f>
        <v>9000</v>
      </c>
      <c r="R74" s="4"/>
    </row>
    <row r="75" spans="1:18" ht="22.5" x14ac:dyDescent="0.2">
      <c r="A75" s="120" t="s">
        <v>21</v>
      </c>
      <c r="B75" s="121" t="s">
        <v>223</v>
      </c>
      <c r="C75" s="122" t="s">
        <v>61</v>
      </c>
      <c r="D75" s="123" t="s">
        <v>19</v>
      </c>
      <c r="E75" s="124" t="s">
        <v>19</v>
      </c>
      <c r="F75" s="104" t="s">
        <v>224</v>
      </c>
      <c r="G75" s="125">
        <f>+G76</f>
        <v>0</v>
      </c>
      <c r="H75" s="125">
        <f>+H76</f>
        <v>25</v>
      </c>
      <c r="I75" s="125">
        <f t="shared" si="0"/>
        <v>25</v>
      </c>
      <c r="J75" s="85">
        <v>0</v>
      </c>
      <c r="K75" s="85">
        <f t="shared" si="1"/>
        <v>25</v>
      </c>
      <c r="L75" s="88">
        <v>0</v>
      </c>
      <c r="M75" s="106">
        <f t="shared" si="2"/>
        <v>25</v>
      </c>
      <c r="N75" s="88">
        <v>0</v>
      </c>
      <c r="O75" s="88">
        <f t="shared" si="3"/>
        <v>25</v>
      </c>
      <c r="P75" s="88">
        <v>0</v>
      </c>
      <c r="Q75" s="88">
        <f t="shared" si="15"/>
        <v>25</v>
      </c>
      <c r="R75" s="4"/>
    </row>
    <row r="76" spans="1:18" ht="22.5" x14ac:dyDescent="0.2">
      <c r="A76" s="126"/>
      <c r="B76" s="127"/>
      <c r="C76" s="128"/>
      <c r="D76" s="129">
        <v>3233</v>
      </c>
      <c r="E76" s="130">
        <v>5331</v>
      </c>
      <c r="F76" s="107" t="s">
        <v>149</v>
      </c>
      <c r="G76" s="131">
        <v>0</v>
      </c>
      <c r="H76" s="131">
        <v>25</v>
      </c>
      <c r="I76" s="131">
        <f t="shared" si="0"/>
        <v>25</v>
      </c>
      <c r="J76" s="96">
        <v>0</v>
      </c>
      <c r="K76" s="96">
        <f t="shared" si="1"/>
        <v>25</v>
      </c>
      <c r="L76" s="98">
        <v>0</v>
      </c>
      <c r="M76" s="97">
        <f t="shared" si="2"/>
        <v>25</v>
      </c>
      <c r="N76" s="98">
        <v>0</v>
      </c>
      <c r="O76" s="98">
        <f t="shared" si="3"/>
        <v>25</v>
      </c>
      <c r="P76" s="98">
        <v>0</v>
      </c>
      <c r="Q76" s="98">
        <f t="shared" si="15"/>
        <v>25</v>
      </c>
      <c r="R76" s="4"/>
    </row>
    <row r="77" spans="1:18" ht="33.75" x14ac:dyDescent="0.2">
      <c r="A77" s="99" t="s">
        <v>21</v>
      </c>
      <c r="B77" s="100" t="s">
        <v>225</v>
      </c>
      <c r="C77" s="101" t="s">
        <v>226</v>
      </c>
      <c r="D77" s="102" t="s">
        <v>19</v>
      </c>
      <c r="E77" s="102" t="s">
        <v>19</v>
      </c>
      <c r="F77" s="132" t="s">
        <v>227</v>
      </c>
      <c r="G77" s="105">
        <f t="shared" ref="G77" si="16">+G78</f>
        <v>0</v>
      </c>
      <c r="H77" s="105">
        <f>+H78</f>
        <v>14000</v>
      </c>
      <c r="I77" s="105">
        <f t="shared" si="0"/>
        <v>14000</v>
      </c>
      <c r="J77" s="85">
        <v>0</v>
      </c>
      <c r="K77" s="85">
        <f t="shared" si="1"/>
        <v>14000</v>
      </c>
      <c r="L77" s="88">
        <v>0</v>
      </c>
      <c r="M77" s="106">
        <f t="shared" si="2"/>
        <v>14000</v>
      </c>
      <c r="N77" s="88">
        <v>0</v>
      </c>
      <c r="O77" s="88">
        <f t="shared" si="3"/>
        <v>14000</v>
      </c>
      <c r="P77" s="88">
        <v>0</v>
      </c>
      <c r="Q77" s="88">
        <f t="shared" si="15"/>
        <v>14000</v>
      </c>
      <c r="R77" s="4"/>
    </row>
    <row r="78" spans="1:18" x14ac:dyDescent="0.2">
      <c r="A78" s="89"/>
      <c r="B78" s="90"/>
      <c r="C78" s="91"/>
      <c r="D78" s="92">
        <v>3122</v>
      </c>
      <c r="E78" s="92">
        <v>5331</v>
      </c>
      <c r="F78" s="133" t="s">
        <v>149</v>
      </c>
      <c r="G78" s="95">
        <v>0</v>
      </c>
      <c r="H78" s="95">
        <v>14000</v>
      </c>
      <c r="I78" s="95">
        <f t="shared" si="0"/>
        <v>14000</v>
      </c>
      <c r="J78" s="96">
        <v>0</v>
      </c>
      <c r="K78" s="96">
        <f t="shared" si="1"/>
        <v>14000</v>
      </c>
      <c r="L78" s="98">
        <v>0</v>
      </c>
      <c r="M78" s="97">
        <f t="shared" si="2"/>
        <v>14000</v>
      </c>
      <c r="N78" s="98">
        <v>0</v>
      </c>
      <c r="O78" s="98">
        <f t="shared" si="3"/>
        <v>14000</v>
      </c>
      <c r="P78" s="98">
        <v>0</v>
      </c>
      <c r="Q78" s="98">
        <f t="shared" si="15"/>
        <v>14000</v>
      </c>
      <c r="R78" s="4"/>
    </row>
    <row r="79" spans="1:18" ht="45" x14ac:dyDescent="0.2">
      <c r="A79" s="99" t="s">
        <v>21</v>
      </c>
      <c r="B79" s="100" t="s">
        <v>228</v>
      </c>
      <c r="C79" s="101" t="s">
        <v>22</v>
      </c>
      <c r="D79" s="102" t="s">
        <v>19</v>
      </c>
      <c r="E79" s="102" t="s">
        <v>19</v>
      </c>
      <c r="F79" s="132" t="s">
        <v>229</v>
      </c>
      <c r="G79" s="105">
        <f t="shared" ref="G79" si="17">+G80</f>
        <v>0</v>
      </c>
      <c r="H79" s="105">
        <f>+H80</f>
        <v>1900</v>
      </c>
      <c r="I79" s="105">
        <f t="shared" si="0"/>
        <v>1900</v>
      </c>
      <c r="J79" s="85">
        <v>0</v>
      </c>
      <c r="K79" s="85">
        <f t="shared" ref="K79:K96" si="18">+I79+J79</f>
        <v>1900</v>
      </c>
      <c r="L79" s="88">
        <v>0</v>
      </c>
      <c r="M79" s="106">
        <f t="shared" ref="M79:M96" si="19">+K79+L79</f>
        <v>1900</v>
      </c>
      <c r="N79" s="88">
        <v>0</v>
      </c>
      <c r="O79" s="88">
        <f t="shared" ref="O79:O96" si="20">+M79+N79</f>
        <v>1900</v>
      </c>
      <c r="P79" s="88">
        <v>0</v>
      </c>
      <c r="Q79" s="88">
        <f t="shared" si="15"/>
        <v>1900</v>
      </c>
      <c r="R79" s="4"/>
    </row>
    <row r="80" spans="1:18" ht="22.5" x14ac:dyDescent="0.2">
      <c r="A80" s="89"/>
      <c r="B80" s="90"/>
      <c r="C80" s="91"/>
      <c r="D80" s="92">
        <v>3121</v>
      </c>
      <c r="E80" s="92">
        <v>5331</v>
      </c>
      <c r="F80" s="134" t="s">
        <v>149</v>
      </c>
      <c r="G80" s="95">
        <v>0</v>
      </c>
      <c r="H80" s="95">
        <v>1900</v>
      </c>
      <c r="I80" s="95">
        <f t="shared" si="0"/>
        <v>1900</v>
      </c>
      <c r="J80" s="96">
        <v>0</v>
      </c>
      <c r="K80" s="96">
        <f t="shared" si="18"/>
        <v>1900</v>
      </c>
      <c r="L80" s="98">
        <v>0</v>
      </c>
      <c r="M80" s="97">
        <f t="shared" si="19"/>
        <v>1900</v>
      </c>
      <c r="N80" s="98">
        <v>0</v>
      </c>
      <c r="O80" s="98">
        <f t="shared" si="20"/>
        <v>1900</v>
      </c>
      <c r="P80" s="98">
        <v>0</v>
      </c>
      <c r="Q80" s="98">
        <f t="shared" si="15"/>
        <v>1900</v>
      </c>
      <c r="R80" s="4"/>
    </row>
    <row r="81" spans="1:18" ht="22.5" x14ac:dyDescent="0.2">
      <c r="A81" s="99" t="s">
        <v>21</v>
      </c>
      <c r="B81" s="100" t="s">
        <v>230</v>
      </c>
      <c r="C81" s="101" t="s">
        <v>32</v>
      </c>
      <c r="D81" s="102" t="s">
        <v>19</v>
      </c>
      <c r="E81" s="102" t="s">
        <v>19</v>
      </c>
      <c r="F81" s="132" t="s">
        <v>231</v>
      </c>
      <c r="G81" s="105">
        <f t="shared" ref="G81:G83" si="21">+G82</f>
        <v>0</v>
      </c>
      <c r="H81" s="105">
        <f>+H82</f>
        <v>1000</v>
      </c>
      <c r="I81" s="105">
        <f t="shared" si="0"/>
        <v>1000</v>
      </c>
      <c r="J81" s="85">
        <v>0</v>
      </c>
      <c r="K81" s="85">
        <f t="shared" si="18"/>
        <v>1000</v>
      </c>
      <c r="L81" s="88">
        <v>0</v>
      </c>
      <c r="M81" s="106">
        <f t="shared" si="19"/>
        <v>1000</v>
      </c>
      <c r="N81" s="88">
        <v>0</v>
      </c>
      <c r="O81" s="88">
        <f t="shared" si="20"/>
        <v>1000</v>
      </c>
      <c r="P81" s="88">
        <v>0</v>
      </c>
      <c r="Q81" s="88">
        <f t="shared" si="15"/>
        <v>1000</v>
      </c>
      <c r="R81" s="4"/>
    </row>
    <row r="82" spans="1:18" ht="22.5" x14ac:dyDescent="0.2">
      <c r="A82" s="89"/>
      <c r="B82" s="90"/>
      <c r="C82" s="91"/>
      <c r="D82" s="92">
        <v>3122</v>
      </c>
      <c r="E82" s="92">
        <v>5331</v>
      </c>
      <c r="F82" s="134" t="s">
        <v>149</v>
      </c>
      <c r="G82" s="95">
        <v>0</v>
      </c>
      <c r="H82" s="95">
        <v>1000</v>
      </c>
      <c r="I82" s="95">
        <f t="shared" si="0"/>
        <v>1000</v>
      </c>
      <c r="J82" s="96">
        <v>0</v>
      </c>
      <c r="K82" s="96">
        <f t="shared" si="18"/>
        <v>1000</v>
      </c>
      <c r="L82" s="98">
        <v>0</v>
      </c>
      <c r="M82" s="97">
        <f t="shared" si="19"/>
        <v>1000</v>
      </c>
      <c r="N82" s="98">
        <v>0</v>
      </c>
      <c r="O82" s="98">
        <f t="shared" si="20"/>
        <v>1000</v>
      </c>
      <c r="P82" s="98">
        <v>0</v>
      </c>
      <c r="Q82" s="98">
        <f t="shared" si="15"/>
        <v>1000</v>
      </c>
      <c r="R82" s="4"/>
    </row>
    <row r="83" spans="1:18" ht="22.5" x14ac:dyDescent="0.2">
      <c r="A83" s="99" t="s">
        <v>21</v>
      </c>
      <c r="B83" s="100" t="s">
        <v>232</v>
      </c>
      <c r="C83" s="101" t="s">
        <v>103</v>
      </c>
      <c r="D83" s="102" t="s">
        <v>19</v>
      </c>
      <c r="E83" s="102" t="s">
        <v>19</v>
      </c>
      <c r="F83" s="132" t="s">
        <v>233</v>
      </c>
      <c r="G83" s="105">
        <f t="shared" si="21"/>
        <v>0</v>
      </c>
      <c r="H83" s="105">
        <f>+H84</f>
        <v>6000</v>
      </c>
      <c r="I83" s="105">
        <f t="shared" si="0"/>
        <v>6000</v>
      </c>
      <c r="J83" s="85">
        <v>0</v>
      </c>
      <c r="K83" s="85">
        <f t="shared" si="18"/>
        <v>6000</v>
      </c>
      <c r="L83" s="88">
        <v>0</v>
      </c>
      <c r="M83" s="106">
        <f t="shared" si="19"/>
        <v>6000</v>
      </c>
      <c r="N83" s="88">
        <v>0</v>
      </c>
      <c r="O83" s="88">
        <f t="shared" si="20"/>
        <v>6000</v>
      </c>
      <c r="P83" s="88">
        <v>0</v>
      </c>
      <c r="Q83" s="88">
        <f t="shared" si="15"/>
        <v>6000</v>
      </c>
      <c r="R83" s="4"/>
    </row>
    <row r="84" spans="1:18" ht="22.5" x14ac:dyDescent="0.2">
      <c r="A84" s="89"/>
      <c r="B84" s="90"/>
      <c r="C84" s="91"/>
      <c r="D84" s="92">
        <v>3122</v>
      </c>
      <c r="E84" s="92">
        <v>5331</v>
      </c>
      <c r="F84" s="134" t="s">
        <v>149</v>
      </c>
      <c r="G84" s="95">
        <v>0</v>
      </c>
      <c r="H84" s="95">
        <v>6000</v>
      </c>
      <c r="I84" s="95">
        <f t="shared" si="0"/>
        <v>6000</v>
      </c>
      <c r="J84" s="96">
        <v>0</v>
      </c>
      <c r="K84" s="96">
        <f t="shared" si="18"/>
        <v>6000</v>
      </c>
      <c r="L84" s="98">
        <v>0</v>
      </c>
      <c r="M84" s="97">
        <f t="shared" si="19"/>
        <v>6000</v>
      </c>
      <c r="N84" s="98">
        <v>0</v>
      </c>
      <c r="O84" s="98">
        <f t="shared" si="20"/>
        <v>6000</v>
      </c>
      <c r="P84" s="98">
        <v>0</v>
      </c>
      <c r="Q84" s="98">
        <f t="shared" si="15"/>
        <v>6000</v>
      </c>
      <c r="R84" s="4"/>
    </row>
    <row r="85" spans="1:18" ht="22.5" x14ac:dyDescent="0.2">
      <c r="A85" s="99" t="s">
        <v>21</v>
      </c>
      <c r="B85" s="100" t="s">
        <v>221</v>
      </c>
      <c r="C85" s="101" t="s">
        <v>77</v>
      </c>
      <c r="D85" s="102" t="s">
        <v>19</v>
      </c>
      <c r="E85" s="103" t="s">
        <v>19</v>
      </c>
      <c r="F85" s="104" t="s">
        <v>222</v>
      </c>
      <c r="G85" s="105">
        <f t="shared" ref="G85:I95" si="22">+G86</f>
        <v>0</v>
      </c>
      <c r="H85" s="105">
        <f t="shared" si="22"/>
        <v>0</v>
      </c>
      <c r="I85" s="105">
        <f t="shared" si="22"/>
        <v>0</v>
      </c>
      <c r="J85" s="105">
        <f>+J86</f>
        <v>5000</v>
      </c>
      <c r="K85" s="85">
        <f t="shared" si="18"/>
        <v>5000</v>
      </c>
      <c r="L85" s="88">
        <v>0</v>
      </c>
      <c r="M85" s="106">
        <f t="shared" si="19"/>
        <v>5000</v>
      </c>
      <c r="N85" s="88">
        <v>0</v>
      </c>
      <c r="O85" s="88">
        <f t="shared" si="20"/>
        <v>5000</v>
      </c>
      <c r="P85" s="88">
        <v>0</v>
      </c>
      <c r="Q85" s="88">
        <f t="shared" si="15"/>
        <v>5000</v>
      </c>
      <c r="R85" s="4"/>
    </row>
    <row r="86" spans="1:18" ht="22.5" x14ac:dyDescent="0.2">
      <c r="A86" s="110"/>
      <c r="B86" s="135"/>
      <c r="C86" s="136"/>
      <c r="D86" s="137">
        <v>3122</v>
      </c>
      <c r="E86" s="92">
        <v>5331</v>
      </c>
      <c r="F86" s="134" t="s">
        <v>149</v>
      </c>
      <c r="G86" s="95">
        <v>0</v>
      </c>
      <c r="H86" s="95">
        <v>0</v>
      </c>
      <c r="I86" s="95">
        <v>0</v>
      </c>
      <c r="J86" s="95">
        <v>5000</v>
      </c>
      <c r="K86" s="96">
        <f t="shared" si="18"/>
        <v>5000</v>
      </c>
      <c r="L86" s="98">
        <v>0</v>
      </c>
      <c r="M86" s="97">
        <f t="shared" si="19"/>
        <v>5000</v>
      </c>
      <c r="N86" s="98">
        <v>0</v>
      </c>
      <c r="O86" s="98">
        <f t="shared" si="20"/>
        <v>5000</v>
      </c>
      <c r="P86" s="98">
        <v>0</v>
      </c>
      <c r="Q86" s="98">
        <f t="shared" si="15"/>
        <v>5000</v>
      </c>
      <c r="R86" s="4"/>
    </row>
    <row r="87" spans="1:18" ht="22.5" x14ac:dyDescent="0.2">
      <c r="A87" s="99" t="s">
        <v>21</v>
      </c>
      <c r="B87" s="100" t="s">
        <v>234</v>
      </c>
      <c r="C87" s="101" t="s">
        <v>147</v>
      </c>
      <c r="D87" s="102" t="s">
        <v>19</v>
      </c>
      <c r="E87" s="103" t="s">
        <v>19</v>
      </c>
      <c r="F87" s="104" t="s">
        <v>235</v>
      </c>
      <c r="G87" s="105">
        <f t="shared" si="22"/>
        <v>0</v>
      </c>
      <c r="H87" s="105">
        <f t="shared" si="22"/>
        <v>0</v>
      </c>
      <c r="I87" s="105">
        <f t="shared" si="22"/>
        <v>0</v>
      </c>
      <c r="J87" s="105">
        <f>+J88</f>
        <v>800</v>
      </c>
      <c r="K87" s="85">
        <f t="shared" si="18"/>
        <v>800</v>
      </c>
      <c r="L87" s="88">
        <v>0</v>
      </c>
      <c r="M87" s="106">
        <f t="shared" si="19"/>
        <v>800</v>
      </c>
      <c r="N87" s="88">
        <v>0</v>
      </c>
      <c r="O87" s="88">
        <f t="shared" si="20"/>
        <v>800</v>
      </c>
      <c r="P87" s="88">
        <v>0</v>
      </c>
      <c r="Q87" s="88">
        <f t="shared" si="15"/>
        <v>800</v>
      </c>
      <c r="R87" s="4"/>
    </row>
    <row r="88" spans="1:18" ht="22.5" x14ac:dyDescent="0.2">
      <c r="A88" s="110"/>
      <c r="B88" s="135"/>
      <c r="C88" s="136"/>
      <c r="D88" s="137">
        <v>3299</v>
      </c>
      <c r="E88" s="92">
        <v>5331</v>
      </c>
      <c r="F88" s="134" t="s">
        <v>149</v>
      </c>
      <c r="G88" s="95">
        <v>0</v>
      </c>
      <c r="H88" s="95">
        <v>0</v>
      </c>
      <c r="I88" s="95">
        <v>0</v>
      </c>
      <c r="J88" s="95">
        <v>800</v>
      </c>
      <c r="K88" s="96">
        <f t="shared" si="18"/>
        <v>800</v>
      </c>
      <c r="L88" s="98">
        <v>0</v>
      </c>
      <c r="M88" s="97">
        <f t="shared" si="19"/>
        <v>800</v>
      </c>
      <c r="N88" s="98">
        <v>0</v>
      </c>
      <c r="O88" s="98">
        <f t="shared" si="20"/>
        <v>800</v>
      </c>
      <c r="P88" s="98">
        <v>0</v>
      </c>
      <c r="Q88" s="98">
        <f t="shared" si="15"/>
        <v>800</v>
      </c>
      <c r="R88" s="4"/>
    </row>
    <row r="89" spans="1:18" ht="22.5" x14ac:dyDescent="0.2">
      <c r="A89" s="99" t="s">
        <v>21</v>
      </c>
      <c r="B89" s="100" t="s">
        <v>236</v>
      </c>
      <c r="C89" s="101" t="s">
        <v>85</v>
      </c>
      <c r="D89" s="102" t="s">
        <v>19</v>
      </c>
      <c r="E89" s="103" t="s">
        <v>19</v>
      </c>
      <c r="F89" s="104" t="s">
        <v>237</v>
      </c>
      <c r="G89" s="105">
        <f t="shared" si="22"/>
        <v>0</v>
      </c>
      <c r="H89" s="105">
        <f t="shared" si="22"/>
        <v>0</v>
      </c>
      <c r="I89" s="105">
        <f t="shared" si="22"/>
        <v>0</v>
      </c>
      <c r="J89" s="105">
        <f>+J90</f>
        <v>2000</v>
      </c>
      <c r="K89" s="85">
        <f t="shared" si="18"/>
        <v>2000</v>
      </c>
      <c r="L89" s="88">
        <v>0</v>
      </c>
      <c r="M89" s="106">
        <f t="shared" si="19"/>
        <v>2000</v>
      </c>
      <c r="N89" s="88">
        <v>0</v>
      </c>
      <c r="O89" s="88">
        <f t="shared" si="20"/>
        <v>2000</v>
      </c>
      <c r="P89" s="88">
        <v>0</v>
      </c>
      <c r="Q89" s="88">
        <f t="shared" si="15"/>
        <v>2000</v>
      </c>
      <c r="R89" s="4"/>
    </row>
    <row r="90" spans="1:18" ht="22.5" x14ac:dyDescent="0.2">
      <c r="A90" s="110"/>
      <c r="B90" s="135"/>
      <c r="C90" s="136"/>
      <c r="D90" s="137">
        <v>3123</v>
      </c>
      <c r="E90" s="92">
        <v>5331</v>
      </c>
      <c r="F90" s="134" t="s">
        <v>149</v>
      </c>
      <c r="G90" s="95">
        <v>0</v>
      </c>
      <c r="H90" s="95">
        <v>0</v>
      </c>
      <c r="I90" s="95">
        <v>0</v>
      </c>
      <c r="J90" s="95">
        <v>2000</v>
      </c>
      <c r="K90" s="96">
        <f t="shared" si="18"/>
        <v>2000</v>
      </c>
      <c r="L90" s="98">
        <v>0</v>
      </c>
      <c r="M90" s="97">
        <f t="shared" si="19"/>
        <v>2000</v>
      </c>
      <c r="N90" s="98">
        <v>0</v>
      </c>
      <c r="O90" s="98">
        <f t="shared" si="20"/>
        <v>2000</v>
      </c>
      <c r="P90" s="98">
        <v>0</v>
      </c>
      <c r="Q90" s="98">
        <f t="shared" si="15"/>
        <v>2000</v>
      </c>
      <c r="R90" s="4"/>
    </row>
    <row r="91" spans="1:18" ht="22.5" x14ac:dyDescent="0.2">
      <c r="A91" s="99" t="s">
        <v>21</v>
      </c>
      <c r="B91" s="100" t="s">
        <v>238</v>
      </c>
      <c r="C91" s="101" t="s">
        <v>113</v>
      </c>
      <c r="D91" s="102" t="s">
        <v>19</v>
      </c>
      <c r="E91" s="103" t="s">
        <v>19</v>
      </c>
      <c r="F91" s="104" t="s">
        <v>239</v>
      </c>
      <c r="G91" s="105">
        <f t="shared" si="22"/>
        <v>0</v>
      </c>
      <c r="H91" s="105">
        <f t="shared" si="22"/>
        <v>0</v>
      </c>
      <c r="I91" s="105">
        <f t="shared" si="22"/>
        <v>0</v>
      </c>
      <c r="J91" s="105">
        <f>+J92</f>
        <v>2000</v>
      </c>
      <c r="K91" s="85">
        <f t="shared" si="18"/>
        <v>2000</v>
      </c>
      <c r="L91" s="88">
        <v>0</v>
      </c>
      <c r="M91" s="106">
        <f t="shared" si="19"/>
        <v>2000</v>
      </c>
      <c r="N91" s="88">
        <v>0</v>
      </c>
      <c r="O91" s="88">
        <f t="shared" si="20"/>
        <v>2000</v>
      </c>
      <c r="P91" s="88">
        <v>0</v>
      </c>
      <c r="Q91" s="88">
        <f t="shared" si="15"/>
        <v>2000</v>
      </c>
      <c r="R91" s="4"/>
    </row>
    <row r="92" spans="1:18" ht="22.5" x14ac:dyDescent="0.2">
      <c r="A92" s="110"/>
      <c r="B92" s="135"/>
      <c r="C92" s="136"/>
      <c r="D92" s="137">
        <v>3133</v>
      </c>
      <c r="E92" s="92">
        <v>5331</v>
      </c>
      <c r="F92" s="134" t="s">
        <v>149</v>
      </c>
      <c r="G92" s="95">
        <v>0</v>
      </c>
      <c r="H92" s="95">
        <v>0</v>
      </c>
      <c r="I92" s="95">
        <v>0</v>
      </c>
      <c r="J92" s="95">
        <v>2000</v>
      </c>
      <c r="K92" s="96">
        <f t="shared" si="18"/>
        <v>2000</v>
      </c>
      <c r="L92" s="98">
        <v>0</v>
      </c>
      <c r="M92" s="97">
        <f t="shared" si="19"/>
        <v>2000</v>
      </c>
      <c r="N92" s="98">
        <v>0</v>
      </c>
      <c r="O92" s="98">
        <f t="shared" si="20"/>
        <v>2000</v>
      </c>
      <c r="P92" s="98">
        <v>0</v>
      </c>
      <c r="Q92" s="98">
        <f t="shared" si="15"/>
        <v>2000</v>
      </c>
      <c r="R92" s="4"/>
    </row>
    <row r="93" spans="1:18" ht="22.5" x14ac:dyDescent="0.2">
      <c r="A93" s="99" t="s">
        <v>21</v>
      </c>
      <c r="B93" s="100" t="s">
        <v>240</v>
      </c>
      <c r="C93" s="101" t="s">
        <v>241</v>
      </c>
      <c r="D93" s="102" t="s">
        <v>19</v>
      </c>
      <c r="E93" s="103" t="s">
        <v>19</v>
      </c>
      <c r="F93" s="104" t="s">
        <v>242</v>
      </c>
      <c r="G93" s="105">
        <f t="shared" si="22"/>
        <v>0</v>
      </c>
      <c r="H93" s="105">
        <f t="shared" si="22"/>
        <v>0</v>
      </c>
      <c r="I93" s="105">
        <f t="shared" si="22"/>
        <v>0</v>
      </c>
      <c r="J93" s="105">
        <f>+J94</f>
        <v>300</v>
      </c>
      <c r="K93" s="85">
        <f t="shared" si="18"/>
        <v>300</v>
      </c>
      <c r="L93" s="88">
        <v>0</v>
      </c>
      <c r="M93" s="106">
        <f t="shared" si="19"/>
        <v>300</v>
      </c>
      <c r="N93" s="88">
        <v>0</v>
      </c>
      <c r="O93" s="88">
        <f t="shared" si="20"/>
        <v>300</v>
      </c>
      <c r="P93" s="88">
        <v>0</v>
      </c>
      <c r="Q93" s="88">
        <f t="shared" si="15"/>
        <v>300</v>
      </c>
      <c r="R93" s="4"/>
    </row>
    <row r="94" spans="1:18" x14ac:dyDescent="0.2">
      <c r="A94" s="110"/>
      <c r="B94" s="135"/>
      <c r="C94" s="136"/>
      <c r="D94" s="137">
        <v>3121</v>
      </c>
      <c r="E94" s="92">
        <v>6351</v>
      </c>
      <c r="F94" s="134" t="s">
        <v>200</v>
      </c>
      <c r="G94" s="95">
        <v>0</v>
      </c>
      <c r="H94" s="95">
        <v>0</v>
      </c>
      <c r="I94" s="95">
        <v>0</v>
      </c>
      <c r="J94" s="95">
        <v>300</v>
      </c>
      <c r="K94" s="96">
        <f t="shared" si="18"/>
        <v>300</v>
      </c>
      <c r="L94" s="98">
        <v>0</v>
      </c>
      <c r="M94" s="97">
        <f t="shared" si="19"/>
        <v>300</v>
      </c>
      <c r="N94" s="98">
        <v>0</v>
      </c>
      <c r="O94" s="98">
        <f t="shared" si="20"/>
        <v>300</v>
      </c>
      <c r="P94" s="98">
        <v>0</v>
      </c>
      <c r="Q94" s="98">
        <f t="shared" si="15"/>
        <v>300</v>
      </c>
      <c r="R94" s="4"/>
    </row>
    <row r="95" spans="1:18" ht="22.5" x14ac:dyDescent="0.2">
      <c r="A95" s="99" t="s">
        <v>21</v>
      </c>
      <c r="B95" s="100" t="s">
        <v>243</v>
      </c>
      <c r="C95" s="101" t="s">
        <v>49</v>
      </c>
      <c r="D95" s="102" t="s">
        <v>19</v>
      </c>
      <c r="E95" s="103" t="s">
        <v>19</v>
      </c>
      <c r="F95" s="104" t="s">
        <v>244</v>
      </c>
      <c r="G95" s="105">
        <f t="shared" si="22"/>
        <v>0</v>
      </c>
      <c r="H95" s="105">
        <f t="shared" si="22"/>
        <v>0</v>
      </c>
      <c r="I95" s="105">
        <f t="shared" si="22"/>
        <v>0</v>
      </c>
      <c r="J95" s="105">
        <f>+J96</f>
        <v>11502</v>
      </c>
      <c r="K95" s="85">
        <f t="shared" si="18"/>
        <v>11502</v>
      </c>
      <c r="L95" s="88">
        <v>0</v>
      </c>
      <c r="M95" s="106">
        <f t="shared" si="19"/>
        <v>11502</v>
      </c>
      <c r="N95" s="88">
        <v>0</v>
      </c>
      <c r="O95" s="88">
        <f t="shared" si="20"/>
        <v>11502</v>
      </c>
      <c r="P95" s="88">
        <v>0</v>
      </c>
      <c r="Q95" s="88">
        <f t="shared" si="15"/>
        <v>11502</v>
      </c>
      <c r="R95" s="4"/>
    </row>
    <row r="96" spans="1:18" ht="22.5" x14ac:dyDescent="0.2">
      <c r="A96" s="138"/>
      <c r="B96" s="139"/>
      <c r="C96" s="140"/>
      <c r="D96" s="141">
        <v>3124</v>
      </c>
      <c r="E96" s="142">
        <v>5331</v>
      </c>
      <c r="F96" s="143" t="s">
        <v>149</v>
      </c>
      <c r="G96" s="144">
        <v>0</v>
      </c>
      <c r="H96" s="144">
        <v>0</v>
      </c>
      <c r="I96" s="144">
        <v>0</v>
      </c>
      <c r="J96" s="144">
        <v>11502</v>
      </c>
      <c r="K96" s="145">
        <f t="shared" si="18"/>
        <v>11502</v>
      </c>
      <c r="L96" s="146">
        <v>0</v>
      </c>
      <c r="M96" s="147">
        <f t="shared" si="19"/>
        <v>11502</v>
      </c>
      <c r="N96" s="146">
        <v>0</v>
      </c>
      <c r="O96" s="146">
        <f t="shared" si="20"/>
        <v>11502</v>
      </c>
      <c r="P96" s="98">
        <v>0</v>
      </c>
      <c r="Q96" s="98">
        <f t="shared" si="15"/>
        <v>11502</v>
      </c>
      <c r="R96" s="4"/>
    </row>
    <row r="97" spans="1:18" ht="22.5" x14ac:dyDescent="0.2">
      <c r="A97" s="99" t="s">
        <v>21</v>
      </c>
      <c r="B97" s="100" t="s">
        <v>245</v>
      </c>
      <c r="C97" s="101" t="s">
        <v>83</v>
      </c>
      <c r="D97" s="102" t="s">
        <v>19</v>
      </c>
      <c r="E97" s="103" t="s">
        <v>19</v>
      </c>
      <c r="F97" s="104" t="s">
        <v>246</v>
      </c>
      <c r="G97" s="206">
        <v>0</v>
      </c>
      <c r="H97" s="206"/>
      <c r="I97" s="206"/>
      <c r="J97" s="206"/>
      <c r="K97" s="206"/>
      <c r="L97" s="206"/>
      <c r="M97" s="206">
        <v>0</v>
      </c>
      <c r="N97" s="206">
        <v>0</v>
      </c>
      <c r="O97" s="206">
        <v>0</v>
      </c>
      <c r="P97" s="206">
        <f>+P98</f>
        <v>1200</v>
      </c>
      <c r="Q97" s="88">
        <f t="shared" si="15"/>
        <v>1200</v>
      </c>
      <c r="R97" s="4" t="s">
        <v>17</v>
      </c>
    </row>
    <row r="98" spans="1:18" ht="13.5" thickBot="1" x14ac:dyDescent="0.25">
      <c r="A98" s="207"/>
      <c r="B98" s="208"/>
      <c r="C98" s="209"/>
      <c r="D98" s="210">
        <v>3123</v>
      </c>
      <c r="E98" s="211">
        <v>6351</v>
      </c>
      <c r="F98" s="212" t="s">
        <v>200</v>
      </c>
      <c r="G98" s="58">
        <v>0</v>
      </c>
      <c r="H98" s="58"/>
      <c r="I98" s="58"/>
      <c r="J98" s="58"/>
      <c r="K98" s="58"/>
      <c r="L98" s="58"/>
      <c r="M98" s="58">
        <v>0</v>
      </c>
      <c r="N98" s="58">
        <v>0</v>
      </c>
      <c r="O98" s="58">
        <v>0</v>
      </c>
      <c r="P98" s="58">
        <v>1200</v>
      </c>
      <c r="Q98" s="213">
        <f t="shared" si="15"/>
        <v>1200</v>
      </c>
    </row>
    <row r="99" spans="1:18" x14ac:dyDescent="0.2">
      <c r="A99" s="148"/>
      <c r="B99" s="283"/>
      <c r="C99" s="284"/>
      <c r="D99" s="284"/>
      <c r="E99" s="149"/>
      <c r="F99" s="149"/>
      <c r="G99" s="150"/>
      <c r="H99" s="148"/>
      <c r="I99" s="148"/>
    </row>
    <row r="100" spans="1:18" x14ac:dyDescent="0.2">
      <c r="A100" s="148"/>
      <c r="B100" s="249"/>
      <c r="C100" s="249"/>
      <c r="D100" s="249"/>
      <c r="E100" s="151"/>
      <c r="F100" s="152">
        <v>42494</v>
      </c>
      <c r="G100" s="150"/>
      <c r="H100" s="148"/>
      <c r="I100" s="148"/>
    </row>
    <row r="101" spans="1:18" x14ac:dyDescent="0.2">
      <c r="A101" s="148"/>
      <c r="B101" s="283"/>
      <c r="C101" s="284"/>
      <c r="D101" s="284"/>
      <c r="E101" s="153"/>
      <c r="F101" s="153"/>
      <c r="G101" s="150"/>
      <c r="H101" s="148"/>
      <c r="I101" s="148"/>
    </row>
    <row r="102" spans="1:18" x14ac:dyDescent="0.2">
      <c r="A102" s="148"/>
      <c r="B102" s="249"/>
      <c r="C102" s="249"/>
      <c r="D102" s="249"/>
      <c r="E102" s="153"/>
      <c r="F102" s="153"/>
      <c r="G102" s="150"/>
      <c r="H102" s="148"/>
      <c r="I102" s="148"/>
      <c r="J102" s="1"/>
      <c r="K102" s="1"/>
      <c r="L102" s="1"/>
      <c r="M102" s="1"/>
    </row>
    <row r="103" spans="1:18" ht="18" customHeight="1" x14ac:dyDescent="0.2">
      <c r="A103" s="148"/>
      <c r="B103" s="283"/>
      <c r="C103" s="284"/>
      <c r="D103" s="284"/>
      <c r="E103" s="285"/>
      <c r="F103" s="285"/>
      <c r="G103" s="150"/>
      <c r="H103" s="148"/>
      <c r="I103" s="148"/>
      <c r="J103" s="1"/>
      <c r="K103" s="1"/>
      <c r="L103" s="1"/>
      <c r="M103" s="1"/>
    </row>
    <row r="104" spans="1:18" x14ac:dyDescent="0.2">
      <c r="A104" s="148"/>
      <c r="B104" s="249"/>
      <c r="C104" s="249"/>
      <c r="D104" s="249"/>
      <c r="E104" s="284"/>
      <c r="F104" s="284"/>
      <c r="G104" s="150"/>
      <c r="H104" s="148"/>
      <c r="I104" s="148"/>
      <c r="J104" s="1"/>
      <c r="K104" s="1"/>
      <c r="L104" s="1"/>
      <c r="M104" s="1"/>
    </row>
    <row r="105" spans="1:18" x14ac:dyDescent="0.2">
      <c r="A105" s="148"/>
      <c r="B105" s="283"/>
      <c r="C105" s="284"/>
      <c r="D105" s="284"/>
      <c r="E105" s="285"/>
      <c r="F105" s="285"/>
      <c r="G105" s="150"/>
      <c r="H105" s="148"/>
      <c r="I105" s="148"/>
      <c r="J105" s="1"/>
      <c r="K105" s="1"/>
      <c r="L105" s="1"/>
      <c r="M105" s="1"/>
    </row>
    <row r="106" spans="1:18" ht="13.9" customHeight="1" x14ac:dyDescent="0.2">
      <c r="A106" s="148"/>
      <c r="B106" s="249"/>
      <c r="C106" s="249"/>
      <c r="D106" s="249"/>
      <c r="E106" s="284"/>
      <c r="F106" s="284"/>
      <c r="G106" s="150"/>
      <c r="H106" s="148"/>
      <c r="I106" s="148"/>
      <c r="J106" s="1"/>
      <c r="K106" s="1"/>
      <c r="L106" s="1"/>
      <c r="M106" s="1"/>
    </row>
    <row r="107" spans="1:18" x14ac:dyDescent="0.2">
      <c r="A107" s="148"/>
      <c r="B107" s="148"/>
      <c r="C107" s="148"/>
      <c r="D107" s="148"/>
      <c r="E107" s="148"/>
      <c r="F107" s="148"/>
      <c r="G107" s="150"/>
      <c r="H107" s="148"/>
      <c r="I107" s="148"/>
      <c r="J107" s="1"/>
      <c r="K107" s="1"/>
      <c r="L107" s="1"/>
      <c r="M107" s="1"/>
    </row>
    <row r="108" spans="1:18" x14ac:dyDescent="0.2">
      <c r="A108" s="148"/>
      <c r="B108" s="148"/>
      <c r="C108" s="148"/>
      <c r="D108" s="148"/>
      <c r="E108" s="148"/>
      <c r="F108" s="148"/>
      <c r="G108" s="150"/>
      <c r="H108" s="148"/>
      <c r="I108" s="148"/>
      <c r="J108" s="1"/>
      <c r="K108" s="1"/>
      <c r="L108" s="1"/>
      <c r="M108" s="1"/>
    </row>
    <row r="109" spans="1:18" x14ac:dyDescent="0.2">
      <c r="A109" s="148"/>
      <c r="B109" s="148"/>
      <c r="C109" s="148"/>
      <c r="D109" s="148"/>
      <c r="E109" s="148"/>
      <c r="F109" s="148"/>
      <c r="G109" s="150"/>
      <c r="H109" s="148"/>
      <c r="I109" s="148"/>
      <c r="J109" s="1"/>
      <c r="K109" s="1"/>
      <c r="L109" s="1"/>
      <c r="M109" s="1"/>
    </row>
    <row r="110" spans="1:18" x14ac:dyDescent="0.2">
      <c r="A110" s="148"/>
      <c r="B110" s="148"/>
      <c r="C110" s="148"/>
      <c r="D110" s="148"/>
      <c r="E110" s="148"/>
      <c r="F110" s="148"/>
      <c r="G110" s="150"/>
      <c r="H110" s="148"/>
      <c r="I110" s="148"/>
      <c r="J110" s="1"/>
      <c r="K110" s="1"/>
      <c r="L110" s="1"/>
      <c r="M110" s="1"/>
    </row>
    <row r="111" spans="1:18" x14ac:dyDescent="0.2">
      <c r="A111" s="148"/>
      <c r="B111" s="148"/>
      <c r="C111" s="148"/>
      <c r="D111" s="148"/>
      <c r="E111" s="148"/>
      <c r="F111" s="148"/>
      <c r="G111" s="150"/>
      <c r="H111" s="148"/>
      <c r="I111" s="148"/>
      <c r="J111" s="1"/>
      <c r="K111" s="1"/>
      <c r="L111" s="1"/>
      <c r="M111" s="1"/>
    </row>
    <row r="112" spans="1:18" x14ac:dyDescent="0.2">
      <c r="A112" s="148"/>
      <c r="B112" s="148"/>
      <c r="C112" s="148"/>
      <c r="D112" s="148"/>
      <c r="E112" s="148"/>
      <c r="F112" s="148"/>
      <c r="G112" s="150"/>
      <c r="H112" s="148"/>
      <c r="I112" s="148"/>
      <c r="J112" s="1"/>
      <c r="K112" s="1"/>
      <c r="L112" s="1"/>
      <c r="M112" s="1"/>
    </row>
    <row r="113" spans="1:13" x14ac:dyDescent="0.2">
      <c r="A113" s="148"/>
      <c r="B113" s="148"/>
      <c r="C113" s="148"/>
      <c r="D113" s="148"/>
      <c r="E113" s="148"/>
      <c r="F113" s="148"/>
      <c r="G113" s="150"/>
      <c r="H113" s="148"/>
      <c r="I113" s="148"/>
      <c r="J113" s="1"/>
      <c r="K113" s="1"/>
      <c r="L113" s="1"/>
      <c r="M113" s="1"/>
    </row>
    <row r="114" spans="1:13" x14ac:dyDescent="0.2">
      <c r="A114" s="148"/>
      <c r="B114" s="148"/>
      <c r="C114" s="148"/>
      <c r="D114" s="148"/>
      <c r="E114" s="148"/>
      <c r="F114" s="148"/>
      <c r="G114" s="150"/>
      <c r="H114" s="148"/>
      <c r="I114" s="148"/>
      <c r="J114" s="1"/>
      <c r="K114" s="1"/>
      <c r="L114" s="1"/>
      <c r="M114" s="1"/>
    </row>
    <row r="115" spans="1:13" x14ac:dyDescent="0.2">
      <c r="A115" s="148"/>
      <c r="B115" s="148"/>
      <c r="C115" s="148"/>
      <c r="D115" s="148"/>
      <c r="E115" s="148"/>
      <c r="F115" s="148"/>
      <c r="G115" s="150"/>
      <c r="H115" s="148"/>
      <c r="I115" s="148"/>
      <c r="J115" s="1"/>
      <c r="K115" s="1"/>
      <c r="L115" s="1"/>
      <c r="M115" s="1"/>
    </row>
    <row r="116" spans="1:13" x14ac:dyDescent="0.2">
      <c r="A116" s="148"/>
      <c r="B116" s="148"/>
      <c r="C116" s="148"/>
      <c r="D116" s="148"/>
      <c r="E116" s="148"/>
      <c r="F116" s="148"/>
      <c r="G116" s="150"/>
      <c r="H116" s="148"/>
      <c r="I116" s="148"/>
      <c r="J116" s="1"/>
      <c r="K116" s="1"/>
      <c r="L116" s="1"/>
      <c r="M116" s="1"/>
    </row>
    <row r="117" spans="1:13" x14ac:dyDescent="0.2">
      <c r="A117" s="148"/>
      <c r="B117" s="148"/>
      <c r="C117" s="148"/>
      <c r="D117" s="148"/>
      <c r="E117" s="148"/>
      <c r="F117" s="148"/>
      <c r="G117" s="150"/>
      <c r="H117" s="148"/>
      <c r="I117" s="148"/>
      <c r="J117" s="1"/>
      <c r="K117" s="1"/>
      <c r="L117" s="1"/>
      <c r="M117" s="1"/>
    </row>
    <row r="118" spans="1:13" x14ac:dyDescent="0.2">
      <c r="A118" s="148"/>
      <c r="B118" s="148"/>
      <c r="C118" s="148"/>
      <c r="D118" s="148"/>
      <c r="E118" s="148"/>
      <c r="F118" s="148"/>
      <c r="G118" s="150"/>
      <c r="H118" s="148"/>
      <c r="I118" s="148"/>
      <c r="J118" s="1"/>
      <c r="K118" s="1"/>
      <c r="L118" s="1"/>
      <c r="M118" s="1"/>
    </row>
    <row r="119" spans="1:13" x14ac:dyDescent="0.2">
      <c r="A119" s="148"/>
      <c r="B119" s="148"/>
      <c r="C119" s="148"/>
      <c r="D119" s="148"/>
      <c r="E119" s="148"/>
      <c r="F119" s="148"/>
      <c r="G119" s="150"/>
      <c r="H119" s="148"/>
      <c r="I119" s="148"/>
      <c r="J119" s="1"/>
      <c r="K119" s="1"/>
      <c r="L119" s="1"/>
      <c r="M119" s="1"/>
    </row>
    <row r="120" spans="1:13" x14ac:dyDescent="0.2">
      <c r="A120" s="148"/>
      <c r="B120" s="148"/>
      <c r="C120" s="148"/>
      <c r="D120" s="148"/>
      <c r="E120" s="148"/>
      <c r="F120" s="148"/>
      <c r="G120" s="150"/>
      <c r="H120" s="148"/>
      <c r="I120" s="148"/>
      <c r="J120" s="1"/>
      <c r="K120" s="1"/>
      <c r="L120" s="1"/>
      <c r="M120" s="1"/>
    </row>
    <row r="121" spans="1:13" x14ac:dyDescent="0.2">
      <c r="A121" s="148"/>
      <c r="B121" s="148"/>
      <c r="C121" s="148"/>
      <c r="D121" s="148"/>
      <c r="E121" s="148"/>
      <c r="F121" s="148"/>
      <c r="G121" s="150"/>
      <c r="H121" s="148"/>
      <c r="I121" s="148"/>
      <c r="J121" s="1"/>
      <c r="K121" s="1"/>
      <c r="L121" s="1"/>
      <c r="M121" s="1"/>
    </row>
    <row r="122" spans="1:13" x14ac:dyDescent="0.2">
      <c r="A122" s="148"/>
      <c r="B122" s="148"/>
      <c r="C122" s="148"/>
      <c r="D122" s="148"/>
      <c r="E122" s="148"/>
      <c r="F122" s="148"/>
      <c r="G122" s="150"/>
      <c r="H122" s="148"/>
      <c r="I122" s="148"/>
      <c r="J122" s="1"/>
      <c r="K122" s="1"/>
      <c r="L122" s="1"/>
      <c r="M122" s="1"/>
    </row>
    <row r="123" spans="1:13" x14ac:dyDescent="0.2">
      <c r="A123" s="148"/>
      <c r="B123" s="148"/>
      <c r="C123" s="148"/>
      <c r="D123" s="148"/>
      <c r="E123" s="148"/>
      <c r="F123" s="148"/>
      <c r="G123" s="150"/>
      <c r="H123" s="148"/>
      <c r="I123" s="148"/>
      <c r="J123" s="1"/>
      <c r="K123" s="1"/>
      <c r="L123" s="1"/>
      <c r="M123" s="1"/>
    </row>
    <row r="124" spans="1:13" x14ac:dyDescent="0.2">
      <c r="A124" s="148"/>
      <c r="B124" s="148"/>
      <c r="C124" s="148"/>
      <c r="D124" s="148"/>
      <c r="E124" s="148"/>
      <c r="F124" s="148"/>
      <c r="G124" s="150"/>
      <c r="H124" s="148"/>
      <c r="I124" s="148"/>
      <c r="J124" s="1"/>
      <c r="K124" s="1"/>
      <c r="L124" s="1"/>
      <c r="M124" s="1"/>
    </row>
    <row r="125" spans="1:13" x14ac:dyDescent="0.2">
      <c r="A125" s="148"/>
      <c r="B125" s="148"/>
      <c r="C125" s="148"/>
      <c r="D125" s="148"/>
      <c r="E125" s="148"/>
      <c r="F125" s="148"/>
      <c r="G125" s="150"/>
      <c r="H125" s="148"/>
      <c r="I125" s="148"/>
      <c r="J125" s="1"/>
      <c r="K125" s="1"/>
      <c r="L125" s="1"/>
      <c r="M125" s="1"/>
    </row>
    <row r="126" spans="1:13" x14ac:dyDescent="0.2">
      <c r="A126" s="148"/>
      <c r="B126" s="148"/>
      <c r="C126" s="148"/>
      <c r="D126" s="148"/>
      <c r="E126" s="148"/>
      <c r="F126" s="148"/>
      <c r="G126" s="150"/>
      <c r="H126" s="148"/>
      <c r="I126" s="148"/>
      <c r="J126" s="1"/>
      <c r="K126" s="1"/>
      <c r="L126" s="1"/>
      <c r="M126" s="1"/>
    </row>
    <row r="127" spans="1:13" x14ac:dyDescent="0.2">
      <c r="A127" s="148"/>
      <c r="B127" s="148"/>
      <c r="C127" s="148"/>
      <c r="D127" s="148"/>
      <c r="E127" s="148"/>
      <c r="F127" s="148"/>
      <c r="G127" s="150"/>
      <c r="H127" s="148"/>
      <c r="I127" s="148"/>
      <c r="J127" s="1"/>
      <c r="K127" s="1"/>
      <c r="L127" s="1"/>
      <c r="M127" s="1"/>
    </row>
    <row r="128" spans="1:13" x14ac:dyDescent="0.2">
      <c r="A128" s="148"/>
      <c r="B128" s="148"/>
      <c r="C128" s="148"/>
      <c r="D128" s="148"/>
      <c r="E128" s="148"/>
      <c r="F128" s="148"/>
      <c r="G128" s="150"/>
      <c r="H128" s="148"/>
      <c r="I128" s="148"/>
      <c r="J128" s="1"/>
      <c r="K128" s="1"/>
      <c r="L128" s="1"/>
      <c r="M128" s="1"/>
    </row>
    <row r="129" spans="1:13" x14ac:dyDescent="0.2">
      <c r="A129" s="148"/>
      <c r="B129" s="148"/>
      <c r="C129" s="148"/>
      <c r="D129" s="148"/>
      <c r="E129" s="148"/>
      <c r="F129" s="148"/>
      <c r="G129" s="150"/>
      <c r="H129" s="148"/>
      <c r="I129" s="148"/>
      <c r="J129" s="1"/>
      <c r="K129" s="1"/>
      <c r="L129" s="1"/>
      <c r="M129" s="1"/>
    </row>
    <row r="130" spans="1:13" x14ac:dyDescent="0.2">
      <c r="A130" s="148"/>
      <c r="B130" s="148"/>
      <c r="C130" s="148"/>
      <c r="D130" s="148"/>
      <c r="E130" s="148"/>
      <c r="F130" s="148"/>
      <c r="G130" s="150"/>
      <c r="H130" s="148"/>
      <c r="I130" s="148"/>
      <c r="J130" s="1"/>
      <c r="K130" s="1"/>
      <c r="L130" s="1"/>
      <c r="M130" s="1"/>
    </row>
    <row r="131" spans="1:13" x14ac:dyDescent="0.2">
      <c r="A131" s="148"/>
      <c r="B131" s="148"/>
      <c r="C131" s="148"/>
      <c r="D131" s="148"/>
      <c r="E131" s="148"/>
      <c r="F131" s="148"/>
      <c r="G131" s="150"/>
      <c r="H131" s="148"/>
      <c r="I131" s="148"/>
      <c r="J131" s="1"/>
      <c r="K131" s="1"/>
      <c r="L131" s="1"/>
      <c r="M131" s="1"/>
    </row>
    <row r="132" spans="1:13" x14ac:dyDescent="0.2">
      <c r="A132" s="148"/>
      <c r="B132" s="148"/>
      <c r="C132" s="148"/>
      <c r="D132" s="148"/>
      <c r="E132" s="148"/>
      <c r="F132" s="148"/>
      <c r="G132" s="150"/>
      <c r="H132" s="148"/>
      <c r="I132" s="148"/>
      <c r="J132" s="1"/>
      <c r="K132" s="1"/>
      <c r="L132" s="1"/>
      <c r="M132" s="1"/>
    </row>
    <row r="133" spans="1:13" x14ac:dyDescent="0.2">
      <c r="A133" s="148"/>
      <c r="B133" s="148"/>
      <c r="C133" s="148"/>
      <c r="D133" s="148"/>
      <c r="E133" s="148"/>
      <c r="F133" s="148"/>
      <c r="G133" s="150"/>
      <c r="H133" s="148"/>
      <c r="I133" s="148"/>
      <c r="J133" s="1"/>
      <c r="K133" s="1"/>
      <c r="L133" s="1"/>
      <c r="M133" s="1"/>
    </row>
    <row r="134" spans="1:13" x14ac:dyDescent="0.2">
      <c r="A134" s="148"/>
      <c r="B134" s="148"/>
      <c r="C134" s="148"/>
      <c r="D134" s="148"/>
      <c r="E134" s="148"/>
      <c r="F134" s="148"/>
      <c r="G134" s="150"/>
      <c r="H134" s="148"/>
      <c r="I134" s="148"/>
      <c r="J134" s="1"/>
      <c r="K134" s="1"/>
      <c r="L134" s="1"/>
      <c r="M134" s="1"/>
    </row>
    <row r="135" spans="1:13" x14ac:dyDescent="0.2">
      <c r="A135" s="148"/>
      <c r="B135" s="148"/>
      <c r="C135" s="148"/>
      <c r="D135" s="148"/>
      <c r="E135" s="148"/>
      <c r="F135" s="148"/>
      <c r="G135" s="150"/>
      <c r="H135" s="148"/>
      <c r="I135" s="148"/>
      <c r="J135" s="1"/>
      <c r="K135" s="1"/>
      <c r="L135" s="1"/>
      <c r="M135" s="1"/>
    </row>
    <row r="136" spans="1:13" x14ac:dyDescent="0.2">
      <c r="A136" s="148"/>
      <c r="B136" s="148"/>
      <c r="C136" s="148"/>
      <c r="D136" s="148"/>
      <c r="E136" s="148"/>
      <c r="F136" s="148"/>
      <c r="G136" s="150"/>
      <c r="H136" s="148"/>
      <c r="I136" s="148"/>
      <c r="J136" s="1"/>
      <c r="K136" s="1"/>
      <c r="L136" s="1"/>
      <c r="M136" s="1"/>
    </row>
    <row r="137" spans="1:13" x14ac:dyDescent="0.2">
      <c r="A137" s="148"/>
      <c r="B137" s="148"/>
      <c r="C137" s="148"/>
      <c r="D137" s="148"/>
      <c r="E137" s="148"/>
      <c r="F137" s="148"/>
      <c r="G137" s="150"/>
      <c r="H137" s="148"/>
      <c r="I137" s="148"/>
      <c r="J137" s="1"/>
      <c r="K137" s="1"/>
      <c r="L137" s="1"/>
      <c r="M137" s="1"/>
    </row>
    <row r="138" spans="1:13" x14ac:dyDescent="0.2">
      <c r="A138" s="148"/>
      <c r="B138" s="148"/>
      <c r="C138" s="148"/>
      <c r="D138" s="148"/>
      <c r="E138" s="148"/>
      <c r="F138" s="148"/>
      <c r="G138" s="150"/>
      <c r="H138" s="148"/>
      <c r="I138" s="148"/>
      <c r="J138" s="1"/>
      <c r="K138" s="1"/>
      <c r="L138" s="1"/>
      <c r="M138" s="1"/>
    </row>
    <row r="139" spans="1:13" x14ac:dyDescent="0.2">
      <c r="A139" s="148"/>
      <c r="B139" s="148"/>
      <c r="C139" s="148"/>
      <c r="D139" s="148"/>
      <c r="E139" s="148"/>
      <c r="F139" s="148"/>
      <c r="G139" s="150"/>
      <c r="H139" s="148"/>
      <c r="I139" s="148"/>
      <c r="J139" s="1"/>
      <c r="K139" s="1"/>
      <c r="L139" s="1"/>
      <c r="M139" s="1"/>
    </row>
    <row r="140" spans="1:13" x14ac:dyDescent="0.2">
      <c r="A140" s="148"/>
      <c r="B140" s="148"/>
      <c r="C140" s="148"/>
      <c r="D140" s="148"/>
      <c r="E140" s="148"/>
      <c r="F140" s="148"/>
      <c r="G140" s="150"/>
      <c r="H140" s="148"/>
      <c r="I140" s="148"/>
      <c r="J140" s="1"/>
      <c r="K140" s="1"/>
      <c r="L140" s="1"/>
      <c r="M140" s="1"/>
    </row>
    <row r="141" spans="1:13" x14ac:dyDescent="0.2">
      <c r="A141" s="148"/>
      <c r="B141" s="148"/>
      <c r="C141" s="148"/>
      <c r="D141" s="148"/>
      <c r="E141" s="148"/>
      <c r="F141" s="148"/>
      <c r="G141" s="150"/>
      <c r="H141" s="148"/>
      <c r="I141" s="148"/>
      <c r="J141" s="1"/>
      <c r="K141" s="1"/>
      <c r="L141" s="1"/>
      <c r="M141" s="1"/>
    </row>
    <row r="142" spans="1:13" x14ac:dyDescent="0.2">
      <c r="A142" s="148"/>
      <c r="B142" s="148"/>
      <c r="C142" s="148"/>
      <c r="D142" s="148"/>
      <c r="E142" s="148"/>
      <c r="F142" s="148"/>
      <c r="G142" s="150"/>
      <c r="H142" s="148"/>
      <c r="I142" s="148"/>
      <c r="J142" s="1"/>
      <c r="K142" s="1"/>
      <c r="L142" s="1"/>
      <c r="M142" s="1"/>
    </row>
    <row r="143" spans="1:13" x14ac:dyDescent="0.2">
      <c r="A143" s="148"/>
      <c r="B143" s="148"/>
      <c r="C143" s="148"/>
      <c r="D143" s="148"/>
      <c r="E143" s="148"/>
      <c r="F143" s="148"/>
      <c r="G143" s="150"/>
      <c r="H143" s="148"/>
      <c r="I143" s="148"/>
      <c r="J143" s="1"/>
      <c r="K143" s="1"/>
      <c r="L143" s="1"/>
      <c r="M143" s="1"/>
    </row>
    <row r="144" spans="1:13" x14ac:dyDescent="0.2">
      <c r="A144" s="148"/>
      <c r="B144" s="148"/>
      <c r="C144" s="148"/>
      <c r="D144" s="148"/>
      <c r="E144" s="148"/>
      <c r="F144" s="148"/>
      <c r="G144" s="150"/>
      <c r="H144" s="148"/>
      <c r="I144" s="148"/>
      <c r="J144" s="1"/>
      <c r="K144" s="1"/>
      <c r="L144" s="1"/>
      <c r="M144" s="1"/>
    </row>
    <row r="145" spans="1:13" x14ac:dyDescent="0.2">
      <c r="A145" s="148"/>
      <c r="B145" s="148"/>
      <c r="C145" s="148"/>
      <c r="D145" s="148"/>
      <c r="E145" s="148"/>
      <c r="F145" s="148"/>
      <c r="G145" s="150"/>
      <c r="H145" s="148"/>
      <c r="I145" s="148"/>
      <c r="J145" s="1"/>
      <c r="K145" s="1"/>
      <c r="L145" s="1"/>
      <c r="M145" s="1"/>
    </row>
    <row r="146" spans="1:13" x14ac:dyDescent="0.2">
      <c r="A146" s="148"/>
      <c r="B146" s="148"/>
      <c r="C146" s="148"/>
      <c r="D146" s="148"/>
      <c r="E146" s="148"/>
      <c r="F146" s="148"/>
      <c r="G146" s="150"/>
      <c r="H146" s="148"/>
      <c r="I146" s="148"/>
      <c r="J146" s="1"/>
      <c r="K146" s="1"/>
      <c r="L146" s="1"/>
      <c r="M146" s="1"/>
    </row>
    <row r="147" spans="1:13" x14ac:dyDescent="0.2">
      <c r="A147" s="148"/>
      <c r="B147" s="148"/>
      <c r="C147" s="148"/>
      <c r="D147" s="148"/>
      <c r="E147" s="148"/>
      <c r="F147" s="148"/>
      <c r="G147" s="150"/>
      <c r="H147" s="148"/>
      <c r="I147" s="148"/>
      <c r="J147" s="1"/>
      <c r="K147" s="1"/>
      <c r="L147" s="1"/>
      <c r="M147" s="1"/>
    </row>
    <row r="148" spans="1:13" x14ac:dyDescent="0.2">
      <c r="A148" s="148"/>
      <c r="B148" s="148"/>
      <c r="C148" s="148"/>
      <c r="D148" s="148"/>
      <c r="E148" s="148"/>
      <c r="F148" s="148"/>
      <c r="G148" s="150"/>
      <c r="H148" s="148"/>
      <c r="I148" s="148"/>
      <c r="J148" s="1"/>
      <c r="K148" s="1"/>
      <c r="L148" s="1"/>
      <c r="M148" s="1"/>
    </row>
    <row r="149" spans="1:13" x14ac:dyDescent="0.2">
      <c r="A149" s="148"/>
      <c r="B149" s="148"/>
      <c r="C149" s="148"/>
      <c r="D149" s="148"/>
      <c r="E149" s="148"/>
      <c r="F149" s="148"/>
      <c r="G149" s="150"/>
      <c r="H149" s="148"/>
      <c r="I149" s="148"/>
      <c r="J149" s="1"/>
      <c r="K149" s="1"/>
      <c r="L149" s="1"/>
      <c r="M149" s="1"/>
    </row>
    <row r="150" spans="1:13" x14ac:dyDescent="0.2">
      <c r="A150" s="148"/>
      <c r="B150" s="148"/>
      <c r="C150" s="148"/>
      <c r="D150" s="148"/>
      <c r="E150" s="148"/>
      <c r="F150" s="148"/>
      <c r="G150" s="150"/>
      <c r="H150" s="148"/>
      <c r="I150" s="148"/>
      <c r="J150" s="1"/>
      <c r="K150" s="1"/>
      <c r="L150" s="1"/>
      <c r="M150" s="1"/>
    </row>
    <row r="151" spans="1:13" x14ac:dyDescent="0.2">
      <c r="A151" s="148"/>
      <c r="B151" s="148"/>
      <c r="C151" s="148"/>
      <c r="D151" s="148"/>
      <c r="E151" s="148"/>
      <c r="F151" s="148"/>
      <c r="G151" s="150"/>
      <c r="H151" s="148"/>
      <c r="I151" s="148"/>
      <c r="J151" s="1"/>
      <c r="K151" s="1"/>
      <c r="L151" s="1"/>
      <c r="M151" s="1"/>
    </row>
    <row r="152" spans="1:13" x14ac:dyDescent="0.2">
      <c r="A152" s="148"/>
      <c r="B152" s="148"/>
      <c r="C152" s="148"/>
      <c r="D152" s="148"/>
      <c r="E152" s="148"/>
      <c r="F152" s="148"/>
      <c r="G152" s="150"/>
      <c r="H152" s="148"/>
      <c r="I152" s="148"/>
      <c r="J152" s="1"/>
      <c r="K152" s="1"/>
      <c r="L152" s="1"/>
      <c r="M152" s="1"/>
    </row>
    <row r="153" spans="1:13" x14ac:dyDescent="0.2">
      <c r="A153" s="148"/>
      <c r="B153" s="148"/>
      <c r="C153" s="148"/>
      <c r="D153" s="148"/>
      <c r="E153" s="148"/>
      <c r="F153" s="148"/>
      <c r="G153" s="150"/>
      <c r="H153" s="148"/>
      <c r="I153" s="148"/>
      <c r="J153" s="1"/>
      <c r="K153" s="1"/>
      <c r="L153" s="1"/>
      <c r="M153" s="1"/>
    </row>
    <row r="154" spans="1:13" x14ac:dyDescent="0.2">
      <c r="A154" s="148"/>
      <c r="B154" s="148"/>
      <c r="C154" s="148"/>
      <c r="D154" s="148"/>
      <c r="E154" s="148"/>
      <c r="F154" s="148"/>
      <c r="G154" s="150"/>
      <c r="H154" s="148"/>
      <c r="I154" s="148"/>
      <c r="J154" s="1"/>
      <c r="K154" s="1"/>
      <c r="L154" s="1"/>
      <c r="M154" s="1"/>
    </row>
    <row r="155" spans="1:13" x14ac:dyDescent="0.2">
      <c r="A155" s="148"/>
      <c r="B155" s="148"/>
      <c r="C155" s="148"/>
      <c r="D155" s="148"/>
      <c r="E155" s="148"/>
      <c r="F155" s="148"/>
      <c r="G155" s="150"/>
      <c r="H155" s="148"/>
      <c r="I155" s="148"/>
      <c r="J155" s="1"/>
      <c r="K155" s="1"/>
      <c r="L155" s="1"/>
      <c r="M155" s="1"/>
    </row>
    <row r="156" spans="1:13" x14ac:dyDescent="0.2">
      <c r="A156" s="148"/>
      <c r="B156" s="148"/>
      <c r="C156" s="148"/>
      <c r="D156" s="148"/>
      <c r="E156" s="148"/>
      <c r="F156" s="148"/>
      <c r="G156" s="150"/>
      <c r="H156" s="148"/>
      <c r="I156" s="148"/>
      <c r="J156" s="1"/>
      <c r="K156" s="1"/>
      <c r="L156" s="1"/>
      <c r="M156" s="1"/>
    </row>
    <row r="157" spans="1:13" x14ac:dyDescent="0.2">
      <c r="A157" s="148"/>
      <c r="B157" s="148"/>
      <c r="C157" s="148"/>
      <c r="D157" s="148"/>
      <c r="E157" s="148"/>
      <c r="F157" s="148"/>
      <c r="G157" s="150"/>
      <c r="H157" s="148"/>
      <c r="I157" s="148"/>
      <c r="J157" s="1"/>
      <c r="K157" s="1"/>
      <c r="L157" s="1"/>
      <c r="M157" s="1"/>
    </row>
    <row r="158" spans="1:13" x14ac:dyDescent="0.2">
      <c r="A158" s="148"/>
      <c r="B158" s="148"/>
      <c r="C158" s="148"/>
      <c r="D158" s="148"/>
      <c r="E158" s="148"/>
      <c r="F158" s="148"/>
      <c r="G158" s="150"/>
      <c r="H158" s="148"/>
      <c r="I158" s="148"/>
      <c r="J158" s="1"/>
      <c r="K158" s="1"/>
      <c r="L158" s="1"/>
      <c r="M158" s="1"/>
    </row>
    <row r="159" spans="1:13" x14ac:dyDescent="0.2">
      <c r="A159" s="148"/>
      <c r="B159" s="148"/>
      <c r="C159" s="148"/>
      <c r="D159" s="148"/>
      <c r="E159" s="148"/>
      <c r="F159" s="148"/>
      <c r="G159" s="150"/>
      <c r="H159" s="148"/>
      <c r="I159" s="148"/>
      <c r="J159" s="1"/>
      <c r="K159" s="1"/>
      <c r="L159" s="1"/>
      <c r="M159" s="1"/>
    </row>
    <row r="160" spans="1:13" x14ac:dyDescent="0.2">
      <c r="A160" s="148"/>
      <c r="B160" s="148"/>
      <c r="C160" s="148"/>
      <c r="D160" s="148"/>
      <c r="E160" s="148"/>
      <c r="F160" s="148"/>
      <c r="G160" s="150"/>
      <c r="H160" s="148"/>
      <c r="I160" s="148"/>
      <c r="J160" s="1"/>
      <c r="K160" s="1"/>
      <c r="L160" s="1"/>
      <c r="M160" s="1"/>
    </row>
    <row r="161" spans="1:13" x14ac:dyDescent="0.2">
      <c r="A161" s="148"/>
      <c r="B161" s="148"/>
      <c r="C161" s="148"/>
      <c r="D161" s="148"/>
      <c r="E161" s="148"/>
      <c r="F161" s="148"/>
      <c r="G161" s="150"/>
      <c r="H161" s="148"/>
      <c r="I161" s="148"/>
      <c r="J161" s="1"/>
      <c r="K161" s="1"/>
      <c r="L161" s="1"/>
      <c r="M161" s="1"/>
    </row>
  </sheetData>
  <mergeCells count="15">
    <mergeCell ref="B8:C8"/>
    <mergeCell ref="G1:I1"/>
    <mergeCell ref="P1:R1"/>
    <mergeCell ref="A2:I2"/>
    <mergeCell ref="A4:I4"/>
    <mergeCell ref="A6:I6"/>
    <mergeCell ref="B105:D105"/>
    <mergeCell ref="E105:E106"/>
    <mergeCell ref="F105:F106"/>
    <mergeCell ref="B9:C9"/>
    <mergeCell ref="B99:D99"/>
    <mergeCell ref="B101:D101"/>
    <mergeCell ref="B103:D103"/>
    <mergeCell ref="E103:E104"/>
    <mergeCell ref="F103:F104"/>
  </mergeCells>
  <pageMargins left="0.7" right="0.7" top="0.78740157499999996" bottom="0.78740157499999996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0" zoomScaleNormal="100" workbookViewId="0">
      <selection activeCell="E46" sqref="E46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90" t="s">
        <v>247</v>
      </c>
      <c r="B1" s="290"/>
      <c r="C1" s="278" t="s">
        <v>150</v>
      </c>
      <c r="D1" s="279"/>
      <c r="E1" s="279"/>
    </row>
    <row r="2" spans="1:10" ht="24.75" thickBot="1" x14ac:dyDescent="0.3">
      <c r="A2" s="214" t="s">
        <v>248</v>
      </c>
      <c r="B2" s="215" t="s">
        <v>249</v>
      </c>
      <c r="C2" s="216" t="s">
        <v>250</v>
      </c>
      <c r="D2" s="216" t="s">
        <v>17</v>
      </c>
      <c r="E2" s="216" t="s">
        <v>251</v>
      </c>
    </row>
    <row r="3" spans="1:10" ht="15" customHeight="1" x14ac:dyDescent="0.25">
      <c r="A3" s="217" t="s">
        <v>252</v>
      </c>
      <c r="B3" s="218" t="s">
        <v>253</v>
      </c>
      <c r="C3" s="219">
        <f>C4+C5+C6</f>
        <v>2625863.2199999997</v>
      </c>
      <c r="D3" s="219">
        <f>D4+D5+D6</f>
        <v>0</v>
      </c>
      <c r="E3" s="220">
        <f t="shared" ref="E3:E25" si="0">C3+D3</f>
        <v>2625863.2199999997</v>
      </c>
    </row>
    <row r="4" spans="1:10" ht="15" customHeight="1" x14ac:dyDescent="0.25">
      <c r="A4" s="221" t="s">
        <v>254</v>
      </c>
      <c r="B4" s="222" t="s">
        <v>255</v>
      </c>
      <c r="C4" s="223">
        <v>2466142.71</v>
      </c>
      <c r="D4" s="224">
        <v>0</v>
      </c>
      <c r="E4" s="225">
        <f t="shared" si="0"/>
        <v>2466142.71</v>
      </c>
      <c r="J4" s="226"/>
    </row>
    <row r="5" spans="1:10" ht="15" customHeight="1" x14ac:dyDescent="0.25">
      <c r="A5" s="221" t="s">
        <v>256</v>
      </c>
      <c r="B5" s="222" t="s">
        <v>257</v>
      </c>
      <c r="C5" s="223">
        <v>159504.26</v>
      </c>
      <c r="D5" s="227">
        <v>0</v>
      </c>
      <c r="E5" s="225">
        <f t="shared" si="0"/>
        <v>159504.26</v>
      </c>
    </row>
    <row r="6" spans="1:10" ht="15" customHeight="1" x14ac:dyDescent="0.25">
      <c r="A6" s="221" t="s">
        <v>258</v>
      </c>
      <c r="B6" s="222" t="s">
        <v>259</v>
      </c>
      <c r="C6" s="223">
        <v>216.25</v>
      </c>
      <c r="D6" s="223">
        <v>0</v>
      </c>
      <c r="E6" s="225">
        <f t="shared" si="0"/>
        <v>216.25</v>
      </c>
    </row>
    <row r="7" spans="1:10" ht="15" customHeight="1" x14ac:dyDescent="0.25">
      <c r="A7" s="228" t="s">
        <v>260</v>
      </c>
      <c r="B7" s="222" t="s">
        <v>261</v>
      </c>
      <c r="C7" s="229">
        <f>C8+C14</f>
        <v>4464116.72</v>
      </c>
      <c r="D7" s="229">
        <f>D8+D14</f>
        <v>0</v>
      </c>
      <c r="E7" s="230">
        <f t="shared" si="0"/>
        <v>4464116.72</v>
      </c>
    </row>
    <row r="8" spans="1:10" ht="15" customHeight="1" x14ac:dyDescent="0.25">
      <c r="A8" s="221" t="s">
        <v>262</v>
      </c>
      <c r="B8" s="222" t="s">
        <v>263</v>
      </c>
      <c r="C8" s="223">
        <f>C9+C10+C12+C13</f>
        <v>4268257.71</v>
      </c>
      <c r="D8" s="223">
        <f>D9+D10+D12+D13</f>
        <v>0</v>
      </c>
      <c r="E8" s="231">
        <f t="shared" si="0"/>
        <v>4268257.71</v>
      </c>
    </row>
    <row r="9" spans="1:10" ht="15" customHeight="1" x14ac:dyDescent="0.25">
      <c r="A9" s="221" t="s">
        <v>264</v>
      </c>
      <c r="B9" s="222" t="s">
        <v>265</v>
      </c>
      <c r="C9" s="223">
        <v>63118.7</v>
      </c>
      <c r="D9" s="223">
        <v>0</v>
      </c>
      <c r="E9" s="231">
        <f t="shared" si="0"/>
        <v>63118.7</v>
      </c>
    </row>
    <row r="10" spans="1:10" ht="15" customHeight="1" x14ac:dyDescent="0.25">
      <c r="A10" s="221" t="s">
        <v>266</v>
      </c>
      <c r="B10" s="222" t="s">
        <v>263</v>
      </c>
      <c r="C10" s="223">
        <v>4180369.0100000002</v>
      </c>
      <c r="D10" s="223">
        <v>0</v>
      </c>
      <c r="E10" s="231">
        <f t="shared" si="0"/>
        <v>4180369.0100000002</v>
      </c>
    </row>
    <row r="11" spans="1:10" ht="15" customHeight="1" x14ac:dyDescent="0.25">
      <c r="A11" s="221" t="s">
        <v>267</v>
      </c>
      <c r="B11" s="222">
        <v>4123</v>
      </c>
      <c r="C11" s="223">
        <v>0</v>
      </c>
      <c r="D11" s="223">
        <v>0</v>
      </c>
      <c r="E11" s="231">
        <f>SUM(C11:D11)</f>
        <v>0</v>
      </c>
    </row>
    <row r="12" spans="1:10" ht="15" customHeight="1" x14ac:dyDescent="0.25">
      <c r="A12" s="221" t="s">
        <v>268</v>
      </c>
      <c r="B12" s="222" t="s">
        <v>269</v>
      </c>
      <c r="C12" s="223">
        <v>0</v>
      </c>
      <c r="D12" s="223">
        <v>0</v>
      </c>
      <c r="E12" s="231">
        <f>SUM(C12:D12)</f>
        <v>0</v>
      </c>
    </row>
    <row r="13" spans="1:10" ht="15" customHeight="1" x14ac:dyDescent="0.25">
      <c r="A13" s="221" t="s">
        <v>270</v>
      </c>
      <c r="B13" s="222">
        <v>4121</v>
      </c>
      <c r="C13" s="223">
        <v>24770</v>
      </c>
      <c r="D13" s="223">
        <v>0</v>
      </c>
      <c r="E13" s="231">
        <f>SUM(C13:D13)</f>
        <v>24770</v>
      </c>
    </row>
    <row r="14" spans="1:10" ht="15" customHeight="1" x14ac:dyDescent="0.25">
      <c r="A14" s="221" t="s">
        <v>271</v>
      </c>
      <c r="B14" s="222" t="s">
        <v>272</v>
      </c>
      <c r="C14" s="223">
        <f>C15+C17+C18</f>
        <v>195859.01</v>
      </c>
      <c r="D14" s="223">
        <f>D15+D17+D18</f>
        <v>0</v>
      </c>
      <c r="E14" s="231">
        <f t="shared" si="0"/>
        <v>195859.01</v>
      </c>
    </row>
    <row r="15" spans="1:10" ht="15" customHeight="1" x14ac:dyDescent="0.25">
      <c r="A15" s="221" t="s">
        <v>266</v>
      </c>
      <c r="B15" s="222" t="s">
        <v>273</v>
      </c>
      <c r="C15" s="223">
        <v>191329.65000000002</v>
      </c>
      <c r="D15" s="223">
        <v>0</v>
      </c>
      <c r="E15" s="231">
        <f t="shared" si="0"/>
        <v>191329.65000000002</v>
      </c>
    </row>
    <row r="16" spans="1:10" ht="15" customHeight="1" x14ac:dyDescent="0.25">
      <c r="A16" s="221" t="s">
        <v>274</v>
      </c>
      <c r="B16" s="222">
        <v>4223</v>
      </c>
      <c r="C16" s="223">
        <v>0</v>
      </c>
      <c r="D16" s="223">
        <v>0</v>
      </c>
      <c r="E16" s="231">
        <f>SUM(C16:D16)</f>
        <v>0</v>
      </c>
    </row>
    <row r="17" spans="1:5" ht="15" customHeight="1" x14ac:dyDescent="0.25">
      <c r="A17" s="221" t="s">
        <v>268</v>
      </c>
      <c r="B17" s="222" t="s">
        <v>275</v>
      </c>
      <c r="C17" s="223">
        <v>0</v>
      </c>
      <c r="D17" s="223">
        <v>0</v>
      </c>
      <c r="E17" s="231">
        <f>SUM(C17:D17)</f>
        <v>0</v>
      </c>
    </row>
    <row r="18" spans="1:5" ht="15" customHeight="1" x14ac:dyDescent="0.25">
      <c r="A18" s="221" t="s">
        <v>270</v>
      </c>
      <c r="B18" s="222">
        <v>4221</v>
      </c>
      <c r="C18" s="223">
        <v>4529.3599999999997</v>
      </c>
      <c r="D18" s="223">
        <v>0</v>
      </c>
      <c r="E18" s="231">
        <f>SUM(C18:D18)</f>
        <v>4529.3599999999997</v>
      </c>
    </row>
    <row r="19" spans="1:5" ht="15" customHeight="1" x14ac:dyDescent="0.25">
      <c r="A19" s="228" t="s">
        <v>276</v>
      </c>
      <c r="B19" s="232" t="s">
        <v>277</v>
      </c>
      <c r="C19" s="229">
        <f>C3+C7</f>
        <v>7089979.9399999995</v>
      </c>
      <c r="D19" s="229">
        <f>D3+D7</f>
        <v>0</v>
      </c>
      <c r="E19" s="230">
        <f t="shared" si="0"/>
        <v>7089979.9399999995</v>
      </c>
    </row>
    <row r="20" spans="1:5" ht="15" customHeight="1" x14ac:dyDescent="0.25">
      <c r="A20" s="228" t="s">
        <v>278</v>
      </c>
      <c r="B20" s="232" t="s">
        <v>279</v>
      </c>
      <c r="C20" s="229">
        <f>SUM(C21:C24)</f>
        <v>958065.58000000007</v>
      </c>
      <c r="D20" s="229">
        <f>SUM(D21:D24)</f>
        <v>0</v>
      </c>
      <c r="E20" s="230">
        <f t="shared" si="0"/>
        <v>958065.58000000007</v>
      </c>
    </row>
    <row r="21" spans="1:5" ht="15" customHeight="1" x14ac:dyDescent="0.25">
      <c r="A21" s="221" t="s">
        <v>280</v>
      </c>
      <c r="B21" s="222" t="s">
        <v>281</v>
      </c>
      <c r="C21" s="223">
        <v>127924.29999999999</v>
      </c>
      <c r="D21" s="223">
        <v>0</v>
      </c>
      <c r="E21" s="231">
        <f t="shared" si="0"/>
        <v>127924.29999999999</v>
      </c>
    </row>
    <row r="22" spans="1:5" ht="15" customHeight="1" x14ac:dyDescent="0.25">
      <c r="A22" s="221" t="s">
        <v>282</v>
      </c>
      <c r="B22" s="222">
        <v>8115</v>
      </c>
      <c r="C22" s="223">
        <v>977016.28</v>
      </c>
      <c r="D22" s="223">
        <v>0</v>
      </c>
      <c r="E22" s="231">
        <f>SUM(C22:D22)</f>
        <v>977016.28</v>
      </c>
    </row>
    <row r="23" spans="1:5" ht="15" customHeight="1" x14ac:dyDescent="0.25">
      <c r="A23" s="221" t="s">
        <v>283</v>
      </c>
      <c r="B23" s="222">
        <v>8123</v>
      </c>
      <c r="C23" s="223">
        <v>0</v>
      </c>
      <c r="D23" s="223">
        <v>0</v>
      </c>
      <c r="E23" s="231">
        <f>C23+D23</f>
        <v>0</v>
      </c>
    </row>
    <row r="24" spans="1:5" ht="15" customHeight="1" thickBot="1" x14ac:dyDescent="0.3">
      <c r="A24" s="233" t="s">
        <v>284</v>
      </c>
      <c r="B24" s="234">
        <v>-8124</v>
      </c>
      <c r="C24" s="235">
        <v>-146875</v>
      </c>
      <c r="D24" s="235">
        <v>0</v>
      </c>
      <c r="E24" s="236">
        <f>C24+D24</f>
        <v>-146875</v>
      </c>
    </row>
    <row r="25" spans="1:5" ht="15" customHeight="1" thickBot="1" x14ac:dyDescent="0.3">
      <c r="A25" s="237" t="s">
        <v>285</v>
      </c>
      <c r="B25" s="238"/>
      <c r="C25" s="239">
        <f>C3+C7+C20</f>
        <v>8048045.5199999996</v>
      </c>
      <c r="D25" s="239">
        <f>D19+D20</f>
        <v>0</v>
      </c>
      <c r="E25" s="240">
        <f t="shared" si="0"/>
        <v>8048045.5199999996</v>
      </c>
    </row>
    <row r="26" spans="1:5" ht="15.75" thickBot="1" x14ac:dyDescent="0.3">
      <c r="A26" s="290" t="s">
        <v>286</v>
      </c>
      <c r="B26" s="290"/>
      <c r="C26" s="241"/>
      <c r="D26" s="241"/>
      <c r="E26" s="242" t="s">
        <v>153</v>
      </c>
    </row>
    <row r="27" spans="1:5" ht="24.75" thickBot="1" x14ac:dyDescent="0.3">
      <c r="A27" s="214" t="s">
        <v>287</v>
      </c>
      <c r="B27" s="215" t="s">
        <v>8</v>
      </c>
      <c r="C27" s="216" t="s">
        <v>250</v>
      </c>
      <c r="D27" s="216" t="s">
        <v>309</v>
      </c>
      <c r="E27" s="216" t="s">
        <v>251</v>
      </c>
    </row>
    <row r="28" spans="1:5" ht="15" customHeight="1" x14ac:dyDescent="0.3">
      <c r="A28" s="243" t="s">
        <v>288</v>
      </c>
      <c r="B28" s="244" t="s">
        <v>289</v>
      </c>
      <c r="C28" s="227">
        <v>28361.82</v>
      </c>
      <c r="D28" s="227">
        <v>0</v>
      </c>
      <c r="E28" s="245">
        <f>C28+D28</f>
        <v>28361.82</v>
      </c>
    </row>
    <row r="29" spans="1:5" ht="15" customHeight="1" x14ac:dyDescent="0.25">
      <c r="A29" s="246" t="s">
        <v>290</v>
      </c>
      <c r="B29" s="222" t="s">
        <v>289</v>
      </c>
      <c r="C29" s="223">
        <v>255521.85</v>
      </c>
      <c r="D29" s="227">
        <v>0</v>
      </c>
      <c r="E29" s="245">
        <f t="shared" ref="E29:E44" si="1">C29+D29</f>
        <v>255521.85</v>
      </c>
    </row>
    <row r="30" spans="1:5" ht="15" customHeight="1" x14ac:dyDescent="0.25">
      <c r="A30" s="246" t="s">
        <v>291</v>
      </c>
      <c r="B30" s="222" t="s">
        <v>292</v>
      </c>
      <c r="C30" s="223">
        <v>134690.39000000001</v>
      </c>
      <c r="D30" s="227">
        <v>1000</v>
      </c>
      <c r="E30" s="245">
        <f>SUM(C30:D30)</f>
        <v>135690.39000000001</v>
      </c>
    </row>
    <row r="31" spans="1:5" ht="15" customHeight="1" x14ac:dyDescent="0.25">
      <c r="A31" s="246" t="s">
        <v>293</v>
      </c>
      <c r="B31" s="222" t="s">
        <v>289</v>
      </c>
      <c r="C31" s="223">
        <v>941974.97</v>
      </c>
      <c r="D31" s="227">
        <v>-1000</v>
      </c>
      <c r="E31" s="245">
        <f t="shared" si="1"/>
        <v>940974.97</v>
      </c>
    </row>
    <row r="32" spans="1:5" ht="15" customHeight="1" x14ac:dyDescent="0.25">
      <c r="A32" s="246" t="s">
        <v>294</v>
      </c>
      <c r="B32" s="222" t="s">
        <v>289</v>
      </c>
      <c r="C32" s="223">
        <v>684277.86</v>
      </c>
      <c r="D32" s="227">
        <v>0</v>
      </c>
      <c r="E32" s="245">
        <f t="shared" si="1"/>
        <v>684277.86</v>
      </c>
    </row>
    <row r="33" spans="1:5" ht="15" customHeight="1" x14ac:dyDescent="0.25">
      <c r="A33" s="246" t="s">
        <v>295</v>
      </c>
      <c r="B33" s="222" t="s">
        <v>289</v>
      </c>
      <c r="C33" s="223">
        <v>3736895.7300000004</v>
      </c>
      <c r="D33" s="227">
        <v>0</v>
      </c>
      <c r="E33" s="245">
        <f>C33+D33</f>
        <v>3736895.7300000004</v>
      </c>
    </row>
    <row r="34" spans="1:5" ht="15" customHeight="1" x14ac:dyDescent="0.3">
      <c r="A34" s="246" t="s">
        <v>296</v>
      </c>
      <c r="B34" s="222" t="s">
        <v>292</v>
      </c>
      <c r="C34" s="223">
        <v>505114.62</v>
      </c>
      <c r="D34" s="227">
        <v>0</v>
      </c>
      <c r="E34" s="245">
        <f t="shared" si="1"/>
        <v>505114.62</v>
      </c>
    </row>
    <row r="35" spans="1:5" ht="15" customHeight="1" x14ac:dyDescent="0.25">
      <c r="A35" s="246" t="s">
        <v>297</v>
      </c>
      <c r="B35" s="222" t="s">
        <v>289</v>
      </c>
      <c r="C35" s="223">
        <v>30600</v>
      </c>
      <c r="D35" s="227">
        <v>0</v>
      </c>
      <c r="E35" s="245">
        <f t="shared" si="1"/>
        <v>30600</v>
      </c>
    </row>
    <row r="36" spans="1:5" ht="15" customHeight="1" x14ac:dyDescent="0.25">
      <c r="A36" s="246" t="s">
        <v>298</v>
      </c>
      <c r="B36" s="222" t="s">
        <v>292</v>
      </c>
      <c r="C36" s="223">
        <v>671854.55</v>
      </c>
      <c r="D36" s="227">
        <v>0</v>
      </c>
      <c r="E36" s="245">
        <f t="shared" si="1"/>
        <v>671854.55</v>
      </c>
    </row>
    <row r="37" spans="1:5" ht="15" customHeight="1" x14ac:dyDescent="0.25">
      <c r="A37" s="246" t="s">
        <v>299</v>
      </c>
      <c r="B37" s="222" t="s">
        <v>300</v>
      </c>
      <c r="C37" s="223">
        <v>0</v>
      </c>
      <c r="D37" s="227">
        <v>0</v>
      </c>
      <c r="E37" s="245">
        <f t="shared" si="1"/>
        <v>0</v>
      </c>
    </row>
    <row r="38" spans="1:5" ht="15" customHeight="1" x14ac:dyDescent="0.3">
      <c r="A38" s="246" t="s">
        <v>301</v>
      </c>
      <c r="B38" s="222" t="s">
        <v>292</v>
      </c>
      <c r="C38" s="223">
        <v>785711.42999999993</v>
      </c>
      <c r="D38" s="227">
        <v>0</v>
      </c>
      <c r="E38" s="245">
        <f t="shared" si="1"/>
        <v>785711.42999999993</v>
      </c>
    </row>
    <row r="39" spans="1:5" ht="15" customHeight="1" x14ac:dyDescent="0.25">
      <c r="A39" s="246" t="s">
        <v>302</v>
      </c>
      <c r="B39" s="222" t="s">
        <v>292</v>
      </c>
      <c r="C39" s="223">
        <v>20000</v>
      </c>
      <c r="D39" s="227">
        <v>0</v>
      </c>
      <c r="E39" s="245">
        <f t="shared" si="1"/>
        <v>20000</v>
      </c>
    </row>
    <row r="40" spans="1:5" ht="15" customHeight="1" x14ac:dyDescent="0.25">
      <c r="A40" s="246" t="s">
        <v>303</v>
      </c>
      <c r="B40" s="222" t="s">
        <v>289</v>
      </c>
      <c r="C40" s="223">
        <v>7787.89</v>
      </c>
      <c r="D40" s="227">
        <v>0</v>
      </c>
      <c r="E40" s="245">
        <f t="shared" si="1"/>
        <v>7787.89</v>
      </c>
    </row>
    <row r="41" spans="1:5" ht="15" customHeight="1" x14ac:dyDescent="0.25">
      <c r="A41" s="246" t="s">
        <v>304</v>
      </c>
      <c r="B41" s="222" t="s">
        <v>292</v>
      </c>
      <c r="C41" s="223">
        <v>139272.66999999998</v>
      </c>
      <c r="D41" s="227">
        <v>0</v>
      </c>
      <c r="E41" s="245">
        <f>C41+D41</f>
        <v>139272.66999999998</v>
      </c>
    </row>
    <row r="42" spans="1:5" ht="15" customHeight="1" x14ac:dyDescent="0.25">
      <c r="A42" s="246" t="s">
        <v>305</v>
      </c>
      <c r="B42" s="222" t="s">
        <v>292</v>
      </c>
      <c r="C42" s="223">
        <v>13993.01</v>
      </c>
      <c r="D42" s="227">
        <v>0</v>
      </c>
      <c r="E42" s="245">
        <f t="shared" si="1"/>
        <v>13993.01</v>
      </c>
    </row>
    <row r="43" spans="1:5" ht="15" customHeight="1" x14ac:dyDescent="0.3">
      <c r="A43" s="246" t="s">
        <v>306</v>
      </c>
      <c r="B43" s="222" t="s">
        <v>292</v>
      </c>
      <c r="C43" s="223">
        <v>84728.29</v>
      </c>
      <c r="D43" s="227">
        <v>0</v>
      </c>
      <c r="E43" s="245">
        <f t="shared" si="1"/>
        <v>84728.29</v>
      </c>
    </row>
    <row r="44" spans="1:5" ht="15" customHeight="1" thickBot="1" x14ac:dyDescent="0.3">
      <c r="A44" s="246" t="s">
        <v>307</v>
      </c>
      <c r="B44" s="222" t="s">
        <v>292</v>
      </c>
      <c r="C44" s="223">
        <v>7260.4400000000005</v>
      </c>
      <c r="D44" s="227">
        <v>0</v>
      </c>
      <c r="E44" s="245">
        <f t="shared" si="1"/>
        <v>7260.4400000000005</v>
      </c>
    </row>
    <row r="45" spans="1:5" ht="15" customHeight="1" thickBot="1" x14ac:dyDescent="0.3">
      <c r="A45" s="247" t="s">
        <v>308</v>
      </c>
      <c r="B45" s="238"/>
      <c r="C45" s="239">
        <f>C28+C29+C31+C32+C33+C34+C35+C36+C37+C38+C39+C40+C41+C42+C43+C44+C30</f>
        <v>8048045.5199999996</v>
      </c>
      <c r="D45" s="239">
        <f>SUM(D28:D44)</f>
        <v>0</v>
      </c>
      <c r="E45" s="240">
        <f>SUM(E28:E44)</f>
        <v>8048045.5200000005</v>
      </c>
    </row>
    <row r="46" spans="1:5" ht="14.45" x14ac:dyDescent="0.3">
      <c r="C46" s="226"/>
      <c r="E46" s="226"/>
    </row>
    <row r="48" spans="1:5" ht="14.45" x14ac:dyDescent="0.3">
      <c r="C48" s="226"/>
    </row>
  </sheetData>
  <mergeCells count="3">
    <mergeCell ref="A1:B1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913 04</vt:lpstr>
      <vt:lpstr>912 04</vt:lpstr>
      <vt:lpstr>Bilance PaV</vt:lpstr>
      <vt:lpstr>'912 04'!Oblast_tisku</vt:lpstr>
      <vt:lpstr>'913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2016-05-03T09:15:42Z</dcterms:created>
  <dcterms:modified xsi:type="dcterms:W3CDTF">2016-05-18T06:30:21Z</dcterms:modified>
</cp:coreProperties>
</file>