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490" windowHeight="11010"/>
  </bookViews>
  <sheets>
    <sheet name="92604 školství" sheetId="7" r:id="rId1"/>
    <sheet name="Bilance P a V" sheetId="8" r:id="rId2"/>
  </sheets>
  <definedNames>
    <definedName name="_xlnm.Print_Area" localSheetId="0">'92604 školství'!$A$1:$N$339</definedName>
  </definedNames>
  <calcPr calcId="145621"/>
</workbook>
</file>

<file path=xl/calcChain.xml><?xml version="1.0" encoding="utf-8"?>
<calcChain xmlns="http://schemas.openxmlformats.org/spreadsheetml/2006/main">
  <c r="D45" i="8" l="1"/>
  <c r="C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45" i="8" s="1"/>
  <c r="E24" i="8"/>
  <c r="E23" i="8"/>
  <c r="E22" i="8"/>
  <c r="E21" i="8"/>
  <c r="D20" i="8"/>
  <c r="E20" i="8" s="1"/>
  <c r="C20" i="8"/>
  <c r="E18" i="8"/>
  <c r="E17" i="8"/>
  <c r="E16" i="8"/>
  <c r="E15" i="8"/>
  <c r="D14" i="8"/>
  <c r="C14" i="8"/>
  <c r="E14" i="8" s="1"/>
  <c r="E13" i="8"/>
  <c r="E12" i="8"/>
  <c r="E11" i="8"/>
  <c r="E10" i="8"/>
  <c r="E9" i="8"/>
  <c r="D8" i="8"/>
  <c r="D7" i="8" s="1"/>
  <c r="C8" i="8"/>
  <c r="E8" i="8" s="1"/>
  <c r="E6" i="8"/>
  <c r="E5" i="8"/>
  <c r="E4" i="8"/>
  <c r="D3" i="8"/>
  <c r="D19" i="8" s="1"/>
  <c r="D25" i="8" s="1"/>
  <c r="C3" i="8"/>
  <c r="C19" i="8" l="1"/>
  <c r="E19" i="8" s="1"/>
  <c r="E3" i="8"/>
  <c r="C7" i="8"/>
  <c r="E7" i="8" s="1"/>
  <c r="C25" i="8"/>
  <c r="E25" i="8" s="1"/>
  <c r="L241" i="7"/>
  <c r="L218" i="7"/>
  <c r="L333" i="7" l="1"/>
  <c r="L332" i="7" s="1"/>
  <c r="L215" i="7"/>
  <c r="L214" i="7" s="1"/>
  <c r="L13" i="7"/>
  <c r="L204" i="7"/>
  <c r="L202" i="7"/>
  <c r="L200" i="7"/>
  <c r="L27" i="7" l="1"/>
  <c r="K29" i="7"/>
  <c r="M29" i="7" s="1"/>
  <c r="M338" i="7" l="1"/>
  <c r="M268" i="7"/>
  <c r="L267" i="7"/>
  <c r="M267" i="7" s="1"/>
  <c r="M266" i="7"/>
  <c r="L265" i="7"/>
  <c r="M265" i="7" s="1"/>
  <c r="M264" i="7"/>
  <c r="L263" i="7"/>
  <c r="M263" i="7" s="1"/>
  <c r="M262" i="7"/>
  <c r="L261" i="7"/>
  <c r="M261" i="7" s="1"/>
  <c r="M260" i="7"/>
  <c r="L259" i="7"/>
  <c r="M259" i="7" s="1"/>
  <c r="M258" i="7"/>
  <c r="L257" i="7"/>
  <c r="M257" i="7" s="1"/>
  <c r="M256" i="7"/>
  <c r="L255" i="7"/>
  <c r="M255" i="7" s="1"/>
  <c r="M254" i="7"/>
  <c r="L253" i="7"/>
  <c r="M253" i="7" s="1"/>
  <c r="M252" i="7"/>
  <c r="L251" i="7"/>
  <c r="M251" i="7" s="1"/>
  <c r="M250" i="7"/>
  <c r="L249" i="7"/>
  <c r="M249" i="7" s="1"/>
  <c r="M248" i="7"/>
  <c r="L247" i="7"/>
  <c r="M239" i="7"/>
  <c r="L238" i="7"/>
  <c r="M238" i="7" s="1"/>
  <c r="M237" i="7"/>
  <c r="L236" i="7"/>
  <c r="M236" i="7" s="1"/>
  <c r="M235" i="7"/>
  <c r="L234" i="7"/>
  <c r="M234" i="7" s="1"/>
  <c r="M233" i="7"/>
  <c r="L232" i="7"/>
  <c r="M232" i="7" s="1"/>
  <c r="M231" i="7"/>
  <c r="L230" i="7"/>
  <c r="M230" i="7" s="1"/>
  <c r="M229" i="7"/>
  <c r="L228" i="7"/>
  <c r="M228" i="7" s="1"/>
  <c r="M227" i="7"/>
  <c r="L226" i="7"/>
  <c r="M226" i="7" s="1"/>
  <c r="M225" i="7"/>
  <c r="L224" i="7"/>
  <c r="M224" i="7" s="1"/>
  <c r="M223" i="7"/>
  <c r="L222" i="7"/>
  <c r="M222" i="7" s="1"/>
  <c r="M221" i="7"/>
  <c r="L220" i="7"/>
  <c r="K213" i="7"/>
  <c r="M213" i="7" s="1"/>
  <c r="L212" i="7"/>
  <c r="I212" i="7"/>
  <c r="K212" i="7" s="1"/>
  <c r="K211" i="7"/>
  <c r="M211" i="7" s="1"/>
  <c r="L210" i="7"/>
  <c r="I210" i="7"/>
  <c r="K210" i="7" s="1"/>
  <c r="K209" i="7"/>
  <c r="M209" i="7" s="1"/>
  <c r="L208" i="7"/>
  <c r="I208" i="7"/>
  <c r="K208" i="7" s="1"/>
  <c r="K207" i="7"/>
  <c r="M207" i="7" s="1"/>
  <c r="L206" i="7"/>
  <c r="I206" i="7"/>
  <c r="K206" i="7" s="1"/>
  <c r="K205" i="7"/>
  <c r="M205" i="7" s="1"/>
  <c r="I204" i="7"/>
  <c r="K204" i="7" s="1"/>
  <c r="K203" i="7"/>
  <c r="M203" i="7" s="1"/>
  <c r="I202" i="7"/>
  <c r="K202" i="7" s="1"/>
  <c r="K201" i="7"/>
  <c r="M201" i="7" s="1"/>
  <c r="I200" i="7"/>
  <c r="K200" i="7" s="1"/>
  <c r="K199" i="7"/>
  <c r="M199" i="7" s="1"/>
  <c r="L198" i="7"/>
  <c r="I198" i="7"/>
  <c r="K198" i="7" s="1"/>
  <c r="K197" i="7"/>
  <c r="M197" i="7" s="1"/>
  <c r="L196" i="7"/>
  <c r="I196" i="7"/>
  <c r="K196" i="7" s="1"/>
  <c r="K195" i="7"/>
  <c r="M195" i="7" s="1"/>
  <c r="L194" i="7"/>
  <c r="I194" i="7"/>
  <c r="K194" i="7" s="1"/>
  <c r="K193" i="7"/>
  <c r="M193" i="7" s="1"/>
  <c r="L192" i="7"/>
  <c r="I192" i="7"/>
  <c r="K192" i="7" s="1"/>
  <c r="K191" i="7"/>
  <c r="M191" i="7" s="1"/>
  <c r="L190" i="7"/>
  <c r="I190" i="7"/>
  <c r="K190" i="7" s="1"/>
  <c r="K189" i="7"/>
  <c r="M189" i="7" s="1"/>
  <c r="L188" i="7"/>
  <c r="I188" i="7"/>
  <c r="K188" i="7" s="1"/>
  <c r="K187" i="7"/>
  <c r="M187" i="7" s="1"/>
  <c r="L186" i="7"/>
  <c r="I186" i="7"/>
  <c r="K186" i="7" s="1"/>
  <c r="K185" i="7"/>
  <c r="M185" i="7" s="1"/>
  <c r="L184" i="7"/>
  <c r="I184" i="7"/>
  <c r="K184" i="7" s="1"/>
  <c r="K183" i="7"/>
  <c r="M183" i="7" s="1"/>
  <c r="L182" i="7"/>
  <c r="I182" i="7"/>
  <c r="K182" i="7" s="1"/>
  <c r="K181" i="7"/>
  <c r="M181" i="7" s="1"/>
  <c r="L180" i="7"/>
  <c r="I180" i="7"/>
  <c r="K180" i="7" s="1"/>
  <c r="K179" i="7"/>
  <c r="M179" i="7" s="1"/>
  <c r="L178" i="7"/>
  <c r="I178" i="7"/>
  <c r="K178" i="7" s="1"/>
  <c r="K177" i="7"/>
  <c r="M177" i="7" s="1"/>
  <c r="L176" i="7"/>
  <c r="I176" i="7"/>
  <c r="K176" i="7" s="1"/>
  <c r="K175" i="7"/>
  <c r="M175" i="7" s="1"/>
  <c r="L174" i="7"/>
  <c r="I174" i="7"/>
  <c r="K174" i="7" s="1"/>
  <c r="K173" i="7"/>
  <c r="M173" i="7" s="1"/>
  <c r="L172" i="7"/>
  <c r="I172" i="7"/>
  <c r="K172" i="7" s="1"/>
  <c r="K171" i="7"/>
  <c r="M171" i="7" s="1"/>
  <c r="L170" i="7"/>
  <c r="I170" i="7"/>
  <c r="K170" i="7" s="1"/>
  <c r="K169" i="7"/>
  <c r="M169" i="7" s="1"/>
  <c r="L168" i="7"/>
  <c r="I168" i="7"/>
  <c r="K168" i="7" s="1"/>
  <c r="K167" i="7"/>
  <c r="M167" i="7" s="1"/>
  <c r="L166" i="7"/>
  <c r="I166" i="7"/>
  <c r="K166" i="7" s="1"/>
  <c r="K165" i="7"/>
  <c r="M165" i="7" s="1"/>
  <c r="L164" i="7"/>
  <c r="I164" i="7"/>
  <c r="K164" i="7" s="1"/>
  <c r="K163" i="7"/>
  <c r="M163" i="7" s="1"/>
  <c r="L162" i="7"/>
  <c r="I162" i="7"/>
  <c r="K162" i="7" s="1"/>
  <c r="K161" i="7"/>
  <c r="M161" i="7" s="1"/>
  <c r="L160" i="7"/>
  <c r="I160" i="7"/>
  <c r="K160" i="7" s="1"/>
  <c r="K159" i="7"/>
  <c r="M159" i="7" s="1"/>
  <c r="L158" i="7"/>
  <c r="I158" i="7"/>
  <c r="K158" i="7" s="1"/>
  <c r="K157" i="7"/>
  <c r="M157" i="7" s="1"/>
  <c r="L156" i="7"/>
  <c r="I156" i="7"/>
  <c r="K156" i="7" s="1"/>
  <c r="K155" i="7"/>
  <c r="M155" i="7" s="1"/>
  <c r="L154" i="7"/>
  <c r="I154" i="7"/>
  <c r="K154" i="7" s="1"/>
  <c r="K153" i="7"/>
  <c r="M153" i="7" s="1"/>
  <c r="L152" i="7"/>
  <c r="I152" i="7"/>
  <c r="K152" i="7" s="1"/>
  <c r="K151" i="7"/>
  <c r="M151" i="7" s="1"/>
  <c r="L150" i="7"/>
  <c r="I150" i="7"/>
  <c r="K150" i="7" s="1"/>
  <c r="K149" i="7"/>
  <c r="M149" i="7" s="1"/>
  <c r="L148" i="7"/>
  <c r="I148" i="7"/>
  <c r="K148" i="7" s="1"/>
  <c r="K147" i="7"/>
  <c r="M147" i="7" s="1"/>
  <c r="L146" i="7"/>
  <c r="I146" i="7"/>
  <c r="K146" i="7" s="1"/>
  <c r="K145" i="7"/>
  <c r="M145" i="7" s="1"/>
  <c r="L144" i="7"/>
  <c r="I144" i="7"/>
  <c r="K144" i="7" s="1"/>
  <c r="K143" i="7"/>
  <c r="M143" i="7" s="1"/>
  <c r="L142" i="7"/>
  <c r="I142" i="7"/>
  <c r="K142" i="7" s="1"/>
  <c r="K141" i="7"/>
  <c r="M141" i="7" s="1"/>
  <c r="L140" i="7"/>
  <c r="I140" i="7"/>
  <c r="K140" i="7" s="1"/>
  <c r="K139" i="7"/>
  <c r="M139" i="7" s="1"/>
  <c r="L138" i="7"/>
  <c r="I138" i="7"/>
  <c r="K138" i="7" s="1"/>
  <c r="K137" i="7"/>
  <c r="M137" i="7" s="1"/>
  <c r="L136" i="7"/>
  <c r="I136" i="7"/>
  <c r="K136" i="7" s="1"/>
  <c r="K135" i="7"/>
  <c r="M135" i="7" s="1"/>
  <c r="L134" i="7"/>
  <c r="I134" i="7"/>
  <c r="K134" i="7" s="1"/>
  <c r="K133" i="7"/>
  <c r="M133" i="7" s="1"/>
  <c r="L132" i="7"/>
  <c r="I132" i="7"/>
  <c r="K132" i="7" s="1"/>
  <c r="K131" i="7"/>
  <c r="M131" i="7" s="1"/>
  <c r="L130" i="7"/>
  <c r="I130" i="7"/>
  <c r="K130" i="7" s="1"/>
  <c r="K129" i="7"/>
  <c r="M129" i="7" s="1"/>
  <c r="L128" i="7"/>
  <c r="I128" i="7"/>
  <c r="K128" i="7" s="1"/>
  <c r="K127" i="7"/>
  <c r="M127" i="7" s="1"/>
  <c r="L126" i="7"/>
  <c r="I126" i="7"/>
  <c r="K126" i="7" s="1"/>
  <c r="K125" i="7"/>
  <c r="M125" i="7" s="1"/>
  <c r="L124" i="7"/>
  <c r="I124" i="7"/>
  <c r="K124" i="7" s="1"/>
  <c r="K123" i="7"/>
  <c r="M123" i="7" s="1"/>
  <c r="L122" i="7"/>
  <c r="I122" i="7"/>
  <c r="K122" i="7" s="1"/>
  <c r="K121" i="7"/>
  <c r="M121" i="7" s="1"/>
  <c r="L120" i="7"/>
  <c r="I120" i="7"/>
  <c r="K120" i="7" s="1"/>
  <c r="K119" i="7"/>
  <c r="M119" i="7" s="1"/>
  <c r="L118" i="7"/>
  <c r="I118" i="7"/>
  <c r="K118" i="7" s="1"/>
  <c r="K117" i="7"/>
  <c r="M117" i="7" s="1"/>
  <c r="L116" i="7"/>
  <c r="I116" i="7"/>
  <c r="K116" i="7" s="1"/>
  <c r="K115" i="7"/>
  <c r="M115" i="7" s="1"/>
  <c r="L114" i="7"/>
  <c r="I114" i="7"/>
  <c r="K114" i="7" s="1"/>
  <c r="K113" i="7"/>
  <c r="M113" i="7" s="1"/>
  <c r="L112" i="7"/>
  <c r="I112" i="7"/>
  <c r="K112" i="7" s="1"/>
  <c r="K111" i="7"/>
  <c r="M111" i="7" s="1"/>
  <c r="L110" i="7"/>
  <c r="I110" i="7"/>
  <c r="K110" i="7" s="1"/>
  <c r="K109" i="7"/>
  <c r="M109" i="7" s="1"/>
  <c r="L108" i="7"/>
  <c r="I108" i="7"/>
  <c r="K108" i="7" s="1"/>
  <c r="K107" i="7"/>
  <c r="M107" i="7" s="1"/>
  <c r="L106" i="7"/>
  <c r="I106" i="7"/>
  <c r="K106" i="7" s="1"/>
  <c r="K105" i="7"/>
  <c r="M105" i="7" s="1"/>
  <c r="L104" i="7"/>
  <c r="I104" i="7"/>
  <c r="K104" i="7" s="1"/>
  <c r="K103" i="7"/>
  <c r="M103" i="7" s="1"/>
  <c r="L102" i="7"/>
  <c r="I102" i="7"/>
  <c r="K102" i="7" s="1"/>
  <c r="K101" i="7"/>
  <c r="M101" i="7" s="1"/>
  <c r="L100" i="7"/>
  <c r="I100" i="7"/>
  <c r="K100" i="7" s="1"/>
  <c r="K99" i="7"/>
  <c r="M99" i="7" s="1"/>
  <c r="L98" i="7"/>
  <c r="I98" i="7"/>
  <c r="K98" i="7" s="1"/>
  <c r="K97" i="7"/>
  <c r="M97" i="7" s="1"/>
  <c r="L96" i="7"/>
  <c r="I96" i="7"/>
  <c r="K96" i="7" s="1"/>
  <c r="K95" i="7"/>
  <c r="M95" i="7" s="1"/>
  <c r="L94" i="7"/>
  <c r="I94" i="7"/>
  <c r="K94" i="7" s="1"/>
  <c r="K93" i="7"/>
  <c r="M93" i="7" s="1"/>
  <c r="L92" i="7"/>
  <c r="I92" i="7"/>
  <c r="K92" i="7" s="1"/>
  <c r="K91" i="7"/>
  <c r="M91" i="7" s="1"/>
  <c r="L90" i="7"/>
  <c r="I90" i="7"/>
  <c r="K90" i="7" s="1"/>
  <c r="K89" i="7"/>
  <c r="M89" i="7" s="1"/>
  <c r="L88" i="7"/>
  <c r="I88" i="7"/>
  <c r="K88" i="7" s="1"/>
  <c r="K87" i="7"/>
  <c r="M87" i="7" s="1"/>
  <c r="L86" i="7"/>
  <c r="I86" i="7"/>
  <c r="K86" i="7" s="1"/>
  <c r="K85" i="7"/>
  <c r="M85" i="7" s="1"/>
  <c r="L84" i="7"/>
  <c r="I84" i="7"/>
  <c r="K84" i="7" s="1"/>
  <c r="K83" i="7"/>
  <c r="M83" i="7" s="1"/>
  <c r="L82" i="7"/>
  <c r="I82" i="7"/>
  <c r="K82" i="7" s="1"/>
  <c r="K81" i="7"/>
  <c r="M81" i="7" s="1"/>
  <c r="L80" i="7"/>
  <c r="I80" i="7"/>
  <c r="K80" i="7" s="1"/>
  <c r="K79" i="7"/>
  <c r="M79" i="7" s="1"/>
  <c r="L78" i="7"/>
  <c r="I78" i="7"/>
  <c r="K78" i="7" s="1"/>
  <c r="K77" i="7"/>
  <c r="M77" i="7" s="1"/>
  <c r="L76" i="7"/>
  <c r="I76" i="7"/>
  <c r="K76" i="7" s="1"/>
  <c r="K75" i="7"/>
  <c r="M75" i="7" s="1"/>
  <c r="L74" i="7"/>
  <c r="I74" i="7"/>
  <c r="K74" i="7" s="1"/>
  <c r="K73" i="7"/>
  <c r="M73" i="7" s="1"/>
  <c r="L72" i="7"/>
  <c r="I72" i="7"/>
  <c r="K72" i="7" s="1"/>
  <c r="K71" i="7"/>
  <c r="M71" i="7" s="1"/>
  <c r="L70" i="7"/>
  <c r="I70" i="7"/>
  <c r="K70" i="7" s="1"/>
  <c r="K69" i="7"/>
  <c r="M69" i="7" s="1"/>
  <c r="L68" i="7"/>
  <c r="I68" i="7"/>
  <c r="K68" i="7" s="1"/>
  <c r="K67" i="7"/>
  <c r="M67" i="7" s="1"/>
  <c r="L66" i="7"/>
  <c r="I66" i="7"/>
  <c r="K66" i="7" s="1"/>
  <c r="K65" i="7"/>
  <c r="M65" i="7" s="1"/>
  <c r="L64" i="7"/>
  <c r="I64" i="7"/>
  <c r="K64" i="7" s="1"/>
  <c r="K63" i="7"/>
  <c r="M63" i="7" s="1"/>
  <c r="L62" i="7"/>
  <c r="I62" i="7"/>
  <c r="K62" i="7" s="1"/>
  <c r="K61" i="7"/>
  <c r="M61" i="7" s="1"/>
  <c r="L60" i="7"/>
  <c r="I60" i="7"/>
  <c r="K60" i="7" s="1"/>
  <c r="K59" i="7"/>
  <c r="M59" i="7" s="1"/>
  <c r="L58" i="7"/>
  <c r="I58" i="7"/>
  <c r="K58" i="7" s="1"/>
  <c r="K57" i="7"/>
  <c r="M57" i="7" s="1"/>
  <c r="L56" i="7"/>
  <c r="I56" i="7"/>
  <c r="K56" i="7" s="1"/>
  <c r="K55" i="7"/>
  <c r="M55" i="7" s="1"/>
  <c r="L54" i="7"/>
  <c r="I54" i="7"/>
  <c r="K54" i="7" s="1"/>
  <c r="K53" i="7"/>
  <c r="M53" i="7" s="1"/>
  <c r="L52" i="7"/>
  <c r="I52" i="7"/>
  <c r="K52" i="7" s="1"/>
  <c r="K51" i="7"/>
  <c r="M51" i="7" s="1"/>
  <c r="L50" i="7"/>
  <c r="I50" i="7"/>
  <c r="K50" i="7" s="1"/>
  <c r="K49" i="7"/>
  <c r="M49" i="7" s="1"/>
  <c r="L48" i="7"/>
  <c r="I48" i="7"/>
  <c r="K48" i="7" s="1"/>
  <c r="K47" i="7"/>
  <c r="M47" i="7" s="1"/>
  <c r="L46" i="7"/>
  <c r="I46" i="7"/>
  <c r="K46" i="7" s="1"/>
  <c r="K45" i="7"/>
  <c r="M45" i="7" s="1"/>
  <c r="L44" i="7"/>
  <c r="I44" i="7"/>
  <c r="K44" i="7" s="1"/>
  <c r="L42" i="7"/>
  <c r="K43" i="7"/>
  <c r="M43" i="7" s="1"/>
  <c r="I42" i="7"/>
  <c r="K42" i="7" s="1"/>
  <c r="M220" i="7" l="1"/>
  <c r="L217" i="7"/>
  <c r="M247" i="7"/>
  <c r="L240" i="7"/>
  <c r="L12" i="7"/>
  <c r="M202" i="7"/>
  <c r="M46" i="7"/>
  <c r="M54" i="7"/>
  <c r="M62" i="7"/>
  <c r="M70" i="7"/>
  <c r="M78" i="7"/>
  <c r="M86" i="7"/>
  <c r="M94" i="7"/>
  <c r="M102" i="7"/>
  <c r="M110" i="7"/>
  <c r="M118" i="7"/>
  <c r="M126" i="7"/>
  <c r="M134" i="7"/>
  <c r="M142" i="7"/>
  <c r="M150" i="7"/>
  <c r="M158" i="7"/>
  <c r="M166" i="7"/>
  <c r="M198" i="7"/>
  <c r="M170" i="7"/>
  <c r="M182" i="7"/>
  <c r="M186" i="7"/>
  <c r="M44" i="7"/>
  <c r="M164" i="7"/>
  <c r="M42" i="7"/>
  <c r="M50" i="7"/>
  <c r="M58" i="7"/>
  <c r="M66" i="7"/>
  <c r="M74" i="7"/>
  <c r="M82" i="7"/>
  <c r="M90" i="7"/>
  <c r="M98" i="7"/>
  <c r="M106" i="7"/>
  <c r="M114" i="7"/>
  <c r="M122" i="7"/>
  <c r="M130" i="7"/>
  <c r="M138" i="7"/>
  <c r="M146" i="7"/>
  <c r="M154" i="7"/>
  <c r="M162" i="7"/>
  <c r="M178" i="7"/>
  <c r="M194" i="7"/>
  <c r="M210" i="7"/>
  <c r="M174" i="7"/>
  <c r="M190" i="7"/>
  <c r="M206" i="7"/>
  <c r="M168" i="7"/>
  <c r="M172" i="7"/>
  <c r="M176" i="7"/>
  <c r="M184" i="7"/>
  <c r="M188" i="7"/>
  <c r="M196" i="7"/>
  <c r="M200" i="7"/>
  <c r="M204" i="7"/>
  <c r="M208" i="7"/>
  <c r="M212" i="7"/>
  <c r="M48" i="7"/>
  <c r="M52" i="7"/>
  <c r="M56" i="7"/>
  <c r="M60" i="7"/>
  <c r="M64" i="7"/>
  <c r="M68" i="7"/>
  <c r="M72" i="7"/>
  <c r="M76" i="7"/>
  <c r="M80" i="7"/>
  <c r="M84" i="7"/>
  <c r="M88" i="7"/>
  <c r="M92" i="7"/>
  <c r="M96" i="7"/>
  <c r="M100" i="7"/>
  <c r="M104" i="7"/>
  <c r="M108" i="7"/>
  <c r="M112" i="7"/>
  <c r="M116" i="7"/>
  <c r="M120" i="7"/>
  <c r="M124" i="7"/>
  <c r="M128" i="7"/>
  <c r="M132" i="7"/>
  <c r="M136" i="7"/>
  <c r="M140" i="7"/>
  <c r="M144" i="7"/>
  <c r="M148" i="7"/>
  <c r="M152" i="7"/>
  <c r="M156" i="7"/>
  <c r="M160" i="7"/>
  <c r="M180" i="7"/>
  <c r="M192" i="7"/>
  <c r="J10" i="7"/>
  <c r="I337" i="7" l="1"/>
  <c r="K337" i="7" s="1"/>
  <c r="M337" i="7" s="1"/>
  <c r="H336" i="7"/>
  <c r="I336" i="7" s="1"/>
  <c r="G335" i="7"/>
  <c r="I334" i="7"/>
  <c r="K334" i="7" s="1"/>
  <c r="M334" i="7" s="1"/>
  <c r="H333" i="7"/>
  <c r="I333" i="7" s="1"/>
  <c r="G332" i="7"/>
  <c r="I331" i="7"/>
  <c r="K331" i="7" s="1"/>
  <c r="M331" i="7" s="1"/>
  <c r="I330" i="7"/>
  <c r="K330" i="7" s="1"/>
  <c r="M330" i="7" s="1"/>
  <c r="I329" i="7"/>
  <c r="K329" i="7" s="1"/>
  <c r="M329" i="7" s="1"/>
  <c r="I328" i="7"/>
  <c r="K328" i="7" s="1"/>
  <c r="M328" i="7" s="1"/>
  <c r="I327" i="7"/>
  <c r="K327" i="7" s="1"/>
  <c r="M327" i="7" s="1"/>
  <c r="I326" i="7"/>
  <c r="K326" i="7" s="1"/>
  <c r="M326" i="7" s="1"/>
  <c r="I325" i="7"/>
  <c r="K325" i="7" s="1"/>
  <c r="M325" i="7" s="1"/>
  <c r="I324" i="7"/>
  <c r="K324" i="7" s="1"/>
  <c r="M324" i="7" s="1"/>
  <c r="I323" i="7"/>
  <c r="K323" i="7" s="1"/>
  <c r="M323" i="7" s="1"/>
  <c r="I322" i="7"/>
  <c r="K322" i="7" s="1"/>
  <c r="M322" i="7" s="1"/>
  <c r="I321" i="7"/>
  <c r="K321" i="7" s="1"/>
  <c r="M321" i="7" s="1"/>
  <c r="I320" i="7"/>
  <c r="K320" i="7" s="1"/>
  <c r="M320" i="7" s="1"/>
  <c r="I319" i="7"/>
  <c r="K319" i="7" s="1"/>
  <c r="M319" i="7" s="1"/>
  <c r="I318" i="7"/>
  <c r="K318" i="7" s="1"/>
  <c r="M318" i="7" s="1"/>
  <c r="I317" i="7"/>
  <c r="K317" i="7" s="1"/>
  <c r="M317" i="7" s="1"/>
  <c r="I316" i="7"/>
  <c r="K316" i="7" s="1"/>
  <c r="M316" i="7" s="1"/>
  <c r="I315" i="7"/>
  <c r="K315" i="7" s="1"/>
  <c r="M315" i="7" s="1"/>
  <c r="I314" i="7"/>
  <c r="K314" i="7" s="1"/>
  <c r="M314" i="7" s="1"/>
  <c r="I313" i="7"/>
  <c r="K313" i="7" s="1"/>
  <c r="M313" i="7" s="1"/>
  <c r="I312" i="7"/>
  <c r="K312" i="7" s="1"/>
  <c r="M312" i="7" s="1"/>
  <c r="I311" i="7"/>
  <c r="K311" i="7" s="1"/>
  <c r="M311" i="7" s="1"/>
  <c r="I310" i="7"/>
  <c r="K310" i="7" s="1"/>
  <c r="M310" i="7" s="1"/>
  <c r="I309" i="7"/>
  <c r="K309" i="7" s="1"/>
  <c r="M309" i="7" s="1"/>
  <c r="I308" i="7"/>
  <c r="K308" i="7" s="1"/>
  <c r="M308" i="7" s="1"/>
  <c r="I307" i="7"/>
  <c r="K307" i="7" s="1"/>
  <c r="M307" i="7" s="1"/>
  <c r="I306" i="7"/>
  <c r="K306" i="7" s="1"/>
  <c r="M306" i="7" s="1"/>
  <c r="I305" i="7"/>
  <c r="K305" i="7" s="1"/>
  <c r="M305" i="7" s="1"/>
  <c r="I304" i="7"/>
  <c r="K304" i="7" s="1"/>
  <c r="M304" i="7" s="1"/>
  <c r="I303" i="7"/>
  <c r="K303" i="7" s="1"/>
  <c r="M303" i="7" s="1"/>
  <c r="I302" i="7"/>
  <c r="K302" i="7" s="1"/>
  <c r="M302" i="7" s="1"/>
  <c r="I301" i="7"/>
  <c r="K301" i="7" s="1"/>
  <c r="M301" i="7" s="1"/>
  <c r="I300" i="7"/>
  <c r="K300" i="7" s="1"/>
  <c r="M300" i="7" s="1"/>
  <c r="I299" i="7"/>
  <c r="K299" i="7" s="1"/>
  <c r="M299" i="7" s="1"/>
  <c r="I298" i="7"/>
  <c r="K298" i="7" s="1"/>
  <c r="M298" i="7" s="1"/>
  <c r="I297" i="7"/>
  <c r="K297" i="7" s="1"/>
  <c r="M297" i="7" s="1"/>
  <c r="I296" i="7"/>
  <c r="K296" i="7" s="1"/>
  <c r="M296" i="7" s="1"/>
  <c r="I295" i="7"/>
  <c r="K295" i="7" s="1"/>
  <c r="M295" i="7" s="1"/>
  <c r="I294" i="7"/>
  <c r="K294" i="7" s="1"/>
  <c r="M294" i="7" s="1"/>
  <c r="I293" i="7"/>
  <c r="K293" i="7" s="1"/>
  <c r="M293" i="7" s="1"/>
  <c r="I292" i="7"/>
  <c r="K292" i="7" s="1"/>
  <c r="M292" i="7" s="1"/>
  <c r="I291" i="7"/>
  <c r="K291" i="7" s="1"/>
  <c r="M291" i="7" s="1"/>
  <c r="I290" i="7"/>
  <c r="K290" i="7" s="1"/>
  <c r="M290" i="7" s="1"/>
  <c r="I289" i="7"/>
  <c r="K289" i="7" s="1"/>
  <c r="M289" i="7" s="1"/>
  <c r="I288" i="7"/>
  <c r="K288" i="7" s="1"/>
  <c r="M288" i="7" s="1"/>
  <c r="I287" i="7"/>
  <c r="K287" i="7" s="1"/>
  <c r="M287" i="7" s="1"/>
  <c r="I286" i="7"/>
  <c r="K286" i="7" s="1"/>
  <c r="M286" i="7" s="1"/>
  <c r="I285" i="7"/>
  <c r="K285" i="7" s="1"/>
  <c r="M285" i="7" s="1"/>
  <c r="I284" i="7"/>
  <c r="K284" i="7" s="1"/>
  <c r="M284" i="7" s="1"/>
  <c r="I283" i="7"/>
  <c r="K283" i="7" s="1"/>
  <c r="M283" i="7" s="1"/>
  <c r="I282" i="7"/>
  <c r="K282" i="7" s="1"/>
  <c r="M282" i="7" s="1"/>
  <c r="I281" i="7"/>
  <c r="K281" i="7" s="1"/>
  <c r="M281" i="7" s="1"/>
  <c r="I280" i="7"/>
  <c r="K280" i="7" s="1"/>
  <c r="M280" i="7" s="1"/>
  <c r="I279" i="7"/>
  <c r="K279" i="7" s="1"/>
  <c r="M279" i="7" s="1"/>
  <c r="I278" i="7"/>
  <c r="K278" i="7" s="1"/>
  <c r="M278" i="7" s="1"/>
  <c r="I277" i="7"/>
  <c r="K277" i="7" s="1"/>
  <c r="M277" i="7" s="1"/>
  <c r="I276" i="7"/>
  <c r="K276" i="7" s="1"/>
  <c r="M276" i="7" s="1"/>
  <c r="I275" i="7"/>
  <c r="K275" i="7" s="1"/>
  <c r="M275" i="7" s="1"/>
  <c r="I274" i="7"/>
  <c r="K274" i="7" s="1"/>
  <c r="M274" i="7" s="1"/>
  <c r="I273" i="7"/>
  <c r="K273" i="7" s="1"/>
  <c r="M273" i="7" s="1"/>
  <c r="I272" i="7"/>
  <c r="K272" i="7" s="1"/>
  <c r="M272" i="7" s="1"/>
  <c r="I271" i="7"/>
  <c r="K271" i="7" s="1"/>
  <c r="M271" i="7" s="1"/>
  <c r="I270" i="7"/>
  <c r="H269" i="7"/>
  <c r="G269" i="7"/>
  <c r="I246" i="7"/>
  <c r="K246" i="7" s="1"/>
  <c r="M246" i="7" s="1"/>
  <c r="I245" i="7"/>
  <c r="K245" i="7" s="1"/>
  <c r="M245" i="7" s="1"/>
  <c r="I244" i="7"/>
  <c r="K244" i="7" s="1"/>
  <c r="M244" i="7" s="1"/>
  <c r="I243" i="7"/>
  <c r="K243" i="7" s="1"/>
  <c r="M243" i="7" s="1"/>
  <c r="I242" i="7"/>
  <c r="K242" i="7" s="1"/>
  <c r="M242" i="7" s="1"/>
  <c r="H241" i="7"/>
  <c r="H240" i="7" s="1"/>
  <c r="G240" i="7"/>
  <c r="I219" i="7"/>
  <c r="K219" i="7" s="1"/>
  <c r="M219" i="7" s="1"/>
  <c r="H218" i="7"/>
  <c r="H217" i="7" s="1"/>
  <c r="G217" i="7"/>
  <c r="I216" i="7"/>
  <c r="K216" i="7" s="1"/>
  <c r="M216" i="7" s="1"/>
  <c r="H215" i="7"/>
  <c r="I215" i="7" s="1"/>
  <c r="G214" i="7"/>
  <c r="I41" i="7"/>
  <c r="K41" i="7" s="1"/>
  <c r="M41" i="7" s="1"/>
  <c r="I40" i="7"/>
  <c r="K40" i="7" s="1"/>
  <c r="M40" i="7" s="1"/>
  <c r="I39" i="7"/>
  <c r="K39" i="7" s="1"/>
  <c r="M39" i="7" s="1"/>
  <c r="I38" i="7"/>
  <c r="K38" i="7" s="1"/>
  <c r="M38" i="7" s="1"/>
  <c r="I37" i="7"/>
  <c r="K37" i="7" s="1"/>
  <c r="M37" i="7" s="1"/>
  <c r="I36" i="7"/>
  <c r="K36" i="7" s="1"/>
  <c r="M36" i="7" s="1"/>
  <c r="I35" i="7"/>
  <c r="K35" i="7" s="1"/>
  <c r="M35" i="7" s="1"/>
  <c r="I34" i="7"/>
  <c r="K34" i="7" s="1"/>
  <c r="M34" i="7" s="1"/>
  <c r="I33" i="7"/>
  <c r="K33" i="7" s="1"/>
  <c r="M33" i="7" s="1"/>
  <c r="I32" i="7"/>
  <c r="K32" i="7" s="1"/>
  <c r="M32" i="7" s="1"/>
  <c r="I31" i="7"/>
  <c r="K31" i="7" s="1"/>
  <c r="M31" i="7" s="1"/>
  <c r="I30" i="7"/>
  <c r="K30" i="7" s="1"/>
  <c r="M30" i="7" s="1"/>
  <c r="I28" i="7"/>
  <c r="K28" i="7" s="1"/>
  <c r="M28" i="7" s="1"/>
  <c r="I27" i="7"/>
  <c r="K27" i="7" s="1"/>
  <c r="M27" i="7" s="1"/>
  <c r="I26" i="7"/>
  <c r="K26" i="7" s="1"/>
  <c r="M26" i="7" s="1"/>
  <c r="I25" i="7"/>
  <c r="K25" i="7" s="1"/>
  <c r="M25" i="7" s="1"/>
  <c r="I24" i="7"/>
  <c r="K24" i="7" s="1"/>
  <c r="M24" i="7" s="1"/>
  <c r="I23" i="7"/>
  <c r="K23" i="7" s="1"/>
  <c r="M23" i="7" s="1"/>
  <c r="I22" i="7"/>
  <c r="K22" i="7" s="1"/>
  <c r="M22" i="7" s="1"/>
  <c r="I21" i="7"/>
  <c r="K21" i="7" s="1"/>
  <c r="M21" i="7" s="1"/>
  <c r="I20" i="7"/>
  <c r="K20" i="7" s="1"/>
  <c r="M20" i="7" s="1"/>
  <c r="I19" i="7"/>
  <c r="K19" i="7" s="1"/>
  <c r="M19" i="7" s="1"/>
  <c r="I18" i="7"/>
  <c r="K18" i="7" s="1"/>
  <c r="M18" i="7" s="1"/>
  <c r="I17" i="7"/>
  <c r="K17" i="7" s="1"/>
  <c r="M17" i="7" s="1"/>
  <c r="I16" i="7"/>
  <c r="K16" i="7" s="1"/>
  <c r="M16" i="7" s="1"/>
  <c r="I15" i="7"/>
  <c r="K15" i="7" s="1"/>
  <c r="M15" i="7" s="1"/>
  <c r="I14" i="7"/>
  <c r="K14" i="7" s="1"/>
  <c r="M14" i="7" s="1"/>
  <c r="H13" i="7"/>
  <c r="H12" i="7" s="1"/>
  <c r="G12" i="7"/>
  <c r="G11" i="7" l="1"/>
  <c r="G10" i="7" s="1"/>
  <c r="I214" i="7"/>
  <c r="K214" i="7" s="1"/>
  <c r="K215" i="7"/>
  <c r="M215" i="7" s="1"/>
  <c r="I332" i="7"/>
  <c r="K332" i="7" s="1"/>
  <c r="M332" i="7" s="1"/>
  <c r="K333" i="7"/>
  <c r="M333" i="7" s="1"/>
  <c r="H332" i="7"/>
  <c r="I335" i="7"/>
  <c r="K335" i="7" s="1"/>
  <c r="M335" i="7" s="1"/>
  <c r="K336" i="7"/>
  <c r="M336" i="7" s="1"/>
  <c r="I269" i="7"/>
  <c r="K269" i="7" s="1"/>
  <c r="M269" i="7" s="1"/>
  <c r="K270" i="7"/>
  <c r="M270" i="7" s="1"/>
  <c r="I218" i="7"/>
  <c r="I241" i="7"/>
  <c r="I13" i="7"/>
  <c r="H214" i="7"/>
  <c r="H335" i="7"/>
  <c r="H11" i="7" l="1"/>
  <c r="H10" i="7" s="1"/>
  <c r="I217" i="7"/>
  <c r="K217" i="7" s="1"/>
  <c r="M217" i="7" s="1"/>
  <c r="K218" i="7"/>
  <c r="M218" i="7" s="1"/>
  <c r="I240" i="7"/>
  <c r="K240" i="7" s="1"/>
  <c r="M240" i="7" s="1"/>
  <c r="K241" i="7"/>
  <c r="M241" i="7" s="1"/>
  <c r="I12" i="7"/>
  <c r="K12" i="7" s="1"/>
  <c r="M12" i="7" s="1"/>
  <c r="K13" i="7"/>
  <c r="M13" i="7" s="1"/>
  <c r="I11" i="7" l="1"/>
  <c r="K11" i="7" l="1"/>
  <c r="I10" i="7"/>
  <c r="K10" i="7" l="1"/>
  <c r="L11" i="7"/>
  <c r="M11" i="7" s="1"/>
  <c r="M214" i="7"/>
  <c r="L10" i="7" l="1"/>
  <c r="M10" i="7" s="1"/>
</calcChain>
</file>

<file path=xl/sharedStrings.xml><?xml version="1.0" encoding="utf-8"?>
<sst xmlns="http://schemas.openxmlformats.org/spreadsheetml/2006/main" count="1175" uniqueCount="308">
  <si>
    <t>Odbor školství, mládeže, tělovýchovy a sportu</t>
  </si>
  <si>
    <t>uk.</t>
  </si>
  <si>
    <t>§</t>
  </si>
  <si>
    <t>pol.</t>
  </si>
  <si>
    <t>SU</t>
  </si>
  <si>
    <t>x</t>
  </si>
  <si>
    <t>č.a.</t>
  </si>
  <si>
    <t>0000</t>
  </si>
  <si>
    <t>nespecifikované rezervy</t>
  </si>
  <si>
    <t>4010000</t>
  </si>
  <si>
    <t>4030000</t>
  </si>
  <si>
    <t>4040000</t>
  </si>
  <si>
    <t>926 04 - DOTAČNÍ FOND</t>
  </si>
  <si>
    <t>ZŠ Česká Lípa, 28. října 2733-AP na ZŠ Špičák Česká Lípa</t>
  </si>
  <si>
    <t>neinvestiční transfery obcím</t>
  </si>
  <si>
    <t>ZŠ Turnov, Skálova 600, okres Semily-Dofinancování asistenta pedagoga</t>
  </si>
  <si>
    <t>ZŠ a MŠ, Rychnov u Jablonce n/N, p. o.-4.5 Pedagogická asistence 2015</t>
  </si>
  <si>
    <t>MŠ Jablonec n/N, Jugoslávská 13, p. o.-Činnost asistenta pedagoga u dítěte MŠ se zdravotním postižením (Aspergerův syndrom)</t>
  </si>
  <si>
    <t>ZŠ, Liberec, Křížanská 80, p. o.-Udržení funkce asistenta pedagoga ve školním roce 2015/16</t>
  </si>
  <si>
    <t>ZŠ a MŠ Tomáše Ježka Ralsko - Kuřívody-p.o.-Asistent pedagoga</t>
  </si>
  <si>
    <t>ZŠ a MŠ Dubnice, okres Česká Lípa, p.o.-Posílení činností asistenta pedagoga u žáka se zdravotním postižením</t>
  </si>
  <si>
    <t>ZŠ a SŠ waldorfská, Semily-Podpora činnosti asistenta pedagoga u žákyně se zdravotním postižením na ZŠ walfdorské v Semilech</t>
  </si>
  <si>
    <t>ZŠ a MŠ Nová Ves nad Nisou-Pedagogická asistence</t>
  </si>
  <si>
    <t>ZŠ Chrastava, náměstí 1. máje 228, okres Liberec- p.o.-Pedagogická asistence</t>
  </si>
  <si>
    <t>ZŠ Turnov, 28. října 18, okres Semily-4.5 Program Pedagogická asistence</t>
  </si>
  <si>
    <t>MŠ spec., Jablonec nad Nisou, Palackého 37, p.o.-Pedagogický asistent</t>
  </si>
  <si>
    <t>MŠ, Česká Lípa, Bratří Čapků 2864, p.o.-"SPOLEČNĚ TO DOKÁŽEME"</t>
  </si>
  <si>
    <t>ZŠ Velké Hamry, Školní 541-p.o-Asistent pedagoga pro žáky se zdravotním postižením v ZŠ Velké Hamry</t>
  </si>
  <si>
    <t>ZŠ Turnov, Žižkova 518, okres Semily, p.o.-Asistent pedagoga 2015/2016</t>
  </si>
  <si>
    <t>ZŠ a MŠ Malá Skála, okres Jablonec n/N, p.o.-Pedagogická asistence</t>
  </si>
  <si>
    <t>ZŠ a MŠ Mírová 81, Mimoň, p.o.-Spolu to zvládnem</t>
  </si>
  <si>
    <t>ZŠ Smržovka, okres Jablonec n/N -p.o-Asistent pedagoga na Základní škole Smržovka</t>
  </si>
  <si>
    <t>ZŠ a MŠ Doksy - Staré Splavy, Jezerní 74, ok.Česká Lípa-p.o.-Inkluzivní škola</t>
  </si>
  <si>
    <t>ZŠ Jablonec n/N, Liberecká 26, p.o.-Pedagogická asistence</t>
  </si>
  <si>
    <t>ZŠ a MŠ Kamenický Šenov - Prácheň, p.o.-Asistent pedagoga pro Davida Kolínského</t>
  </si>
  <si>
    <t>ZŠ prakt.a MŠ, Hrádek n/N - Loučná, Hartavská 220, p.o.-POMOCNOU RUKOU KE VZDĚLÁNÍ</t>
  </si>
  <si>
    <t>ZŠ Svor, okres Česká Lípa, p.o.-Asistent pedagoga</t>
  </si>
  <si>
    <t>ZŠ, Liberec - Vratislavice n/N, p.o.-Asistent pedagoga</t>
  </si>
  <si>
    <t>ZŠ Liberec, Sokolovská 328, p.o.-Willík ve škole</t>
  </si>
  <si>
    <t>ZŠ a MŠ, Okna, okres Česká Lípa, p.o.-Inkluze na malotřídce</t>
  </si>
  <si>
    <t>ZŠ a MŠ, Česká Lípa, Jižní 1903, p.o.-Asistent pedagoga na ZŠ Jižní</t>
  </si>
  <si>
    <t>ZŠ a MŠ Višňová, okres Liberec, p.o-Asistent pedagoga pro žáky se zdravotním znevýhodněním</t>
  </si>
  <si>
    <t>ZŠ prakt. a ZŠ spec.,Jablonné v Podj., Komenského 453, p.o.-Zajištění pedagogické asistence pro 1. ročník ZŠS</t>
  </si>
  <si>
    <t>ZŠ prakt.a ZŠ spec., Liberec, Orlí 140/7, p.o.-Pedagogická asistence ve třídě pro žáky s těžkým zdravotním postižením</t>
  </si>
  <si>
    <t/>
  </si>
  <si>
    <t>neinvestiční transfery spolkům</t>
  </si>
  <si>
    <t>tis.Kč</t>
  </si>
  <si>
    <t>926 04 - D O T A Č N Í   F O N D</t>
  </si>
  <si>
    <t>UR II. 2016</t>
  </si>
  <si>
    <t>Programy resortu školství, mládeže, tělovýchovy a sportu</t>
  </si>
  <si>
    <t>4a. Oblast podpory školství a mládež</t>
  </si>
  <si>
    <t>Program 4.1.</t>
  </si>
  <si>
    <t>Podpora volnočasových aktivit</t>
  </si>
  <si>
    <t>Program volnočasových aktivit</t>
  </si>
  <si>
    <t>Sbor dobrovolných hasičů Čistá u Horek,okr. Semily - Podpora volnočasových aktivit dětí a mládeže v Čisté u Horek</t>
  </si>
  <si>
    <t>ostatní neinvestiční výdaje jinde nezařazené</t>
  </si>
  <si>
    <t>Snílek o.s., Jablonné v/P - Chci to umět II</t>
  </si>
  <si>
    <t>Město Nové Město pod Smrkem-Podpora činnosti sportovních kroužků a oddílů v Novém Městě p/S pro rok 2015</t>
  </si>
  <si>
    <t>Sbor dobrovolných hasičů Mašov, Turnov-Dětské akce v Mašově</t>
  </si>
  <si>
    <t>Klub přátel a sponzorů DDM, Lomnice n/P-Co ti brání v podnikání? Zkuste to na vlastní noze.</t>
  </si>
  <si>
    <t>LOKACER, sdruž.pro podp.roz.kult.a cest.ruchu na Lomnicku, Lomnice n/P -STARÁ ŘEMESLA aneb NÁVRAT K PŘÍRODĚ</t>
  </si>
  <si>
    <t>Komunitní středisko KONTAKT Liberec, p.o.-Kdo si hraje, nezlobí</t>
  </si>
  <si>
    <t>IQLANDIA, o.p.s., Liberec-Hurá do laboratoře - Chemikovy kouzla a vůně</t>
  </si>
  <si>
    <t>neinvestiční transfery obecně prospěšným společnostem</t>
  </si>
  <si>
    <t>Město Ralsko-Podpora pravidelné činnosti zájmových kroužků v Ralsku</t>
  </si>
  <si>
    <t>Centrum AMAVET Lomnice n/P-Získávání zájmu dětí a mládeže o technické obory v LK</t>
  </si>
  <si>
    <t>ZŠ, Jablonec nad Nisou, Liberecká 1734/31, p.o.-Kdo si hraje - nezlobí</t>
  </si>
  <si>
    <t>neinvestiční příspěvky zřízeným příspěvkovým organizacím</t>
  </si>
  <si>
    <t>DDM "Sluníčko" Lomnice n/P, okres Semily-Božské prázdniny</t>
  </si>
  <si>
    <t>ZLOM, o.s.pěveckých sborů ZŠ T.G.Masaryka, Lomnice n/P-Zpěvem k radosti</t>
  </si>
  <si>
    <t>Program 4.2.</t>
  </si>
  <si>
    <t>Komunitní funkce škol</t>
  </si>
  <si>
    <t>4020000</t>
  </si>
  <si>
    <t>Program 4.3.</t>
  </si>
  <si>
    <t>Specifická primární prevence rizikového chování</t>
  </si>
  <si>
    <t>Program 4.4.</t>
  </si>
  <si>
    <t>Soutěže a podpora talentovaných dětí a mládeže</t>
  </si>
  <si>
    <t>Program soutěže a podpora talentovaných dětí a mládeže</t>
  </si>
  <si>
    <t>5425</t>
  </si>
  <si>
    <t>DDM "Sluníčko" Lomnice nad Popelkou, okres Semily-TALENT - MÁŠ JEJ I TY!</t>
  </si>
  <si>
    <t>IQLANDIA, o.p.s., Liberec-Mladý vědec</t>
  </si>
  <si>
    <t>Program 4.5.</t>
  </si>
  <si>
    <t>Pedagogická asistence</t>
  </si>
  <si>
    <t>4050000</t>
  </si>
  <si>
    <t>4050042</t>
  </si>
  <si>
    <t>4050043</t>
  </si>
  <si>
    <t>4050044</t>
  </si>
  <si>
    <t>4050045</t>
  </si>
  <si>
    <t>4050046</t>
  </si>
  <si>
    <t>4050048</t>
  </si>
  <si>
    <t>4050049</t>
  </si>
  <si>
    <t>4050050</t>
  </si>
  <si>
    <t>4050051</t>
  </si>
  <si>
    <t>4050052</t>
  </si>
  <si>
    <t>2460</t>
  </si>
  <si>
    <t>4050053</t>
  </si>
  <si>
    <t>4050054</t>
  </si>
  <si>
    <t>4050055</t>
  </si>
  <si>
    <t>4050056</t>
  </si>
  <si>
    <t>4050057</t>
  </si>
  <si>
    <t>4050058</t>
  </si>
  <si>
    <t>4050059</t>
  </si>
  <si>
    <t>4050060</t>
  </si>
  <si>
    <t>4050061</t>
  </si>
  <si>
    <t>4050062</t>
  </si>
  <si>
    <t>4050063</t>
  </si>
  <si>
    <t>4050064</t>
  </si>
  <si>
    <t>4050065</t>
  </si>
  <si>
    <t>4050066</t>
  </si>
  <si>
    <t>4050067</t>
  </si>
  <si>
    <t>4050068</t>
  </si>
  <si>
    <t>4050069</t>
  </si>
  <si>
    <t>4050070</t>
  </si>
  <si>
    <t>4050071</t>
  </si>
  <si>
    <t>4050072</t>
  </si>
  <si>
    <t>2310</t>
  </si>
  <si>
    <t>Program 4.6.</t>
  </si>
  <si>
    <t>Vzdělání pro vyšší zaměstnanost</t>
  </si>
  <si>
    <t>4060000</t>
  </si>
  <si>
    <t>Program 4.7.</t>
  </si>
  <si>
    <t>Podpora kompenzačních pomůcek pro žáky s podpůrnými opatřeními</t>
  </si>
  <si>
    <t>4b. Oblast podpory tělovýchovy a sport</t>
  </si>
  <si>
    <t>40700000</t>
  </si>
  <si>
    <t>ZR-RO č.28,55/16</t>
  </si>
  <si>
    <t>UR III.2016</t>
  </si>
  <si>
    <t>UR IV.2016</t>
  </si>
  <si>
    <t>RU č. 1,2/16</t>
  </si>
  <si>
    <t>Filmový klub Liberec z.s.- Dětská televize Liberec 2016</t>
  </si>
  <si>
    <t>Jizerka Semily z.s.- Letní pěvecké soustředění</t>
  </si>
  <si>
    <t>Občanské sdružení PROFIT Skuhrov- Letní tábor 2016 - tajemství hradu</t>
  </si>
  <si>
    <t>Sbor Jednoty bratrské v Chrastavě- Volnočasové kluby pro děti a mládež v Komunitním cetrum Bétel</t>
  </si>
  <si>
    <t>Oblastní spolek Českého červeného kříže v Jablonci nad Nisou- Děti žijí červeným křížem</t>
  </si>
  <si>
    <t>Město Ralsko- Radost z pohybu dětí a mládeže v Ralsku</t>
  </si>
  <si>
    <t>Městský obvod Liberec - Vratislavice nad Nisou- Dětský den ve Vratislavicích nad Nisou</t>
  </si>
  <si>
    <t>Klub hudební mládeže v Liberci- DUHOVÁ BOUŘE 2016 - Setkání umělecké mládeže Libereckého kraje</t>
  </si>
  <si>
    <t>Komunitní středisko Kontakt Liberec, p.o.- Kdo si hraje, nezlobí 2016</t>
  </si>
  <si>
    <t>SDH Vratislavice n.N.- Celoroční činnost mladých hasičů (požární sport)</t>
  </si>
  <si>
    <t>Město Nové Město pod Smrkem- Podpora volnočasových aktivit dětí a mládeže v roce 2016</t>
  </si>
  <si>
    <t>Základní škola, Liberec, Křížanská 80, příspěvková organizace- Stromy a příroda kolem nás</t>
  </si>
  <si>
    <t>Junák - český skaut, středisko Varta Semily, z.s.- Obnova dosluhujícího nábytku ve skautské klubovně</t>
  </si>
  <si>
    <t>Dům dětí a mládeže Cvikováček, příspěvková organizace- Klubovna pro mládež</t>
  </si>
  <si>
    <t>Junák - český skaut, středisko Ještěd Liberec, z.s.- Letní skautský tábor</t>
  </si>
  <si>
    <t>SH ČMS - Sbor dobrovolných hasičů Martinice- Aktivní volný čas dětí a mládeže v Martinicích v Krkonoších</t>
  </si>
  <si>
    <t>VČAS, zapsaný spolek, Česká Lípa - HRY RIO 2016</t>
  </si>
  <si>
    <t>Spolek RAK, Liberec - Letní dětský tábor Blata "Ostrov pokladů"</t>
  </si>
  <si>
    <t>Semínko země, z.s., Semily - Dotek přírody</t>
  </si>
  <si>
    <t>ALDEBARAN - LDT, z.s., Liberec- Letní dětský tábor Aldebaran - LDT, občanské sdružení</t>
  </si>
  <si>
    <t>Mateřské a dětské centrum Maják, z.s., Tanvald- Cesta lesem pohádek 2016</t>
  </si>
  <si>
    <t>Rodinný klub Motýlek, z.s., Hodkovice n/M- Příměstské tábory 2016</t>
  </si>
  <si>
    <t>Centrum Generace, o.p. s., Liberec- Letní rodinný tábor</t>
  </si>
  <si>
    <t>Snílek o.p.s., Doksy-Staré Splavy- Letní tábor Multikulturní týden</t>
  </si>
  <si>
    <t>Mgr. Pavel Bernát, Stráž n/N- Zájmové kroužky a tábory</t>
  </si>
  <si>
    <t>Občanské sdružení LAMPA, Mimoň- Across the street (třetí ročník)</t>
  </si>
  <si>
    <t>Lumen vitae, z.s., Česká Lípa- KALE JAKHA</t>
  </si>
  <si>
    <t>IQLANDIA, o.p.s., Liberec- Já, vědec!</t>
  </si>
  <si>
    <t>ZLOM, občanské sdružení pěveckých sborů ZŠ T.G.Masaryka, Lomnice n/P- Zpíváme ve sboru</t>
  </si>
  <si>
    <t>POVYK, Turnov- Turnovský letní příměstský tábor 2016</t>
  </si>
  <si>
    <t>Centrum Mateřídouška, z.s., Hejnice- Pro šikovné ruce a úsměv dětí</t>
  </si>
  <si>
    <t>Pionýr, z.s., Jablonec n/N - Pionýrská skupina Tužíňáci- Vybavení táborové základny</t>
  </si>
  <si>
    <t>Centrum pro rodinu Náruč, z.s., Turnov- Náruč dětem 2016</t>
  </si>
  <si>
    <t>ŠEŠULE, Stráž p/R- Zkvalitnění podmínek volnočasového klubu</t>
  </si>
  <si>
    <t>CMJ z.s., Jilemnice- Realizace příměstských táborů 2016</t>
  </si>
  <si>
    <t>EPIMELEIA.CZ, z.s., Liberec- Letní příměstský sportovní tábor Oldřichov</t>
  </si>
  <si>
    <t>Jicarilla, Liberec- Zkvalitnění podmínek pro letní tábor</t>
  </si>
  <si>
    <t>Rada dětí a mládeže Libereckého kraje, občanské sdružení, Liberec- Vesec dětem</t>
  </si>
  <si>
    <t>neinvestiční transfery církvím a náboženským společnostem</t>
  </si>
  <si>
    <t>neinvestiční transfery nefinančním podnikat.subjektům-f.o.</t>
  </si>
  <si>
    <t>ostatní neinvestiční transfery neziskovým apod.organizacím</t>
  </si>
  <si>
    <t>Junák - český skaut, středisko Mustang Liberec, z.s.- Celoroční podpora skautského střed.v pravid.činnosti a pořádání let.tábora</t>
  </si>
  <si>
    <t>SRPDŠ při ZUŠ, Jablonec n/N- Koncertní zájezdová činnost dětského pěveckého sboru Iuventus, gaude! v regionu, ČR i v zahraničí</t>
  </si>
  <si>
    <t>ZŠ a MŠ Desná, okres Jablonec nad Nisou, p.o.- Za poznáním</t>
  </si>
  <si>
    <t>ZŠ s rozšířenou výukou jazyků Liberec, Husova 142/44, p.o.- Vánoční čas</t>
  </si>
  <si>
    <t>ZŠ Ivana Olbrachta, Semily, Nad Špejcharem 574- Volný čas s rodinou i školou společně</t>
  </si>
  <si>
    <t>Klub přátel a sponzorů DDM, z.s., Lomnice n/P- Informační centrum pro mládež Lomnice n/P 2016</t>
  </si>
  <si>
    <t>ZŠ Dr.Miroslava Tyrše, Česká Lípa, Mánesova 1526, p.o.- Podpora zdravého pohybu žáků</t>
  </si>
  <si>
    <t>ZŠ Česká Lípa, 28. října 2733, p.o.- Sportovní akce ZŠ Špičák 2016</t>
  </si>
  <si>
    <t>ZŠ T. G. Masaryka, Hodkovice n/M, okres Liberec, p.o.- JEDEME DÁL</t>
  </si>
  <si>
    <t>ZŠ a MŠ, Okna, okres Česká Lípa, p.o.- Zájmové kroužky při ZŠ Okna</t>
  </si>
  <si>
    <t>ZŠ, Liberec, Ještědská 354/88, p.o.- Hoblice pro řemeslné dílny</t>
  </si>
  <si>
    <t>ZŠ a MŠ Kamenický Šenov, nám. Míru 616, p.o.- Šenovská smeč (2. ročník)</t>
  </si>
  <si>
    <t>ZŠ Příšovice, okres Liberec - p.o.- Volnočasové aktivity ZŠ Příšovice</t>
  </si>
  <si>
    <t>ZŠ, Mírová pod Kozákovem, okres Semily- Hrajeme si každý den</t>
  </si>
  <si>
    <t>ZŠ, Česká Lípa, Partyzánská 1053, p.o.- Naděje pro naše naděje</t>
  </si>
  <si>
    <t>Základní organizace ČSOP Vikýř 35/05, Jablonec n/N- Zkvalitnění přírod.činnosti oddílu MOP Netopýři</t>
  </si>
  <si>
    <t>Sdružení hasičů Čech, Moravy a Slezka Sbor dobrov. hasičů Předlánce, Višňová- Předlánecká stezka 2016</t>
  </si>
  <si>
    <t>ZŠ Turnov, Skálova 600, okres Semily- Čte celá škola</t>
  </si>
  <si>
    <t>MŠ Dubá - p.o.- Pohádkový les</t>
  </si>
  <si>
    <t>ZŠ Nový Bor, Generála Svobody 114, okr. Česká Lípa, p.o.- Volnočasové aktivity 2016</t>
  </si>
  <si>
    <t>ZŠ T. G. Masaryka, Hrádek n/N, Komenského 478, okres Liberec, p.o.- S časopisem za kulturou</t>
  </si>
  <si>
    <t>ZŠ, Liberec, Aloisina výšina 642, p.o.- Výšinka zpívá díla českých autorů 20. století - soutěž, koncert</t>
  </si>
  <si>
    <t>ZŠ Lidická, Hrádek n/N, Školní ul. 325, okres Liberec- Volnočasový KLUB ZŠ Lidická</t>
  </si>
  <si>
    <t>ZŠ,PŠ a MŠ, Česká Lípa, Moskevská 679, p.o.- Aktivní využití volného času</t>
  </si>
  <si>
    <t>ZŠ a MŠ Zlatá Olešnice, okres Jablonec nad Nisou, p.o.- Žijeme tu všichni společně</t>
  </si>
  <si>
    <t>ZŠ, Liberec, nám.Míru 212/2, p.o.- Trávíme čas společně</t>
  </si>
  <si>
    <t>ZŠ Rovensko p/T- Zkvalitnění podmínek pro volnoč.aktivity dětí a mládeže na ZŠ Rovensko p/T</t>
  </si>
  <si>
    <t>DDM Vikýř, Jablonec nad Nisou, Podhorská 49, p.o.- Správná pětka</t>
  </si>
  <si>
    <t>ZŠ Jablonec n/N, Pasířská 72, p.o.- Zkvalitnění a rozšíř.nabídky volnoč.aktivit žáků ZŠ Jablonec n/N ve spolup.s Eingenherd-Schule Kleinmachnow (Berlín)</t>
  </si>
  <si>
    <t>ZŠ Poniklá, okres Semily- Rozšíření nabídky volnočasových aktivit pro děti v Poniklé</t>
  </si>
  <si>
    <t>ZŠ Jablonec nad Nisou, Pivovarská 15, p.o.- Sportujeme ve škole po škole</t>
  </si>
  <si>
    <t>Euroškola Česká Lípa střední odborná škola s. r. o.- "Poznejme se navzájem 2016"</t>
  </si>
  <si>
    <t>neinvestiční transfery nefin.podnik.subjektům - p.o.</t>
  </si>
  <si>
    <t>Město Hrádek nad Nisou- Zlatá pětka mikroregionu Hrádecko - Chrastavsko</t>
  </si>
  <si>
    <t>ZŠ Smržovka, okres Jablonec n/N - p.o.- Den napříč školou aneb posílení sociálních vazeb, spolupráce a komunikace v ZŚ Smržovka</t>
  </si>
  <si>
    <t>ZŠ a MŠ, Okna, okres Česká Lípa, p.o.- Adaptační pobyt pro žáky ZŠ Okna</t>
  </si>
  <si>
    <t>ZŠ Velké Hamry, Školní 541 - p.o.- Společně k toleranci a spolupráci</t>
  </si>
  <si>
    <t>ZŠ a MŠ Desná- Prevence v Desné</t>
  </si>
  <si>
    <t>ZŠ, ZUŠ a MŠ, Frýdlant, okres Liberec- Prevence rizikového chování žáků ZŠ Frýdlant</t>
  </si>
  <si>
    <t>ZŠ, Liberec, Lesní 575/12, p.o.- Lepší dříve, než-li později aneb program primární prevence na ZŠ Lesní</t>
  </si>
  <si>
    <t>ZŠ T.G.Masaryka, Lomnice n/P- Program primární prevence na ZŠ T. G. Masaryka Lomnice n/P</t>
  </si>
  <si>
    <t>ZŠ Český Dub- Komplexní program specifické primární prevence</t>
  </si>
  <si>
    <t>Masarykova ZŠ Zásada, okres Jablonec nad Nisou- Opravdu se známe?</t>
  </si>
  <si>
    <t>ZŠ Český Dub, okres Liberec, p.o.- Matematický Dubák</t>
  </si>
  <si>
    <t>ZŠ Jablonec nad Nisou, Pivovarská 15- Nebojme se navigace GPS - plně ji využívejme.</t>
  </si>
  <si>
    <t>ZŠ a MŠ Desná, okres Jablonec n/N, p.o.- Mladí přírodovědci</t>
  </si>
  <si>
    <t>ZŠ T. G. Masaryka, Hodkovice n/M, okres Liberec, p.o.- Baltík</t>
  </si>
  <si>
    <t>Centrum AMAVET Lomnice n/P- Získávaní zájmu dětí a mládeže o technické obory v LK</t>
  </si>
  <si>
    <t>DDM "Sluníčko" Lomnice n/P, okres Semily- TALENT - MÁŠ JEJ I TY!</t>
  </si>
  <si>
    <t>ZŠ, Česká Lípa, Školní 2520, p.o.- Objev v sobě vědce</t>
  </si>
  <si>
    <t>Jednota českých matematiků a fyziků, p.s. Liberec- Rozvíjení zájmu o mat.a podp.talen.studentů v matem.</t>
  </si>
  <si>
    <t>Vzdělávací centrum Turnov, o.p.s.- Podpora techn. a přírodov.orient.programů pro žáky ZŠ a gymnázií</t>
  </si>
  <si>
    <t>DDM "Sluníčko" Lomnice nad Popelkou, okres Semily- Pohádkové prázdniny</t>
  </si>
  <si>
    <t>ZŠ Smržovka, okres Jablonec n/N - p.o.- Zlepšení podmínek pro volnočasové aktivity v ZŠ Smržovka</t>
  </si>
  <si>
    <t>MŠ speciální, Jablonec n/N, Palackého 2482, p.o.- Malí ekologové</t>
  </si>
  <si>
    <t>Český rybářský svaz, z.s., místní org.Hodkovice n/M- Rybářské závody pro děti v Hodkovicích n/M</t>
  </si>
  <si>
    <t>Podkrkonošská společ.přátel dětí zdrav.postižených Semily, z.s.- DESET + JEDNO DOBRODRUŽSTVÍ S PODKRKONOŠSKOU</t>
  </si>
  <si>
    <t>Občanské sdružení LUNARIA, Jindřichovice p/S- Za řemesly a ekoprogramy do jindřich.skanzenu</t>
  </si>
  <si>
    <t>ZŠ a MŠ Josefův Důl, okres Jablonec n/N, p.o.- Volnočasové aktivity při ZŠ a MŠ Josefův Důl</t>
  </si>
  <si>
    <t>Junák - český skaut, středisko Klíč Nový Bor, z.s.- Zlepšení mat.vybav.skautských odd.Střediska Klíč NB, drobná úpr.a podp.roč.provozu klubovny v NB</t>
  </si>
  <si>
    <t>Junák - svaz skautů a skautek ČR, přístav "FLOTILA" Liberec- Po souši i na vodě- s Flotilou vždy v pohodě</t>
  </si>
  <si>
    <t>ZŠ,ZUŠ a MŠ, Frýdlant, okr. Liberec - Nákup materiálu a pomůcek pro zkvalit.podm.realizace volnoč.aktivit</t>
  </si>
  <si>
    <t>ZŠ, Liberec, ul. 5. května 64/49, p.o.-Letní pobyt.tábor -Vzhůru na palubu aneb Dobr.ve služb.král.Alžběty I.</t>
  </si>
  <si>
    <t>ZR-RO č. 155/16</t>
  </si>
  <si>
    <t>Příloha č. 1 - tabul.část ke ZR-RO č. 155/16</t>
  </si>
  <si>
    <t>Změna rozpočtu - rozpočtové opatření č. 155/16</t>
  </si>
  <si>
    <t>ZR - RO č. 155/16</t>
  </si>
  <si>
    <t>DOCTRINA - ZŠ a MŠ, s.r.o., Liberec- Podpora technicky zaměřených volnočasových aktivit</t>
  </si>
  <si>
    <t>ZŠ a MŠ Sloup v Čechách, p.o.- Volnočasové aktivity při ZŠ a MŠ Sloup v Čechách</t>
  </si>
  <si>
    <t>Sbor dobrovolných hasičů Semily 1- Volný čas dětí se zájmem o hasičský sport</t>
  </si>
  <si>
    <t>Rodina v centru, z.ú., Nový Bor- Volnočasové aktivity pro sociálně znevýh.děti a mládež v komun.centru</t>
  </si>
  <si>
    <t>UR 1 2016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</si>
  <si>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</si>
  <si>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</si>
  <si>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</si>
  <si>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</si>
  <si>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</si>
  <si>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</si>
  <si>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</si>
  <si>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</si>
  <si>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</si>
  <si>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</si>
  <si>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</si>
  <si>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</si>
  <si>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</si>
  <si>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</si>
  <si>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</si>
  <si>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</si>
  <si>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</si>
  <si>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</si>
  <si>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</si>
  <si>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</si>
  <si>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</si>
  <si>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</si>
  <si>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</si>
  <si>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</si>
  <si>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</si>
  <si>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</si>
  <si>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</si>
  <si>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</si>
  <si>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</si>
  <si>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</si>
  <si>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</si>
  <si>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</si>
  <si>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</si>
  <si>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</si>
  <si>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</si>
  <si>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</si>
  <si>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</si>
  <si>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</si>
  <si>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</si>
  <si>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</si>
  <si>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>v tis. Kč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</si>
  <si>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</si>
  <si>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</si>
  <si>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</si>
  <si>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</si>
  <si>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</si>
  <si>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</si>
  <si>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</si>
  <si>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</si>
  <si>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</si>
  <si>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</si>
  <si>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</si>
  <si>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</si>
  <si>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</si>
  <si>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</si>
  <si>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</si>
  <si>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</si>
  <si>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</si>
  <si>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</si>
  <si>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</si>
  <si>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</si>
  <si>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</si>
  <si>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</si>
  <si>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ke ZR-RO č.155/16</t>
  </si>
  <si>
    <t>ZR-RO č.155/16</t>
  </si>
  <si>
    <t>SH ČMS - Sbor dobrovolných hasičů Česká Lípa-Je čest být mladým hasičem aneb celor.čin.ml.hasičů</t>
  </si>
  <si>
    <t>ZŠ a MŠ Raspenava, okres Liberec, p.o.- Raspenavské tvořivé hrátky III</t>
  </si>
  <si>
    <t>Středisko volného času Žlutá ponorka, Turnov, p.o.- Dětský let.tábor Dolní Mísečky 2016 Za tajemstvím Afriky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</si>
</sst>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0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19" applyNumberFormat="0" applyFill="0" applyAlignment="0" applyProtection="0"/>
    <xf numFmtId="0" fontId="10" fillId="0" borderId="19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17" borderId="20" applyNumberFormat="0" applyAlignment="0" applyProtection="0"/>
    <xf numFmtId="0" fontId="12" fillId="17" borderId="20" applyNumberFormat="0" applyAlignment="0" applyProtection="0"/>
    <xf numFmtId="0" fontId="13" fillId="0" borderId="21" applyNumberFormat="0" applyFill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19" borderId="24" applyNumberFormat="0" applyFont="0" applyAlignment="0" applyProtection="0"/>
    <xf numFmtId="0" fontId="8" fillId="19" borderId="24" applyNumberFormat="0" applyFont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9" fillId="20" borderId="0">
      <alignment horizontal="left" vertical="center"/>
    </xf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26" applyNumberFormat="0" applyAlignment="0" applyProtection="0"/>
    <xf numFmtId="0" fontId="22" fillId="8" borderId="26" applyNumberFormat="0" applyAlignment="0" applyProtection="0"/>
    <xf numFmtId="0" fontId="23" fillId="21" borderId="26" applyNumberFormat="0" applyAlignment="0" applyProtection="0"/>
    <xf numFmtId="0" fontId="23" fillId="21" borderId="26" applyNumberFormat="0" applyAlignment="0" applyProtection="0"/>
    <xf numFmtId="0" fontId="24" fillId="21" borderId="27" applyNumberFormat="0" applyAlignment="0" applyProtection="0"/>
    <xf numFmtId="0" fontId="24" fillId="21" borderId="2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</cellStyleXfs>
  <cellXfs count="222">
    <xf numFmtId="0" fontId="0" fillId="0" borderId="0" xfId="0"/>
    <xf numFmtId="0" fontId="2" fillId="0" borderId="0" xfId="1"/>
    <xf numFmtId="4" fontId="2" fillId="0" borderId="0" xfId="1" applyNumberFormat="1"/>
    <xf numFmtId="0" fontId="3" fillId="0" borderId="0" xfId="2"/>
    <xf numFmtId="0" fontId="6" fillId="0" borderId="7" xfId="1" applyFont="1" applyBorder="1" applyAlignment="1">
      <alignment horizontal="center" vertical="center"/>
    </xf>
    <xf numFmtId="0" fontId="2" fillId="0" borderId="0" xfId="68"/>
    <xf numFmtId="0" fontId="29" fillId="0" borderId="0" xfId="1" applyFont="1" applyAlignment="1">
      <alignment horizontal="center"/>
    </xf>
    <xf numFmtId="4" fontId="29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8" xfId="1" applyFont="1" applyBorder="1" applyAlignment="1">
      <alignment horizontal="center" vertical="center"/>
    </xf>
    <xf numFmtId="164" fontId="7" fillId="0" borderId="0" xfId="1" applyNumberFormat="1" applyFont="1"/>
    <xf numFmtId="0" fontId="5" fillId="0" borderId="36" xfId="1" applyFont="1" applyFill="1" applyBorder="1" applyAlignment="1">
      <alignment horizontal="center"/>
    </xf>
    <xf numFmtId="49" fontId="6" fillId="2" borderId="39" xfId="1" applyNumberFormat="1" applyFont="1" applyFill="1" applyBorder="1" applyAlignment="1">
      <alignment horizontal="center"/>
    </xf>
    <xf numFmtId="0" fontId="6" fillId="2" borderId="39" xfId="1" applyFont="1" applyFill="1" applyBorder="1" applyAlignment="1">
      <alignment horizontal="center"/>
    </xf>
    <xf numFmtId="49" fontId="6" fillId="2" borderId="39" xfId="1" applyNumberFormat="1" applyFont="1" applyFill="1" applyBorder="1" applyAlignment="1">
      <alignment horizontal="left" wrapText="1"/>
    </xf>
    <xf numFmtId="0" fontId="7" fillId="0" borderId="37" xfId="1" applyFont="1" applyFill="1" applyBorder="1" applyAlignment="1">
      <alignment horizontal="center"/>
    </xf>
    <xf numFmtId="0" fontId="6" fillId="2" borderId="40" xfId="1" applyFont="1" applyFill="1" applyBorder="1" applyAlignment="1">
      <alignment horizontal="center"/>
    </xf>
    <xf numFmtId="0" fontId="28" fillId="2" borderId="40" xfId="1" applyFont="1" applyFill="1" applyBorder="1" applyAlignment="1">
      <alignment horizontal="center"/>
    </xf>
    <xf numFmtId="0" fontId="28" fillId="2" borderId="40" xfId="1" applyFont="1" applyFill="1" applyBorder="1" applyAlignment="1">
      <alignment horizontal="left" wrapText="1"/>
    </xf>
    <xf numFmtId="0" fontId="5" fillId="0" borderId="41" xfId="1" applyFont="1" applyFill="1" applyBorder="1" applyAlignment="1">
      <alignment horizontal="center"/>
    </xf>
    <xf numFmtId="0" fontId="6" fillId="2" borderId="42" xfId="1" applyFont="1" applyFill="1" applyBorder="1" applyAlignment="1">
      <alignment horizontal="center"/>
    </xf>
    <xf numFmtId="0" fontId="28" fillId="2" borderId="42" xfId="1" applyFont="1" applyFill="1" applyBorder="1" applyAlignment="1">
      <alignment horizontal="center"/>
    </xf>
    <xf numFmtId="0" fontId="28" fillId="2" borderId="42" xfId="1" applyFont="1" applyFill="1" applyBorder="1" applyAlignment="1">
      <alignment horizontal="left" wrapText="1"/>
    </xf>
    <xf numFmtId="0" fontId="5" fillId="0" borderId="32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44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46" xfId="1" applyFont="1" applyFill="1" applyBorder="1" applyAlignment="1">
      <alignment horizontal="center"/>
    </xf>
    <xf numFmtId="0" fontId="7" fillId="0" borderId="47" xfId="1" applyFont="1" applyFill="1" applyBorder="1" applyAlignment="1">
      <alignment horizontal="center"/>
    </xf>
    <xf numFmtId="49" fontId="5" fillId="0" borderId="39" xfId="1" applyNumberFormat="1" applyFont="1" applyFill="1" applyBorder="1" applyAlignment="1">
      <alignment horizontal="center"/>
    </xf>
    <xf numFmtId="49" fontId="5" fillId="0" borderId="10" xfId="1" applyNumberFormat="1" applyFont="1" applyFill="1" applyBorder="1" applyAlignment="1">
      <alignment horizontal="center"/>
    </xf>
    <xf numFmtId="0" fontId="7" fillId="0" borderId="48" xfId="1" applyFont="1" applyFill="1" applyBorder="1" applyAlignment="1">
      <alignment horizontal="center"/>
    </xf>
    <xf numFmtId="0" fontId="28" fillId="2" borderId="13" xfId="1" applyFont="1" applyFill="1" applyBorder="1" applyAlignment="1">
      <alignment horizontal="center"/>
    </xf>
    <xf numFmtId="0" fontId="7" fillId="0" borderId="0" xfId="1" applyFont="1"/>
    <xf numFmtId="164" fontId="5" fillId="0" borderId="31" xfId="1" applyNumberFormat="1" applyFont="1" applyBorder="1" applyAlignment="1"/>
    <xf numFmtId="164" fontId="28" fillId="0" borderId="29" xfId="1" applyNumberFormat="1" applyFont="1" applyBorder="1" applyAlignment="1"/>
    <xf numFmtId="0" fontId="6" fillId="0" borderId="9" xfId="1" applyFont="1" applyBorder="1" applyAlignment="1">
      <alignment horizontal="center" vertical="center"/>
    </xf>
    <xf numFmtId="0" fontId="30" fillId="0" borderId="0" xfId="68" applyFont="1" applyAlignment="1">
      <alignment horizontal="center"/>
    </xf>
    <xf numFmtId="0" fontId="31" fillId="0" borderId="0" xfId="68" applyFont="1" applyAlignment="1">
      <alignment horizontal="center"/>
    </xf>
    <xf numFmtId="164" fontId="31" fillId="0" borderId="0" xfId="68" applyNumberFormat="1" applyFont="1" applyAlignment="1">
      <alignment horizontal="center"/>
    </xf>
    <xf numFmtId="0" fontId="6" fillId="0" borderId="9" xfId="1" applyFont="1" applyBorder="1" applyAlignment="1">
      <alignment horizontal="center" vertical="center"/>
    </xf>
    <xf numFmtId="164" fontId="7" fillId="0" borderId="29" xfId="1" applyNumberFormat="1" applyFont="1" applyBorder="1" applyAlignment="1"/>
    <xf numFmtId="0" fontId="5" fillId="27" borderId="1" xfId="1" applyFont="1" applyFill="1" applyBorder="1" applyAlignment="1">
      <alignment horizontal="center" vertical="center"/>
    </xf>
    <xf numFmtId="0" fontId="5" fillId="27" borderId="2" xfId="1" applyFont="1" applyFill="1" applyBorder="1" applyAlignment="1">
      <alignment horizontal="left" vertical="center" wrapText="1"/>
    </xf>
    <xf numFmtId="164" fontId="5" fillId="27" borderId="30" xfId="1" applyNumberFormat="1" applyFont="1" applyFill="1" applyBorder="1" applyAlignment="1"/>
    <xf numFmtId="164" fontId="7" fillId="0" borderId="55" xfId="1" applyNumberFormat="1" applyFont="1" applyBorder="1" applyAlignment="1"/>
    <xf numFmtId="49" fontId="5" fillId="0" borderId="44" xfId="1" applyNumberFormat="1" applyFont="1" applyFill="1" applyBorder="1" applyAlignment="1">
      <alignment horizontal="left" wrapText="1"/>
    </xf>
    <xf numFmtId="0" fontId="7" fillId="0" borderId="51" xfId="1" applyFont="1" applyFill="1" applyBorder="1" applyAlignment="1">
      <alignment horizontal="left" wrapText="1"/>
    </xf>
    <xf numFmtId="164" fontId="6" fillId="0" borderId="28" xfId="1" applyNumberFormat="1" applyFont="1" applyBorder="1" applyAlignment="1"/>
    <xf numFmtId="164" fontId="5" fillId="0" borderId="28" xfId="1" applyNumberFormat="1" applyFont="1" applyBorder="1" applyAlignment="1"/>
    <xf numFmtId="164" fontId="28" fillId="0" borderId="56" xfId="1" applyNumberFormat="1" applyFont="1" applyBorder="1" applyAlignment="1"/>
    <xf numFmtId="164" fontId="28" fillId="0" borderId="33" xfId="1" applyNumberFormat="1" applyFont="1" applyBorder="1" applyAlignment="1"/>
    <xf numFmtId="164" fontId="5" fillId="26" borderId="30" xfId="1" applyNumberFormat="1" applyFont="1" applyFill="1" applyBorder="1" applyAlignment="1"/>
    <xf numFmtId="164" fontId="5" fillId="0" borderId="31" xfId="1" applyNumberFormat="1" applyFont="1" applyFill="1" applyBorder="1" applyAlignment="1"/>
    <xf numFmtId="164" fontId="26" fillId="2" borderId="28" xfId="0" applyNumberFormat="1" applyFont="1" applyFill="1" applyBorder="1" applyAlignment="1"/>
    <xf numFmtId="164" fontId="27" fillId="2" borderId="29" xfId="0" applyNumberFormat="1" applyFont="1" applyFill="1" applyBorder="1" applyAlignment="1"/>
    <xf numFmtId="164" fontId="7" fillId="0" borderId="50" xfId="1" applyNumberFormat="1" applyFont="1" applyFill="1" applyBorder="1" applyAlignment="1"/>
    <xf numFmtId="0" fontId="5" fillId="0" borderId="34" xfId="1" applyFont="1" applyFill="1" applyBorder="1" applyAlignment="1">
      <alignment horizontal="center"/>
    </xf>
    <xf numFmtId="0" fontId="6" fillId="2" borderId="44" xfId="1" applyFont="1" applyFill="1" applyBorder="1" applyAlignment="1">
      <alignment horizontal="center"/>
    </xf>
    <xf numFmtId="0" fontId="6" fillId="2" borderId="44" xfId="1" applyFont="1" applyFill="1" applyBorder="1" applyAlignment="1">
      <alignment horizontal="left" wrapText="1"/>
    </xf>
    <xf numFmtId="0" fontId="28" fillId="2" borderId="45" xfId="1" applyFont="1" applyFill="1" applyBorder="1" applyAlignment="1">
      <alignment horizontal="center"/>
    </xf>
    <xf numFmtId="0" fontId="28" fillId="2" borderId="45" xfId="1" applyFont="1" applyFill="1" applyBorder="1" applyAlignment="1">
      <alignment horizontal="left" wrapText="1"/>
    </xf>
    <xf numFmtId="0" fontId="6" fillId="2" borderId="39" xfId="1" applyFont="1" applyFill="1" applyBorder="1" applyAlignment="1">
      <alignment horizontal="left" wrapText="1"/>
    </xf>
    <xf numFmtId="0" fontId="5" fillId="2" borderId="39" xfId="1" applyFont="1" applyFill="1" applyBorder="1" applyAlignment="1">
      <alignment horizontal="center"/>
    </xf>
    <xf numFmtId="0" fontId="5" fillId="2" borderId="39" xfId="1" applyFont="1" applyFill="1" applyBorder="1" applyAlignment="1">
      <alignment horizontal="left" wrapText="1"/>
    </xf>
    <xf numFmtId="0" fontId="5" fillId="2" borderId="35" xfId="1" applyFont="1" applyFill="1" applyBorder="1" applyAlignment="1">
      <alignment horizontal="center"/>
    </xf>
    <xf numFmtId="0" fontId="5" fillId="2" borderId="46" xfId="1" applyFont="1" applyFill="1" applyBorder="1" applyAlignment="1">
      <alignment horizontal="center"/>
    </xf>
    <xf numFmtId="0" fontId="5" fillId="2" borderId="52" xfId="1" applyFont="1" applyFill="1" applyBorder="1" applyAlignment="1">
      <alignment horizontal="left" wrapText="1"/>
    </xf>
    <xf numFmtId="0" fontId="7" fillId="2" borderId="40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7" fillId="2" borderId="54" xfId="1" applyFont="1" applyFill="1" applyBorder="1" applyAlignment="1">
      <alignment horizontal="left" wrapText="1"/>
    </xf>
    <xf numFmtId="0" fontId="5" fillId="26" borderId="1" xfId="1" applyFont="1" applyFill="1" applyBorder="1" applyAlignment="1">
      <alignment horizontal="center"/>
    </xf>
    <xf numFmtId="0" fontId="5" fillId="26" borderId="2" xfId="1" applyFont="1" applyFill="1" applyBorder="1" applyAlignment="1">
      <alignment horizontal="left" wrapText="1"/>
    </xf>
    <xf numFmtId="49" fontId="6" fillId="2" borderId="39" xfId="5" applyNumberFormat="1" applyFont="1" applyFill="1" applyBorder="1" applyAlignment="1">
      <alignment horizontal="center"/>
    </xf>
    <xf numFmtId="0" fontId="6" fillId="2" borderId="39" xfId="5" applyFont="1" applyFill="1" applyBorder="1" applyAlignment="1">
      <alignment horizontal="center"/>
    </xf>
    <xf numFmtId="0" fontId="6" fillId="2" borderId="9" xfId="1" applyFont="1" applyFill="1" applyBorder="1" applyAlignment="1">
      <alignment horizontal="left" wrapText="1"/>
    </xf>
    <xf numFmtId="49" fontId="28" fillId="2" borderId="40" xfId="5" applyNumberFormat="1" applyFont="1" applyFill="1" applyBorder="1" applyAlignment="1">
      <alignment horizontal="center"/>
    </xf>
    <xf numFmtId="0" fontId="28" fillId="2" borderId="40" xfId="5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49" fontId="5" fillId="0" borderId="17" xfId="1" applyNumberFormat="1" applyFont="1" applyFill="1" applyBorder="1" applyAlignment="1">
      <alignment horizontal="center"/>
    </xf>
    <xf numFmtId="49" fontId="5" fillId="2" borderId="39" xfId="1" applyNumberFormat="1" applyFont="1" applyFill="1" applyBorder="1" applyAlignment="1">
      <alignment horizontal="left" wrapText="1"/>
    </xf>
    <xf numFmtId="0" fontId="7" fillId="2" borderId="40" xfId="1" applyFont="1" applyFill="1" applyBorder="1" applyAlignment="1">
      <alignment horizontal="left" wrapText="1"/>
    </xf>
    <xf numFmtId="164" fontId="6" fillId="2" borderId="28" xfId="1" applyNumberFormat="1" applyFont="1" applyFill="1" applyBorder="1" applyAlignment="1">
      <alignment wrapText="1"/>
    </xf>
    <xf numFmtId="164" fontId="28" fillId="2" borderId="29" xfId="1" applyNumberFormat="1" applyFont="1" applyFill="1" applyBorder="1" applyAlignment="1">
      <alignment wrapText="1"/>
    </xf>
    <xf numFmtId="164" fontId="5" fillId="2" borderId="28" xfId="1" applyNumberFormat="1" applyFont="1" applyFill="1" applyBorder="1" applyAlignment="1">
      <alignment wrapText="1"/>
    </xf>
    <xf numFmtId="164" fontId="28" fillId="2" borderId="56" xfId="1" applyNumberFormat="1" applyFont="1" applyFill="1" applyBorder="1" applyAlignment="1">
      <alignment wrapText="1"/>
    </xf>
    <xf numFmtId="164" fontId="5" fillId="2" borderId="31" xfId="1" applyNumberFormat="1" applyFont="1" applyFill="1" applyBorder="1" applyAlignment="1">
      <alignment wrapText="1"/>
    </xf>
    <xf numFmtId="164" fontId="28" fillId="2" borderId="33" xfId="1" applyNumberFormat="1" applyFont="1" applyFill="1" applyBorder="1" applyAlignment="1">
      <alignment wrapText="1"/>
    </xf>
    <xf numFmtId="164" fontId="5" fillId="2" borderId="28" xfId="1" applyNumberFormat="1" applyFont="1" applyFill="1" applyBorder="1" applyAlignment="1"/>
    <xf numFmtId="164" fontId="5" fillId="2" borderId="28" xfId="5" applyNumberFormat="1" applyFont="1" applyFill="1" applyBorder="1" applyAlignment="1"/>
    <xf numFmtId="164" fontId="7" fillId="2" borderId="29" xfId="1" applyNumberFormat="1" applyFont="1" applyFill="1" applyBorder="1" applyAlignment="1"/>
    <xf numFmtId="164" fontId="7" fillId="2" borderId="29" xfId="5" applyNumberFormat="1" applyFont="1" applyFill="1" applyBorder="1" applyAlignment="1"/>
    <xf numFmtId="164" fontId="28" fillId="2" borderId="29" xfId="5" applyNumberFormat="1" applyFont="1" applyFill="1" applyBorder="1" applyAlignment="1">
      <alignment wrapText="1"/>
    </xf>
    <xf numFmtId="0" fontId="7" fillId="0" borderId="0" xfId="1" applyFont="1" applyAlignment="1">
      <alignment horizontal="center"/>
    </xf>
    <xf numFmtId="0" fontId="5" fillId="0" borderId="16" xfId="1" applyFont="1" applyFill="1" applyBorder="1" applyAlignment="1">
      <alignment horizontal="center"/>
    </xf>
    <xf numFmtId="49" fontId="5" fillId="0" borderId="43" xfId="1" applyNumberFormat="1" applyFont="1" applyFill="1" applyBorder="1" applyAlignment="1">
      <alignment horizontal="center"/>
    </xf>
    <xf numFmtId="0" fontId="5" fillId="0" borderId="17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0" fontId="5" fillId="0" borderId="40" xfId="1" applyFont="1" applyFill="1" applyBorder="1" applyAlignment="1">
      <alignment horizontal="center"/>
    </xf>
    <xf numFmtId="0" fontId="2" fillId="0" borderId="16" xfId="68" applyBorder="1" applyAlignment="1">
      <alignment horizontal="center"/>
    </xf>
    <xf numFmtId="0" fontId="2" fillId="0" borderId="12" xfId="68" applyBorder="1" applyAlignment="1">
      <alignment horizontal="center"/>
    </xf>
    <xf numFmtId="0" fontId="2" fillId="0" borderId="0" xfId="1" applyAlignment="1">
      <alignment horizontal="center"/>
    </xf>
    <xf numFmtId="4" fontId="2" fillId="0" borderId="0" xfId="1" applyNumberFormat="1" applyAlignment="1">
      <alignment horizontal="center"/>
    </xf>
    <xf numFmtId="164" fontId="7" fillId="0" borderId="0" xfId="1" applyNumberFormat="1" applyFont="1" applyAlignment="1">
      <alignment horizontal="center"/>
    </xf>
    <xf numFmtId="0" fontId="28" fillId="2" borderId="40" xfId="5" applyFont="1" applyFill="1" applyBorder="1" applyAlignment="1">
      <alignment horizontal="left" wrapText="1"/>
    </xf>
    <xf numFmtId="164" fontId="7" fillId="2" borderId="55" xfId="1" applyNumberFormat="1" applyFont="1" applyFill="1" applyBorder="1" applyAlignment="1"/>
    <xf numFmtId="164" fontId="5" fillId="27" borderId="1" xfId="1" applyNumberFormat="1" applyFont="1" applyFill="1" applyBorder="1" applyAlignment="1"/>
    <xf numFmtId="164" fontId="5" fillId="27" borderId="59" xfId="1" applyNumberFormat="1" applyFont="1" applyFill="1" applyBorder="1" applyAlignment="1"/>
    <xf numFmtId="164" fontId="5" fillId="27" borderId="38" xfId="1" applyNumberFormat="1" applyFont="1" applyFill="1" applyBorder="1" applyAlignment="1"/>
    <xf numFmtId="164" fontId="5" fillId="2" borderId="31" xfId="1" applyNumberFormat="1" applyFont="1" applyFill="1" applyBorder="1" applyAlignment="1"/>
    <xf numFmtId="0" fontId="31" fillId="2" borderId="14" xfId="1" applyFont="1" applyFill="1" applyBorder="1" applyAlignment="1">
      <alignment vertical="center" wrapText="1"/>
    </xf>
    <xf numFmtId="164" fontId="31" fillId="2" borderId="30" xfId="46" applyNumberFormat="1" applyFont="1" applyFill="1" applyBorder="1" applyAlignment="1"/>
    <xf numFmtId="164" fontId="31" fillId="2" borderId="30" xfId="1" applyNumberFormat="1" applyFont="1" applyFill="1" applyBorder="1" applyAlignment="1"/>
    <xf numFmtId="164" fontId="5" fillId="27" borderId="0" xfId="1" applyNumberFormat="1" applyFont="1" applyFill="1" applyAlignment="1"/>
    <xf numFmtId="164" fontId="5" fillId="27" borderId="55" xfId="1" applyNumberFormat="1" applyFont="1" applyFill="1" applyBorder="1" applyAlignment="1"/>
    <xf numFmtId="0" fontId="28" fillId="2" borderId="53" xfId="1" applyFont="1" applyFill="1" applyBorder="1" applyAlignment="1">
      <alignment horizontal="center"/>
    </xf>
    <xf numFmtId="164" fontId="5" fillId="27" borderId="56" xfId="1" applyNumberFormat="1" applyFont="1" applyFill="1" applyBorder="1" applyAlignment="1"/>
    <xf numFmtId="49" fontId="5" fillId="2" borderId="39" xfId="1" applyNumberFormat="1" applyFont="1" applyFill="1" applyBorder="1" applyAlignment="1">
      <alignment horizontal="center"/>
    </xf>
    <xf numFmtId="0" fontId="6" fillId="2" borderId="38" xfId="1" applyFont="1" applyFill="1" applyBorder="1" applyAlignment="1">
      <alignment horizontal="center" wrapText="1"/>
    </xf>
    <xf numFmtId="0" fontId="6" fillId="2" borderId="38" xfId="1" applyFont="1" applyFill="1" applyBorder="1" applyAlignment="1">
      <alignment horizontal="center"/>
    </xf>
    <xf numFmtId="0" fontId="31" fillId="2" borderId="0" xfId="68" applyFont="1" applyFill="1" applyAlignment="1">
      <alignment horizontal="center"/>
    </xf>
    <xf numFmtId="0" fontId="7" fillId="2" borderId="0" xfId="1" applyFont="1" applyFill="1"/>
    <xf numFmtId="0" fontId="7" fillId="2" borderId="32" xfId="1" applyFont="1" applyFill="1" applyBorder="1"/>
    <xf numFmtId="0" fontId="5" fillId="2" borderId="36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/>
    </xf>
    <xf numFmtId="0" fontId="2" fillId="2" borderId="0" xfId="1" applyFill="1"/>
    <xf numFmtId="0" fontId="5" fillId="2" borderId="32" xfId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center"/>
    </xf>
    <xf numFmtId="164" fontId="28" fillId="2" borderId="33" xfId="1" applyNumberFormat="1" applyFont="1" applyFill="1" applyBorder="1" applyAlignment="1"/>
    <xf numFmtId="0" fontId="5" fillId="2" borderId="37" xfId="1" applyFont="1" applyFill="1" applyBorder="1" applyAlignment="1">
      <alignment horizontal="center"/>
    </xf>
    <xf numFmtId="49" fontId="5" fillId="2" borderId="54" xfId="1" applyNumberFormat="1" applyFont="1" applyFill="1" applyBorder="1" applyAlignment="1">
      <alignment horizontal="center"/>
    </xf>
    <xf numFmtId="0" fontId="28" fillId="2" borderId="60" xfId="1" applyFont="1" applyFill="1" applyBorder="1" applyAlignment="1">
      <alignment horizontal="left" wrapText="1"/>
    </xf>
    <xf numFmtId="164" fontId="28" fillId="2" borderId="29" xfId="1" applyNumberFormat="1" applyFont="1" applyFill="1" applyBorder="1" applyAlignment="1"/>
    <xf numFmtId="0" fontId="5" fillId="28" borderId="1" xfId="1" applyFont="1" applyFill="1" applyBorder="1" applyAlignment="1">
      <alignment vertical="center" wrapText="1"/>
    </xf>
    <xf numFmtId="164" fontId="5" fillId="28" borderId="30" xfId="46" applyNumberFormat="1" applyFont="1" applyFill="1" applyBorder="1" applyAlignment="1"/>
    <xf numFmtId="164" fontId="5" fillId="28" borderId="30" xfId="1" applyNumberFormat="1" applyFont="1" applyFill="1" applyBorder="1" applyAlignment="1"/>
    <xf numFmtId="0" fontId="5" fillId="28" borderId="1" xfId="1" applyFont="1" applyFill="1" applyBorder="1" applyAlignment="1">
      <alignment horizontal="center" wrapText="1"/>
    </xf>
    <xf numFmtId="14" fontId="7" fillId="0" borderId="0" xfId="1" applyNumberFormat="1" applyFont="1" applyAlignment="1">
      <alignment horizontal="right"/>
    </xf>
    <xf numFmtId="0" fontId="5" fillId="2" borderId="4" xfId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44" xfId="1" applyFont="1" applyFill="1" applyBorder="1" applyAlignment="1">
      <alignment horizontal="center"/>
    </xf>
    <xf numFmtId="49" fontId="5" fillId="2" borderId="44" xfId="1" applyNumberFormat="1" applyFont="1" applyFill="1" applyBorder="1" applyAlignment="1">
      <alignment horizontal="left" wrapText="1"/>
    </xf>
    <xf numFmtId="164" fontId="5" fillId="2" borderId="36" xfId="1" applyNumberFormat="1" applyFont="1" applyFill="1" applyBorder="1" applyAlignment="1"/>
    <xf numFmtId="164" fontId="5" fillId="2" borderId="57" xfId="1" applyNumberFormat="1" applyFont="1" applyFill="1" applyBorder="1" applyAlignment="1"/>
    <xf numFmtId="0" fontId="7" fillId="2" borderId="11" xfId="1" applyFont="1" applyFill="1" applyBorder="1" applyAlignment="1">
      <alignment horizontal="center"/>
    </xf>
    <xf numFmtId="0" fontId="7" fillId="2" borderId="46" xfId="1" applyFont="1" applyFill="1" applyBorder="1" applyAlignment="1">
      <alignment horizontal="center"/>
    </xf>
    <xf numFmtId="0" fontId="7" fillId="2" borderId="47" xfId="1" applyFont="1" applyFill="1" applyBorder="1" applyAlignment="1">
      <alignment horizontal="center"/>
    </xf>
    <xf numFmtId="164" fontId="7" fillId="2" borderId="37" xfId="1" applyNumberFormat="1" applyFont="1" applyFill="1" applyBorder="1" applyAlignment="1"/>
    <xf numFmtId="164" fontId="7" fillId="2" borderId="58" xfId="1" applyNumberFormat="1" applyFont="1" applyFill="1" applyBorder="1" applyAlignment="1"/>
    <xf numFmtId="0" fontId="5" fillId="2" borderId="36" xfId="5" applyFont="1" applyFill="1" applyBorder="1" applyAlignment="1">
      <alignment horizontal="center"/>
    </xf>
    <xf numFmtId="49" fontId="5" fillId="2" borderId="17" xfId="5" applyNumberFormat="1" applyFont="1" applyFill="1" applyBorder="1" applyAlignment="1">
      <alignment horizontal="center"/>
    </xf>
    <xf numFmtId="0" fontId="7" fillId="2" borderId="37" xfId="5" applyFont="1" applyFill="1" applyBorder="1" applyAlignment="1">
      <alignment horizontal="center"/>
    </xf>
    <xf numFmtId="49" fontId="7" fillId="2" borderId="16" xfId="5" applyNumberFormat="1" applyFont="1" applyFill="1" applyBorder="1" applyAlignment="1">
      <alignment horizontal="center"/>
    </xf>
    <xf numFmtId="164" fontId="7" fillId="2" borderId="49" xfId="1" applyNumberFormat="1" applyFont="1" applyFill="1" applyBorder="1" applyAlignment="1"/>
    <xf numFmtId="49" fontId="7" fillId="2" borderId="54" xfId="5" applyNumberFormat="1" applyFont="1" applyFill="1" applyBorder="1" applyAlignment="1">
      <alignment horizontal="center"/>
    </xf>
    <xf numFmtId="164" fontId="5" fillId="2" borderId="34" xfId="1" applyNumberFormat="1" applyFont="1" applyFill="1" applyBorder="1" applyAlignment="1"/>
    <xf numFmtId="0" fontId="5" fillId="2" borderId="40" xfId="1" applyFont="1" applyFill="1" applyBorder="1" applyAlignment="1">
      <alignment horizontal="center"/>
    </xf>
    <xf numFmtId="0" fontId="2" fillId="2" borderId="12" xfId="68" applyFill="1" applyBorder="1" applyAlignment="1">
      <alignment horizontal="center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62" xfId="0" applyFont="1" applyFill="1" applyBorder="1" applyAlignment="1">
      <alignment horizontal="center" vertical="center" wrapText="1"/>
    </xf>
    <xf numFmtId="0" fontId="36" fillId="29" borderId="63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vertical="center" wrapText="1"/>
    </xf>
    <xf numFmtId="0" fontId="37" fillId="0" borderId="5" xfId="0" applyFont="1" applyBorder="1" applyAlignment="1">
      <alignment horizontal="right" vertical="center" wrapText="1"/>
    </xf>
    <xf numFmtId="4" fontId="37" fillId="0" borderId="5" xfId="0" applyNumberFormat="1" applyFont="1" applyBorder="1" applyAlignment="1">
      <alignment horizontal="right" vertical="center" wrapText="1"/>
    </xf>
    <xf numFmtId="4" fontId="37" fillId="0" borderId="64" xfId="0" applyNumberFormat="1" applyFont="1" applyBorder="1" applyAlignment="1">
      <alignment horizontal="right" vertical="center" wrapText="1"/>
    </xf>
    <xf numFmtId="0" fontId="38" fillId="0" borderId="48" xfId="0" applyFont="1" applyBorder="1" applyAlignment="1">
      <alignment vertical="center" wrapText="1"/>
    </xf>
    <xf numFmtId="0" fontId="38" fillId="0" borderId="46" xfId="0" applyFont="1" applyBorder="1" applyAlignment="1">
      <alignment horizontal="right" vertical="center" wrapText="1"/>
    </xf>
    <xf numFmtId="4" fontId="38" fillId="0" borderId="46" xfId="0" applyNumberFormat="1" applyFont="1" applyBorder="1" applyAlignment="1">
      <alignment horizontal="right" vertical="center" wrapText="1"/>
    </xf>
    <xf numFmtId="4" fontId="38" fillId="0" borderId="46" xfId="0" applyNumberFormat="1" applyFont="1" applyBorder="1" applyAlignment="1">
      <alignment vertical="center"/>
    </xf>
    <xf numFmtId="4" fontId="38" fillId="0" borderId="65" xfId="0" applyNumberFormat="1" applyFont="1" applyBorder="1" applyAlignment="1">
      <alignment vertical="center"/>
    </xf>
    <xf numFmtId="4" fontId="0" fillId="0" borderId="0" xfId="0" applyNumberFormat="1"/>
    <xf numFmtId="4" fontId="38" fillId="0" borderId="5" xfId="0" applyNumberFormat="1" applyFont="1" applyBorder="1" applyAlignment="1">
      <alignment horizontal="right" vertical="center" wrapText="1"/>
    </xf>
    <xf numFmtId="0" fontId="37" fillId="0" borderId="48" xfId="0" applyFont="1" applyBorder="1" applyAlignment="1">
      <alignment vertical="center" wrapText="1"/>
    </xf>
    <xf numFmtId="4" fontId="37" fillId="0" borderId="46" xfId="0" applyNumberFormat="1" applyFont="1" applyBorder="1" applyAlignment="1">
      <alignment horizontal="right" vertical="center" wrapText="1"/>
    </xf>
    <xf numFmtId="4" fontId="37" fillId="0" borderId="65" xfId="0" applyNumberFormat="1" applyFont="1" applyBorder="1" applyAlignment="1">
      <alignment horizontal="right" vertical="center" wrapText="1"/>
    </xf>
    <xf numFmtId="4" fontId="38" fillId="0" borderId="65" xfId="0" applyNumberFormat="1" applyFont="1" applyBorder="1" applyAlignment="1">
      <alignment horizontal="right" vertical="center" wrapText="1"/>
    </xf>
    <xf numFmtId="0" fontId="37" fillId="0" borderId="46" xfId="0" applyFont="1" applyBorder="1" applyAlignment="1">
      <alignment horizontal="right" vertical="center" wrapText="1"/>
    </xf>
    <xf numFmtId="0" fontId="38" fillId="0" borderId="66" xfId="0" applyFont="1" applyBorder="1" applyAlignment="1">
      <alignment vertical="center" wrapText="1"/>
    </xf>
    <xf numFmtId="0" fontId="38" fillId="0" borderId="67" xfId="0" applyFont="1" applyBorder="1" applyAlignment="1">
      <alignment horizontal="right" vertical="center" wrapText="1"/>
    </xf>
    <xf numFmtId="4" fontId="38" fillId="0" borderId="67" xfId="0" applyNumberFormat="1" applyFont="1" applyBorder="1" applyAlignment="1">
      <alignment horizontal="right" vertical="center" wrapText="1"/>
    </xf>
    <xf numFmtId="4" fontId="38" fillId="0" borderId="68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vertical="center" wrapText="1"/>
    </xf>
    <xf numFmtId="0" fontId="37" fillId="0" borderId="62" xfId="0" applyFont="1" applyBorder="1" applyAlignment="1">
      <alignment horizontal="right" vertical="center" wrapText="1"/>
    </xf>
    <xf numFmtId="4" fontId="37" fillId="0" borderId="62" xfId="0" applyNumberFormat="1" applyFont="1" applyBorder="1" applyAlignment="1">
      <alignment horizontal="right" vertical="center" wrapText="1"/>
    </xf>
    <xf numFmtId="4" fontId="37" fillId="0" borderId="63" xfId="0" applyNumberFormat="1" applyFont="1" applyBorder="1" applyAlignment="1">
      <alignment horizontal="right" vertical="center" wrapText="1"/>
    </xf>
    <xf numFmtId="0" fontId="39" fillId="0" borderId="0" xfId="0" applyFont="1" applyFill="1" applyBorder="1"/>
    <xf numFmtId="165" fontId="39" fillId="0" borderId="43" xfId="0" applyNumberFormat="1" applyFont="1" applyFill="1" applyBorder="1" applyAlignment="1">
      <alignment horizontal="right"/>
    </xf>
    <xf numFmtId="0" fontId="38" fillId="0" borderId="4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right" vertical="center" wrapText="1"/>
    </xf>
    <xf numFmtId="4" fontId="38" fillId="0" borderId="64" xfId="0" applyNumberFormat="1" applyFont="1" applyBorder="1" applyAlignment="1">
      <alignment horizontal="right" vertical="center" wrapText="1"/>
    </xf>
    <xf numFmtId="0" fontId="38" fillId="0" borderId="48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30" fillId="0" borderId="0" xfId="68" applyFont="1" applyAlignment="1">
      <alignment horizontal="center"/>
    </xf>
    <xf numFmtId="0" fontId="33" fillId="2" borderId="0" xfId="68" applyFont="1" applyFill="1" applyAlignment="1">
      <alignment horizontal="center"/>
    </xf>
    <xf numFmtId="164" fontId="7" fillId="2" borderId="0" xfId="68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5" fillId="28" borderId="2" xfId="1" applyFont="1" applyFill="1" applyBorder="1" applyAlignment="1">
      <alignment horizontal="left" wrapText="1"/>
    </xf>
    <xf numFmtId="0" fontId="5" fillId="28" borderId="3" xfId="1" applyFont="1" applyFill="1" applyBorder="1" applyAlignment="1">
      <alignment horizontal="left" wrapText="1"/>
    </xf>
    <xf numFmtId="0" fontId="5" fillId="28" borderId="59" xfId="1" applyFont="1" applyFill="1" applyBorder="1" applyAlignment="1">
      <alignment horizontal="left" wrapText="1"/>
    </xf>
    <xf numFmtId="0" fontId="5" fillId="2" borderId="13" xfId="1" applyFont="1" applyFill="1" applyBorder="1" applyAlignment="1">
      <alignment horizontal="center"/>
    </xf>
    <xf numFmtId="0" fontId="2" fillId="2" borderId="13" xfId="68" applyFill="1" applyBorder="1" applyAlignment="1">
      <alignment horizontal="center"/>
    </xf>
    <xf numFmtId="0" fontId="4" fillId="0" borderId="0" xfId="68" applyFont="1" applyAlignment="1">
      <alignment horizontal="center"/>
    </xf>
    <xf numFmtId="0" fontId="4" fillId="0" borderId="0" xfId="68" applyFont="1" applyFill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2" fillId="0" borderId="18" xfId="68" applyBorder="1" applyAlignment="1">
      <alignment horizontal="center" vertical="center"/>
    </xf>
    <xf numFmtId="0" fontId="31" fillId="2" borderId="2" xfId="1" applyFont="1" applyFill="1" applyBorder="1" applyAlignment="1">
      <alignment horizontal="left" vertical="center" wrapText="1"/>
    </xf>
    <xf numFmtId="0" fontId="31" fillId="2" borderId="3" xfId="1" applyFont="1" applyFill="1" applyBorder="1" applyAlignment="1">
      <alignment horizontal="left" vertical="center" wrapText="1"/>
    </xf>
    <xf numFmtId="0" fontId="5" fillId="28" borderId="2" xfId="1" applyFont="1" applyFill="1" applyBorder="1" applyAlignment="1">
      <alignment horizontal="left" vertical="center" wrapText="1"/>
    </xf>
    <xf numFmtId="0" fontId="5" fillId="28" borderId="3" xfId="1" applyFont="1" applyFill="1" applyBorder="1" applyAlignment="1">
      <alignment horizontal="left" vertical="center" wrapText="1"/>
    </xf>
    <xf numFmtId="49" fontId="5" fillId="27" borderId="2" xfId="1" applyNumberFormat="1" applyFont="1" applyFill="1" applyBorder="1" applyAlignment="1">
      <alignment horizontal="left" vertical="center"/>
    </xf>
    <xf numFmtId="49" fontId="5" fillId="27" borderId="3" xfId="1" applyNumberFormat="1" applyFont="1" applyFill="1" applyBorder="1" applyAlignment="1">
      <alignment horizontal="left" vertical="center"/>
    </xf>
    <xf numFmtId="49" fontId="5" fillId="26" borderId="2" xfId="1" applyNumberFormat="1" applyFont="1" applyFill="1" applyBorder="1" applyAlignment="1">
      <alignment horizontal="left"/>
    </xf>
    <xf numFmtId="49" fontId="5" fillId="26" borderId="3" xfId="1" applyNumberFormat="1" applyFont="1" applyFill="1" applyBorder="1" applyAlignment="1">
      <alignment horizontal="left"/>
    </xf>
    <xf numFmtId="49" fontId="5" fillId="26" borderId="61" xfId="1" applyNumberFormat="1" applyFont="1" applyFill="1" applyBorder="1" applyAlignment="1">
      <alignment horizontal="left"/>
    </xf>
    <xf numFmtId="0" fontId="34" fillId="29" borderId="43" xfId="0" applyFont="1" applyFill="1" applyBorder="1" applyAlignment="1">
      <alignment horizontal="center"/>
    </xf>
    <xf numFmtId="4" fontId="7" fillId="2" borderId="0" xfId="1" applyNumberFormat="1" applyFont="1" applyFill="1" applyAlignment="1"/>
    <xf numFmtId="0" fontId="35" fillId="2" borderId="0" xfId="0" applyFont="1" applyFill="1" applyAlignment="1"/>
  </cellXfs>
  <cellStyles count="110">
    <cellStyle name="20 % – Zvýraznění1 2" xfId="7"/>
    <cellStyle name="20 % – Zvýraznění1 3" xfId="8"/>
    <cellStyle name="20 % – Zvýraznění2 2" xfId="9"/>
    <cellStyle name="20 % – Zvýraznění2 3" xfId="10"/>
    <cellStyle name="20 % – Zvýraznění3 2" xfId="11"/>
    <cellStyle name="20 % – Zvýraznění3 3" xfId="12"/>
    <cellStyle name="20 % – Zvýraznění4 2" xfId="13"/>
    <cellStyle name="20 % – Zvýraznění4 3" xfId="14"/>
    <cellStyle name="20 % – Zvýraznění5 2" xfId="15"/>
    <cellStyle name="20 % – Zvýraznění5 3" xfId="16"/>
    <cellStyle name="20 % – Zvýraznění6 2" xfId="17"/>
    <cellStyle name="20 % – Zvýraznění6 3" xfId="18"/>
    <cellStyle name="40 % – Zvýraznění1 2" xfId="19"/>
    <cellStyle name="40 % – Zvýraznění1 3" xfId="20"/>
    <cellStyle name="40 % – Zvýraznění2 2" xfId="21"/>
    <cellStyle name="40 % – Zvýraznění2 3" xfId="22"/>
    <cellStyle name="40 % – Zvýraznění3 2" xfId="23"/>
    <cellStyle name="40 % – Zvýraznění3 3" xfId="24"/>
    <cellStyle name="40 % – Zvýraznění4 2" xfId="25"/>
    <cellStyle name="40 % – Zvýraznění4 3" xfId="26"/>
    <cellStyle name="40 % – Zvýraznění5 2" xfId="27"/>
    <cellStyle name="40 % – Zvýraznění5 3" xfId="28"/>
    <cellStyle name="40 % – Zvýraznění6 2" xfId="29"/>
    <cellStyle name="40 % – Zvýraznění6 3" xfId="30"/>
    <cellStyle name="60 % – Zvýraznění1 2" xfId="31"/>
    <cellStyle name="60 % – Zvýraznění1 3" xfId="32"/>
    <cellStyle name="60 % – Zvýraznění2 2" xfId="33"/>
    <cellStyle name="60 % – Zvýraznění2 3" xfId="34"/>
    <cellStyle name="60 % – Zvýraznění3 2" xfId="35"/>
    <cellStyle name="60 % – Zvýraznění3 3" xfId="36"/>
    <cellStyle name="60 % – Zvýraznění4 2" xfId="37"/>
    <cellStyle name="60 % – Zvýraznění4 3" xfId="38"/>
    <cellStyle name="60 % – Zvýraznění5 2" xfId="39"/>
    <cellStyle name="60 % – Zvýraznění5 3" xfId="40"/>
    <cellStyle name="60 % – Zvýraznění6 2" xfId="41"/>
    <cellStyle name="60 % – Zvýraznění6 3" xfId="42"/>
    <cellStyle name="Celkem 2" xfId="43"/>
    <cellStyle name="Celkem 3" xfId="44"/>
    <cellStyle name="Čárka 2" xfId="45"/>
    <cellStyle name="čárky 2" xfId="46"/>
    <cellStyle name="čárky 2 2" xfId="47"/>
    <cellStyle name="čárky 3" xfId="48"/>
    <cellStyle name="čárky 3 2" xfId="49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70"/>
    <cellStyle name="normální 2" xfId="3"/>
    <cellStyle name="normální 2 2" xfId="71"/>
    <cellStyle name="Normální 3" xfId="4"/>
    <cellStyle name="Normální 3 2" xfId="72"/>
    <cellStyle name="Normální 4" xfId="6"/>
    <cellStyle name="Normální 4 2" xfId="73"/>
    <cellStyle name="Normální 4 2 2" xfId="74"/>
    <cellStyle name="Normální 5" xfId="75"/>
    <cellStyle name="Normální 5 2" xfId="76"/>
    <cellStyle name="Normální 6" xfId="77"/>
    <cellStyle name="Normální 7" xfId="78"/>
    <cellStyle name="Normální 8" xfId="79"/>
    <cellStyle name="Normální 9" xfId="80"/>
    <cellStyle name="normální_2. Rozpočet 2007 - tabulky" xfId="2"/>
    <cellStyle name="normální_Rozpis výdajů 03 bez PO 2 2" xfId="1"/>
    <cellStyle name="normální_Rozpis výdajů 03 bez PO_04 - OSMTVS" xfId="5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colors>
    <mruColors>
      <color rgb="FFFFFF99"/>
      <color rgb="FFFFCCFF"/>
      <color rgb="FFB8CC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9"/>
  <sheetViews>
    <sheetView tabSelected="1" zoomScaleNormal="100" workbookViewId="0">
      <selection activeCell="P100" sqref="P100"/>
    </sheetView>
  </sheetViews>
  <sheetFormatPr defaultRowHeight="12.75" x14ac:dyDescent="0.2"/>
  <cols>
    <col min="1" max="1" width="3.140625" style="1" customWidth="1"/>
    <col min="2" max="2" width="7.140625" style="1" customWidth="1"/>
    <col min="3" max="5" width="4.7109375" style="1" customWidth="1"/>
    <col min="6" max="6" width="38.5703125" style="1" customWidth="1"/>
    <col min="7" max="7" width="10.5703125" style="2" customWidth="1"/>
    <col min="8" max="8" width="9.5703125" style="1" hidden="1" customWidth="1"/>
    <col min="9" max="9" width="10.7109375" style="1" hidden="1" customWidth="1"/>
    <col min="10" max="10" width="10.7109375" style="10" hidden="1" customWidth="1"/>
    <col min="11" max="11" width="10" style="10" customWidth="1"/>
    <col min="12" max="12" width="9.5703125" style="34" bestFit="1" customWidth="1"/>
    <col min="13" max="13" width="10.5703125" style="34" bestFit="1" customWidth="1"/>
    <col min="14" max="14" width="11.7109375" style="124" customWidth="1"/>
    <col min="15" max="250" width="8.85546875" style="1"/>
    <col min="251" max="251" width="3.140625" style="1" customWidth="1"/>
    <col min="252" max="252" width="7.140625" style="1" customWidth="1"/>
    <col min="253" max="255" width="4.7109375" style="1" customWidth="1"/>
    <col min="256" max="256" width="38.7109375" style="1" customWidth="1"/>
    <col min="257" max="257" width="10" style="1" customWidth="1"/>
    <col min="258" max="258" width="9.5703125" style="1" customWidth="1"/>
    <col min="259" max="259" width="9.42578125" style="1" customWidth="1"/>
    <col min="260" max="260" width="10.7109375" style="1" customWidth="1"/>
    <col min="261" max="261" width="11.85546875" style="1" customWidth="1"/>
    <col min="262" max="262" width="9.5703125" style="1" bestFit="1" customWidth="1"/>
    <col min="263" max="506" width="8.85546875" style="1"/>
    <col min="507" max="507" width="3.140625" style="1" customWidth="1"/>
    <col min="508" max="508" width="7.140625" style="1" customWidth="1"/>
    <col min="509" max="511" width="4.7109375" style="1" customWidth="1"/>
    <col min="512" max="512" width="38.7109375" style="1" customWidth="1"/>
    <col min="513" max="513" width="10" style="1" customWidth="1"/>
    <col min="514" max="514" width="9.5703125" style="1" customWidth="1"/>
    <col min="515" max="515" width="9.42578125" style="1" customWidth="1"/>
    <col min="516" max="516" width="10.7109375" style="1" customWidth="1"/>
    <col min="517" max="517" width="11.85546875" style="1" customWidth="1"/>
    <col min="518" max="518" width="9.5703125" style="1" bestFit="1" customWidth="1"/>
    <col min="519" max="762" width="8.85546875" style="1"/>
    <col min="763" max="763" width="3.140625" style="1" customWidth="1"/>
    <col min="764" max="764" width="7.140625" style="1" customWidth="1"/>
    <col min="765" max="767" width="4.7109375" style="1" customWidth="1"/>
    <col min="768" max="768" width="38.7109375" style="1" customWidth="1"/>
    <col min="769" max="769" width="10" style="1" customWidth="1"/>
    <col min="770" max="770" width="9.5703125" style="1" customWidth="1"/>
    <col min="771" max="771" width="9.42578125" style="1" customWidth="1"/>
    <col min="772" max="772" width="10.7109375" style="1" customWidth="1"/>
    <col min="773" max="773" width="11.85546875" style="1" customWidth="1"/>
    <col min="774" max="774" width="9.5703125" style="1" bestFit="1" customWidth="1"/>
    <col min="775" max="1018" width="8.85546875" style="1"/>
    <col min="1019" max="1019" width="3.140625" style="1" customWidth="1"/>
    <col min="1020" max="1020" width="7.140625" style="1" customWidth="1"/>
    <col min="1021" max="1023" width="4.7109375" style="1" customWidth="1"/>
    <col min="1024" max="1024" width="38.7109375" style="1" customWidth="1"/>
    <col min="1025" max="1025" width="10" style="1" customWidth="1"/>
    <col min="1026" max="1026" width="9.5703125" style="1" customWidth="1"/>
    <col min="1027" max="1027" width="9.42578125" style="1" customWidth="1"/>
    <col min="1028" max="1028" width="10.7109375" style="1" customWidth="1"/>
    <col min="1029" max="1029" width="11.85546875" style="1" customWidth="1"/>
    <col min="1030" max="1030" width="9.5703125" style="1" bestFit="1" customWidth="1"/>
    <col min="1031" max="1274" width="8.85546875" style="1"/>
    <col min="1275" max="1275" width="3.140625" style="1" customWidth="1"/>
    <col min="1276" max="1276" width="7.140625" style="1" customWidth="1"/>
    <col min="1277" max="1279" width="4.7109375" style="1" customWidth="1"/>
    <col min="1280" max="1280" width="38.7109375" style="1" customWidth="1"/>
    <col min="1281" max="1281" width="10" style="1" customWidth="1"/>
    <col min="1282" max="1282" width="9.5703125" style="1" customWidth="1"/>
    <col min="1283" max="1283" width="9.42578125" style="1" customWidth="1"/>
    <col min="1284" max="1284" width="10.7109375" style="1" customWidth="1"/>
    <col min="1285" max="1285" width="11.85546875" style="1" customWidth="1"/>
    <col min="1286" max="1286" width="9.5703125" style="1" bestFit="1" customWidth="1"/>
    <col min="1287" max="1530" width="8.85546875" style="1"/>
    <col min="1531" max="1531" width="3.140625" style="1" customWidth="1"/>
    <col min="1532" max="1532" width="7.140625" style="1" customWidth="1"/>
    <col min="1533" max="1535" width="4.7109375" style="1" customWidth="1"/>
    <col min="1536" max="1536" width="38.7109375" style="1" customWidth="1"/>
    <col min="1537" max="1537" width="10" style="1" customWidth="1"/>
    <col min="1538" max="1538" width="9.5703125" style="1" customWidth="1"/>
    <col min="1539" max="1539" width="9.42578125" style="1" customWidth="1"/>
    <col min="1540" max="1540" width="10.7109375" style="1" customWidth="1"/>
    <col min="1541" max="1541" width="11.85546875" style="1" customWidth="1"/>
    <col min="1542" max="1542" width="9.5703125" style="1" bestFit="1" customWidth="1"/>
    <col min="1543" max="1786" width="8.85546875" style="1"/>
    <col min="1787" max="1787" width="3.140625" style="1" customWidth="1"/>
    <col min="1788" max="1788" width="7.140625" style="1" customWidth="1"/>
    <col min="1789" max="1791" width="4.7109375" style="1" customWidth="1"/>
    <col min="1792" max="1792" width="38.7109375" style="1" customWidth="1"/>
    <col min="1793" max="1793" width="10" style="1" customWidth="1"/>
    <col min="1794" max="1794" width="9.5703125" style="1" customWidth="1"/>
    <col min="1795" max="1795" width="9.42578125" style="1" customWidth="1"/>
    <col min="1796" max="1796" width="10.7109375" style="1" customWidth="1"/>
    <col min="1797" max="1797" width="11.85546875" style="1" customWidth="1"/>
    <col min="1798" max="1798" width="9.5703125" style="1" bestFit="1" customWidth="1"/>
    <col min="1799" max="2042" width="8.85546875" style="1"/>
    <col min="2043" max="2043" width="3.140625" style="1" customWidth="1"/>
    <col min="2044" max="2044" width="7.140625" style="1" customWidth="1"/>
    <col min="2045" max="2047" width="4.7109375" style="1" customWidth="1"/>
    <col min="2048" max="2048" width="38.7109375" style="1" customWidth="1"/>
    <col min="2049" max="2049" width="10" style="1" customWidth="1"/>
    <col min="2050" max="2050" width="9.5703125" style="1" customWidth="1"/>
    <col min="2051" max="2051" width="9.42578125" style="1" customWidth="1"/>
    <col min="2052" max="2052" width="10.7109375" style="1" customWidth="1"/>
    <col min="2053" max="2053" width="11.85546875" style="1" customWidth="1"/>
    <col min="2054" max="2054" width="9.5703125" style="1" bestFit="1" customWidth="1"/>
    <col min="2055" max="2298" width="8.85546875" style="1"/>
    <col min="2299" max="2299" width="3.140625" style="1" customWidth="1"/>
    <col min="2300" max="2300" width="7.140625" style="1" customWidth="1"/>
    <col min="2301" max="2303" width="4.7109375" style="1" customWidth="1"/>
    <col min="2304" max="2304" width="38.7109375" style="1" customWidth="1"/>
    <col min="2305" max="2305" width="10" style="1" customWidth="1"/>
    <col min="2306" max="2306" width="9.5703125" style="1" customWidth="1"/>
    <col min="2307" max="2307" width="9.42578125" style="1" customWidth="1"/>
    <col min="2308" max="2308" width="10.7109375" style="1" customWidth="1"/>
    <col min="2309" max="2309" width="11.85546875" style="1" customWidth="1"/>
    <col min="2310" max="2310" width="9.5703125" style="1" bestFit="1" customWidth="1"/>
    <col min="2311" max="2554" width="8.85546875" style="1"/>
    <col min="2555" max="2555" width="3.140625" style="1" customWidth="1"/>
    <col min="2556" max="2556" width="7.140625" style="1" customWidth="1"/>
    <col min="2557" max="2559" width="4.7109375" style="1" customWidth="1"/>
    <col min="2560" max="2560" width="38.7109375" style="1" customWidth="1"/>
    <col min="2561" max="2561" width="10" style="1" customWidth="1"/>
    <col min="2562" max="2562" width="9.5703125" style="1" customWidth="1"/>
    <col min="2563" max="2563" width="9.42578125" style="1" customWidth="1"/>
    <col min="2564" max="2564" width="10.7109375" style="1" customWidth="1"/>
    <col min="2565" max="2565" width="11.85546875" style="1" customWidth="1"/>
    <col min="2566" max="2566" width="9.5703125" style="1" bestFit="1" customWidth="1"/>
    <col min="2567" max="2810" width="8.85546875" style="1"/>
    <col min="2811" max="2811" width="3.140625" style="1" customWidth="1"/>
    <col min="2812" max="2812" width="7.140625" style="1" customWidth="1"/>
    <col min="2813" max="2815" width="4.7109375" style="1" customWidth="1"/>
    <col min="2816" max="2816" width="38.7109375" style="1" customWidth="1"/>
    <col min="2817" max="2817" width="10" style="1" customWidth="1"/>
    <col min="2818" max="2818" width="9.5703125" style="1" customWidth="1"/>
    <col min="2819" max="2819" width="9.42578125" style="1" customWidth="1"/>
    <col min="2820" max="2820" width="10.7109375" style="1" customWidth="1"/>
    <col min="2821" max="2821" width="11.85546875" style="1" customWidth="1"/>
    <col min="2822" max="2822" width="9.5703125" style="1" bestFit="1" customWidth="1"/>
    <col min="2823" max="3066" width="8.85546875" style="1"/>
    <col min="3067" max="3067" width="3.140625" style="1" customWidth="1"/>
    <col min="3068" max="3068" width="7.140625" style="1" customWidth="1"/>
    <col min="3069" max="3071" width="4.7109375" style="1" customWidth="1"/>
    <col min="3072" max="3072" width="38.7109375" style="1" customWidth="1"/>
    <col min="3073" max="3073" width="10" style="1" customWidth="1"/>
    <col min="3074" max="3074" width="9.5703125" style="1" customWidth="1"/>
    <col min="3075" max="3075" width="9.42578125" style="1" customWidth="1"/>
    <col min="3076" max="3076" width="10.7109375" style="1" customWidth="1"/>
    <col min="3077" max="3077" width="11.85546875" style="1" customWidth="1"/>
    <col min="3078" max="3078" width="9.5703125" style="1" bestFit="1" customWidth="1"/>
    <col min="3079" max="3322" width="8.85546875" style="1"/>
    <col min="3323" max="3323" width="3.140625" style="1" customWidth="1"/>
    <col min="3324" max="3324" width="7.140625" style="1" customWidth="1"/>
    <col min="3325" max="3327" width="4.7109375" style="1" customWidth="1"/>
    <col min="3328" max="3328" width="38.7109375" style="1" customWidth="1"/>
    <col min="3329" max="3329" width="10" style="1" customWidth="1"/>
    <col min="3330" max="3330" width="9.5703125" style="1" customWidth="1"/>
    <col min="3331" max="3331" width="9.42578125" style="1" customWidth="1"/>
    <col min="3332" max="3332" width="10.7109375" style="1" customWidth="1"/>
    <col min="3333" max="3333" width="11.85546875" style="1" customWidth="1"/>
    <col min="3334" max="3334" width="9.5703125" style="1" bestFit="1" customWidth="1"/>
    <col min="3335" max="3578" width="8.85546875" style="1"/>
    <col min="3579" max="3579" width="3.140625" style="1" customWidth="1"/>
    <col min="3580" max="3580" width="7.140625" style="1" customWidth="1"/>
    <col min="3581" max="3583" width="4.7109375" style="1" customWidth="1"/>
    <col min="3584" max="3584" width="38.7109375" style="1" customWidth="1"/>
    <col min="3585" max="3585" width="10" style="1" customWidth="1"/>
    <col min="3586" max="3586" width="9.5703125" style="1" customWidth="1"/>
    <col min="3587" max="3587" width="9.42578125" style="1" customWidth="1"/>
    <col min="3588" max="3588" width="10.7109375" style="1" customWidth="1"/>
    <col min="3589" max="3589" width="11.85546875" style="1" customWidth="1"/>
    <col min="3590" max="3590" width="9.5703125" style="1" bestFit="1" customWidth="1"/>
    <col min="3591" max="3834" width="8.85546875" style="1"/>
    <col min="3835" max="3835" width="3.140625" style="1" customWidth="1"/>
    <col min="3836" max="3836" width="7.140625" style="1" customWidth="1"/>
    <col min="3837" max="3839" width="4.7109375" style="1" customWidth="1"/>
    <col min="3840" max="3840" width="38.7109375" style="1" customWidth="1"/>
    <col min="3841" max="3841" width="10" style="1" customWidth="1"/>
    <col min="3842" max="3842" width="9.5703125" style="1" customWidth="1"/>
    <col min="3843" max="3843" width="9.42578125" style="1" customWidth="1"/>
    <col min="3844" max="3844" width="10.7109375" style="1" customWidth="1"/>
    <col min="3845" max="3845" width="11.85546875" style="1" customWidth="1"/>
    <col min="3846" max="3846" width="9.5703125" style="1" bestFit="1" customWidth="1"/>
    <col min="3847" max="4090" width="8.85546875" style="1"/>
    <col min="4091" max="4091" width="3.140625" style="1" customWidth="1"/>
    <col min="4092" max="4092" width="7.140625" style="1" customWidth="1"/>
    <col min="4093" max="4095" width="4.7109375" style="1" customWidth="1"/>
    <col min="4096" max="4096" width="38.7109375" style="1" customWidth="1"/>
    <col min="4097" max="4097" width="10" style="1" customWidth="1"/>
    <col min="4098" max="4098" width="9.5703125" style="1" customWidth="1"/>
    <col min="4099" max="4099" width="9.42578125" style="1" customWidth="1"/>
    <col min="4100" max="4100" width="10.7109375" style="1" customWidth="1"/>
    <col min="4101" max="4101" width="11.85546875" style="1" customWidth="1"/>
    <col min="4102" max="4102" width="9.5703125" style="1" bestFit="1" customWidth="1"/>
    <col min="4103" max="4346" width="8.85546875" style="1"/>
    <col min="4347" max="4347" width="3.140625" style="1" customWidth="1"/>
    <col min="4348" max="4348" width="7.140625" style="1" customWidth="1"/>
    <col min="4349" max="4351" width="4.7109375" style="1" customWidth="1"/>
    <col min="4352" max="4352" width="38.7109375" style="1" customWidth="1"/>
    <col min="4353" max="4353" width="10" style="1" customWidth="1"/>
    <col min="4354" max="4354" width="9.5703125" style="1" customWidth="1"/>
    <col min="4355" max="4355" width="9.42578125" style="1" customWidth="1"/>
    <col min="4356" max="4356" width="10.7109375" style="1" customWidth="1"/>
    <col min="4357" max="4357" width="11.85546875" style="1" customWidth="1"/>
    <col min="4358" max="4358" width="9.5703125" style="1" bestFit="1" customWidth="1"/>
    <col min="4359" max="4602" width="8.85546875" style="1"/>
    <col min="4603" max="4603" width="3.140625" style="1" customWidth="1"/>
    <col min="4604" max="4604" width="7.140625" style="1" customWidth="1"/>
    <col min="4605" max="4607" width="4.7109375" style="1" customWidth="1"/>
    <col min="4608" max="4608" width="38.7109375" style="1" customWidth="1"/>
    <col min="4609" max="4609" width="10" style="1" customWidth="1"/>
    <col min="4610" max="4610" width="9.5703125" style="1" customWidth="1"/>
    <col min="4611" max="4611" width="9.42578125" style="1" customWidth="1"/>
    <col min="4612" max="4612" width="10.7109375" style="1" customWidth="1"/>
    <col min="4613" max="4613" width="11.85546875" style="1" customWidth="1"/>
    <col min="4614" max="4614" width="9.5703125" style="1" bestFit="1" customWidth="1"/>
    <col min="4615" max="4858" width="8.85546875" style="1"/>
    <col min="4859" max="4859" width="3.140625" style="1" customWidth="1"/>
    <col min="4860" max="4860" width="7.140625" style="1" customWidth="1"/>
    <col min="4861" max="4863" width="4.7109375" style="1" customWidth="1"/>
    <col min="4864" max="4864" width="38.7109375" style="1" customWidth="1"/>
    <col min="4865" max="4865" width="10" style="1" customWidth="1"/>
    <col min="4866" max="4866" width="9.5703125" style="1" customWidth="1"/>
    <col min="4867" max="4867" width="9.42578125" style="1" customWidth="1"/>
    <col min="4868" max="4868" width="10.7109375" style="1" customWidth="1"/>
    <col min="4869" max="4869" width="11.85546875" style="1" customWidth="1"/>
    <col min="4870" max="4870" width="9.5703125" style="1" bestFit="1" customWidth="1"/>
    <col min="4871" max="5114" width="8.85546875" style="1"/>
    <col min="5115" max="5115" width="3.140625" style="1" customWidth="1"/>
    <col min="5116" max="5116" width="7.140625" style="1" customWidth="1"/>
    <col min="5117" max="5119" width="4.7109375" style="1" customWidth="1"/>
    <col min="5120" max="5120" width="38.7109375" style="1" customWidth="1"/>
    <col min="5121" max="5121" width="10" style="1" customWidth="1"/>
    <col min="5122" max="5122" width="9.5703125" style="1" customWidth="1"/>
    <col min="5123" max="5123" width="9.42578125" style="1" customWidth="1"/>
    <col min="5124" max="5124" width="10.7109375" style="1" customWidth="1"/>
    <col min="5125" max="5125" width="11.85546875" style="1" customWidth="1"/>
    <col min="5126" max="5126" width="9.5703125" style="1" bestFit="1" customWidth="1"/>
    <col min="5127" max="5370" width="8.85546875" style="1"/>
    <col min="5371" max="5371" width="3.140625" style="1" customWidth="1"/>
    <col min="5372" max="5372" width="7.140625" style="1" customWidth="1"/>
    <col min="5373" max="5375" width="4.7109375" style="1" customWidth="1"/>
    <col min="5376" max="5376" width="38.7109375" style="1" customWidth="1"/>
    <col min="5377" max="5377" width="10" style="1" customWidth="1"/>
    <col min="5378" max="5378" width="9.5703125" style="1" customWidth="1"/>
    <col min="5379" max="5379" width="9.42578125" style="1" customWidth="1"/>
    <col min="5380" max="5380" width="10.7109375" style="1" customWidth="1"/>
    <col min="5381" max="5381" width="11.85546875" style="1" customWidth="1"/>
    <col min="5382" max="5382" width="9.5703125" style="1" bestFit="1" customWidth="1"/>
    <col min="5383" max="5626" width="8.85546875" style="1"/>
    <col min="5627" max="5627" width="3.140625" style="1" customWidth="1"/>
    <col min="5628" max="5628" width="7.140625" style="1" customWidth="1"/>
    <col min="5629" max="5631" width="4.7109375" style="1" customWidth="1"/>
    <col min="5632" max="5632" width="38.7109375" style="1" customWidth="1"/>
    <col min="5633" max="5633" width="10" style="1" customWidth="1"/>
    <col min="5634" max="5634" width="9.5703125" style="1" customWidth="1"/>
    <col min="5635" max="5635" width="9.42578125" style="1" customWidth="1"/>
    <col min="5636" max="5636" width="10.7109375" style="1" customWidth="1"/>
    <col min="5637" max="5637" width="11.85546875" style="1" customWidth="1"/>
    <col min="5638" max="5638" width="9.5703125" style="1" bestFit="1" customWidth="1"/>
    <col min="5639" max="5882" width="8.85546875" style="1"/>
    <col min="5883" max="5883" width="3.140625" style="1" customWidth="1"/>
    <col min="5884" max="5884" width="7.140625" style="1" customWidth="1"/>
    <col min="5885" max="5887" width="4.7109375" style="1" customWidth="1"/>
    <col min="5888" max="5888" width="38.7109375" style="1" customWidth="1"/>
    <col min="5889" max="5889" width="10" style="1" customWidth="1"/>
    <col min="5890" max="5890" width="9.5703125" style="1" customWidth="1"/>
    <col min="5891" max="5891" width="9.42578125" style="1" customWidth="1"/>
    <col min="5892" max="5892" width="10.7109375" style="1" customWidth="1"/>
    <col min="5893" max="5893" width="11.85546875" style="1" customWidth="1"/>
    <col min="5894" max="5894" width="9.5703125" style="1" bestFit="1" customWidth="1"/>
    <col min="5895" max="6138" width="8.85546875" style="1"/>
    <col min="6139" max="6139" width="3.140625" style="1" customWidth="1"/>
    <col min="6140" max="6140" width="7.140625" style="1" customWidth="1"/>
    <col min="6141" max="6143" width="4.7109375" style="1" customWidth="1"/>
    <col min="6144" max="6144" width="38.7109375" style="1" customWidth="1"/>
    <col min="6145" max="6145" width="10" style="1" customWidth="1"/>
    <col min="6146" max="6146" width="9.5703125" style="1" customWidth="1"/>
    <col min="6147" max="6147" width="9.42578125" style="1" customWidth="1"/>
    <col min="6148" max="6148" width="10.7109375" style="1" customWidth="1"/>
    <col min="6149" max="6149" width="11.85546875" style="1" customWidth="1"/>
    <col min="6150" max="6150" width="9.5703125" style="1" bestFit="1" customWidth="1"/>
    <col min="6151" max="6394" width="8.85546875" style="1"/>
    <col min="6395" max="6395" width="3.140625" style="1" customWidth="1"/>
    <col min="6396" max="6396" width="7.140625" style="1" customWidth="1"/>
    <col min="6397" max="6399" width="4.7109375" style="1" customWidth="1"/>
    <col min="6400" max="6400" width="38.7109375" style="1" customWidth="1"/>
    <col min="6401" max="6401" width="10" style="1" customWidth="1"/>
    <col min="6402" max="6402" width="9.5703125" style="1" customWidth="1"/>
    <col min="6403" max="6403" width="9.42578125" style="1" customWidth="1"/>
    <col min="6404" max="6404" width="10.7109375" style="1" customWidth="1"/>
    <col min="6405" max="6405" width="11.85546875" style="1" customWidth="1"/>
    <col min="6406" max="6406" width="9.5703125" style="1" bestFit="1" customWidth="1"/>
    <col min="6407" max="6650" width="8.85546875" style="1"/>
    <col min="6651" max="6651" width="3.140625" style="1" customWidth="1"/>
    <col min="6652" max="6652" width="7.140625" style="1" customWidth="1"/>
    <col min="6653" max="6655" width="4.7109375" style="1" customWidth="1"/>
    <col min="6656" max="6656" width="38.7109375" style="1" customWidth="1"/>
    <col min="6657" max="6657" width="10" style="1" customWidth="1"/>
    <col min="6658" max="6658" width="9.5703125" style="1" customWidth="1"/>
    <col min="6659" max="6659" width="9.42578125" style="1" customWidth="1"/>
    <col min="6660" max="6660" width="10.7109375" style="1" customWidth="1"/>
    <col min="6661" max="6661" width="11.85546875" style="1" customWidth="1"/>
    <col min="6662" max="6662" width="9.5703125" style="1" bestFit="1" customWidth="1"/>
    <col min="6663" max="6906" width="8.85546875" style="1"/>
    <col min="6907" max="6907" width="3.140625" style="1" customWidth="1"/>
    <col min="6908" max="6908" width="7.140625" style="1" customWidth="1"/>
    <col min="6909" max="6911" width="4.7109375" style="1" customWidth="1"/>
    <col min="6912" max="6912" width="38.7109375" style="1" customWidth="1"/>
    <col min="6913" max="6913" width="10" style="1" customWidth="1"/>
    <col min="6914" max="6914" width="9.5703125" style="1" customWidth="1"/>
    <col min="6915" max="6915" width="9.42578125" style="1" customWidth="1"/>
    <col min="6916" max="6916" width="10.7109375" style="1" customWidth="1"/>
    <col min="6917" max="6917" width="11.85546875" style="1" customWidth="1"/>
    <col min="6918" max="6918" width="9.5703125" style="1" bestFit="1" customWidth="1"/>
    <col min="6919" max="7162" width="8.85546875" style="1"/>
    <col min="7163" max="7163" width="3.140625" style="1" customWidth="1"/>
    <col min="7164" max="7164" width="7.140625" style="1" customWidth="1"/>
    <col min="7165" max="7167" width="4.7109375" style="1" customWidth="1"/>
    <col min="7168" max="7168" width="38.7109375" style="1" customWidth="1"/>
    <col min="7169" max="7169" width="10" style="1" customWidth="1"/>
    <col min="7170" max="7170" width="9.5703125" style="1" customWidth="1"/>
    <col min="7171" max="7171" width="9.42578125" style="1" customWidth="1"/>
    <col min="7172" max="7172" width="10.7109375" style="1" customWidth="1"/>
    <col min="7173" max="7173" width="11.85546875" style="1" customWidth="1"/>
    <col min="7174" max="7174" width="9.5703125" style="1" bestFit="1" customWidth="1"/>
    <col min="7175" max="7418" width="8.85546875" style="1"/>
    <col min="7419" max="7419" width="3.140625" style="1" customWidth="1"/>
    <col min="7420" max="7420" width="7.140625" style="1" customWidth="1"/>
    <col min="7421" max="7423" width="4.7109375" style="1" customWidth="1"/>
    <col min="7424" max="7424" width="38.7109375" style="1" customWidth="1"/>
    <col min="7425" max="7425" width="10" style="1" customWidth="1"/>
    <col min="7426" max="7426" width="9.5703125" style="1" customWidth="1"/>
    <col min="7427" max="7427" width="9.42578125" style="1" customWidth="1"/>
    <col min="7428" max="7428" width="10.7109375" style="1" customWidth="1"/>
    <col min="7429" max="7429" width="11.85546875" style="1" customWidth="1"/>
    <col min="7430" max="7430" width="9.5703125" style="1" bestFit="1" customWidth="1"/>
    <col min="7431" max="7674" width="8.85546875" style="1"/>
    <col min="7675" max="7675" width="3.140625" style="1" customWidth="1"/>
    <col min="7676" max="7676" width="7.140625" style="1" customWidth="1"/>
    <col min="7677" max="7679" width="4.7109375" style="1" customWidth="1"/>
    <col min="7680" max="7680" width="38.7109375" style="1" customWidth="1"/>
    <col min="7681" max="7681" width="10" style="1" customWidth="1"/>
    <col min="7682" max="7682" width="9.5703125" style="1" customWidth="1"/>
    <col min="7683" max="7683" width="9.42578125" style="1" customWidth="1"/>
    <col min="7684" max="7684" width="10.7109375" style="1" customWidth="1"/>
    <col min="7685" max="7685" width="11.85546875" style="1" customWidth="1"/>
    <col min="7686" max="7686" width="9.5703125" style="1" bestFit="1" customWidth="1"/>
    <col min="7687" max="7930" width="8.85546875" style="1"/>
    <col min="7931" max="7931" width="3.140625" style="1" customWidth="1"/>
    <col min="7932" max="7932" width="7.140625" style="1" customWidth="1"/>
    <col min="7933" max="7935" width="4.7109375" style="1" customWidth="1"/>
    <col min="7936" max="7936" width="38.7109375" style="1" customWidth="1"/>
    <col min="7937" max="7937" width="10" style="1" customWidth="1"/>
    <col min="7938" max="7938" width="9.5703125" style="1" customWidth="1"/>
    <col min="7939" max="7939" width="9.42578125" style="1" customWidth="1"/>
    <col min="7940" max="7940" width="10.7109375" style="1" customWidth="1"/>
    <col min="7941" max="7941" width="11.85546875" style="1" customWidth="1"/>
    <col min="7942" max="7942" width="9.5703125" style="1" bestFit="1" customWidth="1"/>
    <col min="7943" max="8186" width="8.85546875" style="1"/>
    <col min="8187" max="8187" width="3.140625" style="1" customWidth="1"/>
    <col min="8188" max="8188" width="7.140625" style="1" customWidth="1"/>
    <col min="8189" max="8191" width="4.7109375" style="1" customWidth="1"/>
    <col min="8192" max="8192" width="38.7109375" style="1" customWidth="1"/>
    <col min="8193" max="8193" width="10" style="1" customWidth="1"/>
    <col min="8194" max="8194" width="9.5703125" style="1" customWidth="1"/>
    <col min="8195" max="8195" width="9.42578125" style="1" customWidth="1"/>
    <col min="8196" max="8196" width="10.7109375" style="1" customWidth="1"/>
    <col min="8197" max="8197" width="11.85546875" style="1" customWidth="1"/>
    <col min="8198" max="8198" width="9.5703125" style="1" bestFit="1" customWidth="1"/>
    <col min="8199" max="8442" width="8.85546875" style="1"/>
    <col min="8443" max="8443" width="3.140625" style="1" customWidth="1"/>
    <col min="8444" max="8444" width="7.140625" style="1" customWidth="1"/>
    <col min="8445" max="8447" width="4.7109375" style="1" customWidth="1"/>
    <col min="8448" max="8448" width="38.7109375" style="1" customWidth="1"/>
    <col min="8449" max="8449" width="10" style="1" customWidth="1"/>
    <col min="8450" max="8450" width="9.5703125" style="1" customWidth="1"/>
    <col min="8451" max="8451" width="9.42578125" style="1" customWidth="1"/>
    <col min="8452" max="8452" width="10.7109375" style="1" customWidth="1"/>
    <col min="8453" max="8453" width="11.85546875" style="1" customWidth="1"/>
    <col min="8454" max="8454" width="9.5703125" style="1" bestFit="1" customWidth="1"/>
    <col min="8455" max="8698" width="8.85546875" style="1"/>
    <col min="8699" max="8699" width="3.140625" style="1" customWidth="1"/>
    <col min="8700" max="8700" width="7.140625" style="1" customWidth="1"/>
    <col min="8701" max="8703" width="4.7109375" style="1" customWidth="1"/>
    <col min="8704" max="8704" width="38.7109375" style="1" customWidth="1"/>
    <col min="8705" max="8705" width="10" style="1" customWidth="1"/>
    <col min="8706" max="8706" width="9.5703125" style="1" customWidth="1"/>
    <col min="8707" max="8707" width="9.42578125" style="1" customWidth="1"/>
    <col min="8708" max="8708" width="10.7109375" style="1" customWidth="1"/>
    <col min="8709" max="8709" width="11.85546875" style="1" customWidth="1"/>
    <col min="8710" max="8710" width="9.5703125" style="1" bestFit="1" customWidth="1"/>
    <col min="8711" max="8954" width="8.85546875" style="1"/>
    <col min="8955" max="8955" width="3.140625" style="1" customWidth="1"/>
    <col min="8956" max="8956" width="7.140625" style="1" customWidth="1"/>
    <col min="8957" max="8959" width="4.7109375" style="1" customWidth="1"/>
    <col min="8960" max="8960" width="38.7109375" style="1" customWidth="1"/>
    <col min="8961" max="8961" width="10" style="1" customWidth="1"/>
    <col min="8962" max="8962" width="9.5703125" style="1" customWidth="1"/>
    <col min="8963" max="8963" width="9.42578125" style="1" customWidth="1"/>
    <col min="8964" max="8964" width="10.7109375" style="1" customWidth="1"/>
    <col min="8965" max="8965" width="11.85546875" style="1" customWidth="1"/>
    <col min="8966" max="8966" width="9.5703125" style="1" bestFit="1" customWidth="1"/>
    <col min="8967" max="9210" width="8.85546875" style="1"/>
    <col min="9211" max="9211" width="3.140625" style="1" customWidth="1"/>
    <col min="9212" max="9212" width="7.140625" style="1" customWidth="1"/>
    <col min="9213" max="9215" width="4.7109375" style="1" customWidth="1"/>
    <col min="9216" max="9216" width="38.7109375" style="1" customWidth="1"/>
    <col min="9217" max="9217" width="10" style="1" customWidth="1"/>
    <col min="9218" max="9218" width="9.5703125" style="1" customWidth="1"/>
    <col min="9219" max="9219" width="9.42578125" style="1" customWidth="1"/>
    <col min="9220" max="9220" width="10.7109375" style="1" customWidth="1"/>
    <col min="9221" max="9221" width="11.85546875" style="1" customWidth="1"/>
    <col min="9222" max="9222" width="9.5703125" style="1" bestFit="1" customWidth="1"/>
    <col min="9223" max="9466" width="8.85546875" style="1"/>
    <col min="9467" max="9467" width="3.140625" style="1" customWidth="1"/>
    <col min="9468" max="9468" width="7.140625" style="1" customWidth="1"/>
    <col min="9469" max="9471" width="4.7109375" style="1" customWidth="1"/>
    <col min="9472" max="9472" width="38.7109375" style="1" customWidth="1"/>
    <col min="9473" max="9473" width="10" style="1" customWidth="1"/>
    <col min="9474" max="9474" width="9.5703125" style="1" customWidth="1"/>
    <col min="9475" max="9475" width="9.42578125" style="1" customWidth="1"/>
    <col min="9476" max="9476" width="10.7109375" style="1" customWidth="1"/>
    <col min="9477" max="9477" width="11.85546875" style="1" customWidth="1"/>
    <col min="9478" max="9478" width="9.5703125" style="1" bestFit="1" customWidth="1"/>
    <col min="9479" max="9722" width="8.85546875" style="1"/>
    <col min="9723" max="9723" width="3.140625" style="1" customWidth="1"/>
    <col min="9724" max="9724" width="7.140625" style="1" customWidth="1"/>
    <col min="9725" max="9727" width="4.7109375" style="1" customWidth="1"/>
    <col min="9728" max="9728" width="38.7109375" style="1" customWidth="1"/>
    <col min="9729" max="9729" width="10" style="1" customWidth="1"/>
    <col min="9730" max="9730" width="9.5703125" style="1" customWidth="1"/>
    <col min="9731" max="9731" width="9.42578125" style="1" customWidth="1"/>
    <col min="9732" max="9732" width="10.7109375" style="1" customWidth="1"/>
    <col min="9733" max="9733" width="11.85546875" style="1" customWidth="1"/>
    <col min="9734" max="9734" width="9.5703125" style="1" bestFit="1" customWidth="1"/>
    <col min="9735" max="9978" width="8.85546875" style="1"/>
    <col min="9979" max="9979" width="3.140625" style="1" customWidth="1"/>
    <col min="9980" max="9980" width="7.140625" style="1" customWidth="1"/>
    <col min="9981" max="9983" width="4.7109375" style="1" customWidth="1"/>
    <col min="9984" max="9984" width="38.7109375" style="1" customWidth="1"/>
    <col min="9985" max="9985" width="10" style="1" customWidth="1"/>
    <col min="9986" max="9986" width="9.5703125" style="1" customWidth="1"/>
    <col min="9987" max="9987" width="9.42578125" style="1" customWidth="1"/>
    <col min="9988" max="9988" width="10.7109375" style="1" customWidth="1"/>
    <col min="9989" max="9989" width="11.85546875" style="1" customWidth="1"/>
    <col min="9990" max="9990" width="9.5703125" style="1" bestFit="1" customWidth="1"/>
    <col min="9991" max="10234" width="8.85546875" style="1"/>
    <col min="10235" max="10235" width="3.140625" style="1" customWidth="1"/>
    <col min="10236" max="10236" width="7.140625" style="1" customWidth="1"/>
    <col min="10237" max="10239" width="4.7109375" style="1" customWidth="1"/>
    <col min="10240" max="10240" width="38.7109375" style="1" customWidth="1"/>
    <col min="10241" max="10241" width="10" style="1" customWidth="1"/>
    <col min="10242" max="10242" width="9.5703125" style="1" customWidth="1"/>
    <col min="10243" max="10243" width="9.42578125" style="1" customWidth="1"/>
    <col min="10244" max="10244" width="10.7109375" style="1" customWidth="1"/>
    <col min="10245" max="10245" width="11.85546875" style="1" customWidth="1"/>
    <col min="10246" max="10246" width="9.5703125" style="1" bestFit="1" customWidth="1"/>
    <col min="10247" max="10490" width="8.85546875" style="1"/>
    <col min="10491" max="10491" width="3.140625" style="1" customWidth="1"/>
    <col min="10492" max="10492" width="7.140625" style="1" customWidth="1"/>
    <col min="10493" max="10495" width="4.7109375" style="1" customWidth="1"/>
    <col min="10496" max="10496" width="38.7109375" style="1" customWidth="1"/>
    <col min="10497" max="10497" width="10" style="1" customWidth="1"/>
    <col min="10498" max="10498" width="9.5703125" style="1" customWidth="1"/>
    <col min="10499" max="10499" width="9.42578125" style="1" customWidth="1"/>
    <col min="10500" max="10500" width="10.7109375" style="1" customWidth="1"/>
    <col min="10501" max="10501" width="11.85546875" style="1" customWidth="1"/>
    <col min="10502" max="10502" width="9.5703125" style="1" bestFit="1" customWidth="1"/>
    <col min="10503" max="10746" width="8.85546875" style="1"/>
    <col min="10747" max="10747" width="3.140625" style="1" customWidth="1"/>
    <col min="10748" max="10748" width="7.140625" style="1" customWidth="1"/>
    <col min="10749" max="10751" width="4.7109375" style="1" customWidth="1"/>
    <col min="10752" max="10752" width="38.7109375" style="1" customWidth="1"/>
    <col min="10753" max="10753" width="10" style="1" customWidth="1"/>
    <col min="10754" max="10754" width="9.5703125" style="1" customWidth="1"/>
    <col min="10755" max="10755" width="9.42578125" style="1" customWidth="1"/>
    <col min="10756" max="10756" width="10.7109375" style="1" customWidth="1"/>
    <col min="10757" max="10757" width="11.85546875" style="1" customWidth="1"/>
    <col min="10758" max="10758" width="9.5703125" style="1" bestFit="1" customWidth="1"/>
    <col min="10759" max="11002" width="8.85546875" style="1"/>
    <col min="11003" max="11003" width="3.140625" style="1" customWidth="1"/>
    <col min="11004" max="11004" width="7.140625" style="1" customWidth="1"/>
    <col min="11005" max="11007" width="4.7109375" style="1" customWidth="1"/>
    <col min="11008" max="11008" width="38.7109375" style="1" customWidth="1"/>
    <col min="11009" max="11009" width="10" style="1" customWidth="1"/>
    <col min="11010" max="11010" width="9.5703125" style="1" customWidth="1"/>
    <col min="11011" max="11011" width="9.42578125" style="1" customWidth="1"/>
    <col min="11012" max="11012" width="10.7109375" style="1" customWidth="1"/>
    <col min="11013" max="11013" width="11.85546875" style="1" customWidth="1"/>
    <col min="11014" max="11014" width="9.5703125" style="1" bestFit="1" customWidth="1"/>
    <col min="11015" max="11258" width="8.85546875" style="1"/>
    <col min="11259" max="11259" width="3.140625" style="1" customWidth="1"/>
    <col min="11260" max="11260" width="7.140625" style="1" customWidth="1"/>
    <col min="11261" max="11263" width="4.7109375" style="1" customWidth="1"/>
    <col min="11264" max="11264" width="38.7109375" style="1" customWidth="1"/>
    <col min="11265" max="11265" width="10" style="1" customWidth="1"/>
    <col min="11266" max="11266" width="9.5703125" style="1" customWidth="1"/>
    <col min="11267" max="11267" width="9.42578125" style="1" customWidth="1"/>
    <col min="11268" max="11268" width="10.7109375" style="1" customWidth="1"/>
    <col min="11269" max="11269" width="11.85546875" style="1" customWidth="1"/>
    <col min="11270" max="11270" width="9.5703125" style="1" bestFit="1" customWidth="1"/>
    <col min="11271" max="11514" width="8.85546875" style="1"/>
    <col min="11515" max="11515" width="3.140625" style="1" customWidth="1"/>
    <col min="11516" max="11516" width="7.140625" style="1" customWidth="1"/>
    <col min="11517" max="11519" width="4.7109375" style="1" customWidth="1"/>
    <col min="11520" max="11520" width="38.7109375" style="1" customWidth="1"/>
    <col min="11521" max="11521" width="10" style="1" customWidth="1"/>
    <col min="11522" max="11522" width="9.5703125" style="1" customWidth="1"/>
    <col min="11523" max="11523" width="9.42578125" style="1" customWidth="1"/>
    <col min="11524" max="11524" width="10.7109375" style="1" customWidth="1"/>
    <col min="11525" max="11525" width="11.85546875" style="1" customWidth="1"/>
    <col min="11526" max="11526" width="9.5703125" style="1" bestFit="1" customWidth="1"/>
    <col min="11527" max="11770" width="8.85546875" style="1"/>
    <col min="11771" max="11771" width="3.140625" style="1" customWidth="1"/>
    <col min="11772" max="11772" width="7.140625" style="1" customWidth="1"/>
    <col min="11773" max="11775" width="4.7109375" style="1" customWidth="1"/>
    <col min="11776" max="11776" width="38.7109375" style="1" customWidth="1"/>
    <col min="11777" max="11777" width="10" style="1" customWidth="1"/>
    <col min="11778" max="11778" width="9.5703125" style="1" customWidth="1"/>
    <col min="11779" max="11779" width="9.42578125" style="1" customWidth="1"/>
    <col min="11780" max="11780" width="10.7109375" style="1" customWidth="1"/>
    <col min="11781" max="11781" width="11.85546875" style="1" customWidth="1"/>
    <col min="11782" max="11782" width="9.5703125" style="1" bestFit="1" customWidth="1"/>
    <col min="11783" max="12026" width="8.85546875" style="1"/>
    <col min="12027" max="12027" width="3.140625" style="1" customWidth="1"/>
    <col min="12028" max="12028" width="7.140625" style="1" customWidth="1"/>
    <col min="12029" max="12031" width="4.7109375" style="1" customWidth="1"/>
    <col min="12032" max="12032" width="38.7109375" style="1" customWidth="1"/>
    <col min="12033" max="12033" width="10" style="1" customWidth="1"/>
    <col min="12034" max="12034" width="9.5703125" style="1" customWidth="1"/>
    <col min="12035" max="12035" width="9.42578125" style="1" customWidth="1"/>
    <col min="12036" max="12036" width="10.7109375" style="1" customWidth="1"/>
    <col min="12037" max="12037" width="11.85546875" style="1" customWidth="1"/>
    <col min="12038" max="12038" width="9.5703125" style="1" bestFit="1" customWidth="1"/>
    <col min="12039" max="12282" width="8.85546875" style="1"/>
    <col min="12283" max="12283" width="3.140625" style="1" customWidth="1"/>
    <col min="12284" max="12284" width="7.140625" style="1" customWidth="1"/>
    <col min="12285" max="12287" width="4.7109375" style="1" customWidth="1"/>
    <col min="12288" max="12288" width="38.7109375" style="1" customWidth="1"/>
    <col min="12289" max="12289" width="10" style="1" customWidth="1"/>
    <col min="12290" max="12290" width="9.5703125" style="1" customWidth="1"/>
    <col min="12291" max="12291" width="9.42578125" style="1" customWidth="1"/>
    <col min="12292" max="12292" width="10.7109375" style="1" customWidth="1"/>
    <col min="12293" max="12293" width="11.85546875" style="1" customWidth="1"/>
    <col min="12294" max="12294" width="9.5703125" style="1" bestFit="1" customWidth="1"/>
    <col min="12295" max="12538" width="8.85546875" style="1"/>
    <col min="12539" max="12539" width="3.140625" style="1" customWidth="1"/>
    <col min="12540" max="12540" width="7.140625" style="1" customWidth="1"/>
    <col min="12541" max="12543" width="4.7109375" style="1" customWidth="1"/>
    <col min="12544" max="12544" width="38.7109375" style="1" customWidth="1"/>
    <col min="12545" max="12545" width="10" style="1" customWidth="1"/>
    <col min="12546" max="12546" width="9.5703125" style="1" customWidth="1"/>
    <col min="12547" max="12547" width="9.42578125" style="1" customWidth="1"/>
    <col min="12548" max="12548" width="10.7109375" style="1" customWidth="1"/>
    <col min="12549" max="12549" width="11.85546875" style="1" customWidth="1"/>
    <col min="12550" max="12550" width="9.5703125" style="1" bestFit="1" customWidth="1"/>
    <col min="12551" max="12794" width="8.85546875" style="1"/>
    <col min="12795" max="12795" width="3.140625" style="1" customWidth="1"/>
    <col min="12796" max="12796" width="7.140625" style="1" customWidth="1"/>
    <col min="12797" max="12799" width="4.7109375" style="1" customWidth="1"/>
    <col min="12800" max="12800" width="38.7109375" style="1" customWidth="1"/>
    <col min="12801" max="12801" width="10" style="1" customWidth="1"/>
    <col min="12802" max="12802" width="9.5703125" style="1" customWidth="1"/>
    <col min="12803" max="12803" width="9.42578125" style="1" customWidth="1"/>
    <col min="12804" max="12804" width="10.7109375" style="1" customWidth="1"/>
    <col min="12805" max="12805" width="11.85546875" style="1" customWidth="1"/>
    <col min="12806" max="12806" width="9.5703125" style="1" bestFit="1" customWidth="1"/>
    <col min="12807" max="13050" width="8.85546875" style="1"/>
    <col min="13051" max="13051" width="3.140625" style="1" customWidth="1"/>
    <col min="13052" max="13052" width="7.140625" style="1" customWidth="1"/>
    <col min="13053" max="13055" width="4.7109375" style="1" customWidth="1"/>
    <col min="13056" max="13056" width="38.7109375" style="1" customWidth="1"/>
    <col min="13057" max="13057" width="10" style="1" customWidth="1"/>
    <col min="13058" max="13058" width="9.5703125" style="1" customWidth="1"/>
    <col min="13059" max="13059" width="9.42578125" style="1" customWidth="1"/>
    <col min="13060" max="13060" width="10.7109375" style="1" customWidth="1"/>
    <col min="13061" max="13061" width="11.85546875" style="1" customWidth="1"/>
    <col min="13062" max="13062" width="9.5703125" style="1" bestFit="1" customWidth="1"/>
    <col min="13063" max="13306" width="8.85546875" style="1"/>
    <col min="13307" max="13307" width="3.140625" style="1" customWidth="1"/>
    <col min="13308" max="13308" width="7.140625" style="1" customWidth="1"/>
    <col min="13309" max="13311" width="4.7109375" style="1" customWidth="1"/>
    <col min="13312" max="13312" width="38.7109375" style="1" customWidth="1"/>
    <col min="13313" max="13313" width="10" style="1" customWidth="1"/>
    <col min="13314" max="13314" width="9.5703125" style="1" customWidth="1"/>
    <col min="13315" max="13315" width="9.42578125" style="1" customWidth="1"/>
    <col min="13316" max="13316" width="10.7109375" style="1" customWidth="1"/>
    <col min="13317" max="13317" width="11.85546875" style="1" customWidth="1"/>
    <col min="13318" max="13318" width="9.5703125" style="1" bestFit="1" customWidth="1"/>
    <col min="13319" max="13562" width="8.85546875" style="1"/>
    <col min="13563" max="13563" width="3.140625" style="1" customWidth="1"/>
    <col min="13564" max="13564" width="7.140625" style="1" customWidth="1"/>
    <col min="13565" max="13567" width="4.7109375" style="1" customWidth="1"/>
    <col min="13568" max="13568" width="38.7109375" style="1" customWidth="1"/>
    <col min="13569" max="13569" width="10" style="1" customWidth="1"/>
    <col min="13570" max="13570" width="9.5703125" style="1" customWidth="1"/>
    <col min="13571" max="13571" width="9.42578125" style="1" customWidth="1"/>
    <col min="13572" max="13572" width="10.7109375" style="1" customWidth="1"/>
    <col min="13573" max="13573" width="11.85546875" style="1" customWidth="1"/>
    <col min="13574" max="13574" width="9.5703125" style="1" bestFit="1" customWidth="1"/>
    <col min="13575" max="13818" width="8.85546875" style="1"/>
    <col min="13819" max="13819" width="3.140625" style="1" customWidth="1"/>
    <col min="13820" max="13820" width="7.140625" style="1" customWidth="1"/>
    <col min="13821" max="13823" width="4.7109375" style="1" customWidth="1"/>
    <col min="13824" max="13824" width="38.7109375" style="1" customWidth="1"/>
    <col min="13825" max="13825" width="10" style="1" customWidth="1"/>
    <col min="13826" max="13826" width="9.5703125" style="1" customWidth="1"/>
    <col min="13827" max="13827" width="9.42578125" style="1" customWidth="1"/>
    <col min="13828" max="13828" width="10.7109375" style="1" customWidth="1"/>
    <col min="13829" max="13829" width="11.85546875" style="1" customWidth="1"/>
    <col min="13830" max="13830" width="9.5703125" style="1" bestFit="1" customWidth="1"/>
    <col min="13831" max="14074" width="8.85546875" style="1"/>
    <col min="14075" max="14075" width="3.140625" style="1" customWidth="1"/>
    <col min="14076" max="14076" width="7.140625" style="1" customWidth="1"/>
    <col min="14077" max="14079" width="4.7109375" style="1" customWidth="1"/>
    <col min="14080" max="14080" width="38.7109375" style="1" customWidth="1"/>
    <col min="14081" max="14081" width="10" style="1" customWidth="1"/>
    <col min="14082" max="14082" width="9.5703125" style="1" customWidth="1"/>
    <col min="14083" max="14083" width="9.42578125" style="1" customWidth="1"/>
    <col min="14084" max="14084" width="10.7109375" style="1" customWidth="1"/>
    <col min="14085" max="14085" width="11.85546875" style="1" customWidth="1"/>
    <col min="14086" max="14086" width="9.5703125" style="1" bestFit="1" customWidth="1"/>
    <col min="14087" max="14330" width="8.85546875" style="1"/>
    <col min="14331" max="14331" width="3.140625" style="1" customWidth="1"/>
    <col min="14332" max="14332" width="7.140625" style="1" customWidth="1"/>
    <col min="14333" max="14335" width="4.7109375" style="1" customWidth="1"/>
    <col min="14336" max="14336" width="38.7109375" style="1" customWidth="1"/>
    <col min="14337" max="14337" width="10" style="1" customWidth="1"/>
    <col min="14338" max="14338" width="9.5703125" style="1" customWidth="1"/>
    <col min="14339" max="14339" width="9.42578125" style="1" customWidth="1"/>
    <col min="14340" max="14340" width="10.7109375" style="1" customWidth="1"/>
    <col min="14341" max="14341" width="11.85546875" style="1" customWidth="1"/>
    <col min="14342" max="14342" width="9.5703125" style="1" bestFit="1" customWidth="1"/>
    <col min="14343" max="14586" width="8.85546875" style="1"/>
    <col min="14587" max="14587" width="3.140625" style="1" customWidth="1"/>
    <col min="14588" max="14588" width="7.140625" style="1" customWidth="1"/>
    <col min="14589" max="14591" width="4.7109375" style="1" customWidth="1"/>
    <col min="14592" max="14592" width="38.7109375" style="1" customWidth="1"/>
    <col min="14593" max="14593" width="10" style="1" customWidth="1"/>
    <col min="14594" max="14594" width="9.5703125" style="1" customWidth="1"/>
    <col min="14595" max="14595" width="9.42578125" style="1" customWidth="1"/>
    <col min="14596" max="14596" width="10.7109375" style="1" customWidth="1"/>
    <col min="14597" max="14597" width="11.85546875" style="1" customWidth="1"/>
    <col min="14598" max="14598" width="9.5703125" style="1" bestFit="1" customWidth="1"/>
    <col min="14599" max="14842" width="8.85546875" style="1"/>
    <col min="14843" max="14843" width="3.140625" style="1" customWidth="1"/>
    <col min="14844" max="14844" width="7.140625" style="1" customWidth="1"/>
    <col min="14845" max="14847" width="4.7109375" style="1" customWidth="1"/>
    <col min="14848" max="14848" width="38.7109375" style="1" customWidth="1"/>
    <col min="14849" max="14849" width="10" style="1" customWidth="1"/>
    <col min="14850" max="14850" width="9.5703125" style="1" customWidth="1"/>
    <col min="14851" max="14851" width="9.42578125" style="1" customWidth="1"/>
    <col min="14852" max="14852" width="10.7109375" style="1" customWidth="1"/>
    <col min="14853" max="14853" width="11.85546875" style="1" customWidth="1"/>
    <col min="14854" max="14854" width="9.5703125" style="1" bestFit="1" customWidth="1"/>
    <col min="14855" max="15098" width="8.85546875" style="1"/>
    <col min="15099" max="15099" width="3.140625" style="1" customWidth="1"/>
    <col min="15100" max="15100" width="7.140625" style="1" customWidth="1"/>
    <col min="15101" max="15103" width="4.7109375" style="1" customWidth="1"/>
    <col min="15104" max="15104" width="38.7109375" style="1" customWidth="1"/>
    <col min="15105" max="15105" width="10" style="1" customWidth="1"/>
    <col min="15106" max="15106" width="9.5703125" style="1" customWidth="1"/>
    <col min="15107" max="15107" width="9.42578125" style="1" customWidth="1"/>
    <col min="15108" max="15108" width="10.7109375" style="1" customWidth="1"/>
    <col min="15109" max="15109" width="11.85546875" style="1" customWidth="1"/>
    <col min="15110" max="15110" width="9.5703125" style="1" bestFit="1" customWidth="1"/>
    <col min="15111" max="15354" width="8.85546875" style="1"/>
    <col min="15355" max="15355" width="3.140625" style="1" customWidth="1"/>
    <col min="15356" max="15356" width="7.140625" style="1" customWidth="1"/>
    <col min="15357" max="15359" width="4.7109375" style="1" customWidth="1"/>
    <col min="15360" max="15360" width="38.7109375" style="1" customWidth="1"/>
    <col min="15361" max="15361" width="10" style="1" customWidth="1"/>
    <col min="15362" max="15362" width="9.5703125" style="1" customWidth="1"/>
    <col min="15363" max="15363" width="9.42578125" style="1" customWidth="1"/>
    <col min="15364" max="15364" width="10.7109375" style="1" customWidth="1"/>
    <col min="15365" max="15365" width="11.85546875" style="1" customWidth="1"/>
    <col min="15366" max="15366" width="9.5703125" style="1" bestFit="1" customWidth="1"/>
    <col min="15367" max="15610" width="8.85546875" style="1"/>
    <col min="15611" max="15611" width="3.140625" style="1" customWidth="1"/>
    <col min="15612" max="15612" width="7.140625" style="1" customWidth="1"/>
    <col min="15613" max="15615" width="4.7109375" style="1" customWidth="1"/>
    <col min="15616" max="15616" width="38.7109375" style="1" customWidth="1"/>
    <col min="15617" max="15617" width="10" style="1" customWidth="1"/>
    <col min="15618" max="15618" width="9.5703125" style="1" customWidth="1"/>
    <col min="15619" max="15619" width="9.42578125" style="1" customWidth="1"/>
    <col min="15620" max="15620" width="10.7109375" style="1" customWidth="1"/>
    <col min="15621" max="15621" width="11.85546875" style="1" customWidth="1"/>
    <col min="15622" max="15622" width="9.5703125" style="1" bestFit="1" customWidth="1"/>
    <col min="15623" max="15866" width="8.85546875" style="1"/>
    <col min="15867" max="15867" width="3.140625" style="1" customWidth="1"/>
    <col min="15868" max="15868" width="7.140625" style="1" customWidth="1"/>
    <col min="15869" max="15871" width="4.7109375" style="1" customWidth="1"/>
    <col min="15872" max="15872" width="38.7109375" style="1" customWidth="1"/>
    <col min="15873" max="15873" width="10" style="1" customWidth="1"/>
    <col min="15874" max="15874" width="9.5703125" style="1" customWidth="1"/>
    <col min="15875" max="15875" width="9.42578125" style="1" customWidth="1"/>
    <col min="15876" max="15876" width="10.7109375" style="1" customWidth="1"/>
    <col min="15877" max="15877" width="11.85546875" style="1" customWidth="1"/>
    <col min="15878" max="15878" width="9.5703125" style="1" bestFit="1" customWidth="1"/>
    <col min="15879" max="16122" width="8.85546875" style="1"/>
    <col min="16123" max="16123" width="3.140625" style="1" customWidth="1"/>
    <col min="16124" max="16124" width="7.140625" style="1" customWidth="1"/>
    <col min="16125" max="16127" width="4.7109375" style="1" customWidth="1"/>
    <col min="16128" max="16128" width="38.7109375" style="1" customWidth="1"/>
    <col min="16129" max="16129" width="10" style="1" customWidth="1"/>
    <col min="16130" max="16130" width="9.5703125" style="1" customWidth="1"/>
    <col min="16131" max="16131" width="9.42578125" style="1" customWidth="1"/>
    <col min="16132" max="16132" width="10.7109375" style="1" customWidth="1"/>
    <col min="16133" max="16133" width="11.85546875" style="1" customWidth="1"/>
    <col min="16134" max="16134" width="9.5703125" style="1" bestFit="1" customWidth="1"/>
    <col min="16135" max="16384" width="8.85546875" style="1"/>
  </cols>
  <sheetData>
    <row r="1" spans="1:14" ht="15.6" x14ac:dyDescent="0.3">
      <c r="A1" s="3"/>
      <c r="B1" s="3"/>
      <c r="C1" s="3"/>
      <c r="D1" s="3"/>
      <c r="E1" s="3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18" x14ac:dyDescent="0.25">
      <c r="A2" s="198" t="s">
        <v>233</v>
      </c>
      <c r="B2" s="198"/>
      <c r="C2" s="198"/>
      <c r="D2" s="198"/>
      <c r="E2" s="198"/>
      <c r="F2" s="198"/>
      <c r="G2" s="198"/>
      <c r="H2" s="198"/>
      <c r="I2" s="198"/>
      <c r="J2" s="40"/>
      <c r="K2" s="199" t="s">
        <v>232</v>
      </c>
      <c r="L2" s="200"/>
      <c r="M2" s="200"/>
      <c r="N2" s="123"/>
    </row>
    <row r="3" spans="1:14" ht="15.6" x14ac:dyDescent="0.3">
      <c r="A3" s="3"/>
      <c r="B3" s="3"/>
      <c r="C3" s="3"/>
      <c r="D3" s="3"/>
      <c r="E3" s="3"/>
      <c r="F3" s="38"/>
      <c r="G3" s="38"/>
      <c r="H3" s="38"/>
      <c r="I3" s="38"/>
      <c r="J3" s="40"/>
      <c r="K3" s="40"/>
      <c r="L3" s="39"/>
      <c r="M3" s="39"/>
      <c r="N3" s="123"/>
    </row>
    <row r="4" spans="1:14" ht="15.75" x14ac:dyDescent="0.25">
      <c r="A4" s="206" t="s">
        <v>12</v>
      </c>
      <c r="B4" s="206"/>
      <c r="C4" s="206"/>
      <c r="D4" s="206"/>
      <c r="E4" s="206"/>
      <c r="F4" s="206"/>
      <c r="G4" s="206"/>
      <c r="H4" s="206"/>
      <c r="I4" s="206"/>
    </row>
    <row r="5" spans="1:14" ht="13.15" x14ac:dyDescent="0.25">
      <c r="A5" s="3"/>
      <c r="B5" s="3"/>
      <c r="C5" s="3"/>
      <c r="D5" s="3"/>
      <c r="E5" s="3"/>
      <c r="F5" s="3"/>
      <c r="G5" s="3"/>
      <c r="H5" s="5"/>
      <c r="I5" s="5"/>
    </row>
    <row r="6" spans="1:14" ht="15.75" x14ac:dyDescent="0.25">
      <c r="A6" s="207" t="s">
        <v>0</v>
      </c>
      <c r="B6" s="207"/>
      <c r="C6" s="207"/>
      <c r="D6" s="207"/>
      <c r="E6" s="207"/>
      <c r="F6" s="207"/>
      <c r="G6" s="207"/>
      <c r="H6" s="207"/>
      <c r="I6" s="207"/>
    </row>
    <row r="7" spans="1:14" ht="13.15" x14ac:dyDescent="0.25">
      <c r="A7" s="3"/>
      <c r="B7" s="3"/>
      <c r="C7" s="3"/>
      <c r="D7" s="3"/>
      <c r="E7" s="3"/>
      <c r="F7" s="3"/>
      <c r="G7" s="3"/>
      <c r="H7" s="5"/>
      <c r="I7" s="5"/>
    </row>
    <row r="8" spans="1:14" ht="13.5" thickBot="1" x14ac:dyDescent="0.25">
      <c r="A8" s="6"/>
      <c r="B8" s="6"/>
      <c r="C8" s="6"/>
      <c r="D8" s="6"/>
      <c r="E8" s="6"/>
      <c r="F8" s="6"/>
      <c r="G8" s="7"/>
      <c r="H8" s="8"/>
      <c r="I8" s="8"/>
      <c r="J8" s="8"/>
      <c r="K8" s="8"/>
      <c r="L8" s="8"/>
      <c r="M8" s="8" t="s">
        <v>46</v>
      </c>
    </row>
    <row r="9" spans="1:14" ht="23.25" customHeight="1" thickBot="1" x14ac:dyDescent="0.25">
      <c r="A9" s="4" t="s">
        <v>1</v>
      </c>
      <c r="B9" s="208" t="s">
        <v>6</v>
      </c>
      <c r="C9" s="209"/>
      <c r="D9" s="9" t="s">
        <v>2</v>
      </c>
      <c r="E9" s="37" t="s">
        <v>3</v>
      </c>
      <c r="F9" s="41" t="s">
        <v>47</v>
      </c>
      <c r="G9" s="121" t="s">
        <v>239</v>
      </c>
      <c r="H9" s="121" t="s">
        <v>123</v>
      </c>
      <c r="I9" s="122" t="s">
        <v>48</v>
      </c>
      <c r="J9" s="121" t="s">
        <v>126</v>
      </c>
      <c r="K9" s="122" t="s">
        <v>124</v>
      </c>
      <c r="L9" s="121" t="s">
        <v>234</v>
      </c>
      <c r="M9" s="122" t="s">
        <v>125</v>
      </c>
    </row>
    <row r="10" spans="1:14" ht="23.25" customHeight="1" thickBot="1" x14ac:dyDescent="0.25">
      <c r="A10" s="113" t="s">
        <v>4</v>
      </c>
      <c r="B10" s="210" t="s">
        <v>49</v>
      </c>
      <c r="C10" s="211"/>
      <c r="D10" s="211"/>
      <c r="E10" s="211"/>
      <c r="F10" s="211"/>
      <c r="G10" s="114">
        <f t="shared" ref="G10:L10" si="0">+G11+G338</f>
        <v>41035.754000000001</v>
      </c>
      <c r="H10" s="114">
        <f t="shared" si="0"/>
        <v>10801.05667</v>
      </c>
      <c r="I10" s="114">
        <f t="shared" si="0"/>
        <v>51836.810670000006</v>
      </c>
      <c r="J10" s="114">
        <f t="shared" si="0"/>
        <v>0</v>
      </c>
      <c r="K10" s="114">
        <f t="shared" si="0"/>
        <v>51836.810670000006</v>
      </c>
      <c r="L10" s="115">
        <f t="shared" si="0"/>
        <v>2.8421709430404007E-13</v>
      </c>
      <c r="M10" s="115">
        <f>+K10+L10</f>
        <v>51836.810670000006</v>
      </c>
      <c r="N10" s="124" t="s">
        <v>231</v>
      </c>
    </row>
    <row r="11" spans="1:14" ht="13.5" customHeight="1" thickBot="1" x14ac:dyDescent="0.25">
      <c r="A11" s="136" t="s">
        <v>4</v>
      </c>
      <c r="B11" s="212" t="s">
        <v>50</v>
      </c>
      <c r="C11" s="213"/>
      <c r="D11" s="213"/>
      <c r="E11" s="213"/>
      <c r="F11" s="213"/>
      <c r="G11" s="137">
        <f>G12+G214+G217+G240+G269+G332+G335</f>
        <v>6035.7539999999999</v>
      </c>
      <c r="H11" s="137">
        <f>H12+H214+H217+H240+H269+H332+H335</f>
        <v>794.34690000000001</v>
      </c>
      <c r="I11" s="137">
        <f>I12+I214+I217+I240+I269+I332+I335</f>
        <v>6830.1009000000013</v>
      </c>
      <c r="J11" s="138">
        <v>0</v>
      </c>
      <c r="K11" s="138">
        <f t="shared" ref="K11:K289" si="1">+I11+J11</f>
        <v>6830.1009000000013</v>
      </c>
      <c r="L11" s="138">
        <f>+L12+L214+L217+L240+L269+L332+L335</f>
        <v>2.8421709430404007E-13</v>
      </c>
      <c r="M11" s="138">
        <f t="shared" ref="M11:M41" si="2">+K11+L11</f>
        <v>6830.1009000000013</v>
      </c>
      <c r="N11" s="124" t="s">
        <v>231</v>
      </c>
    </row>
    <row r="12" spans="1:14" ht="13.5" thickBot="1" x14ac:dyDescent="0.25">
      <c r="A12" s="43" t="s">
        <v>4</v>
      </c>
      <c r="B12" s="214" t="s">
        <v>51</v>
      </c>
      <c r="C12" s="215"/>
      <c r="D12" s="215" t="s">
        <v>5</v>
      </c>
      <c r="E12" s="215" t="s">
        <v>5</v>
      </c>
      <c r="F12" s="44" t="s">
        <v>52</v>
      </c>
      <c r="G12" s="45">
        <f>G13+G15+G17+G19+G21+G23+G25+G27+G30+G32+G34+G38+G40+G36</f>
        <v>2000</v>
      </c>
      <c r="H12" s="45">
        <f>H13+H15+H17+H19+H21+H23+H25+H27+H30+H32+H34+H38+H40+H36</f>
        <v>555.89099999999996</v>
      </c>
      <c r="I12" s="45">
        <f>I13+I15+I17+I19+I21+I23+I25+I27+I30+I32+I34+I38+I40+I36</f>
        <v>2555.8910000000001</v>
      </c>
      <c r="J12" s="111">
        <v>0</v>
      </c>
      <c r="K12" s="111">
        <f t="shared" si="1"/>
        <v>2555.8910000000001</v>
      </c>
      <c r="L12" s="111">
        <f>SUM(L42:L213)/2+L13</f>
        <v>87.106000000000222</v>
      </c>
      <c r="M12" s="111">
        <f t="shared" si="2"/>
        <v>2642.9970000000003</v>
      </c>
      <c r="N12" s="124" t="s">
        <v>231</v>
      </c>
    </row>
    <row r="13" spans="1:14" x14ac:dyDescent="0.2">
      <c r="A13" s="11" t="s">
        <v>4</v>
      </c>
      <c r="B13" s="12" t="s">
        <v>9</v>
      </c>
      <c r="C13" s="81" t="s">
        <v>7</v>
      </c>
      <c r="D13" s="13" t="s">
        <v>5</v>
      </c>
      <c r="E13" s="13" t="s">
        <v>5</v>
      </c>
      <c r="F13" s="14" t="s">
        <v>53</v>
      </c>
      <c r="G13" s="84">
        <v>2000</v>
      </c>
      <c r="H13" s="84">
        <f>+H14</f>
        <v>263.577</v>
      </c>
      <c r="I13" s="49">
        <f t="shared" ref="I13:I39" si="3">+G13+H13</f>
        <v>2263.5770000000002</v>
      </c>
      <c r="J13" s="50">
        <v>0</v>
      </c>
      <c r="K13" s="50">
        <f t="shared" si="1"/>
        <v>2263.5770000000002</v>
      </c>
      <c r="L13" s="90">
        <f>+L14</f>
        <v>-2261.8939999999998</v>
      </c>
      <c r="M13" s="90">
        <f t="shared" si="2"/>
        <v>1.6830000000004475</v>
      </c>
      <c r="N13" s="124" t="s">
        <v>231</v>
      </c>
    </row>
    <row r="14" spans="1:14" ht="13.5" thickBot="1" x14ac:dyDescent="0.25">
      <c r="A14" s="15"/>
      <c r="B14" s="16"/>
      <c r="C14" s="96"/>
      <c r="D14" s="17">
        <v>3299</v>
      </c>
      <c r="E14" s="17">
        <v>5901</v>
      </c>
      <c r="F14" s="18" t="s">
        <v>8</v>
      </c>
      <c r="G14" s="85">
        <v>2000</v>
      </c>
      <c r="H14" s="85">
        <v>263.577</v>
      </c>
      <c r="I14" s="36">
        <f t="shared" si="3"/>
        <v>2263.5770000000002</v>
      </c>
      <c r="J14" s="42">
        <v>0</v>
      </c>
      <c r="K14" s="42">
        <f t="shared" si="1"/>
        <v>2263.5770000000002</v>
      </c>
      <c r="L14" s="92">
        <v>-2261.8939999999998</v>
      </c>
      <c r="M14" s="92">
        <f t="shared" si="2"/>
        <v>1.6830000000004475</v>
      </c>
    </row>
    <row r="15" spans="1:14" ht="33.75" x14ac:dyDescent="0.2">
      <c r="A15" s="11" t="s">
        <v>4</v>
      </c>
      <c r="B15" s="13">
        <v>4010129</v>
      </c>
      <c r="C15" s="81" t="s">
        <v>7</v>
      </c>
      <c r="D15" s="13" t="s">
        <v>5</v>
      </c>
      <c r="E15" s="13" t="s">
        <v>5</v>
      </c>
      <c r="F15" s="63" t="s">
        <v>54</v>
      </c>
      <c r="G15" s="86">
        <v>0</v>
      </c>
      <c r="H15" s="86">
        <v>21.402000000000001</v>
      </c>
      <c r="I15" s="50">
        <f t="shared" si="3"/>
        <v>21.402000000000001</v>
      </c>
      <c r="J15" s="35">
        <v>0</v>
      </c>
      <c r="K15" s="35">
        <f t="shared" si="1"/>
        <v>21.402000000000001</v>
      </c>
      <c r="L15" s="112">
        <v>0</v>
      </c>
      <c r="M15" s="112">
        <f t="shared" si="2"/>
        <v>21.402000000000001</v>
      </c>
    </row>
    <row r="16" spans="1:14" ht="13.5" thickBot="1" x14ac:dyDescent="0.25">
      <c r="A16" s="19"/>
      <c r="B16" s="20"/>
      <c r="C16" s="97"/>
      <c r="D16" s="21">
        <v>3299</v>
      </c>
      <c r="E16" s="21">
        <v>5909</v>
      </c>
      <c r="F16" s="22" t="s">
        <v>55</v>
      </c>
      <c r="G16" s="87">
        <v>0</v>
      </c>
      <c r="H16" s="87">
        <v>21.402000000000001</v>
      </c>
      <c r="I16" s="51">
        <f t="shared" si="3"/>
        <v>21.402000000000001</v>
      </c>
      <c r="J16" s="46">
        <v>0</v>
      </c>
      <c r="K16" s="46">
        <f t="shared" si="1"/>
        <v>21.402000000000001</v>
      </c>
      <c r="L16" s="108">
        <v>0</v>
      </c>
      <c r="M16" s="108">
        <f t="shared" si="2"/>
        <v>21.402000000000001</v>
      </c>
    </row>
    <row r="17" spans="1:14" x14ac:dyDescent="0.2">
      <c r="A17" s="11" t="s">
        <v>4</v>
      </c>
      <c r="B17" s="13">
        <v>4010142</v>
      </c>
      <c r="C17" s="98" t="s">
        <v>7</v>
      </c>
      <c r="D17" s="13" t="s">
        <v>5</v>
      </c>
      <c r="E17" s="13" t="s">
        <v>5</v>
      </c>
      <c r="F17" s="63" t="s">
        <v>56</v>
      </c>
      <c r="G17" s="86">
        <v>0</v>
      </c>
      <c r="H17" s="86">
        <v>9.9120000000000008</v>
      </c>
      <c r="I17" s="50">
        <f t="shared" si="3"/>
        <v>9.9120000000000008</v>
      </c>
      <c r="J17" s="50">
        <v>0</v>
      </c>
      <c r="K17" s="50">
        <f t="shared" si="1"/>
        <v>9.9120000000000008</v>
      </c>
      <c r="L17" s="90">
        <v>0</v>
      </c>
      <c r="M17" s="90">
        <f t="shared" si="2"/>
        <v>9.9120000000000008</v>
      </c>
    </row>
    <row r="18" spans="1:14" ht="13.5" thickBot="1" x14ac:dyDescent="0.25">
      <c r="A18" s="19"/>
      <c r="B18" s="20"/>
      <c r="C18" s="97"/>
      <c r="D18" s="21">
        <v>3299</v>
      </c>
      <c r="E18" s="21">
        <v>5909</v>
      </c>
      <c r="F18" s="22" t="s">
        <v>55</v>
      </c>
      <c r="G18" s="87">
        <v>0</v>
      </c>
      <c r="H18" s="87">
        <v>9.9120000000000008</v>
      </c>
      <c r="I18" s="51">
        <f t="shared" si="3"/>
        <v>9.9120000000000008</v>
      </c>
      <c r="J18" s="42">
        <v>0</v>
      </c>
      <c r="K18" s="42">
        <f t="shared" si="1"/>
        <v>9.9120000000000008</v>
      </c>
      <c r="L18" s="92">
        <v>0</v>
      </c>
      <c r="M18" s="92">
        <f t="shared" si="2"/>
        <v>9.9120000000000008</v>
      </c>
    </row>
    <row r="19" spans="1:14" ht="33.75" x14ac:dyDescent="0.2">
      <c r="A19" s="58" t="s">
        <v>4</v>
      </c>
      <c r="B19" s="59">
        <v>4010179</v>
      </c>
      <c r="C19" s="99">
        <v>2008</v>
      </c>
      <c r="D19" s="59" t="s">
        <v>5</v>
      </c>
      <c r="E19" s="59" t="s">
        <v>5</v>
      </c>
      <c r="F19" s="60" t="s">
        <v>57</v>
      </c>
      <c r="G19" s="88">
        <v>0</v>
      </c>
      <c r="H19" s="88">
        <v>32</v>
      </c>
      <c r="I19" s="35">
        <f t="shared" si="3"/>
        <v>32</v>
      </c>
      <c r="J19" s="35">
        <v>0</v>
      </c>
      <c r="K19" s="35">
        <f t="shared" si="1"/>
        <v>32</v>
      </c>
      <c r="L19" s="112">
        <v>0</v>
      </c>
      <c r="M19" s="112">
        <f t="shared" si="2"/>
        <v>32</v>
      </c>
    </row>
    <row r="20" spans="1:14" ht="13.5" thickBot="1" x14ac:dyDescent="0.25">
      <c r="A20" s="23"/>
      <c r="B20" s="61" t="s">
        <v>44</v>
      </c>
      <c r="C20" s="100"/>
      <c r="D20" s="61">
        <v>3299</v>
      </c>
      <c r="E20" s="61">
        <v>5321</v>
      </c>
      <c r="F20" s="62" t="s">
        <v>14</v>
      </c>
      <c r="G20" s="89">
        <v>0</v>
      </c>
      <c r="H20" s="89">
        <v>32</v>
      </c>
      <c r="I20" s="52">
        <f t="shared" si="3"/>
        <v>32</v>
      </c>
      <c r="J20" s="46">
        <v>0</v>
      </c>
      <c r="K20" s="46">
        <f t="shared" si="1"/>
        <v>32</v>
      </c>
      <c r="L20" s="108">
        <v>0</v>
      </c>
      <c r="M20" s="108">
        <f t="shared" si="2"/>
        <v>32</v>
      </c>
    </row>
    <row r="21" spans="1:14" ht="22.5" x14ac:dyDescent="0.2">
      <c r="A21" s="11" t="s">
        <v>4</v>
      </c>
      <c r="B21" s="13">
        <v>4010193</v>
      </c>
      <c r="C21" s="98" t="s">
        <v>7</v>
      </c>
      <c r="D21" s="13" t="s">
        <v>5</v>
      </c>
      <c r="E21" s="13" t="s">
        <v>5</v>
      </c>
      <c r="F21" s="63" t="s">
        <v>58</v>
      </c>
      <c r="G21" s="86">
        <v>0</v>
      </c>
      <c r="H21" s="86">
        <v>10</v>
      </c>
      <c r="I21" s="50">
        <f t="shared" si="3"/>
        <v>10</v>
      </c>
      <c r="J21" s="50">
        <v>0</v>
      </c>
      <c r="K21" s="50">
        <f t="shared" si="1"/>
        <v>10</v>
      </c>
      <c r="L21" s="90">
        <v>0</v>
      </c>
      <c r="M21" s="90">
        <f t="shared" si="2"/>
        <v>10</v>
      </c>
    </row>
    <row r="22" spans="1:14" ht="13.5" thickBot="1" x14ac:dyDescent="0.25">
      <c r="A22" s="19"/>
      <c r="B22" s="21" t="s">
        <v>44</v>
      </c>
      <c r="C22" s="97"/>
      <c r="D22" s="21">
        <v>3299</v>
      </c>
      <c r="E22" s="21">
        <v>5222</v>
      </c>
      <c r="F22" s="22" t="s">
        <v>45</v>
      </c>
      <c r="G22" s="87">
        <v>0</v>
      </c>
      <c r="H22" s="87">
        <v>10</v>
      </c>
      <c r="I22" s="51">
        <f t="shared" si="3"/>
        <v>10</v>
      </c>
      <c r="J22" s="42">
        <v>0</v>
      </c>
      <c r="K22" s="42">
        <f t="shared" si="1"/>
        <v>10</v>
      </c>
      <c r="L22" s="92">
        <v>0</v>
      </c>
      <c r="M22" s="92">
        <f t="shared" si="2"/>
        <v>10</v>
      </c>
    </row>
    <row r="23" spans="1:14" ht="22.5" x14ac:dyDescent="0.2">
      <c r="A23" s="11" t="s">
        <v>4</v>
      </c>
      <c r="B23" s="64">
        <v>4010198</v>
      </c>
      <c r="C23" s="98" t="s">
        <v>7</v>
      </c>
      <c r="D23" s="64" t="s">
        <v>5</v>
      </c>
      <c r="E23" s="64" t="s">
        <v>5</v>
      </c>
      <c r="F23" s="65" t="s">
        <v>59</v>
      </c>
      <c r="G23" s="86">
        <v>0</v>
      </c>
      <c r="H23" s="86">
        <v>11</v>
      </c>
      <c r="I23" s="50">
        <f t="shared" si="3"/>
        <v>11</v>
      </c>
      <c r="J23" s="35">
        <v>0</v>
      </c>
      <c r="K23" s="35">
        <f t="shared" si="1"/>
        <v>11</v>
      </c>
      <c r="L23" s="112">
        <v>0</v>
      </c>
      <c r="M23" s="112">
        <f t="shared" si="2"/>
        <v>11</v>
      </c>
    </row>
    <row r="24" spans="1:14" ht="13.5" thickBot="1" x14ac:dyDescent="0.25">
      <c r="A24" s="23"/>
      <c r="B24" s="61" t="s">
        <v>44</v>
      </c>
      <c r="C24" s="100"/>
      <c r="D24" s="61">
        <v>3299</v>
      </c>
      <c r="E24" s="61">
        <v>5222</v>
      </c>
      <c r="F24" s="62" t="s">
        <v>45</v>
      </c>
      <c r="G24" s="89">
        <v>0</v>
      </c>
      <c r="H24" s="89">
        <v>11</v>
      </c>
      <c r="I24" s="52">
        <f t="shared" si="3"/>
        <v>11</v>
      </c>
      <c r="J24" s="46">
        <v>0</v>
      </c>
      <c r="K24" s="46">
        <f t="shared" si="1"/>
        <v>11</v>
      </c>
      <c r="L24" s="108">
        <v>0</v>
      </c>
      <c r="M24" s="108">
        <f t="shared" si="2"/>
        <v>11</v>
      </c>
    </row>
    <row r="25" spans="1:14" ht="33.75" x14ac:dyDescent="0.2">
      <c r="A25" s="11" t="s">
        <v>4</v>
      </c>
      <c r="B25" s="13">
        <v>4010202</v>
      </c>
      <c r="C25" s="98" t="s">
        <v>7</v>
      </c>
      <c r="D25" s="13" t="s">
        <v>5</v>
      </c>
      <c r="E25" s="13" t="s">
        <v>5</v>
      </c>
      <c r="F25" s="63" t="s">
        <v>60</v>
      </c>
      <c r="G25" s="86">
        <v>0</v>
      </c>
      <c r="H25" s="86">
        <v>14</v>
      </c>
      <c r="I25" s="50">
        <f t="shared" si="3"/>
        <v>14</v>
      </c>
      <c r="J25" s="50">
        <v>0</v>
      </c>
      <c r="K25" s="50">
        <f t="shared" si="1"/>
        <v>14</v>
      </c>
      <c r="L25" s="90">
        <v>0</v>
      </c>
      <c r="M25" s="90">
        <f t="shared" si="2"/>
        <v>14</v>
      </c>
    </row>
    <row r="26" spans="1:14" ht="13.5" thickBot="1" x14ac:dyDescent="0.25">
      <c r="A26" s="19"/>
      <c r="B26" s="21" t="s">
        <v>44</v>
      </c>
      <c r="C26" s="97"/>
      <c r="D26" s="21">
        <v>3299</v>
      </c>
      <c r="E26" s="21">
        <v>5222</v>
      </c>
      <c r="F26" s="22" t="s">
        <v>45</v>
      </c>
      <c r="G26" s="87">
        <v>0</v>
      </c>
      <c r="H26" s="87">
        <v>14</v>
      </c>
      <c r="I26" s="51">
        <f t="shared" si="3"/>
        <v>14</v>
      </c>
      <c r="J26" s="42">
        <v>0</v>
      </c>
      <c r="K26" s="42">
        <f t="shared" si="1"/>
        <v>14</v>
      </c>
      <c r="L26" s="92">
        <v>0</v>
      </c>
      <c r="M26" s="92">
        <f t="shared" si="2"/>
        <v>14</v>
      </c>
    </row>
    <row r="27" spans="1:14" ht="22.5" x14ac:dyDescent="0.2">
      <c r="A27" s="126" t="s">
        <v>4</v>
      </c>
      <c r="B27" s="13">
        <v>4010207</v>
      </c>
      <c r="C27" s="127">
        <v>2505</v>
      </c>
      <c r="D27" s="13" t="s">
        <v>5</v>
      </c>
      <c r="E27" s="13" t="s">
        <v>5</v>
      </c>
      <c r="F27" s="63" t="s">
        <v>61</v>
      </c>
      <c r="G27" s="86">
        <v>0</v>
      </c>
      <c r="H27" s="86">
        <v>28</v>
      </c>
      <c r="I27" s="90">
        <f t="shared" si="3"/>
        <v>28</v>
      </c>
      <c r="J27" s="112">
        <v>0</v>
      </c>
      <c r="K27" s="112">
        <f t="shared" si="1"/>
        <v>28</v>
      </c>
      <c r="L27" s="112">
        <f>SUM(L28:L29)</f>
        <v>0</v>
      </c>
      <c r="M27" s="112">
        <f t="shared" si="2"/>
        <v>28</v>
      </c>
    </row>
    <row r="28" spans="1:14" x14ac:dyDescent="0.2">
      <c r="A28" s="129"/>
      <c r="B28" s="61" t="s">
        <v>44</v>
      </c>
      <c r="C28" s="130"/>
      <c r="D28" s="61">
        <v>3299</v>
      </c>
      <c r="E28" s="61">
        <v>5222</v>
      </c>
      <c r="F28" s="62" t="s">
        <v>45</v>
      </c>
      <c r="G28" s="89">
        <v>0</v>
      </c>
      <c r="H28" s="89">
        <v>28</v>
      </c>
      <c r="I28" s="131">
        <f t="shared" si="3"/>
        <v>28</v>
      </c>
      <c r="J28" s="108">
        <v>-28</v>
      </c>
      <c r="K28" s="108">
        <f t="shared" si="1"/>
        <v>0</v>
      </c>
      <c r="L28" s="108">
        <v>0</v>
      </c>
      <c r="M28" s="108">
        <f t="shared" si="2"/>
        <v>0</v>
      </c>
    </row>
    <row r="29" spans="1:14" ht="13.5" thickBot="1" x14ac:dyDescent="0.25">
      <c r="A29" s="132"/>
      <c r="B29" s="17"/>
      <c r="C29" s="133"/>
      <c r="D29" s="17">
        <v>3299</v>
      </c>
      <c r="E29" s="17">
        <v>5321</v>
      </c>
      <c r="F29" s="134" t="s">
        <v>14</v>
      </c>
      <c r="G29" s="85">
        <v>0</v>
      </c>
      <c r="H29" s="85"/>
      <c r="I29" s="135">
        <v>0</v>
      </c>
      <c r="J29" s="92">
        <v>28</v>
      </c>
      <c r="K29" s="92">
        <f>+I29+J29</f>
        <v>28</v>
      </c>
      <c r="L29" s="92">
        <v>0</v>
      </c>
      <c r="M29" s="92">
        <f t="shared" si="2"/>
        <v>28</v>
      </c>
      <c r="N29" s="125"/>
    </row>
    <row r="30" spans="1:14" ht="22.5" x14ac:dyDescent="0.2">
      <c r="A30" s="58" t="s">
        <v>4</v>
      </c>
      <c r="B30" s="59">
        <v>4010209</v>
      </c>
      <c r="C30" s="99" t="s">
        <v>7</v>
      </c>
      <c r="D30" s="59" t="s">
        <v>5</v>
      </c>
      <c r="E30" s="59" t="s">
        <v>5</v>
      </c>
      <c r="F30" s="60" t="s">
        <v>62</v>
      </c>
      <c r="G30" s="88">
        <v>0</v>
      </c>
      <c r="H30" s="88">
        <v>40</v>
      </c>
      <c r="I30" s="35">
        <f t="shared" si="3"/>
        <v>40</v>
      </c>
      <c r="J30" s="35">
        <v>0</v>
      </c>
      <c r="K30" s="35">
        <f t="shared" si="1"/>
        <v>40</v>
      </c>
      <c r="L30" s="112">
        <v>0</v>
      </c>
      <c r="M30" s="112">
        <f t="shared" si="2"/>
        <v>40</v>
      </c>
    </row>
    <row r="31" spans="1:14" ht="12.75" customHeight="1" thickBot="1" x14ac:dyDescent="0.25">
      <c r="A31" s="19"/>
      <c r="B31" s="21" t="s">
        <v>44</v>
      </c>
      <c r="C31" s="97"/>
      <c r="D31" s="21">
        <v>3299</v>
      </c>
      <c r="E31" s="21">
        <v>5221</v>
      </c>
      <c r="F31" s="22" t="s">
        <v>63</v>
      </c>
      <c r="G31" s="87">
        <v>0</v>
      </c>
      <c r="H31" s="87">
        <v>40</v>
      </c>
      <c r="I31" s="51">
        <f t="shared" si="3"/>
        <v>40</v>
      </c>
      <c r="J31" s="42">
        <v>0</v>
      </c>
      <c r="K31" s="42">
        <f t="shared" si="1"/>
        <v>40</v>
      </c>
      <c r="L31" s="92">
        <v>0</v>
      </c>
      <c r="M31" s="92">
        <f t="shared" si="2"/>
        <v>40</v>
      </c>
    </row>
    <row r="32" spans="1:14" ht="22.5" x14ac:dyDescent="0.2">
      <c r="A32" s="11" t="s">
        <v>4</v>
      </c>
      <c r="B32" s="13">
        <v>4010219</v>
      </c>
      <c r="C32" s="98">
        <v>4043</v>
      </c>
      <c r="D32" s="13" t="s">
        <v>5</v>
      </c>
      <c r="E32" s="13" t="s">
        <v>5</v>
      </c>
      <c r="F32" s="63" t="s">
        <v>64</v>
      </c>
      <c r="G32" s="86">
        <v>0</v>
      </c>
      <c r="H32" s="86">
        <v>40</v>
      </c>
      <c r="I32" s="50">
        <f t="shared" si="3"/>
        <v>40</v>
      </c>
      <c r="J32" s="35">
        <v>0</v>
      </c>
      <c r="K32" s="35">
        <f t="shared" si="1"/>
        <v>40</v>
      </c>
      <c r="L32" s="112">
        <v>0</v>
      </c>
      <c r="M32" s="112">
        <f t="shared" si="2"/>
        <v>40</v>
      </c>
    </row>
    <row r="33" spans="1:15" ht="13.5" thickBot="1" x14ac:dyDescent="0.25">
      <c r="A33" s="19"/>
      <c r="B33" s="21" t="s">
        <v>44</v>
      </c>
      <c r="C33" s="97"/>
      <c r="D33" s="21">
        <v>3299</v>
      </c>
      <c r="E33" s="21">
        <v>5321</v>
      </c>
      <c r="F33" s="22" t="s">
        <v>14</v>
      </c>
      <c r="G33" s="87">
        <v>0</v>
      </c>
      <c r="H33" s="87">
        <v>40</v>
      </c>
      <c r="I33" s="51">
        <f t="shared" si="3"/>
        <v>40</v>
      </c>
      <c r="J33" s="46">
        <v>0</v>
      </c>
      <c r="K33" s="46">
        <f t="shared" si="1"/>
        <v>40</v>
      </c>
      <c r="L33" s="108">
        <v>0</v>
      </c>
      <c r="M33" s="108">
        <f t="shared" si="2"/>
        <v>40</v>
      </c>
    </row>
    <row r="34" spans="1:15" ht="22.5" x14ac:dyDescent="0.2">
      <c r="A34" s="11" t="s">
        <v>4</v>
      </c>
      <c r="B34" s="13">
        <v>4010224</v>
      </c>
      <c r="C34" s="98" t="s">
        <v>7</v>
      </c>
      <c r="D34" s="13" t="s">
        <v>5</v>
      </c>
      <c r="E34" s="13" t="s">
        <v>5</v>
      </c>
      <c r="F34" s="63" t="s">
        <v>65</v>
      </c>
      <c r="G34" s="86">
        <v>0</v>
      </c>
      <c r="H34" s="86">
        <v>19</v>
      </c>
      <c r="I34" s="50">
        <f t="shared" si="3"/>
        <v>19</v>
      </c>
      <c r="J34" s="50">
        <v>0</v>
      </c>
      <c r="K34" s="50">
        <f t="shared" si="1"/>
        <v>19</v>
      </c>
      <c r="L34" s="90">
        <v>0</v>
      </c>
      <c r="M34" s="90">
        <f t="shared" si="2"/>
        <v>19</v>
      </c>
    </row>
    <row r="35" spans="1:15" ht="13.5" thickBot="1" x14ac:dyDescent="0.25">
      <c r="A35" s="19"/>
      <c r="B35" s="21" t="s">
        <v>44</v>
      </c>
      <c r="C35" s="97"/>
      <c r="D35" s="21">
        <v>3299</v>
      </c>
      <c r="E35" s="21">
        <v>5222</v>
      </c>
      <c r="F35" s="22" t="s">
        <v>45</v>
      </c>
      <c r="G35" s="87">
        <v>0</v>
      </c>
      <c r="H35" s="87">
        <v>19</v>
      </c>
      <c r="I35" s="51">
        <f t="shared" si="3"/>
        <v>19</v>
      </c>
      <c r="J35" s="42">
        <v>0</v>
      </c>
      <c r="K35" s="42">
        <f t="shared" si="1"/>
        <v>19</v>
      </c>
      <c r="L35" s="92">
        <v>0</v>
      </c>
      <c r="M35" s="92">
        <f t="shared" si="2"/>
        <v>19</v>
      </c>
    </row>
    <row r="36" spans="1:15" ht="22.5" x14ac:dyDescent="0.2">
      <c r="A36" s="11" t="s">
        <v>4</v>
      </c>
      <c r="B36" s="64">
        <v>4010230</v>
      </c>
      <c r="C36" s="66">
        <v>1457</v>
      </c>
      <c r="D36" s="67" t="s">
        <v>5</v>
      </c>
      <c r="E36" s="67" t="s">
        <v>5</v>
      </c>
      <c r="F36" s="68" t="s">
        <v>66</v>
      </c>
      <c r="G36" s="90">
        <v>0</v>
      </c>
      <c r="H36" s="90">
        <v>27</v>
      </c>
      <c r="I36" s="91">
        <f t="shared" si="3"/>
        <v>27</v>
      </c>
      <c r="J36" s="35">
        <v>0</v>
      </c>
      <c r="K36" s="35">
        <f t="shared" si="1"/>
        <v>27</v>
      </c>
      <c r="L36" s="112">
        <v>0</v>
      </c>
      <c r="M36" s="112">
        <f t="shared" si="2"/>
        <v>27</v>
      </c>
    </row>
    <row r="37" spans="1:15" ht="23.25" thickBot="1" x14ac:dyDescent="0.25">
      <c r="A37" s="23"/>
      <c r="B37" s="69" t="s">
        <v>44</v>
      </c>
      <c r="C37" s="70"/>
      <c r="D37" s="71">
        <v>3113</v>
      </c>
      <c r="E37" s="71">
        <v>5331</v>
      </c>
      <c r="F37" s="72" t="s">
        <v>67</v>
      </c>
      <c r="G37" s="92">
        <v>0</v>
      </c>
      <c r="H37" s="92">
        <v>27</v>
      </c>
      <c r="I37" s="93">
        <f t="shared" si="3"/>
        <v>27</v>
      </c>
      <c r="J37" s="46">
        <v>0</v>
      </c>
      <c r="K37" s="46">
        <f t="shared" si="1"/>
        <v>27</v>
      </c>
      <c r="L37" s="108">
        <v>0</v>
      </c>
      <c r="M37" s="108">
        <f t="shared" si="2"/>
        <v>27</v>
      </c>
    </row>
    <row r="38" spans="1:15" ht="22.5" x14ac:dyDescent="0.2">
      <c r="A38" s="11" t="s">
        <v>4</v>
      </c>
      <c r="B38" s="13">
        <v>4010236</v>
      </c>
      <c r="C38" s="98">
        <v>5425</v>
      </c>
      <c r="D38" s="13" t="s">
        <v>5</v>
      </c>
      <c r="E38" s="13" t="s">
        <v>5</v>
      </c>
      <c r="F38" s="63" t="s">
        <v>68</v>
      </c>
      <c r="G38" s="86">
        <v>0</v>
      </c>
      <c r="H38" s="86">
        <v>12</v>
      </c>
      <c r="I38" s="50">
        <f t="shared" si="3"/>
        <v>12</v>
      </c>
      <c r="J38" s="50">
        <v>0</v>
      </c>
      <c r="K38" s="50">
        <f t="shared" si="1"/>
        <v>12</v>
      </c>
      <c r="L38" s="90">
        <v>0</v>
      </c>
      <c r="M38" s="90">
        <f t="shared" si="2"/>
        <v>12</v>
      </c>
    </row>
    <row r="39" spans="1:15" ht="13.5" thickBot="1" x14ac:dyDescent="0.25">
      <c r="A39" s="19"/>
      <c r="B39" s="21" t="s">
        <v>44</v>
      </c>
      <c r="C39" s="97"/>
      <c r="D39" s="21">
        <v>3299</v>
      </c>
      <c r="E39" s="21">
        <v>5321</v>
      </c>
      <c r="F39" s="22" t="s">
        <v>14</v>
      </c>
      <c r="G39" s="87">
        <v>0</v>
      </c>
      <c r="H39" s="87">
        <v>12</v>
      </c>
      <c r="I39" s="51">
        <f t="shared" si="3"/>
        <v>12</v>
      </c>
      <c r="J39" s="42">
        <v>0</v>
      </c>
      <c r="K39" s="42">
        <f t="shared" si="1"/>
        <v>12</v>
      </c>
      <c r="L39" s="92">
        <v>0</v>
      </c>
      <c r="M39" s="92">
        <f t="shared" si="2"/>
        <v>12</v>
      </c>
    </row>
    <row r="40" spans="1:15" ht="22.5" x14ac:dyDescent="0.2">
      <c r="A40" s="11" t="s">
        <v>4</v>
      </c>
      <c r="B40" s="13">
        <v>4010249</v>
      </c>
      <c r="C40" s="98" t="s">
        <v>7</v>
      </c>
      <c r="D40" s="13" t="s">
        <v>5</v>
      </c>
      <c r="E40" s="13" t="s">
        <v>5</v>
      </c>
      <c r="F40" s="63" t="s">
        <v>69</v>
      </c>
      <c r="G40" s="86">
        <v>0</v>
      </c>
      <c r="H40" s="86">
        <v>28</v>
      </c>
      <c r="I40" s="50">
        <f>+G40+H40</f>
        <v>28</v>
      </c>
      <c r="J40" s="35">
        <v>0</v>
      </c>
      <c r="K40" s="35">
        <f t="shared" si="1"/>
        <v>28</v>
      </c>
      <c r="L40" s="112">
        <v>0</v>
      </c>
      <c r="M40" s="112">
        <f t="shared" si="2"/>
        <v>28</v>
      </c>
    </row>
    <row r="41" spans="1:15" ht="13.5" thickBot="1" x14ac:dyDescent="0.25">
      <c r="A41" s="23"/>
      <c r="B41" s="61" t="s">
        <v>44</v>
      </c>
      <c r="C41" s="100"/>
      <c r="D41" s="61">
        <v>3299</v>
      </c>
      <c r="E41" s="61">
        <v>5222</v>
      </c>
      <c r="F41" s="62" t="s">
        <v>45</v>
      </c>
      <c r="G41" s="89">
        <v>0</v>
      </c>
      <c r="H41" s="89">
        <v>28</v>
      </c>
      <c r="I41" s="52">
        <f>+G41+H41</f>
        <v>28</v>
      </c>
      <c r="J41" s="46">
        <v>0</v>
      </c>
      <c r="K41" s="46">
        <f t="shared" si="1"/>
        <v>28</v>
      </c>
      <c r="L41" s="92">
        <v>0</v>
      </c>
      <c r="M41" s="92">
        <f t="shared" si="2"/>
        <v>28</v>
      </c>
    </row>
    <row r="42" spans="1:15" ht="22.5" x14ac:dyDescent="0.2">
      <c r="A42" s="126" t="s">
        <v>4</v>
      </c>
      <c r="B42" s="64">
        <v>4010251</v>
      </c>
      <c r="C42" s="127" t="s">
        <v>7</v>
      </c>
      <c r="D42" s="64" t="s">
        <v>5</v>
      </c>
      <c r="E42" s="64" t="s">
        <v>5</v>
      </c>
      <c r="F42" s="65" t="s">
        <v>127</v>
      </c>
      <c r="G42" s="86">
        <v>0</v>
      </c>
      <c r="H42" s="86">
        <v>0</v>
      </c>
      <c r="I42" s="90">
        <f>+G42+H42</f>
        <v>0</v>
      </c>
      <c r="J42" s="90">
        <v>0</v>
      </c>
      <c r="K42" s="90">
        <f t="shared" ref="K42:K43" si="4">+I42+J42</f>
        <v>0</v>
      </c>
      <c r="L42" s="90">
        <f>+L43</f>
        <v>35</v>
      </c>
      <c r="M42" s="90">
        <f>+K42+L42</f>
        <v>35</v>
      </c>
      <c r="N42" s="124" t="s">
        <v>231</v>
      </c>
      <c r="O42" s="128"/>
    </row>
    <row r="43" spans="1:15" ht="13.5" thickBot="1" x14ac:dyDescent="0.25">
      <c r="A43" s="132"/>
      <c r="B43" s="17"/>
      <c r="C43" s="133"/>
      <c r="D43" s="17">
        <v>3299</v>
      </c>
      <c r="E43" s="17">
        <v>5222</v>
      </c>
      <c r="F43" s="18" t="s">
        <v>45</v>
      </c>
      <c r="G43" s="85">
        <v>0</v>
      </c>
      <c r="H43" s="85">
        <v>0</v>
      </c>
      <c r="I43" s="135">
        <v>0</v>
      </c>
      <c r="J43" s="92">
        <v>0</v>
      </c>
      <c r="K43" s="92">
        <f t="shared" si="4"/>
        <v>0</v>
      </c>
      <c r="L43" s="92">
        <v>35</v>
      </c>
      <c r="M43" s="92">
        <f>+K43+L43</f>
        <v>35</v>
      </c>
      <c r="O43" s="128"/>
    </row>
    <row r="44" spans="1:15" ht="22.5" x14ac:dyDescent="0.2">
      <c r="A44" s="126" t="s">
        <v>4</v>
      </c>
      <c r="B44" s="64">
        <v>4010252</v>
      </c>
      <c r="C44" s="127" t="s">
        <v>7</v>
      </c>
      <c r="D44" s="64" t="s">
        <v>5</v>
      </c>
      <c r="E44" s="64" t="s">
        <v>5</v>
      </c>
      <c r="F44" s="65" t="s">
        <v>143</v>
      </c>
      <c r="G44" s="86">
        <v>0</v>
      </c>
      <c r="H44" s="86">
        <v>0</v>
      </c>
      <c r="I44" s="90">
        <f>+G44+H44</f>
        <v>0</v>
      </c>
      <c r="J44" s="90">
        <v>0</v>
      </c>
      <c r="K44" s="90">
        <f t="shared" ref="K44:K45" si="5">+I44+J44</f>
        <v>0</v>
      </c>
      <c r="L44" s="90">
        <f>+L45</f>
        <v>34</v>
      </c>
      <c r="M44" s="90">
        <f>+K44+L44</f>
        <v>34</v>
      </c>
      <c r="N44" s="124" t="s">
        <v>231</v>
      </c>
      <c r="O44" s="128"/>
    </row>
    <row r="45" spans="1:15" ht="13.5" thickBot="1" x14ac:dyDescent="0.25">
      <c r="A45" s="132"/>
      <c r="B45" s="17"/>
      <c r="C45" s="133"/>
      <c r="D45" s="17">
        <v>3299</v>
      </c>
      <c r="E45" s="17">
        <v>5222</v>
      </c>
      <c r="F45" s="18" t="s">
        <v>45</v>
      </c>
      <c r="G45" s="85">
        <v>0</v>
      </c>
      <c r="H45" s="85">
        <v>0</v>
      </c>
      <c r="I45" s="135">
        <v>0</v>
      </c>
      <c r="J45" s="92">
        <v>0</v>
      </c>
      <c r="K45" s="92">
        <f t="shared" si="5"/>
        <v>0</v>
      </c>
      <c r="L45" s="92">
        <v>34</v>
      </c>
      <c r="M45" s="92">
        <f>+K45+L45</f>
        <v>34</v>
      </c>
      <c r="O45" s="128"/>
    </row>
    <row r="46" spans="1:15" ht="22.5" x14ac:dyDescent="0.2">
      <c r="A46" s="126" t="s">
        <v>4</v>
      </c>
      <c r="B46" s="64">
        <v>4010253</v>
      </c>
      <c r="C46" s="127" t="s">
        <v>7</v>
      </c>
      <c r="D46" s="64" t="s">
        <v>5</v>
      </c>
      <c r="E46" s="64" t="s">
        <v>5</v>
      </c>
      <c r="F46" s="65" t="s">
        <v>144</v>
      </c>
      <c r="G46" s="86">
        <v>0</v>
      </c>
      <c r="H46" s="86">
        <v>0</v>
      </c>
      <c r="I46" s="90">
        <f t="shared" ref="I46" si="6">+G46+H46</f>
        <v>0</v>
      </c>
      <c r="J46" s="90">
        <v>0</v>
      </c>
      <c r="K46" s="90">
        <f t="shared" ref="K46:K109" si="7">+I46+J46</f>
        <v>0</v>
      </c>
      <c r="L46" s="90">
        <f t="shared" ref="L46" si="8">+L47</f>
        <v>31</v>
      </c>
      <c r="M46" s="90">
        <f t="shared" ref="M46:M109" si="9">+K46+L46</f>
        <v>31</v>
      </c>
      <c r="N46" s="124" t="s">
        <v>231</v>
      </c>
      <c r="O46" s="128"/>
    </row>
    <row r="47" spans="1:15" ht="13.5" thickBot="1" x14ac:dyDescent="0.25">
      <c r="A47" s="132"/>
      <c r="B47" s="17"/>
      <c r="C47" s="133"/>
      <c r="D47" s="17">
        <v>3299</v>
      </c>
      <c r="E47" s="17">
        <v>5222</v>
      </c>
      <c r="F47" s="18" t="s">
        <v>45</v>
      </c>
      <c r="G47" s="85">
        <v>0</v>
      </c>
      <c r="H47" s="85">
        <v>0</v>
      </c>
      <c r="I47" s="135">
        <v>0</v>
      </c>
      <c r="J47" s="92">
        <v>0</v>
      </c>
      <c r="K47" s="92">
        <f t="shared" si="7"/>
        <v>0</v>
      </c>
      <c r="L47" s="92">
        <v>31</v>
      </c>
      <c r="M47" s="92">
        <f t="shared" si="9"/>
        <v>31</v>
      </c>
      <c r="O47" s="128"/>
    </row>
    <row r="48" spans="1:15" x14ac:dyDescent="0.2">
      <c r="A48" s="126" t="s">
        <v>4</v>
      </c>
      <c r="B48" s="64">
        <v>4010254</v>
      </c>
      <c r="C48" s="127" t="s">
        <v>7</v>
      </c>
      <c r="D48" s="64" t="s">
        <v>5</v>
      </c>
      <c r="E48" s="64" t="s">
        <v>5</v>
      </c>
      <c r="F48" s="65" t="s">
        <v>145</v>
      </c>
      <c r="G48" s="86">
        <v>0</v>
      </c>
      <c r="H48" s="86">
        <v>0</v>
      </c>
      <c r="I48" s="90">
        <f t="shared" ref="I48" si="10">+G48+H48</f>
        <v>0</v>
      </c>
      <c r="J48" s="90">
        <v>0</v>
      </c>
      <c r="K48" s="90">
        <f t="shared" si="7"/>
        <v>0</v>
      </c>
      <c r="L48" s="90">
        <f t="shared" ref="L48" si="11">+L49</f>
        <v>35</v>
      </c>
      <c r="M48" s="90">
        <f t="shared" si="9"/>
        <v>35</v>
      </c>
      <c r="N48" s="124" t="s">
        <v>231</v>
      </c>
      <c r="O48" s="128"/>
    </row>
    <row r="49" spans="1:15" ht="13.5" thickBot="1" x14ac:dyDescent="0.25">
      <c r="A49" s="132"/>
      <c r="B49" s="17"/>
      <c r="C49" s="133"/>
      <c r="D49" s="17">
        <v>3299</v>
      </c>
      <c r="E49" s="17">
        <v>5222</v>
      </c>
      <c r="F49" s="18" t="s">
        <v>45</v>
      </c>
      <c r="G49" s="85">
        <v>0</v>
      </c>
      <c r="H49" s="85">
        <v>0</v>
      </c>
      <c r="I49" s="135">
        <v>0</v>
      </c>
      <c r="J49" s="92">
        <v>0</v>
      </c>
      <c r="K49" s="92">
        <f t="shared" si="7"/>
        <v>0</v>
      </c>
      <c r="L49" s="92">
        <v>35</v>
      </c>
      <c r="M49" s="92">
        <f t="shared" si="9"/>
        <v>35</v>
      </c>
      <c r="O49" s="128"/>
    </row>
    <row r="50" spans="1:15" ht="33.75" x14ac:dyDescent="0.2">
      <c r="A50" s="126" t="s">
        <v>4</v>
      </c>
      <c r="B50" s="64">
        <v>4010255</v>
      </c>
      <c r="C50" s="127" t="s">
        <v>7</v>
      </c>
      <c r="D50" s="64" t="s">
        <v>5</v>
      </c>
      <c r="E50" s="64" t="s">
        <v>5</v>
      </c>
      <c r="F50" s="65" t="s">
        <v>169</v>
      </c>
      <c r="G50" s="86">
        <v>0</v>
      </c>
      <c r="H50" s="86">
        <v>0</v>
      </c>
      <c r="I50" s="90">
        <f t="shared" ref="I50" si="12">+G50+H50</f>
        <v>0</v>
      </c>
      <c r="J50" s="90">
        <v>0</v>
      </c>
      <c r="K50" s="90">
        <f t="shared" si="7"/>
        <v>0</v>
      </c>
      <c r="L50" s="90">
        <f t="shared" ref="L50" si="13">+L51</f>
        <v>35</v>
      </c>
      <c r="M50" s="90">
        <f t="shared" si="9"/>
        <v>35</v>
      </c>
      <c r="N50" s="124" t="s">
        <v>231</v>
      </c>
      <c r="O50" s="128"/>
    </row>
    <row r="51" spans="1:15" ht="13.5" thickBot="1" x14ac:dyDescent="0.25">
      <c r="A51" s="132"/>
      <c r="B51" s="17"/>
      <c r="C51" s="133"/>
      <c r="D51" s="17">
        <v>3299</v>
      </c>
      <c r="E51" s="17">
        <v>5222</v>
      </c>
      <c r="F51" s="18" t="s">
        <v>45</v>
      </c>
      <c r="G51" s="85">
        <v>0</v>
      </c>
      <c r="H51" s="85">
        <v>0</v>
      </c>
      <c r="I51" s="135">
        <v>0</v>
      </c>
      <c r="J51" s="92">
        <v>0</v>
      </c>
      <c r="K51" s="92">
        <f t="shared" si="7"/>
        <v>0</v>
      </c>
      <c r="L51" s="92">
        <v>35</v>
      </c>
      <c r="M51" s="92">
        <f t="shared" si="9"/>
        <v>35</v>
      </c>
      <c r="O51" s="128"/>
    </row>
    <row r="52" spans="1:15" ht="22.5" x14ac:dyDescent="0.2">
      <c r="A52" s="126" t="s">
        <v>4</v>
      </c>
      <c r="B52" s="64">
        <v>4010256</v>
      </c>
      <c r="C52" s="127" t="s">
        <v>7</v>
      </c>
      <c r="D52" s="64" t="s">
        <v>5</v>
      </c>
      <c r="E52" s="64" t="s">
        <v>5</v>
      </c>
      <c r="F52" s="65" t="s">
        <v>146</v>
      </c>
      <c r="G52" s="86">
        <v>0</v>
      </c>
      <c r="H52" s="86">
        <v>0</v>
      </c>
      <c r="I52" s="90">
        <f t="shared" ref="I52" si="14">+G52+H52</f>
        <v>0</v>
      </c>
      <c r="J52" s="90">
        <v>0</v>
      </c>
      <c r="K52" s="90">
        <f t="shared" si="7"/>
        <v>0</v>
      </c>
      <c r="L52" s="90">
        <f t="shared" ref="L52" si="15">+L53</f>
        <v>35</v>
      </c>
      <c r="M52" s="90">
        <f t="shared" si="9"/>
        <v>35</v>
      </c>
      <c r="N52" s="124" t="s">
        <v>231</v>
      </c>
      <c r="O52" s="128"/>
    </row>
    <row r="53" spans="1:15" ht="13.5" thickBot="1" x14ac:dyDescent="0.25">
      <c r="A53" s="132"/>
      <c r="B53" s="17"/>
      <c r="C53" s="133"/>
      <c r="D53" s="17">
        <v>3299</v>
      </c>
      <c r="E53" s="17">
        <v>5222</v>
      </c>
      <c r="F53" s="18" t="s">
        <v>45</v>
      </c>
      <c r="G53" s="85">
        <v>0</v>
      </c>
      <c r="H53" s="85">
        <v>0</v>
      </c>
      <c r="I53" s="135">
        <v>0</v>
      </c>
      <c r="J53" s="92">
        <v>0</v>
      </c>
      <c r="K53" s="92">
        <f t="shared" si="7"/>
        <v>0</v>
      </c>
      <c r="L53" s="92">
        <v>35</v>
      </c>
      <c r="M53" s="92">
        <f t="shared" si="9"/>
        <v>35</v>
      </c>
      <c r="O53" s="128"/>
    </row>
    <row r="54" spans="1:15" ht="22.5" x14ac:dyDescent="0.2">
      <c r="A54" s="126" t="s">
        <v>4</v>
      </c>
      <c r="B54" s="64">
        <v>4010257</v>
      </c>
      <c r="C54" s="127" t="s">
        <v>7</v>
      </c>
      <c r="D54" s="64" t="s">
        <v>5</v>
      </c>
      <c r="E54" s="64" t="s">
        <v>5</v>
      </c>
      <c r="F54" s="65" t="s">
        <v>147</v>
      </c>
      <c r="G54" s="86">
        <v>0</v>
      </c>
      <c r="H54" s="86">
        <v>0</v>
      </c>
      <c r="I54" s="90">
        <f t="shared" ref="I54" si="16">+G54+H54</f>
        <v>0</v>
      </c>
      <c r="J54" s="90">
        <v>0</v>
      </c>
      <c r="K54" s="90">
        <f t="shared" si="7"/>
        <v>0</v>
      </c>
      <c r="L54" s="90">
        <f t="shared" ref="L54" si="17">+L55</f>
        <v>20</v>
      </c>
      <c r="M54" s="90">
        <f t="shared" si="9"/>
        <v>20</v>
      </c>
      <c r="N54" s="124" t="s">
        <v>231</v>
      </c>
      <c r="O54" s="128"/>
    </row>
    <row r="55" spans="1:15" ht="13.5" thickBot="1" x14ac:dyDescent="0.25">
      <c r="A55" s="132"/>
      <c r="B55" s="17"/>
      <c r="C55" s="133"/>
      <c r="D55" s="17">
        <v>3299</v>
      </c>
      <c r="E55" s="17">
        <v>5222</v>
      </c>
      <c r="F55" s="18" t="s">
        <v>45</v>
      </c>
      <c r="G55" s="85">
        <v>0</v>
      </c>
      <c r="H55" s="85">
        <v>0</v>
      </c>
      <c r="I55" s="135">
        <v>0</v>
      </c>
      <c r="J55" s="92">
        <v>0</v>
      </c>
      <c r="K55" s="92">
        <f t="shared" si="7"/>
        <v>0</v>
      </c>
      <c r="L55" s="92">
        <v>20</v>
      </c>
      <c r="M55" s="92">
        <f t="shared" si="9"/>
        <v>20</v>
      </c>
      <c r="O55" s="128"/>
    </row>
    <row r="56" spans="1:15" ht="33.75" x14ac:dyDescent="0.2">
      <c r="A56" s="126" t="s">
        <v>4</v>
      </c>
      <c r="B56" s="64">
        <v>4010258</v>
      </c>
      <c r="C56" s="127" t="s">
        <v>7</v>
      </c>
      <c r="D56" s="64" t="s">
        <v>5</v>
      </c>
      <c r="E56" s="64" t="s">
        <v>5</v>
      </c>
      <c r="F56" s="65" t="s">
        <v>168</v>
      </c>
      <c r="G56" s="86">
        <v>0</v>
      </c>
      <c r="H56" s="86">
        <v>0</v>
      </c>
      <c r="I56" s="90">
        <f t="shared" ref="I56" si="18">+G56+H56</f>
        <v>0</v>
      </c>
      <c r="J56" s="90">
        <v>0</v>
      </c>
      <c r="K56" s="90">
        <f t="shared" si="7"/>
        <v>0</v>
      </c>
      <c r="L56" s="90">
        <f t="shared" ref="L56" si="19">+L57</f>
        <v>35</v>
      </c>
      <c r="M56" s="90">
        <f t="shared" si="9"/>
        <v>35</v>
      </c>
      <c r="N56" s="124" t="s">
        <v>231</v>
      </c>
      <c r="O56" s="128"/>
    </row>
    <row r="57" spans="1:15" ht="13.5" thickBot="1" x14ac:dyDescent="0.25">
      <c r="A57" s="132"/>
      <c r="B57" s="17"/>
      <c r="C57" s="133"/>
      <c r="D57" s="17">
        <v>3299</v>
      </c>
      <c r="E57" s="17">
        <v>5222</v>
      </c>
      <c r="F57" s="18" t="s">
        <v>45</v>
      </c>
      <c r="G57" s="85">
        <v>0</v>
      </c>
      <c r="H57" s="85">
        <v>0</v>
      </c>
      <c r="I57" s="135">
        <v>0</v>
      </c>
      <c r="J57" s="92">
        <v>0</v>
      </c>
      <c r="K57" s="92">
        <f t="shared" si="7"/>
        <v>0</v>
      </c>
      <c r="L57" s="92">
        <v>35</v>
      </c>
      <c r="M57" s="92">
        <f t="shared" si="9"/>
        <v>35</v>
      </c>
      <c r="O57" s="128"/>
    </row>
    <row r="58" spans="1:15" ht="22.5" x14ac:dyDescent="0.2">
      <c r="A58" s="126" t="s">
        <v>4</v>
      </c>
      <c r="B58" s="64">
        <v>4010259</v>
      </c>
      <c r="C58" s="127" t="s">
        <v>7</v>
      </c>
      <c r="D58" s="64" t="s">
        <v>5</v>
      </c>
      <c r="E58" s="64" t="s">
        <v>5</v>
      </c>
      <c r="F58" s="65" t="s">
        <v>148</v>
      </c>
      <c r="G58" s="86">
        <v>0</v>
      </c>
      <c r="H58" s="86">
        <v>0</v>
      </c>
      <c r="I58" s="90">
        <f t="shared" ref="I58" si="20">+G58+H58</f>
        <v>0</v>
      </c>
      <c r="J58" s="90">
        <v>0</v>
      </c>
      <c r="K58" s="90">
        <f t="shared" si="7"/>
        <v>0</v>
      </c>
      <c r="L58" s="90">
        <f t="shared" ref="L58" si="21">+L59</f>
        <v>21</v>
      </c>
      <c r="M58" s="90">
        <f t="shared" si="9"/>
        <v>21</v>
      </c>
      <c r="N58" s="124" t="s">
        <v>231</v>
      </c>
      <c r="O58" s="128"/>
    </row>
    <row r="59" spans="1:15" ht="13.5" thickBot="1" x14ac:dyDescent="0.25">
      <c r="A59" s="132"/>
      <c r="B59" s="17"/>
      <c r="C59" s="133"/>
      <c r="D59" s="17">
        <v>3299</v>
      </c>
      <c r="E59" s="17">
        <v>5222</v>
      </c>
      <c r="F59" s="18" t="s">
        <v>45</v>
      </c>
      <c r="G59" s="85">
        <v>0</v>
      </c>
      <c r="H59" s="85">
        <v>0</v>
      </c>
      <c r="I59" s="135">
        <v>0</v>
      </c>
      <c r="J59" s="92">
        <v>0</v>
      </c>
      <c r="K59" s="92">
        <f t="shared" si="7"/>
        <v>0</v>
      </c>
      <c r="L59" s="92">
        <v>21</v>
      </c>
      <c r="M59" s="92">
        <f t="shared" si="9"/>
        <v>21</v>
      </c>
      <c r="O59" s="128"/>
    </row>
    <row r="60" spans="1:15" ht="22.5" x14ac:dyDescent="0.2">
      <c r="A60" s="126" t="s">
        <v>4</v>
      </c>
      <c r="B60" s="64">
        <v>4010260</v>
      </c>
      <c r="C60" s="127" t="s">
        <v>7</v>
      </c>
      <c r="D60" s="64" t="s">
        <v>5</v>
      </c>
      <c r="E60" s="64" t="s">
        <v>5</v>
      </c>
      <c r="F60" s="65" t="s">
        <v>128</v>
      </c>
      <c r="G60" s="86">
        <v>0</v>
      </c>
      <c r="H60" s="86">
        <v>0</v>
      </c>
      <c r="I60" s="90">
        <f t="shared" ref="I60" si="22">+G60+H60</f>
        <v>0</v>
      </c>
      <c r="J60" s="90">
        <v>0</v>
      </c>
      <c r="K60" s="90">
        <f t="shared" si="7"/>
        <v>0</v>
      </c>
      <c r="L60" s="90">
        <f t="shared" ref="L60" si="23">+L61</f>
        <v>35</v>
      </c>
      <c r="M60" s="90">
        <f t="shared" si="9"/>
        <v>35</v>
      </c>
      <c r="N60" s="124" t="s">
        <v>231</v>
      </c>
      <c r="O60" s="128"/>
    </row>
    <row r="61" spans="1:15" ht="13.5" thickBot="1" x14ac:dyDescent="0.25">
      <c r="A61" s="132"/>
      <c r="B61" s="17"/>
      <c r="C61" s="133"/>
      <c r="D61" s="17">
        <v>3299</v>
      </c>
      <c r="E61" s="17">
        <v>5222</v>
      </c>
      <c r="F61" s="18" t="s">
        <v>45</v>
      </c>
      <c r="G61" s="85">
        <v>0</v>
      </c>
      <c r="H61" s="85">
        <v>0</v>
      </c>
      <c r="I61" s="135">
        <v>0</v>
      </c>
      <c r="J61" s="92">
        <v>0</v>
      </c>
      <c r="K61" s="92">
        <f t="shared" si="7"/>
        <v>0</v>
      </c>
      <c r="L61" s="92">
        <v>35</v>
      </c>
      <c r="M61" s="92">
        <f t="shared" si="9"/>
        <v>35</v>
      </c>
      <c r="O61" s="128"/>
    </row>
    <row r="62" spans="1:15" ht="22.5" x14ac:dyDescent="0.2">
      <c r="A62" s="126" t="s">
        <v>4</v>
      </c>
      <c r="B62" s="64">
        <v>4010261</v>
      </c>
      <c r="C62" s="127" t="s">
        <v>7</v>
      </c>
      <c r="D62" s="64" t="s">
        <v>5</v>
      </c>
      <c r="E62" s="64" t="s">
        <v>5</v>
      </c>
      <c r="F62" s="65" t="s">
        <v>129</v>
      </c>
      <c r="G62" s="86">
        <v>0</v>
      </c>
      <c r="H62" s="86">
        <v>0</v>
      </c>
      <c r="I62" s="90">
        <f t="shared" ref="I62" si="24">+G62+H62</f>
        <v>0</v>
      </c>
      <c r="J62" s="90">
        <v>0</v>
      </c>
      <c r="K62" s="90">
        <f t="shared" si="7"/>
        <v>0</v>
      </c>
      <c r="L62" s="90">
        <f t="shared" ref="L62" si="25">+L63</f>
        <v>21</v>
      </c>
      <c r="M62" s="90">
        <f t="shared" si="9"/>
        <v>21</v>
      </c>
      <c r="N62" s="124" t="s">
        <v>231</v>
      </c>
      <c r="O62" s="128"/>
    </row>
    <row r="63" spans="1:15" ht="13.5" thickBot="1" x14ac:dyDescent="0.25">
      <c r="A63" s="132"/>
      <c r="B63" s="17"/>
      <c r="C63" s="133"/>
      <c r="D63" s="17">
        <v>3299</v>
      </c>
      <c r="E63" s="17">
        <v>5222</v>
      </c>
      <c r="F63" s="18" t="s">
        <v>45</v>
      </c>
      <c r="G63" s="85">
        <v>0</v>
      </c>
      <c r="H63" s="85">
        <v>0</v>
      </c>
      <c r="I63" s="135">
        <v>0</v>
      </c>
      <c r="J63" s="92">
        <v>0</v>
      </c>
      <c r="K63" s="92">
        <f t="shared" si="7"/>
        <v>0</v>
      </c>
      <c r="L63" s="92">
        <v>21</v>
      </c>
      <c r="M63" s="92">
        <f t="shared" si="9"/>
        <v>21</v>
      </c>
      <c r="O63" s="128"/>
    </row>
    <row r="64" spans="1:15" ht="22.5" x14ac:dyDescent="0.2">
      <c r="A64" s="126" t="s">
        <v>4</v>
      </c>
      <c r="B64" s="64">
        <v>4010262</v>
      </c>
      <c r="C64" s="127" t="s">
        <v>7</v>
      </c>
      <c r="D64" s="64" t="s">
        <v>5</v>
      </c>
      <c r="E64" s="64" t="s">
        <v>5</v>
      </c>
      <c r="F64" s="65" t="s">
        <v>149</v>
      </c>
      <c r="G64" s="86">
        <v>0</v>
      </c>
      <c r="H64" s="86">
        <v>0</v>
      </c>
      <c r="I64" s="90">
        <f t="shared" ref="I64" si="26">+G64+H64</f>
        <v>0</v>
      </c>
      <c r="J64" s="90">
        <v>0</v>
      </c>
      <c r="K64" s="90">
        <f t="shared" si="7"/>
        <v>0</v>
      </c>
      <c r="L64" s="90">
        <f t="shared" ref="L64" si="27">+L65</f>
        <v>35</v>
      </c>
      <c r="M64" s="90">
        <f t="shared" si="9"/>
        <v>35</v>
      </c>
      <c r="N64" s="124" t="s">
        <v>231</v>
      </c>
      <c r="O64" s="128"/>
    </row>
    <row r="65" spans="1:15" ht="23.25" thickBot="1" x14ac:dyDescent="0.25">
      <c r="A65" s="132"/>
      <c r="B65" s="17"/>
      <c r="C65" s="133"/>
      <c r="D65" s="17">
        <v>3299</v>
      </c>
      <c r="E65" s="17">
        <v>5221</v>
      </c>
      <c r="F65" s="18" t="s">
        <v>63</v>
      </c>
      <c r="G65" s="85">
        <v>0</v>
      </c>
      <c r="H65" s="85">
        <v>0</v>
      </c>
      <c r="I65" s="135">
        <v>0</v>
      </c>
      <c r="J65" s="92">
        <v>0</v>
      </c>
      <c r="K65" s="92">
        <f t="shared" si="7"/>
        <v>0</v>
      </c>
      <c r="L65" s="92">
        <v>35</v>
      </c>
      <c r="M65" s="92">
        <f t="shared" si="9"/>
        <v>35</v>
      </c>
      <c r="O65" s="128"/>
    </row>
    <row r="66" spans="1:15" ht="33.75" x14ac:dyDescent="0.2">
      <c r="A66" s="126" t="s">
        <v>4</v>
      </c>
      <c r="B66" s="64">
        <v>4010263</v>
      </c>
      <c r="C66" s="127" t="s">
        <v>7</v>
      </c>
      <c r="D66" s="64" t="s">
        <v>5</v>
      </c>
      <c r="E66" s="64" t="s">
        <v>5</v>
      </c>
      <c r="F66" s="65" t="s">
        <v>130</v>
      </c>
      <c r="G66" s="86">
        <v>0</v>
      </c>
      <c r="H66" s="86">
        <v>0</v>
      </c>
      <c r="I66" s="90">
        <f t="shared" ref="I66" si="28">+G66+H66</f>
        <v>0</v>
      </c>
      <c r="J66" s="90">
        <v>0</v>
      </c>
      <c r="K66" s="90">
        <f t="shared" si="7"/>
        <v>0</v>
      </c>
      <c r="L66" s="90">
        <f t="shared" ref="L66" si="29">+L67</f>
        <v>28</v>
      </c>
      <c r="M66" s="90">
        <f t="shared" si="9"/>
        <v>28</v>
      </c>
      <c r="N66" s="124" t="s">
        <v>231</v>
      </c>
      <c r="O66" s="128"/>
    </row>
    <row r="67" spans="1:15" ht="23.25" thickBot="1" x14ac:dyDescent="0.25">
      <c r="A67" s="132"/>
      <c r="B67" s="17"/>
      <c r="C67" s="133"/>
      <c r="D67" s="17">
        <v>3299</v>
      </c>
      <c r="E67" s="17">
        <v>5223</v>
      </c>
      <c r="F67" s="18" t="s">
        <v>165</v>
      </c>
      <c r="G67" s="85">
        <v>0</v>
      </c>
      <c r="H67" s="85">
        <v>0</v>
      </c>
      <c r="I67" s="135">
        <v>0</v>
      </c>
      <c r="J67" s="92">
        <v>0</v>
      </c>
      <c r="K67" s="92">
        <f t="shared" si="7"/>
        <v>0</v>
      </c>
      <c r="L67" s="92">
        <v>28</v>
      </c>
      <c r="M67" s="92">
        <f t="shared" si="9"/>
        <v>28</v>
      </c>
      <c r="O67" s="128"/>
    </row>
    <row r="68" spans="1:15" ht="22.5" x14ac:dyDescent="0.2">
      <c r="A68" s="126" t="s">
        <v>4</v>
      </c>
      <c r="B68" s="64">
        <v>4010264</v>
      </c>
      <c r="C68" s="127" t="s">
        <v>7</v>
      </c>
      <c r="D68" s="64" t="s">
        <v>5</v>
      </c>
      <c r="E68" s="64" t="s">
        <v>5</v>
      </c>
      <c r="F68" s="65" t="s">
        <v>150</v>
      </c>
      <c r="G68" s="86">
        <v>0</v>
      </c>
      <c r="H68" s="86">
        <v>0</v>
      </c>
      <c r="I68" s="90">
        <f t="shared" ref="I68" si="30">+G68+H68</f>
        <v>0</v>
      </c>
      <c r="J68" s="90">
        <v>0</v>
      </c>
      <c r="K68" s="90">
        <f t="shared" si="7"/>
        <v>0</v>
      </c>
      <c r="L68" s="90">
        <f t="shared" ref="L68" si="31">+L69</f>
        <v>35</v>
      </c>
      <c r="M68" s="90">
        <f t="shared" si="9"/>
        <v>35</v>
      </c>
      <c r="N68" s="124" t="s">
        <v>231</v>
      </c>
      <c r="O68" s="128"/>
    </row>
    <row r="69" spans="1:15" ht="23.25" thickBot="1" x14ac:dyDescent="0.25">
      <c r="A69" s="132"/>
      <c r="B69" s="17"/>
      <c r="C69" s="133"/>
      <c r="D69" s="17">
        <v>3299</v>
      </c>
      <c r="E69" s="17">
        <v>5221</v>
      </c>
      <c r="F69" s="18" t="s">
        <v>63</v>
      </c>
      <c r="G69" s="85">
        <v>0</v>
      </c>
      <c r="H69" s="85">
        <v>0</v>
      </c>
      <c r="I69" s="135">
        <v>0</v>
      </c>
      <c r="J69" s="92">
        <v>0</v>
      </c>
      <c r="K69" s="92">
        <f t="shared" si="7"/>
        <v>0</v>
      </c>
      <c r="L69" s="92">
        <v>35</v>
      </c>
      <c r="M69" s="92">
        <f t="shared" si="9"/>
        <v>35</v>
      </c>
      <c r="O69" s="128"/>
    </row>
    <row r="70" spans="1:15" ht="33.75" x14ac:dyDescent="0.2">
      <c r="A70" s="126" t="s">
        <v>4</v>
      </c>
      <c r="B70" s="64">
        <v>4010265</v>
      </c>
      <c r="C70" s="127">
        <v>2473</v>
      </c>
      <c r="D70" s="64" t="s">
        <v>5</v>
      </c>
      <c r="E70" s="64" t="s">
        <v>5</v>
      </c>
      <c r="F70" s="65" t="s">
        <v>230</v>
      </c>
      <c r="G70" s="86">
        <v>0</v>
      </c>
      <c r="H70" s="86">
        <v>0</v>
      </c>
      <c r="I70" s="90">
        <f t="shared" ref="I70" si="32">+G70+H70</f>
        <v>0</v>
      </c>
      <c r="J70" s="90">
        <v>0</v>
      </c>
      <c r="K70" s="90">
        <f t="shared" si="7"/>
        <v>0</v>
      </c>
      <c r="L70" s="90">
        <f t="shared" ref="L70" si="33">+L71</f>
        <v>20</v>
      </c>
      <c r="M70" s="90">
        <f t="shared" si="9"/>
        <v>20</v>
      </c>
      <c r="N70" s="124" t="s">
        <v>231</v>
      </c>
      <c r="O70" s="128"/>
    </row>
    <row r="71" spans="1:15" ht="13.5" thickBot="1" x14ac:dyDescent="0.25">
      <c r="A71" s="132"/>
      <c r="B71" s="17"/>
      <c r="C71" s="133"/>
      <c r="D71" s="17">
        <v>3299</v>
      </c>
      <c r="E71" s="17">
        <v>5321</v>
      </c>
      <c r="F71" s="18" t="s">
        <v>14</v>
      </c>
      <c r="G71" s="85">
        <v>0</v>
      </c>
      <c r="H71" s="85">
        <v>0</v>
      </c>
      <c r="I71" s="135">
        <v>0</v>
      </c>
      <c r="J71" s="92">
        <v>0</v>
      </c>
      <c r="K71" s="92">
        <f t="shared" si="7"/>
        <v>0</v>
      </c>
      <c r="L71" s="92">
        <v>20</v>
      </c>
      <c r="M71" s="92">
        <f t="shared" si="9"/>
        <v>20</v>
      </c>
      <c r="O71" s="128"/>
    </row>
    <row r="72" spans="1:15" ht="22.5" x14ac:dyDescent="0.2">
      <c r="A72" s="126" t="s">
        <v>4</v>
      </c>
      <c r="B72" s="64">
        <v>4010266</v>
      </c>
      <c r="C72" s="127">
        <v>5425</v>
      </c>
      <c r="D72" s="64" t="s">
        <v>5</v>
      </c>
      <c r="E72" s="64" t="s">
        <v>5</v>
      </c>
      <c r="F72" s="65" t="s">
        <v>220</v>
      </c>
      <c r="G72" s="86">
        <v>0</v>
      </c>
      <c r="H72" s="86">
        <v>0</v>
      </c>
      <c r="I72" s="90">
        <f t="shared" ref="I72" si="34">+G72+H72</f>
        <v>0</v>
      </c>
      <c r="J72" s="90">
        <v>0</v>
      </c>
      <c r="K72" s="90">
        <f t="shared" si="7"/>
        <v>0</v>
      </c>
      <c r="L72" s="90">
        <f t="shared" ref="L72" si="35">+L73</f>
        <v>21</v>
      </c>
      <c r="M72" s="90">
        <f t="shared" si="9"/>
        <v>21</v>
      </c>
      <c r="N72" s="124" t="s">
        <v>231</v>
      </c>
      <c r="O72" s="128"/>
    </row>
    <row r="73" spans="1:15" ht="13.5" thickBot="1" x14ac:dyDescent="0.25">
      <c r="A73" s="132"/>
      <c r="B73" s="17"/>
      <c r="C73" s="133"/>
      <c r="D73" s="17">
        <v>3299</v>
      </c>
      <c r="E73" s="17">
        <v>5321</v>
      </c>
      <c r="F73" s="18" t="s">
        <v>14</v>
      </c>
      <c r="G73" s="85">
        <v>0</v>
      </c>
      <c r="H73" s="85">
        <v>0</v>
      </c>
      <c r="I73" s="135">
        <v>0</v>
      </c>
      <c r="J73" s="92">
        <v>0</v>
      </c>
      <c r="K73" s="92">
        <f t="shared" si="7"/>
        <v>0</v>
      </c>
      <c r="L73" s="92">
        <v>21</v>
      </c>
      <c r="M73" s="92">
        <f t="shared" si="9"/>
        <v>21</v>
      </c>
      <c r="O73" s="128"/>
    </row>
    <row r="74" spans="1:15" ht="33.75" x14ac:dyDescent="0.2">
      <c r="A74" s="126" t="s">
        <v>4</v>
      </c>
      <c r="B74" s="64">
        <v>4010267</v>
      </c>
      <c r="C74" s="127">
        <v>3436</v>
      </c>
      <c r="D74" s="64" t="s">
        <v>5</v>
      </c>
      <c r="E74" s="64" t="s">
        <v>5</v>
      </c>
      <c r="F74" s="65" t="s">
        <v>221</v>
      </c>
      <c r="G74" s="86">
        <v>0</v>
      </c>
      <c r="H74" s="86">
        <v>0</v>
      </c>
      <c r="I74" s="90">
        <f t="shared" ref="I74" si="36">+G74+H74</f>
        <v>0</v>
      </c>
      <c r="J74" s="90">
        <v>0</v>
      </c>
      <c r="K74" s="90">
        <f t="shared" si="7"/>
        <v>0</v>
      </c>
      <c r="L74" s="90">
        <f t="shared" ref="L74" si="37">+L75</f>
        <v>28</v>
      </c>
      <c r="M74" s="90">
        <f t="shared" si="9"/>
        <v>28</v>
      </c>
      <c r="N74" s="124" t="s">
        <v>231</v>
      </c>
      <c r="O74" s="128"/>
    </row>
    <row r="75" spans="1:15" ht="13.5" thickBot="1" x14ac:dyDescent="0.25">
      <c r="A75" s="132"/>
      <c r="B75" s="17"/>
      <c r="C75" s="133"/>
      <c r="D75" s="17">
        <v>3299</v>
      </c>
      <c r="E75" s="17">
        <v>5321</v>
      </c>
      <c r="F75" s="18" t="s">
        <v>14</v>
      </c>
      <c r="G75" s="85">
        <v>0</v>
      </c>
      <c r="H75" s="85">
        <v>0</v>
      </c>
      <c r="I75" s="135">
        <v>0</v>
      </c>
      <c r="J75" s="92">
        <v>0</v>
      </c>
      <c r="K75" s="92">
        <f t="shared" si="7"/>
        <v>0</v>
      </c>
      <c r="L75" s="92">
        <v>28</v>
      </c>
      <c r="M75" s="92">
        <f t="shared" si="9"/>
        <v>28</v>
      </c>
      <c r="O75" s="128"/>
    </row>
    <row r="76" spans="1:15" ht="22.5" x14ac:dyDescent="0.2">
      <c r="A76" s="126" t="s">
        <v>4</v>
      </c>
      <c r="B76" s="64">
        <v>4010268</v>
      </c>
      <c r="C76" s="127">
        <v>3404</v>
      </c>
      <c r="D76" s="64" t="s">
        <v>5</v>
      </c>
      <c r="E76" s="64" t="s">
        <v>5</v>
      </c>
      <c r="F76" s="65" t="s">
        <v>170</v>
      </c>
      <c r="G76" s="86">
        <v>0</v>
      </c>
      <c r="H76" s="86">
        <v>0</v>
      </c>
      <c r="I76" s="90">
        <f t="shared" ref="I76" si="38">+G76+H76</f>
        <v>0</v>
      </c>
      <c r="J76" s="90">
        <v>0</v>
      </c>
      <c r="K76" s="90">
        <f t="shared" si="7"/>
        <v>0</v>
      </c>
      <c r="L76" s="90">
        <f t="shared" ref="L76" si="39">+L77</f>
        <v>20</v>
      </c>
      <c r="M76" s="90">
        <f t="shared" si="9"/>
        <v>20</v>
      </c>
      <c r="N76" s="124" t="s">
        <v>231</v>
      </c>
      <c r="O76" s="128"/>
    </row>
    <row r="77" spans="1:15" ht="13.5" thickBot="1" x14ac:dyDescent="0.25">
      <c r="A77" s="132"/>
      <c r="B77" s="17"/>
      <c r="C77" s="133"/>
      <c r="D77" s="17">
        <v>3299</v>
      </c>
      <c r="E77" s="17">
        <v>5321</v>
      </c>
      <c r="F77" s="18" t="s">
        <v>14</v>
      </c>
      <c r="G77" s="85">
        <v>0</v>
      </c>
      <c r="H77" s="85">
        <v>0</v>
      </c>
      <c r="I77" s="135">
        <v>0</v>
      </c>
      <c r="J77" s="92">
        <v>0</v>
      </c>
      <c r="K77" s="92">
        <f t="shared" si="7"/>
        <v>0</v>
      </c>
      <c r="L77" s="92">
        <v>20</v>
      </c>
      <c r="M77" s="92">
        <f t="shared" si="9"/>
        <v>20</v>
      </c>
      <c r="O77" s="128"/>
    </row>
    <row r="78" spans="1:15" ht="22.5" x14ac:dyDescent="0.2">
      <c r="A78" s="126" t="s">
        <v>4</v>
      </c>
      <c r="B78" s="64">
        <v>4010269</v>
      </c>
      <c r="C78" s="127">
        <v>3413</v>
      </c>
      <c r="D78" s="64" t="s">
        <v>5</v>
      </c>
      <c r="E78" s="64" t="s">
        <v>5</v>
      </c>
      <c r="F78" s="65" t="s">
        <v>222</v>
      </c>
      <c r="G78" s="86">
        <v>0</v>
      </c>
      <c r="H78" s="86">
        <v>0</v>
      </c>
      <c r="I78" s="90">
        <f t="shared" ref="I78" si="40">+G78+H78</f>
        <v>0</v>
      </c>
      <c r="J78" s="90">
        <v>0</v>
      </c>
      <c r="K78" s="90">
        <f t="shared" si="7"/>
        <v>0</v>
      </c>
      <c r="L78" s="90">
        <f t="shared" ref="L78" si="41">+L79</f>
        <v>20</v>
      </c>
      <c r="M78" s="90">
        <f t="shared" si="9"/>
        <v>20</v>
      </c>
      <c r="N78" s="124" t="s">
        <v>231</v>
      </c>
      <c r="O78" s="128"/>
    </row>
    <row r="79" spans="1:15" ht="13.5" thickBot="1" x14ac:dyDescent="0.25">
      <c r="A79" s="132"/>
      <c r="B79" s="17"/>
      <c r="C79" s="133"/>
      <c r="D79" s="17">
        <v>3299</v>
      </c>
      <c r="E79" s="17">
        <v>5321</v>
      </c>
      <c r="F79" s="18" t="s">
        <v>14</v>
      </c>
      <c r="G79" s="85">
        <v>0</v>
      </c>
      <c r="H79" s="85">
        <v>0</v>
      </c>
      <c r="I79" s="135">
        <v>0</v>
      </c>
      <c r="J79" s="92">
        <v>0</v>
      </c>
      <c r="K79" s="92">
        <f t="shared" si="7"/>
        <v>0</v>
      </c>
      <c r="L79" s="92">
        <v>20</v>
      </c>
      <c r="M79" s="92">
        <f t="shared" si="9"/>
        <v>20</v>
      </c>
      <c r="O79" s="128"/>
    </row>
    <row r="80" spans="1:15" ht="22.5" x14ac:dyDescent="0.2">
      <c r="A80" s="126" t="s">
        <v>4</v>
      </c>
      <c r="B80" s="64">
        <v>4010270</v>
      </c>
      <c r="C80" s="127">
        <v>2470</v>
      </c>
      <c r="D80" s="64" t="s">
        <v>5</v>
      </c>
      <c r="E80" s="64" t="s">
        <v>5</v>
      </c>
      <c r="F80" s="65" t="s">
        <v>171</v>
      </c>
      <c r="G80" s="86">
        <v>0</v>
      </c>
      <c r="H80" s="86">
        <v>0</v>
      </c>
      <c r="I80" s="90">
        <f t="shared" ref="I80" si="42">+G80+H80</f>
        <v>0</v>
      </c>
      <c r="J80" s="90">
        <v>0</v>
      </c>
      <c r="K80" s="90">
        <f t="shared" si="7"/>
        <v>0</v>
      </c>
      <c r="L80" s="90">
        <f t="shared" ref="L80" si="43">+L81</f>
        <v>20</v>
      </c>
      <c r="M80" s="90">
        <f t="shared" si="9"/>
        <v>20</v>
      </c>
      <c r="N80" s="124" t="s">
        <v>231</v>
      </c>
      <c r="O80" s="128"/>
    </row>
    <row r="81" spans="1:15" ht="13.5" thickBot="1" x14ac:dyDescent="0.25">
      <c r="A81" s="132"/>
      <c r="B81" s="17"/>
      <c r="C81" s="133"/>
      <c r="D81" s="17">
        <v>3299</v>
      </c>
      <c r="E81" s="17">
        <v>5321</v>
      </c>
      <c r="F81" s="18" t="s">
        <v>14</v>
      </c>
      <c r="G81" s="85">
        <v>0</v>
      </c>
      <c r="H81" s="85">
        <v>0</v>
      </c>
      <c r="I81" s="135">
        <v>0</v>
      </c>
      <c r="J81" s="92">
        <v>0</v>
      </c>
      <c r="K81" s="92">
        <f t="shared" si="7"/>
        <v>0</v>
      </c>
      <c r="L81" s="92">
        <v>20</v>
      </c>
      <c r="M81" s="92">
        <f t="shared" si="9"/>
        <v>20</v>
      </c>
      <c r="O81" s="128"/>
    </row>
    <row r="82" spans="1:15" ht="22.5" x14ac:dyDescent="0.2">
      <c r="A82" s="126" t="s">
        <v>4</v>
      </c>
      <c r="B82" s="64">
        <v>4010271</v>
      </c>
      <c r="C82" s="127">
        <v>5445</v>
      </c>
      <c r="D82" s="64" t="s">
        <v>5</v>
      </c>
      <c r="E82" s="64" t="s">
        <v>5</v>
      </c>
      <c r="F82" s="65" t="s">
        <v>172</v>
      </c>
      <c r="G82" s="86">
        <v>0</v>
      </c>
      <c r="H82" s="86">
        <v>0</v>
      </c>
      <c r="I82" s="90">
        <f t="shared" ref="I82" si="44">+G82+H82</f>
        <v>0</v>
      </c>
      <c r="J82" s="90">
        <v>0</v>
      </c>
      <c r="K82" s="90">
        <f t="shared" si="7"/>
        <v>0</v>
      </c>
      <c r="L82" s="90">
        <f t="shared" ref="L82" si="45">+L83</f>
        <v>20</v>
      </c>
      <c r="M82" s="90">
        <f t="shared" si="9"/>
        <v>20</v>
      </c>
      <c r="N82" s="124" t="s">
        <v>231</v>
      </c>
      <c r="O82" s="128"/>
    </row>
    <row r="83" spans="1:15" ht="13.5" thickBot="1" x14ac:dyDescent="0.25">
      <c r="A83" s="132"/>
      <c r="B83" s="17"/>
      <c r="C83" s="133"/>
      <c r="D83" s="17">
        <v>3299</v>
      </c>
      <c r="E83" s="17">
        <v>5321</v>
      </c>
      <c r="F83" s="18" t="s">
        <v>14</v>
      </c>
      <c r="G83" s="85">
        <v>0</v>
      </c>
      <c r="H83" s="85">
        <v>0</v>
      </c>
      <c r="I83" s="135">
        <v>0</v>
      </c>
      <c r="J83" s="92">
        <v>0</v>
      </c>
      <c r="K83" s="92">
        <f t="shared" si="7"/>
        <v>0</v>
      </c>
      <c r="L83" s="92">
        <v>20</v>
      </c>
      <c r="M83" s="92">
        <f t="shared" si="9"/>
        <v>20</v>
      </c>
      <c r="O83" s="128"/>
    </row>
    <row r="84" spans="1:15" ht="22.5" x14ac:dyDescent="0.2">
      <c r="A84" s="126" t="s">
        <v>4</v>
      </c>
      <c r="B84" s="64">
        <v>4010272</v>
      </c>
      <c r="C84" s="127" t="s">
        <v>7</v>
      </c>
      <c r="D84" s="64" t="s">
        <v>5</v>
      </c>
      <c r="E84" s="64" t="s">
        <v>5</v>
      </c>
      <c r="F84" s="65" t="s">
        <v>151</v>
      </c>
      <c r="G84" s="86">
        <v>0</v>
      </c>
      <c r="H84" s="86">
        <v>0</v>
      </c>
      <c r="I84" s="90">
        <f t="shared" ref="I84" si="46">+G84+H84</f>
        <v>0</v>
      </c>
      <c r="J84" s="90">
        <v>0</v>
      </c>
      <c r="K84" s="90">
        <f t="shared" si="7"/>
        <v>0</v>
      </c>
      <c r="L84" s="90">
        <f t="shared" ref="L84" si="47">+L85</f>
        <v>35</v>
      </c>
      <c r="M84" s="90">
        <f t="shared" si="9"/>
        <v>35</v>
      </c>
      <c r="N84" s="124" t="s">
        <v>231</v>
      </c>
      <c r="O84" s="128"/>
    </row>
    <row r="85" spans="1:15" ht="23.25" thickBot="1" x14ac:dyDescent="0.25">
      <c r="A85" s="132"/>
      <c r="B85" s="17"/>
      <c r="C85" s="133"/>
      <c r="D85" s="17">
        <v>3299</v>
      </c>
      <c r="E85" s="17">
        <v>5212</v>
      </c>
      <c r="F85" s="18" t="s">
        <v>166</v>
      </c>
      <c r="G85" s="85">
        <v>0</v>
      </c>
      <c r="H85" s="85">
        <v>0</v>
      </c>
      <c r="I85" s="135">
        <v>0</v>
      </c>
      <c r="J85" s="92">
        <v>0</v>
      </c>
      <c r="K85" s="92">
        <f t="shared" si="7"/>
        <v>0</v>
      </c>
      <c r="L85" s="92">
        <v>35</v>
      </c>
      <c r="M85" s="92">
        <f t="shared" si="9"/>
        <v>35</v>
      </c>
      <c r="O85" s="128"/>
    </row>
    <row r="86" spans="1:15" ht="22.5" x14ac:dyDescent="0.2">
      <c r="A86" s="126" t="s">
        <v>4</v>
      </c>
      <c r="B86" s="64">
        <v>4010273</v>
      </c>
      <c r="C86" s="127" t="s">
        <v>7</v>
      </c>
      <c r="D86" s="64" t="s">
        <v>5</v>
      </c>
      <c r="E86" s="64" t="s">
        <v>5</v>
      </c>
      <c r="F86" s="65" t="s">
        <v>131</v>
      </c>
      <c r="G86" s="86">
        <v>0</v>
      </c>
      <c r="H86" s="86">
        <v>0</v>
      </c>
      <c r="I86" s="90">
        <f t="shared" ref="I86" si="48">+G86+H86</f>
        <v>0</v>
      </c>
      <c r="J86" s="90">
        <v>0</v>
      </c>
      <c r="K86" s="90">
        <f t="shared" si="7"/>
        <v>0</v>
      </c>
      <c r="L86" s="90">
        <f t="shared" ref="L86" si="49">+L87</f>
        <v>35</v>
      </c>
      <c r="M86" s="90">
        <f t="shared" si="9"/>
        <v>35</v>
      </c>
      <c r="N86" s="124" t="s">
        <v>231</v>
      </c>
      <c r="O86" s="128"/>
    </row>
    <row r="87" spans="1:15" ht="13.5" thickBot="1" x14ac:dyDescent="0.25">
      <c r="A87" s="132"/>
      <c r="B87" s="17"/>
      <c r="C87" s="133"/>
      <c r="D87" s="17">
        <v>3299</v>
      </c>
      <c r="E87" s="17">
        <v>5222</v>
      </c>
      <c r="F87" s="18" t="s">
        <v>45</v>
      </c>
      <c r="G87" s="85">
        <v>0</v>
      </c>
      <c r="H87" s="85">
        <v>0</v>
      </c>
      <c r="I87" s="135">
        <v>0</v>
      </c>
      <c r="J87" s="92">
        <v>0</v>
      </c>
      <c r="K87" s="92">
        <f t="shared" si="7"/>
        <v>0</v>
      </c>
      <c r="L87" s="92">
        <v>35</v>
      </c>
      <c r="M87" s="92">
        <f t="shared" si="9"/>
        <v>35</v>
      </c>
      <c r="O87" s="128"/>
    </row>
    <row r="88" spans="1:15" ht="33.75" x14ac:dyDescent="0.2">
      <c r="A88" s="126" t="s">
        <v>4</v>
      </c>
      <c r="B88" s="64">
        <v>4010274</v>
      </c>
      <c r="C88" s="127" t="s">
        <v>7</v>
      </c>
      <c r="D88" s="64" t="s">
        <v>5</v>
      </c>
      <c r="E88" s="64" t="s">
        <v>5</v>
      </c>
      <c r="F88" s="65" t="s">
        <v>224</v>
      </c>
      <c r="G88" s="86">
        <v>0</v>
      </c>
      <c r="H88" s="86">
        <v>0</v>
      </c>
      <c r="I88" s="90">
        <f t="shared" ref="I88" si="50">+G88+H88</f>
        <v>0</v>
      </c>
      <c r="J88" s="90">
        <v>0</v>
      </c>
      <c r="K88" s="90">
        <f t="shared" si="7"/>
        <v>0</v>
      </c>
      <c r="L88" s="90">
        <f t="shared" ref="L88" si="51">+L89</f>
        <v>35</v>
      </c>
      <c r="M88" s="90">
        <f t="shared" si="9"/>
        <v>35</v>
      </c>
      <c r="N88" s="124" t="s">
        <v>231</v>
      </c>
      <c r="O88" s="128"/>
    </row>
    <row r="89" spans="1:15" ht="13.5" thickBot="1" x14ac:dyDescent="0.25">
      <c r="A89" s="132"/>
      <c r="B89" s="17"/>
      <c r="C89" s="133"/>
      <c r="D89" s="17">
        <v>3299</v>
      </c>
      <c r="E89" s="17">
        <v>5222</v>
      </c>
      <c r="F89" s="18" t="s">
        <v>45</v>
      </c>
      <c r="G89" s="85">
        <v>0</v>
      </c>
      <c r="H89" s="85">
        <v>0</v>
      </c>
      <c r="I89" s="135">
        <v>0</v>
      </c>
      <c r="J89" s="92">
        <v>0</v>
      </c>
      <c r="K89" s="92">
        <f t="shared" si="7"/>
        <v>0</v>
      </c>
      <c r="L89" s="92">
        <v>35</v>
      </c>
      <c r="M89" s="92">
        <f t="shared" si="9"/>
        <v>35</v>
      </c>
      <c r="O89" s="128"/>
    </row>
    <row r="90" spans="1:15" ht="33.75" x14ac:dyDescent="0.2">
      <c r="A90" s="126" t="s">
        <v>4</v>
      </c>
      <c r="B90" s="64">
        <v>4010275</v>
      </c>
      <c r="C90" s="127" t="s">
        <v>7</v>
      </c>
      <c r="D90" s="64" t="s">
        <v>5</v>
      </c>
      <c r="E90" s="64" t="s">
        <v>5</v>
      </c>
      <c r="F90" s="65" t="s">
        <v>223</v>
      </c>
      <c r="G90" s="86">
        <v>0</v>
      </c>
      <c r="H90" s="86">
        <v>0</v>
      </c>
      <c r="I90" s="90">
        <f t="shared" ref="I90" si="52">+G90+H90</f>
        <v>0</v>
      </c>
      <c r="J90" s="90">
        <v>0</v>
      </c>
      <c r="K90" s="90">
        <f t="shared" si="7"/>
        <v>0</v>
      </c>
      <c r="L90" s="90">
        <f t="shared" ref="L90" si="53">+L91</f>
        <v>20</v>
      </c>
      <c r="M90" s="90">
        <f t="shared" si="9"/>
        <v>20</v>
      </c>
      <c r="N90" s="124" t="s">
        <v>231</v>
      </c>
      <c r="O90" s="128"/>
    </row>
    <row r="91" spans="1:15" ht="13.5" thickBot="1" x14ac:dyDescent="0.25">
      <c r="A91" s="132"/>
      <c r="B91" s="17"/>
      <c r="C91" s="133"/>
      <c r="D91" s="17">
        <v>3299</v>
      </c>
      <c r="E91" s="17">
        <v>5222</v>
      </c>
      <c r="F91" s="18" t="s">
        <v>45</v>
      </c>
      <c r="G91" s="85">
        <v>0</v>
      </c>
      <c r="H91" s="85">
        <v>0</v>
      </c>
      <c r="I91" s="135">
        <v>0</v>
      </c>
      <c r="J91" s="92">
        <v>0</v>
      </c>
      <c r="K91" s="92">
        <f t="shared" si="7"/>
        <v>0</v>
      </c>
      <c r="L91" s="92">
        <v>20</v>
      </c>
      <c r="M91" s="92">
        <f t="shared" si="9"/>
        <v>20</v>
      </c>
      <c r="O91" s="128"/>
    </row>
    <row r="92" spans="1:15" ht="22.5" x14ac:dyDescent="0.2">
      <c r="A92" s="126" t="s">
        <v>4</v>
      </c>
      <c r="B92" s="64">
        <v>4010276</v>
      </c>
      <c r="C92" s="127" t="s">
        <v>7</v>
      </c>
      <c r="D92" s="64" t="s">
        <v>5</v>
      </c>
      <c r="E92" s="64" t="s">
        <v>5</v>
      </c>
      <c r="F92" s="65" t="s">
        <v>152</v>
      </c>
      <c r="G92" s="86">
        <v>0</v>
      </c>
      <c r="H92" s="86">
        <v>0</v>
      </c>
      <c r="I92" s="90">
        <f t="shared" ref="I92" si="54">+G92+H92</f>
        <v>0</v>
      </c>
      <c r="J92" s="90">
        <v>0</v>
      </c>
      <c r="K92" s="90">
        <f t="shared" si="7"/>
        <v>0</v>
      </c>
      <c r="L92" s="90">
        <f t="shared" ref="L92" si="55">+L93</f>
        <v>35</v>
      </c>
      <c r="M92" s="90">
        <f t="shared" si="9"/>
        <v>35</v>
      </c>
      <c r="N92" s="124" t="s">
        <v>231</v>
      </c>
      <c r="O92" s="128"/>
    </row>
    <row r="93" spans="1:15" ht="13.5" thickBot="1" x14ac:dyDescent="0.25">
      <c r="A93" s="132"/>
      <c r="B93" s="17"/>
      <c r="C93" s="133"/>
      <c r="D93" s="17">
        <v>3299</v>
      </c>
      <c r="E93" s="17">
        <v>5222</v>
      </c>
      <c r="F93" s="18" t="s">
        <v>45</v>
      </c>
      <c r="G93" s="85">
        <v>0</v>
      </c>
      <c r="H93" s="85">
        <v>0</v>
      </c>
      <c r="I93" s="135">
        <v>0</v>
      </c>
      <c r="J93" s="92">
        <v>0</v>
      </c>
      <c r="K93" s="92">
        <f t="shared" si="7"/>
        <v>0</v>
      </c>
      <c r="L93" s="92">
        <v>35</v>
      </c>
      <c r="M93" s="92">
        <f t="shared" si="9"/>
        <v>35</v>
      </c>
      <c r="O93" s="128"/>
    </row>
    <row r="94" spans="1:15" x14ac:dyDescent="0.2">
      <c r="A94" s="126" t="s">
        <v>4</v>
      </c>
      <c r="B94" s="64">
        <v>4010277</v>
      </c>
      <c r="C94" s="127" t="s">
        <v>7</v>
      </c>
      <c r="D94" s="64" t="s">
        <v>5</v>
      </c>
      <c r="E94" s="64" t="s">
        <v>5</v>
      </c>
      <c r="F94" s="65" t="s">
        <v>153</v>
      </c>
      <c r="G94" s="86">
        <v>0</v>
      </c>
      <c r="H94" s="86">
        <v>0</v>
      </c>
      <c r="I94" s="90">
        <f t="shared" ref="I94" si="56">+G94+H94</f>
        <v>0</v>
      </c>
      <c r="J94" s="90">
        <v>0</v>
      </c>
      <c r="K94" s="90">
        <f t="shared" si="7"/>
        <v>0</v>
      </c>
      <c r="L94" s="90">
        <f t="shared" ref="L94" si="57">+L95</f>
        <v>35</v>
      </c>
      <c r="M94" s="90">
        <f t="shared" si="9"/>
        <v>35</v>
      </c>
      <c r="N94" s="124" t="s">
        <v>231</v>
      </c>
      <c r="O94" s="128"/>
    </row>
    <row r="95" spans="1:15" ht="13.5" thickBot="1" x14ac:dyDescent="0.25">
      <c r="A95" s="132"/>
      <c r="B95" s="17"/>
      <c r="C95" s="133"/>
      <c r="D95" s="17">
        <v>3299</v>
      </c>
      <c r="E95" s="17">
        <v>5222</v>
      </c>
      <c r="F95" s="18" t="s">
        <v>45</v>
      </c>
      <c r="G95" s="85">
        <v>0</v>
      </c>
      <c r="H95" s="85">
        <v>0</v>
      </c>
      <c r="I95" s="135">
        <v>0</v>
      </c>
      <c r="J95" s="92">
        <v>0</v>
      </c>
      <c r="K95" s="92">
        <f t="shared" si="7"/>
        <v>0</v>
      </c>
      <c r="L95" s="92">
        <v>35</v>
      </c>
      <c r="M95" s="92">
        <f t="shared" si="9"/>
        <v>35</v>
      </c>
      <c r="O95" s="128"/>
    </row>
    <row r="96" spans="1:15" ht="22.5" x14ac:dyDescent="0.2">
      <c r="A96" s="126" t="s">
        <v>4</v>
      </c>
      <c r="B96" s="64">
        <v>4010278</v>
      </c>
      <c r="C96" s="127">
        <v>4043</v>
      </c>
      <c r="D96" s="64" t="s">
        <v>5</v>
      </c>
      <c r="E96" s="64" t="s">
        <v>5</v>
      </c>
      <c r="F96" s="65" t="s">
        <v>132</v>
      </c>
      <c r="G96" s="86">
        <v>0</v>
      </c>
      <c r="H96" s="86">
        <v>0</v>
      </c>
      <c r="I96" s="90">
        <f t="shared" ref="I96" si="58">+G96+H96</f>
        <v>0</v>
      </c>
      <c r="J96" s="90">
        <v>0</v>
      </c>
      <c r="K96" s="90">
        <f t="shared" si="7"/>
        <v>0</v>
      </c>
      <c r="L96" s="90">
        <f t="shared" ref="L96" si="59">+L97</f>
        <v>28</v>
      </c>
      <c r="M96" s="90">
        <f t="shared" si="9"/>
        <v>28</v>
      </c>
      <c r="N96" s="124" t="s">
        <v>231</v>
      </c>
      <c r="O96" s="128"/>
    </row>
    <row r="97" spans="1:16" ht="13.5" thickBot="1" x14ac:dyDescent="0.25">
      <c r="A97" s="132"/>
      <c r="B97" s="17"/>
      <c r="C97" s="133"/>
      <c r="D97" s="17">
        <v>3299</v>
      </c>
      <c r="E97" s="17">
        <v>5321</v>
      </c>
      <c r="F97" s="18" t="s">
        <v>14</v>
      </c>
      <c r="G97" s="85">
        <v>0</v>
      </c>
      <c r="H97" s="85">
        <v>0</v>
      </c>
      <c r="I97" s="135">
        <v>0</v>
      </c>
      <c r="J97" s="92">
        <v>0</v>
      </c>
      <c r="K97" s="92">
        <f t="shared" si="7"/>
        <v>0</v>
      </c>
      <c r="L97" s="92">
        <v>28</v>
      </c>
      <c r="M97" s="92">
        <f t="shared" si="9"/>
        <v>28</v>
      </c>
      <c r="O97" s="128"/>
    </row>
    <row r="98" spans="1:16" ht="33.75" x14ac:dyDescent="0.2">
      <c r="A98" s="126" t="s">
        <v>4</v>
      </c>
      <c r="B98" s="64">
        <v>4010279</v>
      </c>
      <c r="C98" s="127" t="s">
        <v>7</v>
      </c>
      <c r="D98" s="64" t="s">
        <v>5</v>
      </c>
      <c r="E98" s="64" t="s">
        <v>5</v>
      </c>
      <c r="F98" s="65" t="s">
        <v>305</v>
      </c>
      <c r="G98" s="86">
        <v>0</v>
      </c>
      <c r="H98" s="86">
        <v>0</v>
      </c>
      <c r="I98" s="90">
        <f t="shared" ref="I98" si="60">+G98+H98</f>
        <v>0</v>
      </c>
      <c r="J98" s="90">
        <v>0</v>
      </c>
      <c r="K98" s="90">
        <f t="shared" si="7"/>
        <v>0</v>
      </c>
      <c r="L98" s="90">
        <f t="shared" ref="L98" si="61">+L99</f>
        <v>20</v>
      </c>
      <c r="M98" s="90">
        <f t="shared" si="9"/>
        <v>20</v>
      </c>
      <c r="N98" s="124" t="s">
        <v>231</v>
      </c>
      <c r="O98" s="128"/>
    </row>
    <row r="99" spans="1:16" ht="13.5" thickBot="1" x14ac:dyDescent="0.25">
      <c r="A99" s="132"/>
      <c r="B99" s="17"/>
      <c r="C99" s="133"/>
      <c r="D99" s="17">
        <v>3299</v>
      </c>
      <c r="E99" s="17">
        <v>5222</v>
      </c>
      <c r="F99" s="18" t="s">
        <v>45</v>
      </c>
      <c r="G99" s="85">
        <v>0</v>
      </c>
      <c r="H99" s="85">
        <v>0</v>
      </c>
      <c r="I99" s="135">
        <v>0</v>
      </c>
      <c r="J99" s="92">
        <v>0</v>
      </c>
      <c r="K99" s="92">
        <f t="shared" si="7"/>
        <v>0</v>
      </c>
      <c r="L99" s="92">
        <v>20</v>
      </c>
      <c r="M99" s="92">
        <f t="shared" si="9"/>
        <v>20</v>
      </c>
      <c r="O99" s="128"/>
    </row>
    <row r="100" spans="1:16" x14ac:dyDescent="0.2">
      <c r="A100" s="126" t="s">
        <v>4</v>
      </c>
      <c r="B100" s="64">
        <v>4010280</v>
      </c>
      <c r="C100" s="127" t="s">
        <v>7</v>
      </c>
      <c r="D100" s="64" t="s">
        <v>5</v>
      </c>
      <c r="E100" s="64" t="s">
        <v>5</v>
      </c>
      <c r="F100" s="65" t="s">
        <v>154</v>
      </c>
      <c r="G100" s="86">
        <v>0</v>
      </c>
      <c r="H100" s="86">
        <v>0</v>
      </c>
      <c r="I100" s="90">
        <f t="shared" ref="I100" si="62">+G100+H100</f>
        <v>0</v>
      </c>
      <c r="J100" s="90">
        <v>0</v>
      </c>
      <c r="K100" s="90">
        <f t="shared" si="7"/>
        <v>0</v>
      </c>
      <c r="L100" s="90">
        <f t="shared" ref="L100" si="63">+L101</f>
        <v>35</v>
      </c>
      <c r="M100" s="90">
        <f t="shared" si="9"/>
        <v>35</v>
      </c>
      <c r="N100" s="124" t="s">
        <v>231</v>
      </c>
      <c r="O100" s="128"/>
      <c r="P100" s="196"/>
    </row>
    <row r="101" spans="1:16" ht="23.25" thickBot="1" x14ac:dyDescent="0.25">
      <c r="A101" s="132"/>
      <c r="B101" s="17"/>
      <c r="C101" s="133"/>
      <c r="D101" s="17">
        <v>3299</v>
      </c>
      <c r="E101" s="17">
        <v>5221</v>
      </c>
      <c r="F101" s="18" t="s">
        <v>63</v>
      </c>
      <c r="G101" s="85">
        <v>0</v>
      </c>
      <c r="H101" s="85">
        <v>0</v>
      </c>
      <c r="I101" s="135">
        <v>0</v>
      </c>
      <c r="J101" s="92">
        <v>0</v>
      </c>
      <c r="K101" s="92">
        <f t="shared" si="7"/>
        <v>0</v>
      </c>
      <c r="L101" s="92">
        <v>35</v>
      </c>
      <c r="M101" s="92">
        <f t="shared" si="9"/>
        <v>35</v>
      </c>
      <c r="O101" s="128"/>
    </row>
    <row r="102" spans="1:16" ht="22.5" x14ac:dyDescent="0.2">
      <c r="A102" s="126" t="s">
        <v>4</v>
      </c>
      <c r="B102" s="64">
        <v>4010281</v>
      </c>
      <c r="C102" s="127">
        <v>2001</v>
      </c>
      <c r="D102" s="64" t="s">
        <v>5</v>
      </c>
      <c r="E102" s="64" t="s">
        <v>5</v>
      </c>
      <c r="F102" s="65" t="s">
        <v>133</v>
      </c>
      <c r="G102" s="86">
        <v>0</v>
      </c>
      <c r="H102" s="86">
        <v>0</v>
      </c>
      <c r="I102" s="90">
        <f t="shared" ref="I102" si="64">+G102+H102</f>
        <v>0</v>
      </c>
      <c r="J102" s="90">
        <v>0</v>
      </c>
      <c r="K102" s="90">
        <f t="shared" si="7"/>
        <v>0</v>
      </c>
      <c r="L102" s="90">
        <f t="shared" ref="L102" si="65">+L103</f>
        <v>24</v>
      </c>
      <c r="M102" s="90">
        <f t="shared" si="9"/>
        <v>24</v>
      </c>
      <c r="N102" s="124" t="s">
        <v>231</v>
      </c>
      <c r="O102" s="128"/>
    </row>
    <row r="103" spans="1:16" ht="13.5" thickBot="1" x14ac:dyDescent="0.25">
      <c r="A103" s="132"/>
      <c r="B103" s="17"/>
      <c r="C103" s="133"/>
      <c r="D103" s="17">
        <v>3299</v>
      </c>
      <c r="E103" s="17">
        <v>5321</v>
      </c>
      <c r="F103" s="18" t="s">
        <v>14</v>
      </c>
      <c r="G103" s="85">
        <v>0</v>
      </c>
      <c r="H103" s="85">
        <v>0</v>
      </c>
      <c r="I103" s="135">
        <v>0</v>
      </c>
      <c r="J103" s="92">
        <v>0</v>
      </c>
      <c r="K103" s="92">
        <f t="shared" si="7"/>
        <v>0</v>
      </c>
      <c r="L103" s="92">
        <v>24</v>
      </c>
      <c r="M103" s="92">
        <f t="shared" si="9"/>
        <v>24</v>
      </c>
      <c r="O103" s="128"/>
    </row>
    <row r="104" spans="1:16" ht="33.75" x14ac:dyDescent="0.2">
      <c r="A104" s="126" t="s">
        <v>4</v>
      </c>
      <c r="B104" s="64">
        <v>4010282</v>
      </c>
      <c r="C104" s="127" t="s">
        <v>7</v>
      </c>
      <c r="D104" s="64" t="s">
        <v>5</v>
      </c>
      <c r="E104" s="64" t="s">
        <v>5</v>
      </c>
      <c r="F104" s="65" t="s">
        <v>173</v>
      </c>
      <c r="G104" s="86">
        <v>0</v>
      </c>
      <c r="H104" s="86">
        <v>0</v>
      </c>
      <c r="I104" s="90">
        <f t="shared" ref="I104" si="66">+G104+H104</f>
        <v>0</v>
      </c>
      <c r="J104" s="90">
        <v>0</v>
      </c>
      <c r="K104" s="90">
        <f t="shared" si="7"/>
        <v>0</v>
      </c>
      <c r="L104" s="90">
        <f t="shared" ref="L104" si="67">+L105</f>
        <v>21</v>
      </c>
      <c r="M104" s="90">
        <f t="shared" si="9"/>
        <v>21</v>
      </c>
      <c r="N104" s="124" t="s">
        <v>231</v>
      </c>
      <c r="O104" s="128"/>
    </row>
    <row r="105" spans="1:16" ht="13.5" thickBot="1" x14ac:dyDescent="0.25">
      <c r="A105" s="132"/>
      <c r="B105" s="17"/>
      <c r="C105" s="133"/>
      <c r="D105" s="17">
        <v>3299</v>
      </c>
      <c r="E105" s="17">
        <v>5222</v>
      </c>
      <c r="F105" s="18" t="s">
        <v>45</v>
      </c>
      <c r="G105" s="85">
        <v>0</v>
      </c>
      <c r="H105" s="85">
        <v>0</v>
      </c>
      <c r="I105" s="135">
        <v>0</v>
      </c>
      <c r="J105" s="92">
        <v>0</v>
      </c>
      <c r="K105" s="92">
        <f t="shared" si="7"/>
        <v>0</v>
      </c>
      <c r="L105" s="92">
        <v>21</v>
      </c>
      <c r="M105" s="92">
        <f t="shared" si="9"/>
        <v>21</v>
      </c>
      <c r="O105" s="128"/>
    </row>
    <row r="106" spans="1:16" ht="33.75" x14ac:dyDescent="0.2">
      <c r="A106" s="126" t="s">
        <v>4</v>
      </c>
      <c r="B106" s="64">
        <v>4010283</v>
      </c>
      <c r="C106" s="127" t="s">
        <v>7</v>
      </c>
      <c r="D106" s="64" t="s">
        <v>5</v>
      </c>
      <c r="E106" s="64" t="s">
        <v>5</v>
      </c>
      <c r="F106" s="65" t="s">
        <v>225</v>
      </c>
      <c r="G106" s="86">
        <v>0</v>
      </c>
      <c r="H106" s="86">
        <v>0</v>
      </c>
      <c r="I106" s="90">
        <f t="shared" ref="I106" si="68">+G106+H106</f>
        <v>0</v>
      </c>
      <c r="J106" s="90">
        <v>0</v>
      </c>
      <c r="K106" s="90">
        <f t="shared" si="7"/>
        <v>0</v>
      </c>
      <c r="L106" s="90">
        <f t="shared" ref="L106" si="69">+L107</f>
        <v>35</v>
      </c>
      <c r="M106" s="90">
        <f t="shared" si="9"/>
        <v>35</v>
      </c>
      <c r="N106" s="124" t="s">
        <v>231</v>
      </c>
      <c r="O106" s="128"/>
    </row>
    <row r="107" spans="1:16" ht="13.5" thickBot="1" x14ac:dyDescent="0.25">
      <c r="A107" s="132"/>
      <c r="B107" s="17"/>
      <c r="C107" s="133"/>
      <c r="D107" s="17">
        <v>3299</v>
      </c>
      <c r="E107" s="17">
        <v>5222</v>
      </c>
      <c r="F107" s="18" t="s">
        <v>45</v>
      </c>
      <c r="G107" s="85">
        <v>0</v>
      </c>
      <c r="H107" s="85">
        <v>0</v>
      </c>
      <c r="I107" s="135">
        <v>0</v>
      </c>
      <c r="J107" s="92">
        <v>0</v>
      </c>
      <c r="K107" s="92">
        <f t="shared" si="7"/>
        <v>0</v>
      </c>
      <c r="L107" s="92">
        <v>35</v>
      </c>
      <c r="M107" s="92">
        <f t="shared" si="9"/>
        <v>35</v>
      </c>
      <c r="O107" s="128"/>
    </row>
    <row r="108" spans="1:16" ht="33.75" x14ac:dyDescent="0.2">
      <c r="A108" s="126" t="s">
        <v>4</v>
      </c>
      <c r="B108" s="64">
        <v>4010284</v>
      </c>
      <c r="C108" s="127" t="s">
        <v>7</v>
      </c>
      <c r="D108" s="64" t="s">
        <v>5</v>
      </c>
      <c r="E108" s="64" t="s">
        <v>5</v>
      </c>
      <c r="F108" s="65" t="s">
        <v>155</v>
      </c>
      <c r="G108" s="86">
        <v>0</v>
      </c>
      <c r="H108" s="86">
        <v>0</v>
      </c>
      <c r="I108" s="90">
        <f t="shared" ref="I108" si="70">+G108+H108</f>
        <v>0</v>
      </c>
      <c r="J108" s="90">
        <v>0</v>
      </c>
      <c r="K108" s="90">
        <f t="shared" si="7"/>
        <v>0</v>
      </c>
      <c r="L108" s="90">
        <f t="shared" ref="L108" si="71">+L109</f>
        <v>20</v>
      </c>
      <c r="M108" s="90">
        <f t="shared" si="9"/>
        <v>20</v>
      </c>
      <c r="N108" s="124" t="s">
        <v>231</v>
      </c>
      <c r="O108" s="128"/>
    </row>
    <row r="109" spans="1:16" ht="13.5" thickBot="1" x14ac:dyDescent="0.25">
      <c r="A109" s="132"/>
      <c r="B109" s="17"/>
      <c r="C109" s="133"/>
      <c r="D109" s="17">
        <v>3299</v>
      </c>
      <c r="E109" s="17">
        <v>5222</v>
      </c>
      <c r="F109" s="18" t="s">
        <v>45</v>
      </c>
      <c r="G109" s="85">
        <v>0</v>
      </c>
      <c r="H109" s="85">
        <v>0</v>
      </c>
      <c r="I109" s="135">
        <v>0</v>
      </c>
      <c r="J109" s="92">
        <v>0</v>
      </c>
      <c r="K109" s="92">
        <f t="shared" si="7"/>
        <v>0</v>
      </c>
      <c r="L109" s="92">
        <v>20</v>
      </c>
      <c r="M109" s="92">
        <f t="shared" si="9"/>
        <v>20</v>
      </c>
      <c r="O109" s="128"/>
    </row>
    <row r="110" spans="1:16" ht="33.75" x14ac:dyDescent="0.2">
      <c r="A110" s="126" t="s">
        <v>4</v>
      </c>
      <c r="B110" s="64">
        <v>4010285</v>
      </c>
      <c r="C110" s="127" t="s">
        <v>7</v>
      </c>
      <c r="D110" s="64" t="s">
        <v>5</v>
      </c>
      <c r="E110" s="64" t="s">
        <v>5</v>
      </c>
      <c r="F110" s="65" t="s">
        <v>134</v>
      </c>
      <c r="G110" s="86">
        <v>0</v>
      </c>
      <c r="H110" s="86">
        <v>0</v>
      </c>
      <c r="I110" s="90">
        <f t="shared" ref="I110" si="72">+G110+H110</f>
        <v>0</v>
      </c>
      <c r="J110" s="90">
        <v>0</v>
      </c>
      <c r="K110" s="90">
        <f t="shared" ref="K110:K153" si="73">+I110+J110</f>
        <v>0</v>
      </c>
      <c r="L110" s="90">
        <f t="shared" ref="L110" si="74">+L111</f>
        <v>35</v>
      </c>
      <c r="M110" s="90">
        <f t="shared" ref="M110:M153" si="75">+K110+L110</f>
        <v>35</v>
      </c>
      <c r="N110" s="124" t="s">
        <v>231</v>
      </c>
      <c r="O110" s="128"/>
    </row>
    <row r="111" spans="1:16" ht="13.5" thickBot="1" x14ac:dyDescent="0.25">
      <c r="A111" s="132"/>
      <c r="B111" s="17"/>
      <c r="C111" s="133"/>
      <c r="D111" s="17">
        <v>3299</v>
      </c>
      <c r="E111" s="17">
        <v>5222</v>
      </c>
      <c r="F111" s="18" t="s">
        <v>45</v>
      </c>
      <c r="G111" s="85">
        <v>0</v>
      </c>
      <c r="H111" s="85">
        <v>0</v>
      </c>
      <c r="I111" s="135">
        <v>0</v>
      </c>
      <c r="J111" s="92">
        <v>0</v>
      </c>
      <c r="K111" s="92">
        <f t="shared" si="73"/>
        <v>0</v>
      </c>
      <c r="L111" s="92">
        <v>35</v>
      </c>
      <c r="M111" s="92">
        <f t="shared" si="75"/>
        <v>35</v>
      </c>
      <c r="O111" s="128"/>
    </row>
    <row r="112" spans="1:16" ht="22.5" x14ac:dyDescent="0.2">
      <c r="A112" s="126" t="s">
        <v>4</v>
      </c>
      <c r="B112" s="64">
        <v>4010286</v>
      </c>
      <c r="C112" s="127" t="s">
        <v>7</v>
      </c>
      <c r="D112" s="64" t="s">
        <v>5</v>
      </c>
      <c r="E112" s="64" t="s">
        <v>5</v>
      </c>
      <c r="F112" s="65" t="s">
        <v>156</v>
      </c>
      <c r="G112" s="86">
        <v>0</v>
      </c>
      <c r="H112" s="86">
        <v>0</v>
      </c>
      <c r="I112" s="90">
        <f t="shared" ref="I112" si="76">+G112+H112</f>
        <v>0</v>
      </c>
      <c r="J112" s="90">
        <v>0</v>
      </c>
      <c r="K112" s="90">
        <f t="shared" si="73"/>
        <v>0</v>
      </c>
      <c r="L112" s="90">
        <f t="shared" ref="L112" si="77">+L113</f>
        <v>31</v>
      </c>
      <c r="M112" s="90">
        <f t="shared" si="75"/>
        <v>31</v>
      </c>
      <c r="N112" s="124" t="s">
        <v>231</v>
      </c>
      <c r="O112" s="128"/>
    </row>
    <row r="113" spans="1:15" ht="13.5" thickBot="1" x14ac:dyDescent="0.25">
      <c r="A113" s="132"/>
      <c r="B113" s="17"/>
      <c r="C113" s="133"/>
      <c r="D113" s="17">
        <v>3299</v>
      </c>
      <c r="E113" s="17">
        <v>5222</v>
      </c>
      <c r="F113" s="18" t="s">
        <v>45</v>
      </c>
      <c r="G113" s="85">
        <v>0</v>
      </c>
      <c r="H113" s="85">
        <v>0</v>
      </c>
      <c r="I113" s="135">
        <v>0</v>
      </c>
      <c r="J113" s="92">
        <v>0</v>
      </c>
      <c r="K113" s="92">
        <f t="shared" si="73"/>
        <v>0</v>
      </c>
      <c r="L113" s="92">
        <v>31</v>
      </c>
      <c r="M113" s="92">
        <f t="shared" si="75"/>
        <v>31</v>
      </c>
      <c r="O113" s="128"/>
    </row>
    <row r="114" spans="1:15" ht="22.5" x14ac:dyDescent="0.2">
      <c r="A114" s="126" t="s">
        <v>4</v>
      </c>
      <c r="B114" s="64">
        <v>4010287</v>
      </c>
      <c r="C114" s="127">
        <v>4455</v>
      </c>
      <c r="D114" s="64" t="s">
        <v>5</v>
      </c>
      <c r="E114" s="64" t="s">
        <v>5</v>
      </c>
      <c r="F114" s="65" t="s">
        <v>174</v>
      </c>
      <c r="G114" s="86">
        <v>0</v>
      </c>
      <c r="H114" s="86">
        <v>0</v>
      </c>
      <c r="I114" s="90">
        <f t="shared" ref="I114" si="78">+G114+H114</f>
        <v>0</v>
      </c>
      <c r="J114" s="90">
        <v>0</v>
      </c>
      <c r="K114" s="90">
        <f t="shared" si="73"/>
        <v>0</v>
      </c>
      <c r="L114" s="90">
        <f t="shared" ref="L114" si="79">+L115</f>
        <v>20</v>
      </c>
      <c r="M114" s="90">
        <f t="shared" si="75"/>
        <v>20</v>
      </c>
      <c r="N114" s="124" t="s">
        <v>231</v>
      </c>
      <c r="O114" s="128"/>
    </row>
    <row r="115" spans="1:15" ht="13.5" thickBot="1" x14ac:dyDescent="0.25">
      <c r="A115" s="132"/>
      <c r="B115" s="17"/>
      <c r="C115" s="133"/>
      <c r="D115" s="17">
        <v>3299</v>
      </c>
      <c r="E115" s="17">
        <v>5321</v>
      </c>
      <c r="F115" s="18" t="s">
        <v>14</v>
      </c>
      <c r="G115" s="85">
        <v>0</v>
      </c>
      <c r="H115" s="85">
        <v>0</v>
      </c>
      <c r="I115" s="135">
        <v>0</v>
      </c>
      <c r="J115" s="92">
        <v>0</v>
      </c>
      <c r="K115" s="92">
        <f t="shared" si="73"/>
        <v>0</v>
      </c>
      <c r="L115" s="92">
        <v>20</v>
      </c>
      <c r="M115" s="92">
        <f t="shared" si="75"/>
        <v>20</v>
      </c>
      <c r="O115" s="128"/>
    </row>
    <row r="116" spans="1:15" ht="22.5" x14ac:dyDescent="0.2">
      <c r="A116" s="126" t="s">
        <v>4</v>
      </c>
      <c r="B116" s="64">
        <v>4010288</v>
      </c>
      <c r="C116" s="127">
        <v>3422</v>
      </c>
      <c r="D116" s="64" t="s">
        <v>5</v>
      </c>
      <c r="E116" s="64" t="s">
        <v>5</v>
      </c>
      <c r="F116" s="65" t="s">
        <v>226</v>
      </c>
      <c r="G116" s="86">
        <v>0</v>
      </c>
      <c r="H116" s="86">
        <v>0</v>
      </c>
      <c r="I116" s="90">
        <f t="shared" ref="I116" si="80">+G116+H116</f>
        <v>0</v>
      </c>
      <c r="J116" s="90">
        <v>0</v>
      </c>
      <c r="K116" s="90">
        <f t="shared" si="73"/>
        <v>0</v>
      </c>
      <c r="L116" s="90">
        <f t="shared" ref="L116" si="81">+L117</f>
        <v>20</v>
      </c>
      <c r="M116" s="90">
        <f t="shared" si="75"/>
        <v>20</v>
      </c>
      <c r="N116" s="124" t="s">
        <v>231</v>
      </c>
      <c r="O116" s="128"/>
    </row>
    <row r="117" spans="1:15" ht="13.5" thickBot="1" x14ac:dyDescent="0.25">
      <c r="A117" s="132"/>
      <c r="B117" s="17"/>
      <c r="C117" s="133"/>
      <c r="D117" s="17">
        <v>3299</v>
      </c>
      <c r="E117" s="17">
        <v>5321</v>
      </c>
      <c r="F117" s="18" t="s">
        <v>14</v>
      </c>
      <c r="G117" s="85">
        <v>0</v>
      </c>
      <c r="H117" s="85">
        <v>0</v>
      </c>
      <c r="I117" s="135">
        <v>0</v>
      </c>
      <c r="J117" s="92">
        <v>0</v>
      </c>
      <c r="K117" s="92">
        <f t="shared" si="73"/>
        <v>0</v>
      </c>
      <c r="L117" s="92">
        <v>20</v>
      </c>
      <c r="M117" s="92">
        <f t="shared" si="75"/>
        <v>20</v>
      </c>
      <c r="O117" s="128"/>
    </row>
    <row r="118" spans="1:15" ht="22.5" x14ac:dyDescent="0.2">
      <c r="A118" s="126" t="s">
        <v>4</v>
      </c>
      <c r="B118" s="64">
        <v>4010289</v>
      </c>
      <c r="C118" s="127">
        <v>4443</v>
      </c>
      <c r="D118" s="64" t="s">
        <v>5</v>
      </c>
      <c r="E118" s="64" t="s">
        <v>5</v>
      </c>
      <c r="F118" s="65" t="s">
        <v>175</v>
      </c>
      <c r="G118" s="86">
        <v>0</v>
      </c>
      <c r="H118" s="86">
        <v>0</v>
      </c>
      <c r="I118" s="90">
        <f t="shared" ref="I118" si="82">+G118+H118</f>
        <v>0</v>
      </c>
      <c r="J118" s="90">
        <v>0</v>
      </c>
      <c r="K118" s="90">
        <f t="shared" si="73"/>
        <v>0</v>
      </c>
      <c r="L118" s="90">
        <f t="shared" ref="L118" si="83">+L119</f>
        <v>20</v>
      </c>
      <c r="M118" s="90">
        <f t="shared" si="75"/>
        <v>20</v>
      </c>
      <c r="N118" s="124" t="s">
        <v>231</v>
      </c>
      <c r="O118" s="128"/>
    </row>
    <row r="119" spans="1:15" ht="13.5" thickBot="1" x14ac:dyDescent="0.25">
      <c r="A119" s="132"/>
      <c r="B119" s="17"/>
      <c r="C119" s="133"/>
      <c r="D119" s="17">
        <v>3299</v>
      </c>
      <c r="E119" s="17">
        <v>5321</v>
      </c>
      <c r="F119" s="18" t="s">
        <v>14</v>
      </c>
      <c r="G119" s="85">
        <v>0</v>
      </c>
      <c r="H119" s="85">
        <v>0</v>
      </c>
      <c r="I119" s="135">
        <v>0</v>
      </c>
      <c r="J119" s="92">
        <v>0</v>
      </c>
      <c r="K119" s="92">
        <f t="shared" si="73"/>
        <v>0</v>
      </c>
      <c r="L119" s="92">
        <v>20</v>
      </c>
      <c r="M119" s="92">
        <f t="shared" si="75"/>
        <v>20</v>
      </c>
      <c r="O119" s="128"/>
    </row>
    <row r="120" spans="1:15" ht="22.5" x14ac:dyDescent="0.2">
      <c r="A120" s="126" t="s">
        <v>4</v>
      </c>
      <c r="B120" s="64">
        <v>4010290</v>
      </c>
      <c r="C120" s="127">
        <v>2458</v>
      </c>
      <c r="D120" s="64" t="s">
        <v>5</v>
      </c>
      <c r="E120" s="64" t="s">
        <v>5</v>
      </c>
      <c r="F120" s="65" t="s">
        <v>176</v>
      </c>
      <c r="G120" s="86">
        <v>0</v>
      </c>
      <c r="H120" s="86">
        <v>0</v>
      </c>
      <c r="I120" s="90">
        <f t="shared" ref="I120" si="84">+G120+H120</f>
        <v>0</v>
      </c>
      <c r="J120" s="90">
        <v>0</v>
      </c>
      <c r="K120" s="90">
        <f t="shared" si="73"/>
        <v>0</v>
      </c>
      <c r="L120" s="90">
        <f t="shared" ref="L120" si="85">+L121</f>
        <v>24</v>
      </c>
      <c r="M120" s="90">
        <f t="shared" si="75"/>
        <v>24</v>
      </c>
      <c r="N120" s="124" t="s">
        <v>231</v>
      </c>
      <c r="O120" s="128"/>
    </row>
    <row r="121" spans="1:15" ht="13.5" thickBot="1" x14ac:dyDescent="0.25">
      <c r="A121" s="132"/>
      <c r="B121" s="17"/>
      <c r="C121" s="133"/>
      <c r="D121" s="17">
        <v>3299</v>
      </c>
      <c r="E121" s="17">
        <v>5321</v>
      </c>
      <c r="F121" s="18" t="s">
        <v>14</v>
      </c>
      <c r="G121" s="85">
        <v>0</v>
      </c>
      <c r="H121" s="85">
        <v>0</v>
      </c>
      <c r="I121" s="135">
        <v>0</v>
      </c>
      <c r="J121" s="92">
        <v>0</v>
      </c>
      <c r="K121" s="92">
        <f t="shared" si="73"/>
        <v>0</v>
      </c>
      <c r="L121" s="92">
        <v>24</v>
      </c>
      <c r="M121" s="92">
        <f t="shared" si="75"/>
        <v>24</v>
      </c>
      <c r="O121" s="128"/>
    </row>
    <row r="122" spans="1:15" ht="22.5" x14ac:dyDescent="0.2">
      <c r="A122" s="126" t="s">
        <v>4</v>
      </c>
      <c r="B122" s="64">
        <v>4010291</v>
      </c>
      <c r="C122" s="127">
        <v>4459</v>
      </c>
      <c r="D122" s="64" t="s">
        <v>5</v>
      </c>
      <c r="E122" s="64" t="s">
        <v>5</v>
      </c>
      <c r="F122" s="65" t="s">
        <v>177</v>
      </c>
      <c r="G122" s="86">
        <v>0</v>
      </c>
      <c r="H122" s="86">
        <v>0</v>
      </c>
      <c r="I122" s="90">
        <f t="shared" ref="I122" si="86">+G122+H122</f>
        <v>0</v>
      </c>
      <c r="J122" s="90">
        <v>0</v>
      </c>
      <c r="K122" s="90">
        <f t="shared" si="73"/>
        <v>0</v>
      </c>
      <c r="L122" s="90">
        <f t="shared" ref="L122" si="87">+L123</f>
        <v>35</v>
      </c>
      <c r="M122" s="90">
        <f t="shared" si="75"/>
        <v>35</v>
      </c>
      <c r="N122" s="124" t="s">
        <v>231</v>
      </c>
      <c r="O122" s="128"/>
    </row>
    <row r="123" spans="1:15" ht="13.5" thickBot="1" x14ac:dyDescent="0.25">
      <c r="A123" s="132"/>
      <c r="B123" s="17"/>
      <c r="C123" s="133"/>
      <c r="D123" s="17">
        <v>3299</v>
      </c>
      <c r="E123" s="17">
        <v>5321</v>
      </c>
      <c r="F123" s="18" t="s">
        <v>14</v>
      </c>
      <c r="G123" s="85">
        <v>0</v>
      </c>
      <c r="H123" s="85">
        <v>0</v>
      </c>
      <c r="I123" s="135">
        <v>0</v>
      </c>
      <c r="J123" s="92">
        <v>0</v>
      </c>
      <c r="K123" s="92">
        <f t="shared" si="73"/>
        <v>0</v>
      </c>
      <c r="L123" s="92">
        <v>35</v>
      </c>
      <c r="M123" s="92">
        <f t="shared" si="75"/>
        <v>35</v>
      </c>
      <c r="O123" s="128"/>
    </row>
    <row r="124" spans="1:15" ht="22.5" x14ac:dyDescent="0.2">
      <c r="A124" s="126" t="s">
        <v>4</v>
      </c>
      <c r="B124" s="64">
        <v>4010292</v>
      </c>
      <c r="C124" s="127">
        <v>2307</v>
      </c>
      <c r="D124" s="64" t="s">
        <v>5</v>
      </c>
      <c r="E124" s="64" t="s">
        <v>5</v>
      </c>
      <c r="F124" s="65" t="s">
        <v>178</v>
      </c>
      <c r="G124" s="86">
        <v>0</v>
      </c>
      <c r="H124" s="86">
        <v>0</v>
      </c>
      <c r="I124" s="90">
        <f t="shared" ref="I124" si="88">+G124+H124</f>
        <v>0</v>
      </c>
      <c r="J124" s="90">
        <v>0</v>
      </c>
      <c r="K124" s="90">
        <f t="shared" si="73"/>
        <v>0</v>
      </c>
      <c r="L124" s="90">
        <f t="shared" ref="L124" si="89">+L125</f>
        <v>20</v>
      </c>
      <c r="M124" s="90">
        <f t="shared" si="75"/>
        <v>20</v>
      </c>
      <c r="N124" s="124" t="s">
        <v>231</v>
      </c>
      <c r="O124" s="128"/>
    </row>
    <row r="125" spans="1:15" ht="13.5" thickBot="1" x14ac:dyDescent="0.25">
      <c r="A125" s="132"/>
      <c r="B125" s="17"/>
      <c r="C125" s="133"/>
      <c r="D125" s="17">
        <v>3299</v>
      </c>
      <c r="E125" s="17">
        <v>5321</v>
      </c>
      <c r="F125" s="18" t="s">
        <v>14</v>
      </c>
      <c r="G125" s="85">
        <v>0</v>
      </c>
      <c r="H125" s="85">
        <v>0</v>
      </c>
      <c r="I125" s="135">
        <v>0</v>
      </c>
      <c r="J125" s="92">
        <v>0</v>
      </c>
      <c r="K125" s="92">
        <f t="shared" si="73"/>
        <v>0</v>
      </c>
      <c r="L125" s="92">
        <v>20</v>
      </c>
      <c r="M125" s="92">
        <f t="shared" si="75"/>
        <v>20</v>
      </c>
      <c r="O125" s="128"/>
    </row>
    <row r="126" spans="1:15" ht="22.5" x14ac:dyDescent="0.2">
      <c r="A126" s="126" t="s">
        <v>4</v>
      </c>
      <c r="B126" s="64">
        <v>4010293</v>
      </c>
      <c r="C126" s="127">
        <v>4451</v>
      </c>
      <c r="D126" s="64" t="s">
        <v>5</v>
      </c>
      <c r="E126" s="64" t="s">
        <v>5</v>
      </c>
      <c r="F126" s="65" t="s">
        <v>179</v>
      </c>
      <c r="G126" s="86">
        <v>0</v>
      </c>
      <c r="H126" s="86">
        <v>0</v>
      </c>
      <c r="I126" s="90">
        <f t="shared" ref="I126" si="90">+G126+H126</f>
        <v>0</v>
      </c>
      <c r="J126" s="90">
        <v>0</v>
      </c>
      <c r="K126" s="90">
        <f t="shared" si="73"/>
        <v>0</v>
      </c>
      <c r="L126" s="90">
        <f t="shared" ref="L126" si="91">+L127</f>
        <v>30</v>
      </c>
      <c r="M126" s="90">
        <f t="shared" si="75"/>
        <v>30</v>
      </c>
      <c r="N126" s="124" t="s">
        <v>231</v>
      </c>
      <c r="O126" s="128"/>
    </row>
    <row r="127" spans="1:15" ht="13.5" thickBot="1" x14ac:dyDescent="0.25">
      <c r="A127" s="132"/>
      <c r="B127" s="17"/>
      <c r="C127" s="133"/>
      <c r="D127" s="17">
        <v>3299</v>
      </c>
      <c r="E127" s="17">
        <v>5321</v>
      </c>
      <c r="F127" s="18" t="s">
        <v>14</v>
      </c>
      <c r="G127" s="85">
        <v>0</v>
      </c>
      <c r="H127" s="85">
        <v>0</v>
      </c>
      <c r="I127" s="135">
        <v>0</v>
      </c>
      <c r="J127" s="92">
        <v>0</v>
      </c>
      <c r="K127" s="92">
        <f t="shared" si="73"/>
        <v>0</v>
      </c>
      <c r="L127" s="92">
        <v>30</v>
      </c>
      <c r="M127" s="92">
        <f t="shared" si="75"/>
        <v>30</v>
      </c>
      <c r="O127" s="128"/>
    </row>
    <row r="128" spans="1:15" ht="22.5" x14ac:dyDescent="0.2">
      <c r="A128" s="126" t="s">
        <v>4</v>
      </c>
      <c r="B128" s="64">
        <v>4010294</v>
      </c>
      <c r="C128" s="127">
        <v>2496</v>
      </c>
      <c r="D128" s="64" t="s">
        <v>5</v>
      </c>
      <c r="E128" s="64" t="s">
        <v>5</v>
      </c>
      <c r="F128" s="65" t="s">
        <v>180</v>
      </c>
      <c r="G128" s="86">
        <v>0</v>
      </c>
      <c r="H128" s="86">
        <v>0</v>
      </c>
      <c r="I128" s="90">
        <f t="shared" ref="I128" si="92">+G128+H128</f>
        <v>0</v>
      </c>
      <c r="J128" s="90">
        <v>0</v>
      </c>
      <c r="K128" s="90">
        <f t="shared" si="73"/>
        <v>0</v>
      </c>
      <c r="L128" s="90">
        <f t="shared" ref="L128" si="93">+L129</f>
        <v>20</v>
      </c>
      <c r="M128" s="90">
        <f t="shared" si="75"/>
        <v>20</v>
      </c>
      <c r="N128" s="124" t="s">
        <v>231</v>
      </c>
      <c r="O128" s="128"/>
    </row>
    <row r="129" spans="1:15" ht="13.5" thickBot="1" x14ac:dyDescent="0.25">
      <c r="A129" s="132"/>
      <c r="B129" s="17"/>
      <c r="C129" s="133"/>
      <c r="D129" s="17">
        <v>3299</v>
      </c>
      <c r="E129" s="17">
        <v>5321</v>
      </c>
      <c r="F129" s="18" t="s">
        <v>14</v>
      </c>
      <c r="G129" s="85">
        <v>0</v>
      </c>
      <c r="H129" s="85">
        <v>0</v>
      </c>
      <c r="I129" s="135">
        <v>0</v>
      </c>
      <c r="J129" s="92">
        <v>0</v>
      </c>
      <c r="K129" s="92">
        <f t="shared" si="73"/>
        <v>0</v>
      </c>
      <c r="L129" s="92">
        <v>20</v>
      </c>
      <c r="M129" s="92">
        <f t="shared" si="75"/>
        <v>20</v>
      </c>
      <c r="O129" s="128"/>
    </row>
    <row r="130" spans="1:15" ht="22.5" x14ac:dyDescent="0.2">
      <c r="A130" s="126" t="s">
        <v>4</v>
      </c>
      <c r="B130" s="64">
        <v>4010295</v>
      </c>
      <c r="C130" s="127">
        <v>4441</v>
      </c>
      <c r="D130" s="64" t="s">
        <v>5</v>
      </c>
      <c r="E130" s="64" t="s">
        <v>5</v>
      </c>
      <c r="F130" s="65" t="s">
        <v>236</v>
      </c>
      <c r="G130" s="86">
        <v>0</v>
      </c>
      <c r="H130" s="86">
        <v>0</v>
      </c>
      <c r="I130" s="90">
        <f t="shared" ref="I130" si="94">+G130+H130</f>
        <v>0</v>
      </c>
      <c r="J130" s="90">
        <v>0</v>
      </c>
      <c r="K130" s="90">
        <f t="shared" si="73"/>
        <v>0</v>
      </c>
      <c r="L130" s="90">
        <f t="shared" ref="L130" si="95">+L131</f>
        <v>35</v>
      </c>
      <c r="M130" s="90">
        <f t="shared" si="75"/>
        <v>35</v>
      </c>
      <c r="N130" s="124" t="s">
        <v>231</v>
      </c>
      <c r="O130" s="128"/>
    </row>
    <row r="131" spans="1:15" ht="13.5" thickBot="1" x14ac:dyDescent="0.25">
      <c r="A131" s="132"/>
      <c r="B131" s="17"/>
      <c r="C131" s="133"/>
      <c r="D131" s="17">
        <v>3299</v>
      </c>
      <c r="E131" s="17">
        <v>5321</v>
      </c>
      <c r="F131" s="18" t="s">
        <v>14</v>
      </c>
      <c r="G131" s="85">
        <v>0</v>
      </c>
      <c r="H131" s="85">
        <v>0</v>
      </c>
      <c r="I131" s="135">
        <v>0</v>
      </c>
      <c r="J131" s="92">
        <v>0</v>
      </c>
      <c r="K131" s="92">
        <f t="shared" si="73"/>
        <v>0</v>
      </c>
      <c r="L131" s="92">
        <v>35</v>
      </c>
      <c r="M131" s="92">
        <f t="shared" si="75"/>
        <v>35</v>
      </c>
      <c r="O131" s="128"/>
    </row>
    <row r="132" spans="1:15" ht="22.5" x14ac:dyDescent="0.2">
      <c r="A132" s="126" t="s">
        <v>4</v>
      </c>
      <c r="B132" s="64">
        <v>4010296</v>
      </c>
      <c r="C132" s="127">
        <v>5485</v>
      </c>
      <c r="D132" s="64" t="s">
        <v>5</v>
      </c>
      <c r="E132" s="64" t="s">
        <v>5</v>
      </c>
      <c r="F132" s="65" t="s">
        <v>181</v>
      </c>
      <c r="G132" s="86">
        <v>0</v>
      </c>
      <c r="H132" s="86">
        <v>0</v>
      </c>
      <c r="I132" s="90">
        <f t="shared" ref="I132" si="96">+G132+H132</f>
        <v>0</v>
      </c>
      <c r="J132" s="90">
        <v>0</v>
      </c>
      <c r="K132" s="90">
        <f t="shared" si="73"/>
        <v>0</v>
      </c>
      <c r="L132" s="90">
        <f t="shared" ref="L132" si="97">+L133</f>
        <v>20</v>
      </c>
      <c r="M132" s="90">
        <f t="shared" si="75"/>
        <v>20</v>
      </c>
      <c r="N132" s="124" t="s">
        <v>231</v>
      </c>
      <c r="O132" s="128"/>
    </row>
    <row r="133" spans="1:15" ht="13.5" thickBot="1" x14ac:dyDescent="0.25">
      <c r="A133" s="132"/>
      <c r="B133" s="17"/>
      <c r="C133" s="133"/>
      <c r="D133" s="17">
        <v>3299</v>
      </c>
      <c r="E133" s="17">
        <v>5321</v>
      </c>
      <c r="F133" s="18" t="s">
        <v>14</v>
      </c>
      <c r="G133" s="85">
        <v>0</v>
      </c>
      <c r="H133" s="85">
        <v>0</v>
      </c>
      <c r="I133" s="135">
        <v>0</v>
      </c>
      <c r="J133" s="92">
        <v>0</v>
      </c>
      <c r="K133" s="92">
        <f t="shared" si="73"/>
        <v>0</v>
      </c>
      <c r="L133" s="92">
        <v>20</v>
      </c>
      <c r="M133" s="92">
        <f t="shared" si="75"/>
        <v>20</v>
      </c>
      <c r="O133" s="128"/>
    </row>
    <row r="134" spans="1:15" ht="22.5" x14ac:dyDescent="0.2">
      <c r="A134" s="126" t="s">
        <v>4</v>
      </c>
      <c r="B134" s="64">
        <v>4010297</v>
      </c>
      <c r="C134" s="127">
        <v>2505</v>
      </c>
      <c r="D134" s="64" t="s">
        <v>5</v>
      </c>
      <c r="E134" s="64" t="s">
        <v>5</v>
      </c>
      <c r="F134" s="65" t="s">
        <v>135</v>
      </c>
      <c r="G134" s="86">
        <v>0</v>
      </c>
      <c r="H134" s="86">
        <v>0</v>
      </c>
      <c r="I134" s="90">
        <f t="shared" ref="I134" si="98">+G134+H134</f>
        <v>0</v>
      </c>
      <c r="J134" s="90">
        <v>0</v>
      </c>
      <c r="K134" s="90">
        <f t="shared" si="73"/>
        <v>0</v>
      </c>
      <c r="L134" s="90">
        <f t="shared" ref="L134" si="99">+L135</f>
        <v>20</v>
      </c>
      <c r="M134" s="90">
        <f t="shared" si="75"/>
        <v>20</v>
      </c>
      <c r="N134" s="124" t="s">
        <v>231</v>
      </c>
      <c r="O134" s="128"/>
    </row>
    <row r="135" spans="1:15" ht="13.5" thickBot="1" x14ac:dyDescent="0.25">
      <c r="A135" s="132"/>
      <c r="B135" s="17"/>
      <c r="C135" s="133"/>
      <c r="D135" s="17">
        <v>3299</v>
      </c>
      <c r="E135" s="17">
        <v>5321</v>
      </c>
      <c r="F135" s="18" t="s">
        <v>14</v>
      </c>
      <c r="G135" s="85">
        <v>0</v>
      </c>
      <c r="H135" s="85">
        <v>0</v>
      </c>
      <c r="I135" s="135">
        <v>0</v>
      </c>
      <c r="J135" s="92">
        <v>0</v>
      </c>
      <c r="K135" s="92">
        <f t="shared" si="73"/>
        <v>0</v>
      </c>
      <c r="L135" s="92">
        <v>20</v>
      </c>
      <c r="M135" s="92">
        <f t="shared" si="75"/>
        <v>20</v>
      </c>
      <c r="O135" s="128"/>
    </row>
    <row r="136" spans="1:15" ht="22.5" x14ac:dyDescent="0.2">
      <c r="A136" s="126" t="s">
        <v>4</v>
      </c>
      <c r="B136" s="64">
        <v>4010298</v>
      </c>
      <c r="C136" s="127">
        <v>4440</v>
      </c>
      <c r="D136" s="64" t="s">
        <v>5</v>
      </c>
      <c r="E136" s="64" t="s">
        <v>5</v>
      </c>
      <c r="F136" s="65" t="s">
        <v>182</v>
      </c>
      <c r="G136" s="86">
        <v>0</v>
      </c>
      <c r="H136" s="86">
        <v>0</v>
      </c>
      <c r="I136" s="90">
        <f t="shared" ref="I136" si="100">+G136+H136</f>
        <v>0</v>
      </c>
      <c r="J136" s="90">
        <v>0</v>
      </c>
      <c r="K136" s="90">
        <f t="shared" si="73"/>
        <v>0</v>
      </c>
      <c r="L136" s="90">
        <f t="shared" ref="L136" si="101">+L137</f>
        <v>35</v>
      </c>
      <c r="M136" s="90">
        <f t="shared" si="75"/>
        <v>35</v>
      </c>
      <c r="N136" s="124" t="s">
        <v>231</v>
      </c>
      <c r="O136" s="128"/>
    </row>
    <row r="137" spans="1:15" ht="13.5" thickBot="1" x14ac:dyDescent="0.25">
      <c r="A137" s="132"/>
      <c r="B137" s="17"/>
      <c r="C137" s="133"/>
      <c r="D137" s="17">
        <v>3299</v>
      </c>
      <c r="E137" s="17">
        <v>5321</v>
      </c>
      <c r="F137" s="18" t="s">
        <v>14</v>
      </c>
      <c r="G137" s="85">
        <v>0</v>
      </c>
      <c r="H137" s="85">
        <v>0</v>
      </c>
      <c r="I137" s="135">
        <v>0</v>
      </c>
      <c r="J137" s="92">
        <v>0</v>
      </c>
      <c r="K137" s="92">
        <f t="shared" si="73"/>
        <v>0</v>
      </c>
      <c r="L137" s="92">
        <v>35</v>
      </c>
      <c r="M137" s="92">
        <f t="shared" si="75"/>
        <v>35</v>
      </c>
      <c r="O137" s="128"/>
    </row>
    <row r="138" spans="1:15" ht="45" x14ac:dyDescent="0.2">
      <c r="A138" s="126" t="s">
        <v>4</v>
      </c>
      <c r="B138" s="64">
        <v>4010299</v>
      </c>
      <c r="C138" s="127" t="s">
        <v>7</v>
      </c>
      <c r="D138" s="64" t="s">
        <v>5</v>
      </c>
      <c r="E138" s="64" t="s">
        <v>5</v>
      </c>
      <c r="F138" s="65" t="s">
        <v>227</v>
      </c>
      <c r="G138" s="86">
        <v>0</v>
      </c>
      <c r="H138" s="86">
        <v>0</v>
      </c>
      <c r="I138" s="90">
        <f t="shared" ref="I138" si="102">+G138+H138</f>
        <v>0</v>
      </c>
      <c r="J138" s="90">
        <v>0</v>
      </c>
      <c r="K138" s="90">
        <f t="shared" si="73"/>
        <v>0</v>
      </c>
      <c r="L138" s="90">
        <f t="shared" ref="L138" si="103">+L139</f>
        <v>35</v>
      </c>
      <c r="M138" s="90">
        <f t="shared" si="75"/>
        <v>35</v>
      </c>
      <c r="N138" s="124" t="s">
        <v>231</v>
      </c>
      <c r="O138" s="128"/>
    </row>
    <row r="139" spans="1:15" ht="13.5" thickBot="1" x14ac:dyDescent="0.25">
      <c r="A139" s="132"/>
      <c r="B139" s="17"/>
      <c r="C139" s="133"/>
      <c r="D139" s="17">
        <v>3299</v>
      </c>
      <c r="E139" s="17">
        <v>5222</v>
      </c>
      <c r="F139" s="18" t="s">
        <v>45</v>
      </c>
      <c r="G139" s="85">
        <v>0</v>
      </c>
      <c r="H139" s="85">
        <v>0</v>
      </c>
      <c r="I139" s="135">
        <v>0</v>
      </c>
      <c r="J139" s="92">
        <v>0</v>
      </c>
      <c r="K139" s="92">
        <f t="shared" si="73"/>
        <v>0</v>
      </c>
      <c r="L139" s="92">
        <v>35</v>
      </c>
      <c r="M139" s="92">
        <f t="shared" si="75"/>
        <v>35</v>
      </c>
      <c r="O139" s="128"/>
    </row>
    <row r="140" spans="1:15" ht="22.5" x14ac:dyDescent="0.2">
      <c r="A140" s="126" t="s">
        <v>4</v>
      </c>
      <c r="B140" s="64">
        <v>4010300</v>
      </c>
      <c r="C140" s="127" t="s">
        <v>7</v>
      </c>
      <c r="D140" s="64" t="s">
        <v>5</v>
      </c>
      <c r="E140" s="64" t="s">
        <v>5</v>
      </c>
      <c r="F140" s="65" t="s">
        <v>157</v>
      </c>
      <c r="G140" s="86">
        <v>0</v>
      </c>
      <c r="H140" s="86">
        <v>0</v>
      </c>
      <c r="I140" s="90">
        <f t="shared" ref="I140" si="104">+G140+H140</f>
        <v>0</v>
      </c>
      <c r="J140" s="90">
        <v>0</v>
      </c>
      <c r="K140" s="90">
        <f t="shared" si="73"/>
        <v>0</v>
      </c>
      <c r="L140" s="90">
        <f t="shared" ref="L140" si="105">+L141</f>
        <v>20</v>
      </c>
      <c r="M140" s="90">
        <f t="shared" si="75"/>
        <v>20</v>
      </c>
      <c r="N140" s="124" t="s">
        <v>231</v>
      </c>
      <c r="O140" s="128"/>
    </row>
    <row r="141" spans="1:15" ht="13.5" thickBot="1" x14ac:dyDescent="0.25">
      <c r="A141" s="132"/>
      <c r="B141" s="17"/>
      <c r="C141" s="133"/>
      <c r="D141" s="17">
        <v>3299</v>
      </c>
      <c r="E141" s="17">
        <v>5222</v>
      </c>
      <c r="F141" s="18" t="s">
        <v>45</v>
      </c>
      <c r="G141" s="85">
        <v>0</v>
      </c>
      <c r="H141" s="85">
        <v>0</v>
      </c>
      <c r="I141" s="135">
        <v>0</v>
      </c>
      <c r="J141" s="92">
        <v>0</v>
      </c>
      <c r="K141" s="92">
        <f t="shared" si="73"/>
        <v>0</v>
      </c>
      <c r="L141" s="92">
        <v>20</v>
      </c>
      <c r="M141" s="92">
        <f t="shared" si="75"/>
        <v>20</v>
      </c>
      <c r="O141" s="128"/>
    </row>
    <row r="142" spans="1:15" ht="22.5" x14ac:dyDescent="0.2">
      <c r="A142" s="126" t="s">
        <v>4</v>
      </c>
      <c r="B142" s="64">
        <v>4010301</v>
      </c>
      <c r="C142" s="127" t="s">
        <v>7</v>
      </c>
      <c r="D142" s="64" t="s">
        <v>5</v>
      </c>
      <c r="E142" s="64" t="s">
        <v>5</v>
      </c>
      <c r="F142" s="65" t="s">
        <v>158</v>
      </c>
      <c r="G142" s="86">
        <v>0</v>
      </c>
      <c r="H142" s="86">
        <v>0</v>
      </c>
      <c r="I142" s="90">
        <f t="shared" ref="I142" si="106">+G142+H142</f>
        <v>0</v>
      </c>
      <c r="J142" s="90">
        <v>0</v>
      </c>
      <c r="K142" s="90">
        <f t="shared" si="73"/>
        <v>0</v>
      </c>
      <c r="L142" s="90">
        <f t="shared" ref="L142" si="107">+L143</f>
        <v>35</v>
      </c>
      <c r="M142" s="90">
        <f t="shared" si="75"/>
        <v>35</v>
      </c>
      <c r="N142" s="124" t="s">
        <v>231</v>
      </c>
      <c r="O142" s="128"/>
    </row>
    <row r="143" spans="1:15" ht="13.5" thickBot="1" x14ac:dyDescent="0.25">
      <c r="A143" s="132"/>
      <c r="B143" s="17"/>
      <c r="C143" s="133"/>
      <c r="D143" s="17">
        <v>3299</v>
      </c>
      <c r="E143" s="17">
        <v>5222</v>
      </c>
      <c r="F143" s="18" t="s">
        <v>45</v>
      </c>
      <c r="G143" s="85">
        <v>0</v>
      </c>
      <c r="H143" s="85">
        <v>0</v>
      </c>
      <c r="I143" s="135">
        <v>0</v>
      </c>
      <c r="J143" s="92">
        <v>0</v>
      </c>
      <c r="K143" s="92">
        <f t="shared" si="73"/>
        <v>0</v>
      </c>
      <c r="L143" s="92">
        <v>35</v>
      </c>
      <c r="M143" s="92">
        <f t="shared" si="75"/>
        <v>35</v>
      </c>
      <c r="O143" s="128"/>
    </row>
    <row r="144" spans="1:15" ht="22.5" x14ac:dyDescent="0.2">
      <c r="A144" s="126" t="s">
        <v>4</v>
      </c>
      <c r="B144" s="64">
        <v>4010302</v>
      </c>
      <c r="C144" s="127" t="s">
        <v>7</v>
      </c>
      <c r="D144" s="64" t="s">
        <v>5</v>
      </c>
      <c r="E144" s="64" t="s">
        <v>5</v>
      </c>
      <c r="F144" s="65" t="s">
        <v>136</v>
      </c>
      <c r="G144" s="86">
        <v>0</v>
      </c>
      <c r="H144" s="86">
        <v>0</v>
      </c>
      <c r="I144" s="90">
        <f t="shared" ref="I144" si="108">+G144+H144</f>
        <v>0</v>
      </c>
      <c r="J144" s="90">
        <v>0</v>
      </c>
      <c r="K144" s="90">
        <f t="shared" si="73"/>
        <v>0</v>
      </c>
      <c r="L144" s="90">
        <f t="shared" ref="L144" si="109">+L145</f>
        <v>20</v>
      </c>
      <c r="M144" s="90">
        <f t="shared" si="75"/>
        <v>20</v>
      </c>
      <c r="N144" s="124" t="s">
        <v>231</v>
      </c>
      <c r="O144" s="128"/>
    </row>
    <row r="145" spans="1:15" ht="13.5" thickBot="1" x14ac:dyDescent="0.25">
      <c r="A145" s="132"/>
      <c r="B145" s="17"/>
      <c r="C145" s="133"/>
      <c r="D145" s="17">
        <v>3299</v>
      </c>
      <c r="E145" s="17">
        <v>5222</v>
      </c>
      <c r="F145" s="18" t="s">
        <v>45</v>
      </c>
      <c r="G145" s="85">
        <v>0</v>
      </c>
      <c r="H145" s="85">
        <v>0</v>
      </c>
      <c r="I145" s="135">
        <v>0</v>
      </c>
      <c r="J145" s="92">
        <v>0</v>
      </c>
      <c r="K145" s="92">
        <f t="shared" si="73"/>
        <v>0</v>
      </c>
      <c r="L145" s="92">
        <v>20</v>
      </c>
      <c r="M145" s="92">
        <f t="shared" si="75"/>
        <v>20</v>
      </c>
      <c r="O145" s="128"/>
    </row>
    <row r="146" spans="1:15" ht="22.5" x14ac:dyDescent="0.2">
      <c r="A146" s="126" t="s">
        <v>4</v>
      </c>
      <c r="B146" s="64">
        <v>4010303</v>
      </c>
      <c r="C146" s="127" t="s">
        <v>7</v>
      </c>
      <c r="D146" s="64" t="s">
        <v>5</v>
      </c>
      <c r="E146" s="64" t="s">
        <v>5</v>
      </c>
      <c r="F146" s="65" t="s">
        <v>159</v>
      </c>
      <c r="G146" s="86">
        <v>0</v>
      </c>
      <c r="H146" s="86">
        <v>0</v>
      </c>
      <c r="I146" s="90">
        <f t="shared" ref="I146" si="110">+G146+H146</f>
        <v>0</v>
      </c>
      <c r="J146" s="90">
        <v>0</v>
      </c>
      <c r="K146" s="90">
        <f t="shared" si="73"/>
        <v>0</v>
      </c>
      <c r="L146" s="90">
        <f t="shared" ref="L146" si="111">+L147</f>
        <v>35</v>
      </c>
      <c r="M146" s="90">
        <f t="shared" si="75"/>
        <v>35</v>
      </c>
      <c r="N146" s="124" t="s">
        <v>231</v>
      </c>
      <c r="O146" s="128"/>
    </row>
    <row r="147" spans="1:15" ht="13.5" thickBot="1" x14ac:dyDescent="0.25">
      <c r="A147" s="132"/>
      <c r="B147" s="17"/>
      <c r="C147" s="133"/>
      <c r="D147" s="17">
        <v>3299</v>
      </c>
      <c r="E147" s="17">
        <v>5222</v>
      </c>
      <c r="F147" s="18" t="s">
        <v>45</v>
      </c>
      <c r="G147" s="85">
        <v>0</v>
      </c>
      <c r="H147" s="85">
        <v>0</v>
      </c>
      <c r="I147" s="135">
        <v>0</v>
      </c>
      <c r="J147" s="92">
        <v>0</v>
      </c>
      <c r="K147" s="92">
        <f t="shared" si="73"/>
        <v>0</v>
      </c>
      <c r="L147" s="92">
        <v>35</v>
      </c>
      <c r="M147" s="92">
        <f t="shared" si="75"/>
        <v>35</v>
      </c>
      <c r="O147" s="128"/>
    </row>
    <row r="148" spans="1:15" ht="33.75" x14ac:dyDescent="0.2">
      <c r="A148" s="126" t="s">
        <v>4</v>
      </c>
      <c r="B148" s="64">
        <v>4010304</v>
      </c>
      <c r="C148" s="127" t="s">
        <v>7</v>
      </c>
      <c r="D148" s="64" t="s">
        <v>5</v>
      </c>
      <c r="E148" s="64" t="s">
        <v>5</v>
      </c>
      <c r="F148" s="65" t="s">
        <v>183</v>
      </c>
      <c r="G148" s="86">
        <v>0</v>
      </c>
      <c r="H148" s="86">
        <v>0</v>
      </c>
      <c r="I148" s="90">
        <f t="shared" ref="I148" si="112">+G148+H148</f>
        <v>0</v>
      </c>
      <c r="J148" s="90">
        <v>0</v>
      </c>
      <c r="K148" s="90">
        <f t="shared" si="73"/>
        <v>0</v>
      </c>
      <c r="L148" s="90">
        <f t="shared" ref="L148" si="113">+L149</f>
        <v>20</v>
      </c>
      <c r="M148" s="90">
        <f t="shared" si="75"/>
        <v>20</v>
      </c>
      <c r="N148" s="124" t="s">
        <v>231</v>
      </c>
      <c r="O148" s="128"/>
    </row>
    <row r="149" spans="1:15" ht="13.5" thickBot="1" x14ac:dyDescent="0.25">
      <c r="A149" s="132"/>
      <c r="B149" s="17"/>
      <c r="C149" s="133"/>
      <c r="D149" s="17">
        <v>3299</v>
      </c>
      <c r="E149" s="17">
        <v>5222</v>
      </c>
      <c r="F149" s="18" t="s">
        <v>45</v>
      </c>
      <c r="G149" s="85">
        <v>0</v>
      </c>
      <c r="H149" s="85">
        <v>0</v>
      </c>
      <c r="I149" s="135">
        <v>0</v>
      </c>
      <c r="J149" s="92">
        <v>0</v>
      </c>
      <c r="K149" s="92">
        <f t="shared" si="73"/>
        <v>0</v>
      </c>
      <c r="L149" s="92">
        <v>20</v>
      </c>
      <c r="M149" s="92">
        <f t="shared" si="75"/>
        <v>20</v>
      </c>
      <c r="O149" s="128"/>
    </row>
    <row r="150" spans="1:15" ht="22.5" x14ac:dyDescent="0.2">
      <c r="A150" s="126" t="s">
        <v>4</v>
      </c>
      <c r="B150" s="64">
        <v>4010305</v>
      </c>
      <c r="C150" s="127" t="s">
        <v>7</v>
      </c>
      <c r="D150" s="64" t="s">
        <v>5</v>
      </c>
      <c r="E150" s="64" t="s">
        <v>5</v>
      </c>
      <c r="F150" s="65" t="s">
        <v>237</v>
      </c>
      <c r="G150" s="86">
        <v>0</v>
      </c>
      <c r="H150" s="86">
        <v>0</v>
      </c>
      <c r="I150" s="90">
        <f t="shared" ref="I150" si="114">+G150+H150</f>
        <v>0</v>
      </c>
      <c r="J150" s="90">
        <v>0</v>
      </c>
      <c r="K150" s="90">
        <f t="shared" si="73"/>
        <v>0</v>
      </c>
      <c r="L150" s="90">
        <f t="shared" ref="L150" si="115">+L151</f>
        <v>23</v>
      </c>
      <c r="M150" s="90">
        <f t="shared" si="75"/>
        <v>23</v>
      </c>
      <c r="N150" s="124" t="s">
        <v>231</v>
      </c>
      <c r="O150" s="128"/>
    </row>
    <row r="151" spans="1:15" ht="13.5" thickBot="1" x14ac:dyDescent="0.25">
      <c r="A151" s="132"/>
      <c r="B151" s="17"/>
      <c r="C151" s="133"/>
      <c r="D151" s="17">
        <v>3299</v>
      </c>
      <c r="E151" s="17">
        <v>5222</v>
      </c>
      <c r="F151" s="18" t="s">
        <v>45</v>
      </c>
      <c r="G151" s="85">
        <v>0</v>
      </c>
      <c r="H151" s="85">
        <v>0</v>
      </c>
      <c r="I151" s="135">
        <v>0</v>
      </c>
      <c r="J151" s="92">
        <v>0</v>
      </c>
      <c r="K151" s="92">
        <f t="shared" si="73"/>
        <v>0</v>
      </c>
      <c r="L151" s="92">
        <v>23</v>
      </c>
      <c r="M151" s="92">
        <f t="shared" si="75"/>
        <v>23</v>
      </c>
      <c r="O151" s="128"/>
    </row>
    <row r="152" spans="1:15" ht="33.75" x14ac:dyDescent="0.2">
      <c r="A152" s="126" t="s">
        <v>4</v>
      </c>
      <c r="B152" s="64">
        <v>4010306</v>
      </c>
      <c r="C152" s="127" t="s">
        <v>7</v>
      </c>
      <c r="D152" s="64" t="s">
        <v>5</v>
      </c>
      <c r="E152" s="64" t="s">
        <v>5</v>
      </c>
      <c r="F152" s="65" t="s">
        <v>184</v>
      </c>
      <c r="G152" s="86">
        <v>0</v>
      </c>
      <c r="H152" s="86">
        <v>0</v>
      </c>
      <c r="I152" s="90">
        <f t="shared" ref="I152" si="116">+G152+H152</f>
        <v>0</v>
      </c>
      <c r="J152" s="90">
        <v>0</v>
      </c>
      <c r="K152" s="90">
        <f t="shared" si="73"/>
        <v>0</v>
      </c>
      <c r="L152" s="90">
        <f t="shared" ref="L152" si="117">+L153</f>
        <v>20</v>
      </c>
      <c r="M152" s="90">
        <f t="shared" si="75"/>
        <v>20</v>
      </c>
      <c r="N152" s="124" t="s">
        <v>231</v>
      </c>
      <c r="O152" s="128"/>
    </row>
    <row r="153" spans="1:15" ht="13.5" thickBot="1" x14ac:dyDescent="0.25">
      <c r="A153" s="132"/>
      <c r="B153" s="17"/>
      <c r="C153" s="133"/>
      <c r="D153" s="17">
        <v>3299</v>
      </c>
      <c r="E153" s="17">
        <v>5222</v>
      </c>
      <c r="F153" s="18" t="s">
        <v>45</v>
      </c>
      <c r="G153" s="85">
        <v>0</v>
      </c>
      <c r="H153" s="85">
        <v>0</v>
      </c>
      <c r="I153" s="135">
        <v>0</v>
      </c>
      <c r="J153" s="92">
        <v>0</v>
      </c>
      <c r="K153" s="92">
        <f t="shared" si="73"/>
        <v>0</v>
      </c>
      <c r="L153" s="92">
        <v>20</v>
      </c>
      <c r="M153" s="92">
        <f t="shared" si="75"/>
        <v>20</v>
      </c>
      <c r="O153" s="128"/>
    </row>
    <row r="154" spans="1:15" ht="33.75" x14ac:dyDescent="0.2">
      <c r="A154" s="126" t="s">
        <v>4</v>
      </c>
      <c r="B154" s="64">
        <v>4010307</v>
      </c>
      <c r="C154" s="127" t="s">
        <v>7</v>
      </c>
      <c r="D154" s="64" t="s">
        <v>5</v>
      </c>
      <c r="E154" s="64" t="s">
        <v>5</v>
      </c>
      <c r="F154" s="65" t="s">
        <v>238</v>
      </c>
      <c r="G154" s="86">
        <v>0</v>
      </c>
      <c r="H154" s="86">
        <v>0</v>
      </c>
      <c r="I154" s="90">
        <f t="shared" ref="I154" si="118">+G154+H154</f>
        <v>0</v>
      </c>
      <c r="J154" s="90">
        <v>0</v>
      </c>
      <c r="K154" s="90">
        <f t="shared" ref="K154:K213" si="119">+I154+J154</f>
        <v>0</v>
      </c>
      <c r="L154" s="90">
        <f t="shared" ref="L154" si="120">+L155</f>
        <v>35</v>
      </c>
      <c r="M154" s="90">
        <f t="shared" ref="M154:M213" si="121">+K154+L154</f>
        <v>35</v>
      </c>
      <c r="N154" s="124" t="s">
        <v>231</v>
      </c>
      <c r="O154" s="128"/>
    </row>
    <row r="155" spans="1:15" ht="23.25" thickBot="1" x14ac:dyDescent="0.25">
      <c r="A155" s="132"/>
      <c r="B155" s="17"/>
      <c r="C155" s="133"/>
      <c r="D155" s="17">
        <v>3299</v>
      </c>
      <c r="E155" s="17">
        <v>5229</v>
      </c>
      <c r="F155" s="18" t="s">
        <v>167</v>
      </c>
      <c r="G155" s="85">
        <v>0</v>
      </c>
      <c r="H155" s="85">
        <v>0</v>
      </c>
      <c r="I155" s="135">
        <v>0</v>
      </c>
      <c r="J155" s="92">
        <v>0</v>
      </c>
      <c r="K155" s="92">
        <f t="shared" si="119"/>
        <v>0</v>
      </c>
      <c r="L155" s="92">
        <v>35</v>
      </c>
      <c r="M155" s="92">
        <f t="shared" si="121"/>
        <v>35</v>
      </c>
      <c r="O155" s="128"/>
    </row>
    <row r="156" spans="1:15" ht="33.75" x14ac:dyDescent="0.2">
      <c r="A156" s="126" t="s">
        <v>4</v>
      </c>
      <c r="B156" s="64">
        <v>4010308</v>
      </c>
      <c r="C156" s="127">
        <v>2008</v>
      </c>
      <c r="D156" s="64" t="s">
        <v>5</v>
      </c>
      <c r="E156" s="64" t="s">
        <v>5</v>
      </c>
      <c r="F156" s="65" t="s">
        <v>137</v>
      </c>
      <c r="G156" s="86">
        <v>0</v>
      </c>
      <c r="H156" s="86">
        <v>0</v>
      </c>
      <c r="I156" s="90">
        <f t="shared" ref="I156" si="122">+G156+H156</f>
        <v>0</v>
      </c>
      <c r="J156" s="90">
        <v>0</v>
      </c>
      <c r="K156" s="90">
        <f t="shared" si="119"/>
        <v>0</v>
      </c>
      <c r="L156" s="90">
        <f t="shared" ref="L156" si="123">+L157</f>
        <v>35</v>
      </c>
      <c r="M156" s="90">
        <f t="shared" si="121"/>
        <v>35</v>
      </c>
      <c r="N156" s="124" t="s">
        <v>231</v>
      </c>
      <c r="O156" s="128"/>
    </row>
    <row r="157" spans="1:15" ht="13.5" thickBot="1" x14ac:dyDescent="0.25">
      <c r="A157" s="132"/>
      <c r="B157" s="17"/>
      <c r="C157" s="133"/>
      <c r="D157" s="17">
        <v>3299</v>
      </c>
      <c r="E157" s="17">
        <v>5321</v>
      </c>
      <c r="F157" s="18" t="s">
        <v>14</v>
      </c>
      <c r="G157" s="85">
        <v>0</v>
      </c>
      <c r="H157" s="85">
        <v>0</v>
      </c>
      <c r="I157" s="135">
        <v>0</v>
      </c>
      <c r="J157" s="92">
        <v>0</v>
      </c>
      <c r="K157" s="92">
        <f t="shared" si="119"/>
        <v>0</v>
      </c>
      <c r="L157" s="92">
        <v>35</v>
      </c>
      <c r="M157" s="92">
        <f t="shared" si="121"/>
        <v>35</v>
      </c>
      <c r="O157" s="128"/>
    </row>
    <row r="158" spans="1:15" ht="22.5" x14ac:dyDescent="0.2">
      <c r="A158" s="126" t="s">
        <v>4</v>
      </c>
      <c r="B158" s="64">
        <v>4010309</v>
      </c>
      <c r="C158" s="127" t="s">
        <v>7</v>
      </c>
      <c r="D158" s="64" t="s">
        <v>5</v>
      </c>
      <c r="E158" s="64" t="s">
        <v>5</v>
      </c>
      <c r="F158" s="65" t="s">
        <v>164</v>
      </c>
      <c r="G158" s="86">
        <v>0</v>
      </c>
      <c r="H158" s="86">
        <v>0</v>
      </c>
      <c r="I158" s="90">
        <f t="shared" ref="I158" si="124">+G158+H158</f>
        <v>0</v>
      </c>
      <c r="J158" s="90">
        <v>0</v>
      </c>
      <c r="K158" s="90">
        <f t="shared" si="119"/>
        <v>0</v>
      </c>
      <c r="L158" s="90">
        <f t="shared" ref="L158" si="125">+L159</f>
        <v>20</v>
      </c>
      <c r="M158" s="90">
        <f t="shared" si="121"/>
        <v>20</v>
      </c>
      <c r="N158" s="124" t="s">
        <v>231</v>
      </c>
      <c r="O158" s="128"/>
    </row>
    <row r="159" spans="1:15" ht="13.5" thickBot="1" x14ac:dyDescent="0.25">
      <c r="A159" s="132"/>
      <c r="B159" s="17"/>
      <c r="C159" s="133"/>
      <c r="D159" s="17">
        <v>3299</v>
      </c>
      <c r="E159" s="17">
        <v>5222</v>
      </c>
      <c r="F159" s="18" t="s">
        <v>45</v>
      </c>
      <c r="G159" s="85">
        <v>0</v>
      </c>
      <c r="H159" s="85">
        <v>0</v>
      </c>
      <c r="I159" s="135">
        <v>0</v>
      </c>
      <c r="J159" s="92">
        <v>0</v>
      </c>
      <c r="K159" s="92">
        <f t="shared" si="119"/>
        <v>0</v>
      </c>
      <c r="L159" s="92">
        <v>20</v>
      </c>
      <c r="M159" s="92">
        <f t="shared" si="121"/>
        <v>20</v>
      </c>
      <c r="O159" s="128"/>
    </row>
    <row r="160" spans="1:15" ht="33.75" x14ac:dyDescent="0.2">
      <c r="A160" s="126" t="s">
        <v>4</v>
      </c>
      <c r="B160" s="64">
        <v>4010310</v>
      </c>
      <c r="C160" s="127" t="s">
        <v>7</v>
      </c>
      <c r="D160" s="64" t="s">
        <v>5</v>
      </c>
      <c r="E160" s="64" t="s">
        <v>5</v>
      </c>
      <c r="F160" s="65" t="s">
        <v>228</v>
      </c>
      <c r="G160" s="86">
        <v>0</v>
      </c>
      <c r="H160" s="86">
        <v>0</v>
      </c>
      <c r="I160" s="90">
        <f t="shared" ref="I160" si="126">+G160+H160</f>
        <v>0</v>
      </c>
      <c r="J160" s="90">
        <v>0</v>
      </c>
      <c r="K160" s="90">
        <f t="shared" si="119"/>
        <v>0</v>
      </c>
      <c r="L160" s="90">
        <f t="shared" ref="L160" si="127">+L161</f>
        <v>20</v>
      </c>
      <c r="M160" s="90">
        <f t="shared" si="121"/>
        <v>20</v>
      </c>
      <c r="N160" s="124" t="s">
        <v>231</v>
      </c>
      <c r="O160" s="128"/>
    </row>
    <row r="161" spans="1:15" ht="13.5" thickBot="1" x14ac:dyDescent="0.25">
      <c r="A161" s="132"/>
      <c r="B161" s="17"/>
      <c r="C161" s="133"/>
      <c r="D161" s="17">
        <v>3299</v>
      </c>
      <c r="E161" s="17">
        <v>5222</v>
      </c>
      <c r="F161" s="18" t="s">
        <v>45</v>
      </c>
      <c r="G161" s="85">
        <v>0</v>
      </c>
      <c r="H161" s="85">
        <v>0</v>
      </c>
      <c r="I161" s="135">
        <v>0</v>
      </c>
      <c r="J161" s="92">
        <v>0</v>
      </c>
      <c r="K161" s="92">
        <f t="shared" si="119"/>
        <v>0</v>
      </c>
      <c r="L161" s="92">
        <v>20</v>
      </c>
      <c r="M161" s="92">
        <f t="shared" si="121"/>
        <v>20</v>
      </c>
      <c r="O161" s="128"/>
    </row>
    <row r="162" spans="1:15" ht="22.5" x14ac:dyDescent="0.2">
      <c r="A162" s="126" t="s">
        <v>4</v>
      </c>
      <c r="B162" s="64">
        <v>4010311</v>
      </c>
      <c r="C162" s="127">
        <v>5456</v>
      </c>
      <c r="D162" s="64" t="s">
        <v>5</v>
      </c>
      <c r="E162" s="64" t="s">
        <v>5</v>
      </c>
      <c r="F162" s="65" t="s">
        <v>185</v>
      </c>
      <c r="G162" s="86">
        <v>0</v>
      </c>
      <c r="H162" s="86">
        <v>0</v>
      </c>
      <c r="I162" s="90">
        <f t="shared" ref="I162" si="128">+G162+H162</f>
        <v>0</v>
      </c>
      <c r="J162" s="90">
        <v>0</v>
      </c>
      <c r="K162" s="90">
        <f t="shared" si="119"/>
        <v>0</v>
      </c>
      <c r="L162" s="90">
        <f t="shared" ref="L162" si="129">+L163</f>
        <v>20</v>
      </c>
      <c r="M162" s="90">
        <f t="shared" si="121"/>
        <v>20</v>
      </c>
      <c r="N162" s="124" t="s">
        <v>231</v>
      </c>
      <c r="O162" s="128"/>
    </row>
    <row r="163" spans="1:15" ht="13.5" thickBot="1" x14ac:dyDescent="0.25">
      <c r="A163" s="132"/>
      <c r="B163" s="17"/>
      <c r="C163" s="133"/>
      <c r="D163" s="17">
        <v>3299</v>
      </c>
      <c r="E163" s="17">
        <v>5321</v>
      </c>
      <c r="F163" s="18" t="s">
        <v>14</v>
      </c>
      <c r="G163" s="85">
        <v>0</v>
      </c>
      <c r="H163" s="85">
        <v>0</v>
      </c>
      <c r="I163" s="135">
        <v>0</v>
      </c>
      <c r="J163" s="92">
        <v>0</v>
      </c>
      <c r="K163" s="92">
        <f t="shared" si="119"/>
        <v>0</v>
      </c>
      <c r="L163" s="92">
        <v>20</v>
      </c>
      <c r="M163" s="92">
        <f t="shared" si="121"/>
        <v>20</v>
      </c>
      <c r="O163" s="128"/>
    </row>
    <row r="164" spans="1:15" ht="22.5" x14ac:dyDescent="0.2">
      <c r="A164" s="126" t="s">
        <v>4</v>
      </c>
      <c r="B164" s="64">
        <v>4010312</v>
      </c>
      <c r="C164" s="127">
        <v>2497</v>
      </c>
      <c r="D164" s="64" t="s">
        <v>5</v>
      </c>
      <c r="E164" s="64" t="s">
        <v>5</v>
      </c>
      <c r="F164" s="65" t="s">
        <v>306</v>
      </c>
      <c r="G164" s="86">
        <v>0</v>
      </c>
      <c r="H164" s="86">
        <v>0</v>
      </c>
      <c r="I164" s="90">
        <f t="shared" ref="I164" si="130">+G164+H164</f>
        <v>0</v>
      </c>
      <c r="J164" s="90">
        <v>0</v>
      </c>
      <c r="K164" s="90">
        <f t="shared" si="119"/>
        <v>0</v>
      </c>
      <c r="L164" s="90">
        <f t="shared" ref="L164" si="131">+L165</f>
        <v>20</v>
      </c>
      <c r="M164" s="90">
        <f t="shared" si="121"/>
        <v>20</v>
      </c>
      <c r="N164" s="124" t="s">
        <v>231</v>
      </c>
      <c r="O164" s="128"/>
    </row>
    <row r="165" spans="1:15" ht="13.5" thickBot="1" x14ac:dyDescent="0.25">
      <c r="A165" s="132"/>
      <c r="B165" s="17"/>
      <c r="C165" s="133"/>
      <c r="D165" s="17">
        <v>3299</v>
      </c>
      <c r="E165" s="17">
        <v>5321</v>
      </c>
      <c r="F165" s="18" t="s">
        <v>14</v>
      </c>
      <c r="G165" s="85">
        <v>0</v>
      </c>
      <c r="H165" s="85">
        <v>0</v>
      </c>
      <c r="I165" s="135">
        <v>0</v>
      </c>
      <c r="J165" s="92">
        <v>0</v>
      </c>
      <c r="K165" s="92">
        <f t="shared" si="119"/>
        <v>0</v>
      </c>
      <c r="L165" s="92">
        <v>20</v>
      </c>
      <c r="M165" s="92">
        <f t="shared" si="121"/>
        <v>20</v>
      </c>
      <c r="O165" s="128"/>
    </row>
    <row r="166" spans="1:15" x14ac:dyDescent="0.2">
      <c r="A166" s="126" t="s">
        <v>4</v>
      </c>
      <c r="B166" s="64">
        <v>4010313</v>
      </c>
      <c r="C166" s="127">
        <v>4414</v>
      </c>
      <c r="D166" s="64" t="s">
        <v>5</v>
      </c>
      <c r="E166" s="64" t="s">
        <v>5</v>
      </c>
      <c r="F166" s="65" t="s">
        <v>186</v>
      </c>
      <c r="G166" s="86">
        <v>0</v>
      </c>
      <c r="H166" s="86">
        <v>0</v>
      </c>
      <c r="I166" s="90">
        <f t="shared" ref="I166" si="132">+G166+H166</f>
        <v>0</v>
      </c>
      <c r="J166" s="90">
        <v>0</v>
      </c>
      <c r="K166" s="90">
        <f t="shared" si="119"/>
        <v>0</v>
      </c>
      <c r="L166" s="90">
        <f t="shared" ref="L166" si="133">+L167</f>
        <v>21</v>
      </c>
      <c r="M166" s="90">
        <f t="shared" si="121"/>
        <v>21</v>
      </c>
      <c r="N166" s="124" t="s">
        <v>231</v>
      </c>
      <c r="O166" s="128"/>
    </row>
    <row r="167" spans="1:15" ht="13.5" thickBot="1" x14ac:dyDescent="0.25">
      <c r="A167" s="132"/>
      <c r="B167" s="17"/>
      <c r="C167" s="133"/>
      <c r="D167" s="17">
        <v>3299</v>
      </c>
      <c r="E167" s="17">
        <v>5321</v>
      </c>
      <c r="F167" s="18" t="s">
        <v>14</v>
      </c>
      <c r="G167" s="85">
        <v>0</v>
      </c>
      <c r="H167" s="85">
        <v>0</v>
      </c>
      <c r="I167" s="135">
        <v>0</v>
      </c>
      <c r="J167" s="92">
        <v>0</v>
      </c>
      <c r="K167" s="92">
        <f t="shared" si="119"/>
        <v>0</v>
      </c>
      <c r="L167" s="92">
        <v>21</v>
      </c>
      <c r="M167" s="92">
        <f t="shared" si="121"/>
        <v>21</v>
      </c>
      <c r="O167" s="128"/>
    </row>
    <row r="168" spans="1:15" ht="22.5" x14ac:dyDescent="0.2">
      <c r="A168" s="126" t="s">
        <v>4</v>
      </c>
      <c r="B168" s="64">
        <v>4010314</v>
      </c>
      <c r="C168" s="127">
        <v>4457</v>
      </c>
      <c r="D168" s="64" t="s">
        <v>5</v>
      </c>
      <c r="E168" s="64" t="s">
        <v>5</v>
      </c>
      <c r="F168" s="65" t="s">
        <v>187</v>
      </c>
      <c r="G168" s="86">
        <v>0</v>
      </c>
      <c r="H168" s="86">
        <v>0</v>
      </c>
      <c r="I168" s="90">
        <f t="shared" ref="I168" si="134">+G168+H168</f>
        <v>0</v>
      </c>
      <c r="J168" s="90">
        <v>0</v>
      </c>
      <c r="K168" s="90">
        <f t="shared" si="119"/>
        <v>0</v>
      </c>
      <c r="L168" s="90">
        <f t="shared" ref="L168" si="135">+L169</f>
        <v>20</v>
      </c>
      <c r="M168" s="90">
        <f t="shared" si="121"/>
        <v>20</v>
      </c>
      <c r="N168" s="124" t="s">
        <v>231</v>
      </c>
      <c r="O168" s="128"/>
    </row>
    <row r="169" spans="1:15" ht="13.5" thickBot="1" x14ac:dyDescent="0.25">
      <c r="A169" s="132"/>
      <c r="B169" s="17"/>
      <c r="C169" s="133"/>
      <c r="D169" s="17">
        <v>3299</v>
      </c>
      <c r="E169" s="17">
        <v>5321</v>
      </c>
      <c r="F169" s="18" t="s">
        <v>14</v>
      </c>
      <c r="G169" s="85">
        <v>0</v>
      </c>
      <c r="H169" s="85">
        <v>0</v>
      </c>
      <c r="I169" s="135">
        <v>0</v>
      </c>
      <c r="J169" s="92">
        <v>0</v>
      </c>
      <c r="K169" s="92">
        <f t="shared" si="119"/>
        <v>0</v>
      </c>
      <c r="L169" s="92">
        <v>20</v>
      </c>
      <c r="M169" s="92">
        <f t="shared" si="121"/>
        <v>20</v>
      </c>
      <c r="O169" s="128"/>
    </row>
    <row r="170" spans="1:15" ht="33.75" x14ac:dyDescent="0.2">
      <c r="A170" s="126" t="s">
        <v>4</v>
      </c>
      <c r="B170" s="64">
        <v>4010315</v>
      </c>
      <c r="C170" s="127">
        <v>2465</v>
      </c>
      <c r="D170" s="64" t="s">
        <v>5</v>
      </c>
      <c r="E170" s="64" t="s">
        <v>5</v>
      </c>
      <c r="F170" s="65" t="s">
        <v>138</v>
      </c>
      <c r="G170" s="86">
        <v>0</v>
      </c>
      <c r="H170" s="86">
        <v>0</v>
      </c>
      <c r="I170" s="90">
        <f t="shared" ref="I170" si="136">+G170+H170</f>
        <v>0</v>
      </c>
      <c r="J170" s="90">
        <v>0</v>
      </c>
      <c r="K170" s="90">
        <f t="shared" si="119"/>
        <v>0</v>
      </c>
      <c r="L170" s="90">
        <f t="shared" ref="L170" si="137">+L171</f>
        <v>27</v>
      </c>
      <c r="M170" s="90">
        <f t="shared" si="121"/>
        <v>27</v>
      </c>
      <c r="N170" s="124" t="s">
        <v>231</v>
      </c>
      <c r="O170" s="128"/>
    </row>
    <row r="171" spans="1:15" ht="13.5" thickBot="1" x14ac:dyDescent="0.25">
      <c r="A171" s="132"/>
      <c r="B171" s="17"/>
      <c r="C171" s="133"/>
      <c r="D171" s="17">
        <v>3299</v>
      </c>
      <c r="E171" s="17">
        <v>5321</v>
      </c>
      <c r="F171" s="18" t="s">
        <v>14</v>
      </c>
      <c r="G171" s="85">
        <v>0</v>
      </c>
      <c r="H171" s="85">
        <v>0</v>
      </c>
      <c r="I171" s="135">
        <v>0</v>
      </c>
      <c r="J171" s="92">
        <v>0</v>
      </c>
      <c r="K171" s="92">
        <f t="shared" si="119"/>
        <v>0</v>
      </c>
      <c r="L171" s="92">
        <v>27</v>
      </c>
      <c r="M171" s="92">
        <f t="shared" si="121"/>
        <v>27</v>
      </c>
      <c r="O171" s="128"/>
    </row>
    <row r="172" spans="1:15" ht="33.75" x14ac:dyDescent="0.2">
      <c r="A172" s="126" t="s">
        <v>4</v>
      </c>
      <c r="B172" s="64">
        <v>4010316</v>
      </c>
      <c r="C172" s="127">
        <v>2492</v>
      </c>
      <c r="D172" s="64" t="s">
        <v>5</v>
      </c>
      <c r="E172" s="64" t="s">
        <v>5</v>
      </c>
      <c r="F172" s="65" t="s">
        <v>188</v>
      </c>
      <c r="G172" s="86">
        <v>0</v>
      </c>
      <c r="H172" s="86">
        <v>0</v>
      </c>
      <c r="I172" s="90">
        <f t="shared" ref="I172" si="138">+G172+H172</f>
        <v>0</v>
      </c>
      <c r="J172" s="90">
        <v>0</v>
      </c>
      <c r="K172" s="90">
        <f t="shared" si="119"/>
        <v>0</v>
      </c>
      <c r="L172" s="90">
        <f t="shared" ref="L172" si="139">+L173</f>
        <v>20</v>
      </c>
      <c r="M172" s="90">
        <f t="shared" si="121"/>
        <v>20</v>
      </c>
      <c r="N172" s="124" t="s">
        <v>231</v>
      </c>
      <c r="O172" s="128"/>
    </row>
    <row r="173" spans="1:15" ht="13.5" thickBot="1" x14ac:dyDescent="0.25">
      <c r="A173" s="132"/>
      <c r="B173" s="17"/>
      <c r="C173" s="133"/>
      <c r="D173" s="17">
        <v>3299</v>
      </c>
      <c r="E173" s="17">
        <v>5321</v>
      </c>
      <c r="F173" s="18" t="s">
        <v>14</v>
      </c>
      <c r="G173" s="85">
        <v>0</v>
      </c>
      <c r="H173" s="85">
        <v>0</v>
      </c>
      <c r="I173" s="135">
        <v>0</v>
      </c>
      <c r="J173" s="92">
        <v>0</v>
      </c>
      <c r="K173" s="92">
        <f t="shared" si="119"/>
        <v>0</v>
      </c>
      <c r="L173" s="92">
        <v>20</v>
      </c>
      <c r="M173" s="92">
        <f t="shared" si="121"/>
        <v>20</v>
      </c>
      <c r="O173" s="128"/>
    </row>
    <row r="174" spans="1:15" ht="33.75" x14ac:dyDescent="0.2">
      <c r="A174" s="126" t="s">
        <v>4</v>
      </c>
      <c r="B174" s="64">
        <v>4010317</v>
      </c>
      <c r="C174" s="127">
        <v>2479</v>
      </c>
      <c r="D174" s="64" t="s">
        <v>5</v>
      </c>
      <c r="E174" s="64" t="s">
        <v>5</v>
      </c>
      <c r="F174" s="65" t="s">
        <v>189</v>
      </c>
      <c r="G174" s="86">
        <v>0</v>
      </c>
      <c r="H174" s="86">
        <v>0</v>
      </c>
      <c r="I174" s="90">
        <f t="shared" ref="I174" si="140">+G174+H174</f>
        <v>0</v>
      </c>
      <c r="J174" s="90">
        <v>0</v>
      </c>
      <c r="K174" s="90">
        <f t="shared" si="119"/>
        <v>0</v>
      </c>
      <c r="L174" s="90">
        <f t="shared" ref="L174" si="141">+L175</f>
        <v>35</v>
      </c>
      <c r="M174" s="90">
        <f t="shared" si="121"/>
        <v>35</v>
      </c>
      <c r="N174" s="124" t="s">
        <v>231</v>
      </c>
      <c r="O174" s="128"/>
    </row>
    <row r="175" spans="1:15" ht="13.5" thickBot="1" x14ac:dyDescent="0.25">
      <c r="A175" s="132"/>
      <c r="B175" s="17"/>
      <c r="C175" s="133"/>
      <c r="D175" s="17">
        <v>3299</v>
      </c>
      <c r="E175" s="17">
        <v>5321</v>
      </c>
      <c r="F175" s="18" t="s">
        <v>14</v>
      </c>
      <c r="G175" s="85">
        <v>0</v>
      </c>
      <c r="H175" s="85">
        <v>0</v>
      </c>
      <c r="I175" s="135">
        <v>0</v>
      </c>
      <c r="J175" s="92">
        <v>0</v>
      </c>
      <c r="K175" s="92">
        <f t="shared" si="119"/>
        <v>0</v>
      </c>
      <c r="L175" s="92">
        <v>35</v>
      </c>
      <c r="M175" s="92">
        <f t="shared" si="121"/>
        <v>35</v>
      </c>
      <c r="O175" s="128"/>
    </row>
    <row r="176" spans="1:15" ht="22.5" x14ac:dyDescent="0.2">
      <c r="A176" s="126" t="s">
        <v>4</v>
      </c>
      <c r="B176" s="64">
        <v>4010318</v>
      </c>
      <c r="C176" s="127">
        <v>2491</v>
      </c>
      <c r="D176" s="64" t="s">
        <v>5</v>
      </c>
      <c r="E176" s="64" t="s">
        <v>5</v>
      </c>
      <c r="F176" s="65" t="s">
        <v>190</v>
      </c>
      <c r="G176" s="86">
        <v>0</v>
      </c>
      <c r="H176" s="86">
        <v>0</v>
      </c>
      <c r="I176" s="90">
        <f t="shared" ref="I176" si="142">+G176+H176</f>
        <v>0</v>
      </c>
      <c r="J176" s="90">
        <v>0</v>
      </c>
      <c r="K176" s="90">
        <f t="shared" si="119"/>
        <v>0</v>
      </c>
      <c r="L176" s="90">
        <f t="shared" ref="L176" si="143">+L177</f>
        <v>20</v>
      </c>
      <c r="M176" s="90">
        <f t="shared" si="121"/>
        <v>20</v>
      </c>
      <c r="N176" s="124" t="s">
        <v>231</v>
      </c>
      <c r="O176" s="128"/>
    </row>
    <row r="177" spans="1:15" ht="13.5" thickBot="1" x14ac:dyDescent="0.25">
      <c r="A177" s="132"/>
      <c r="B177" s="17"/>
      <c r="C177" s="133"/>
      <c r="D177" s="17">
        <v>3299</v>
      </c>
      <c r="E177" s="17">
        <v>5321</v>
      </c>
      <c r="F177" s="18" t="s">
        <v>14</v>
      </c>
      <c r="G177" s="85">
        <v>0</v>
      </c>
      <c r="H177" s="85">
        <v>0</v>
      </c>
      <c r="I177" s="135">
        <v>0</v>
      </c>
      <c r="J177" s="92">
        <v>0</v>
      </c>
      <c r="K177" s="92">
        <f t="shared" si="119"/>
        <v>0</v>
      </c>
      <c r="L177" s="92">
        <v>20</v>
      </c>
      <c r="M177" s="92">
        <f t="shared" si="121"/>
        <v>20</v>
      </c>
      <c r="O177" s="128"/>
    </row>
    <row r="178" spans="1:15" ht="22.5" x14ac:dyDescent="0.2">
      <c r="A178" s="126" t="s">
        <v>4</v>
      </c>
      <c r="B178" s="64">
        <v>4010319</v>
      </c>
      <c r="C178" s="127">
        <v>4479</v>
      </c>
      <c r="D178" s="64" t="s">
        <v>5</v>
      </c>
      <c r="E178" s="64" t="s">
        <v>5</v>
      </c>
      <c r="F178" s="65" t="s">
        <v>191</v>
      </c>
      <c r="G178" s="86">
        <v>0</v>
      </c>
      <c r="H178" s="86">
        <v>0</v>
      </c>
      <c r="I178" s="90">
        <f t="shared" ref="I178" si="144">+G178+H178</f>
        <v>0</v>
      </c>
      <c r="J178" s="90">
        <v>0</v>
      </c>
      <c r="K178" s="90">
        <f t="shared" si="119"/>
        <v>0</v>
      </c>
      <c r="L178" s="90">
        <f t="shared" ref="L178" si="145">+L179</f>
        <v>21</v>
      </c>
      <c r="M178" s="90">
        <f t="shared" si="121"/>
        <v>21</v>
      </c>
      <c r="N178" s="124" t="s">
        <v>231</v>
      </c>
      <c r="O178" s="128"/>
    </row>
    <row r="179" spans="1:15" ht="13.5" thickBot="1" x14ac:dyDescent="0.25">
      <c r="A179" s="132"/>
      <c r="B179" s="17"/>
      <c r="C179" s="133"/>
      <c r="D179" s="17">
        <v>3299</v>
      </c>
      <c r="E179" s="17">
        <v>5321</v>
      </c>
      <c r="F179" s="18" t="s">
        <v>14</v>
      </c>
      <c r="G179" s="85">
        <v>0</v>
      </c>
      <c r="H179" s="85">
        <v>0</v>
      </c>
      <c r="I179" s="135">
        <v>0</v>
      </c>
      <c r="J179" s="92">
        <v>0</v>
      </c>
      <c r="K179" s="92">
        <f t="shared" si="119"/>
        <v>0</v>
      </c>
      <c r="L179" s="92">
        <v>21</v>
      </c>
      <c r="M179" s="92">
        <f t="shared" si="121"/>
        <v>21</v>
      </c>
      <c r="O179" s="128"/>
    </row>
    <row r="180" spans="1:15" ht="33.75" x14ac:dyDescent="0.2">
      <c r="A180" s="126" t="s">
        <v>4</v>
      </c>
      <c r="B180" s="64">
        <v>4010320</v>
      </c>
      <c r="C180" s="127">
        <v>5702</v>
      </c>
      <c r="D180" s="64" t="s">
        <v>5</v>
      </c>
      <c r="E180" s="64" t="s">
        <v>5</v>
      </c>
      <c r="F180" s="65" t="s">
        <v>307</v>
      </c>
      <c r="G180" s="86">
        <v>0</v>
      </c>
      <c r="H180" s="86">
        <v>0</v>
      </c>
      <c r="I180" s="90">
        <f t="shared" ref="I180" si="146">+G180+H180</f>
        <v>0</v>
      </c>
      <c r="J180" s="90">
        <v>0</v>
      </c>
      <c r="K180" s="90">
        <f t="shared" si="119"/>
        <v>0</v>
      </c>
      <c r="L180" s="90">
        <f t="shared" ref="L180" si="147">+L181</f>
        <v>20</v>
      </c>
      <c r="M180" s="90">
        <f t="shared" si="121"/>
        <v>20</v>
      </c>
      <c r="N180" s="124" t="s">
        <v>231</v>
      </c>
      <c r="O180" s="128"/>
    </row>
    <row r="181" spans="1:15" ht="13.5" thickBot="1" x14ac:dyDescent="0.25">
      <c r="A181" s="132"/>
      <c r="B181" s="17"/>
      <c r="C181" s="133"/>
      <c r="D181" s="17">
        <v>3299</v>
      </c>
      <c r="E181" s="17">
        <v>5321</v>
      </c>
      <c r="F181" s="18" t="s">
        <v>14</v>
      </c>
      <c r="G181" s="85">
        <v>0</v>
      </c>
      <c r="H181" s="85">
        <v>0</v>
      </c>
      <c r="I181" s="135">
        <v>0</v>
      </c>
      <c r="J181" s="92">
        <v>0</v>
      </c>
      <c r="K181" s="92">
        <f t="shared" si="119"/>
        <v>0</v>
      </c>
      <c r="L181" s="92">
        <v>20</v>
      </c>
      <c r="M181" s="92">
        <f t="shared" si="121"/>
        <v>20</v>
      </c>
      <c r="O181" s="128"/>
    </row>
    <row r="182" spans="1:15" ht="33.75" x14ac:dyDescent="0.2">
      <c r="A182" s="126" t="s">
        <v>4</v>
      </c>
      <c r="B182" s="64">
        <v>4010321</v>
      </c>
      <c r="C182" s="127">
        <v>2448</v>
      </c>
      <c r="D182" s="64" t="s">
        <v>5</v>
      </c>
      <c r="E182" s="64" t="s">
        <v>5</v>
      </c>
      <c r="F182" s="65" t="s">
        <v>229</v>
      </c>
      <c r="G182" s="86">
        <v>0</v>
      </c>
      <c r="H182" s="86">
        <v>0</v>
      </c>
      <c r="I182" s="90">
        <f t="shared" ref="I182" si="148">+G182+H182</f>
        <v>0</v>
      </c>
      <c r="J182" s="90">
        <v>0</v>
      </c>
      <c r="K182" s="90">
        <f t="shared" si="119"/>
        <v>0</v>
      </c>
      <c r="L182" s="90">
        <f t="shared" ref="L182" si="149">+L183</f>
        <v>34</v>
      </c>
      <c r="M182" s="90">
        <f t="shared" si="121"/>
        <v>34</v>
      </c>
      <c r="N182" s="124" t="s">
        <v>231</v>
      </c>
      <c r="O182" s="128"/>
    </row>
    <row r="183" spans="1:15" ht="13.5" thickBot="1" x14ac:dyDescent="0.25">
      <c r="A183" s="132"/>
      <c r="B183" s="17"/>
      <c r="C183" s="133"/>
      <c r="D183" s="17">
        <v>3299</v>
      </c>
      <c r="E183" s="17">
        <v>5321</v>
      </c>
      <c r="F183" s="18" t="s">
        <v>14</v>
      </c>
      <c r="G183" s="85">
        <v>0</v>
      </c>
      <c r="H183" s="85">
        <v>0</v>
      </c>
      <c r="I183" s="135">
        <v>0</v>
      </c>
      <c r="J183" s="92">
        <v>0</v>
      </c>
      <c r="K183" s="92">
        <f t="shared" si="119"/>
        <v>0</v>
      </c>
      <c r="L183" s="92">
        <v>34</v>
      </c>
      <c r="M183" s="92">
        <f t="shared" si="121"/>
        <v>34</v>
      </c>
      <c r="O183" s="128"/>
    </row>
    <row r="184" spans="1:15" ht="22.5" x14ac:dyDescent="0.2">
      <c r="A184" s="126" t="s">
        <v>4</v>
      </c>
      <c r="B184" s="64">
        <v>4010322</v>
      </c>
      <c r="C184" s="127">
        <v>3445</v>
      </c>
      <c r="D184" s="64" t="s">
        <v>5</v>
      </c>
      <c r="E184" s="64" t="s">
        <v>5</v>
      </c>
      <c r="F184" s="65" t="s">
        <v>192</v>
      </c>
      <c r="G184" s="86">
        <v>0</v>
      </c>
      <c r="H184" s="86">
        <v>0</v>
      </c>
      <c r="I184" s="90">
        <f t="shared" ref="I184" si="150">+G184+H184</f>
        <v>0</v>
      </c>
      <c r="J184" s="90">
        <v>0</v>
      </c>
      <c r="K184" s="90">
        <f t="shared" si="119"/>
        <v>0</v>
      </c>
      <c r="L184" s="90">
        <f t="shared" ref="L184" si="151">+L185</f>
        <v>31</v>
      </c>
      <c r="M184" s="90">
        <f t="shared" si="121"/>
        <v>31</v>
      </c>
      <c r="N184" s="124" t="s">
        <v>231</v>
      </c>
      <c r="O184" s="128"/>
    </row>
    <row r="185" spans="1:15" ht="13.5" thickBot="1" x14ac:dyDescent="0.25">
      <c r="A185" s="132"/>
      <c r="B185" s="17"/>
      <c r="C185" s="133"/>
      <c r="D185" s="17">
        <v>3299</v>
      </c>
      <c r="E185" s="17">
        <v>5321</v>
      </c>
      <c r="F185" s="18" t="s">
        <v>14</v>
      </c>
      <c r="G185" s="85">
        <v>0</v>
      </c>
      <c r="H185" s="85">
        <v>0</v>
      </c>
      <c r="I185" s="135">
        <v>0</v>
      </c>
      <c r="J185" s="92">
        <v>0</v>
      </c>
      <c r="K185" s="92">
        <f t="shared" si="119"/>
        <v>0</v>
      </c>
      <c r="L185" s="92">
        <v>31</v>
      </c>
      <c r="M185" s="92">
        <f t="shared" si="121"/>
        <v>31</v>
      </c>
      <c r="O185" s="128"/>
    </row>
    <row r="186" spans="1:15" ht="22.5" x14ac:dyDescent="0.2">
      <c r="A186" s="126" t="s">
        <v>4</v>
      </c>
      <c r="B186" s="64">
        <v>4010323</v>
      </c>
      <c r="C186" s="127">
        <v>2328</v>
      </c>
      <c r="D186" s="64" t="s">
        <v>5</v>
      </c>
      <c r="E186" s="64" t="s">
        <v>5</v>
      </c>
      <c r="F186" s="65" t="s">
        <v>193</v>
      </c>
      <c r="G186" s="86">
        <v>0</v>
      </c>
      <c r="H186" s="86">
        <v>0</v>
      </c>
      <c r="I186" s="90">
        <f t="shared" ref="I186" si="152">+G186+H186</f>
        <v>0</v>
      </c>
      <c r="J186" s="90">
        <v>0</v>
      </c>
      <c r="K186" s="90">
        <f t="shared" si="119"/>
        <v>0</v>
      </c>
      <c r="L186" s="90">
        <f t="shared" ref="L186" si="153">+L187</f>
        <v>34</v>
      </c>
      <c r="M186" s="90">
        <f t="shared" si="121"/>
        <v>34</v>
      </c>
      <c r="N186" s="124" t="s">
        <v>231</v>
      </c>
      <c r="O186" s="128"/>
    </row>
    <row r="187" spans="1:15" ht="13.5" thickBot="1" x14ac:dyDescent="0.25">
      <c r="A187" s="132"/>
      <c r="B187" s="17"/>
      <c r="C187" s="133"/>
      <c r="D187" s="17">
        <v>3299</v>
      </c>
      <c r="E187" s="17">
        <v>5321</v>
      </c>
      <c r="F187" s="18" t="s">
        <v>14</v>
      </c>
      <c r="G187" s="85">
        <v>0</v>
      </c>
      <c r="H187" s="85">
        <v>0</v>
      </c>
      <c r="I187" s="135">
        <v>0</v>
      </c>
      <c r="J187" s="92">
        <v>0</v>
      </c>
      <c r="K187" s="92">
        <f t="shared" si="119"/>
        <v>0</v>
      </c>
      <c r="L187" s="92">
        <v>34</v>
      </c>
      <c r="M187" s="92">
        <f t="shared" si="121"/>
        <v>34</v>
      </c>
      <c r="O187" s="128"/>
    </row>
    <row r="188" spans="1:15" ht="33.75" x14ac:dyDescent="0.2">
      <c r="A188" s="126" t="s">
        <v>4</v>
      </c>
      <c r="B188" s="64">
        <v>4010324</v>
      </c>
      <c r="C188" s="127">
        <v>5441</v>
      </c>
      <c r="D188" s="64" t="s">
        <v>5</v>
      </c>
      <c r="E188" s="64" t="s">
        <v>5</v>
      </c>
      <c r="F188" s="65" t="s">
        <v>194</v>
      </c>
      <c r="G188" s="86">
        <v>0</v>
      </c>
      <c r="H188" s="86">
        <v>0</v>
      </c>
      <c r="I188" s="90">
        <f t="shared" ref="I188" si="154">+G188+H188</f>
        <v>0</v>
      </c>
      <c r="J188" s="90">
        <v>0</v>
      </c>
      <c r="K188" s="90">
        <f t="shared" si="119"/>
        <v>0</v>
      </c>
      <c r="L188" s="90">
        <f t="shared" ref="L188" si="155">+L189</f>
        <v>35</v>
      </c>
      <c r="M188" s="90">
        <f t="shared" si="121"/>
        <v>35</v>
      </c>
      <c r="N188" s="124" t="s">
        <v>231</v>
      </c>
      <c r="O188" s="128"/>
    </row>
    <row r="189" spans="1:15" ht="13.5" thickBot="1" x14ac:dyDescent="0.25">
      <c r="A189" s="132"/>
      <c r="B189" s="17"/>
      <c r="C189" s="133"/>
      <c r="D189" s="17">
        <v>3299</v>
      </c>
      <c r="E189" s="17">
        <v>5321</v>
      </c>
      <c r="F189" s="18" t="s">
        <v>14</v>
      </c>
      <c r="G189" s="85">
        <v>0</v>
      </c>
      <c r="H189" s="85">
        <v>0</v>
      </c>
      <c r="I189" s="135">
        <v>0</v>
      </c>
      <c r="J189" s="92">
        <v>0</v>
      </c>
      <c r="K189" s="92">
        <f t="shared" si="119"/>
        <v>0</v>
      </c>
      <c r="L189" s="92">
        <v>35</v>
      </c>
      <c r="M189" s="92">
        <f t="shared" si="121"/>
        <v>35</v>
      </c>
      <c r="O189" s="128"/>
    </row>
    <row r="190" spans="1:15" ht="22.5" x14ac:dyDescent="0.2">
      <c r="A190" s="126" t="s">
        <v>4</v>
      </c>
      <c r="B190" s="64">
        <v>4010325</v>
      </c>
      <c r="C190" s="127">
        <v>3454</v>
      </c>
      <c r="D190" s="64" t="s">
        <v>5</v>
      </c>
      <c r="E190" s="64" t="s">
        <v>5</v>
      </c>
      <c r="F190" s="65" t="s">
        <v>195</v>
      </c>
      <c r="G190" s="86">
        <v>0</v>
      </c>
      <c r="H190" s="86">
        <v>0</v>
      </c>
      <c r="I190" s="90">
        <f t="shared" ref="I190" si="156">+G190+H190</f>
        <v>0</v>
      </c>
      <c r="J190" s="90">
        <v>0</v>
      </c>
      <c r="K190" s="90">
        <f t="shared" si="119"/>
        <v>0</v>
      </c>
      <c r="L190" s="90">
        <f t="shared" ref="L190" si="157">+L191</f>
        <v>35</v>
      </c>
      <c r="M190" s="90">
        <f t="shared" si="121"/>
        <v>35</v>
      </c>
      <c r="N190" s="124" t="s">
        <v>231</v>
      </c>
      <c r="O190" s="128"/>
    </row>
    <row r="191" spans="1:15" ht="13.5" thickBot="1" x14ac:dyDescent="0.25">
      <c r="A191" s="132"/>
      <c r="B191" s="17"/>
      <c r="C191" s="133"/>
      <c r="D191" s="17">
        <v>3299</v>
      </c>
      <c r="E191" s="17">
        <v>5321</v>
      </c>
      <c r="F191" s="18" t="s">
        <v>14</v>
      </c>
      <c r="G191" s="85">
        <v>0</v>
      </c>
      <c r="H191" s="85">
        <v>0</v>
      </c>
      <c r="I191" s="135">
        <v>0</v>
      </c>
      <c r="J191" s="92">
        <v>0</v>
      </c>
      <c r="K191" s="92">
        <f t="shared" si="119"/>
        <v>0</v>
      </c>
      <c r="L191" s="92">
        <v>35</v>
      </c>
      <c r="M191" s="92">
        <f t="shared" si="121"/>
        <v>35</v>
      </c>
      <c r="O191" s="128"/>
    </row>
    <row r="192" spans="1:15" ht="33.75" x14ac:dyDescent="0.2">
      <c r="A192" s="126" t="s">
        <v>4</v>
      </c>
      <c r="B192" s="64">
        <v>4010326</v>
      </c>
      <c r="C192" s="127" t="s">
        <v>7</v>
      </c>
      <c r="D192" s="64" t="s">
        <v>5</v>
      </c>
      <c r="E192" s="64" t="s">
        <v>5</v>
      </c>
      <c r="F192" s="65" t="s">
        <v>139</v>
      </c>
      <c r="G192" s="86">
        <v>0</v>
      </c>
      <c r="H192" s="86">
        <v>0</v>
      </c>
      <c r="I192" s="90">
        <f t="shared" ref="I192" si="158">+G192+H192</f>
        <v>0</v>
      </c>
      <c r="J192" s="90">
        <v>0</v>
      </c>
      <c r="K192" s="90">
        <f t="shared" si="119"/>
        <v>0</v>
      </c>
      <c r="L192" s="90">
        <f t="shared" ref="L192" si="159">+L193</f>
        <v>28</v>
      </c>
      <c r="M192" s="90">
        <f t="shared" si="121"/>
        <v>28</v>
      </c>
      <c r="N192" s="124" t="s">
        <v>231</v>
      </c>
      <c r="O192" s="128"/>
    </row>
    <row r="193" spans="1:15" ht="13.5" thickBot="1" x14ac:dyDescent="0.25">
      <c r="A193" s="132"/>
      <c r="B193" s="17"/>
      <c r="C193" s="133"/>
      <c r="D193" s="17">
        <v>3299</v>
      </c>
      <c r="E193" s="17">
        <v>5222</v>
      </c>
      <c r="F193" s="18" t="s">
        <v>45</v>
      </c>
      <c r="G193" s="85">
        <v>0</v>
      </c>
      <c r="H193" s="85">
        <v>0</v>
      </c>
      <c r="I193" s="135">
        <v>0</v>
      </c>
      <c r="J193" s="92">
        <v>0</v>
      </c>
      <c r="K193" s="92">
        <f t="shared" si="119"/>
        <v>0</v>
      </c>
      <c r="L193" s="92">
        <v>28</v>
      </c>
      <c r="M193" s="92">
        <f t="shared" si="121"/>
        <v>28</v>
      </c>
      <c r="O193" s="128"/>
    </row>
    <row r="194" spans="1:15" ht="22.5" x14ac:dyDescent="0.2">
      <c r="A194" s="126" t="s">
        <v>4</v>
      </c>
      <c r="B194" s="64">
        <v>4010327</v>
      </c>
      <c r="C194" s="127" t="s">
        <v>7</v>
      </c>
      <c r="D194" s="64" t="s">
        <v>5</v>
      </c>
      <c r="E194" s="64" t="s">
        <v>5</v>
      </c>
      <c r="F194" s="65" t="s">
        <v>160</v>
      </c>
      <c r="G194" s="86">
        <v>0</v>
      </c>
      <c r="H194" s="86">
        <v>0</v>
      </c>
      <c r="I194" s="90">
        <f t="shared" ref="I194" si="160">+G194+H194</f>
        <v>0</v>
      </c>
      <c r="J194" s="90">
        <v>0</v>
      </c>
      <c r="K194" s="90">
        <f t="shared" si="119"/>
        <v>0</v>
      </c>
      <c r="L194" s="90">
        <f t="shared" ref="L194" si="161">+L195</f>
        <v>35</v>
      </c>
      <c r="M194" s="90">
        <f t="shared" si="121"/>
        <v>35</v>
      </c>
      <c r="N194" s="124" t="s">
        <v>231</v>
      </c>
      <c r="O194" s="128"/>
    </row>
    <row r="195" spans="1:15" ht="13.5" thickBot="1" x14ac:dyDescent="0.25">
      <c r="A195" s="132"/>
      <c r="B195" s="17"/>
      <c r="C195" s="133"/>
      <c r="D195" s="17">
        <v>3299</v>
      </c>
      <c r="E195" s="17">
        <v>5222</v>
      </c>
      <c r="F195" s="18" t="s">
        <v>45</v>
      </c>
      <c r="G195" s="85">
        <v>0</v>
      </c>
      <c r="H195" s="85">
        <v>0</v>
      </c>
      <c r="I195" s="135">
        <v>0</v>
      </c>
      <c r="J195" s="92">
        <v>0</v>
      </c>
      <c r="K195" s="92">
        <f t="shared" si="119"/>
        <v>0</v>
      </c>
      <c r="L195" s="92">
        <v>35</v>
      </c>
      <c r="M195" s="92">
        <f t="shared" si="121"/>
        <v>35</v>
      </c>
      <c r="O195" s="128"/>
    </row>
    <row r="196" spans="1:15" ht="22.5" x14ac:dyDescent="0.2">
      <c r="A196" s="126" t="s">
        <v>4</v>
      </c>
      <c r="B196" s="64">
        <v>4010328</v>
      </c>
      <c r="C196" s="127" t="s">
        <v>7</v>
      </c>
      <c r="D196" s="64" t="s">
        <v>5</v>
      </c>
      <c r="E196" s="64" t="s">
        <v>5</v>
      </c>
      <c r="F196" s="65" t="s">
        <v>161</v>
      </c>
      <c r="G196" s="86">
        <v>0</v>
      </c>
      <c r="H196" s="86">
        <v>0</v>
      </c>
      <c r="I196" s="90">
        <f t="shared" ref="I196" si="162">+G196+H196</f>
        <v>0</v>
      </c>
      <c r="J196" s="90">
        <v>0</v>
      </c>
      <c r="K196" s="90">
        <f t="shared" si="119"/>
        <v>0</v>
      </c>
      <c r="L196" s="90">
        <f t="shared" ref="L196" si="163">+L197</f>
        <v>35</v>
      </c>
      <c r="M196" s="90">
        <f t="shared" si="121"/>
        <v>35</v>
      </c>
      <c r="N196" s="124" t="s">
        <v>231</v>
      </c>
      <c r="O196" s="128"/>
    </row>
    <row r="197" spans="1:15" ht="13.5" thickBot="1" x14ac:dyDescent="0.25">
      <c r="A197" s="132"/>
      <c r="B197" s="17"/>
      <c r="C197" s="133"/>
      <c r="D197" s="17">
        <v>3299</v>
      </c>
      <c r="E197" s="17">
        <v>5222</v>
      </c>
      <c r="F197" s="18" t="s">
        <v>45</v>
      </c>
      <c r="G197" s="85">
        <v>0</v>
      </c>
      <c r="H197" s="85">
        <v>0</v>
      </c>
      <c r="I197" s="135">
        <v>0</v>
      </c>
      <c r="J197" s="92">
        <v>0</v>
      </c>
      <c r="K197" s="92">
        <f t="shared" si="119"/>
        <v>0</v>
      </c>
      <c r="L197" s="92">
        <v>35</v>
      </c>
      <c r="M197" s="92">
        <f t="shared" si="121"/>
        <v>35</v>
      </c>
      <c r="O197" s="128"/>
    </row>
    <row r="198" spans="1:15" ht="35.450000000000003" customHeight="1" x14ac:dyDescent="0.2">
      <c r="A198" s="126" t="s">
        <v>4</v>
      </c>
      <c r="B198" s="64">
        <v>4010329</v>
      </c>
      <c r="C198" s="127">
        <v>3411</v>
      </c>
      <c r="D198" s="64" t="s">
        <v>5</v>
      </c>
      <c r="E198" s="64" t="s">
        <v>5</v>
      </c>
      <c r="F198" s="65" t="s">
        <v>196</v>
      </c>
      <c r="G198" s="86">
        <v>0</v>
      </c>
      <c r="H198" s="86">
        <v>0</v>
      </c>
      <c r="I198" s="90">
        <f t="shared" ref="I198" si="164">+G198+H198</f>
        <v>0</v>
      </c>
      <c r="J198" s="90">
        <v>0</v>
      </c>
      <c r="K198" s="90">
        <f t="shared" si="119"/>
        <v>0</v>
      </c>
      <c r="L198" s="90">
        <f t="shared" ref="L198" si="165">+L199</f>
        <v>20</v>
      </c>
      <c r="M198" s="90">
        <f t="shared" si="121"/>
        <v>20</v>
      </c>
      <c r="N198" s="124" t="s">
        <v>231</v>
      </c>
      <c r="O198" s="128"/>
    </row>
    <row r="199" spans="1:15" ht="13.5" thickBot="1" x14ac:dyDescent="0.25">
      <c r="A199" s="132"/>
      <c r="B199" s="17"/>
      <c r="C199" s="133"/>
      <c r="D199" s="17">
        <v>3299</v>
      </c>
      <c r="E199" s="17">
        <v>5321</v>
      </c>
      <c r="F199" s="18" t="s">
        <v>14</v>
      </c>
      <c r="G199" s="85">
        <v>0</v>
      </c>
      <c r="H199" s="85">
        <v>0</v>
      </c>
      <c r="I199" s="135">
        <v>0</v>
      </c>
      <c r="J199" s="92">
        <v>0</v>
      </c>
      <c r="K199" s="92">
        <f t="shared" si="119"/>
        <v>0</v>
      </c>
      <c r="L199" s="92">
        <v>20</v>
      </c>
      <c r="M199" s="92">
        <f t="shared" si="121"/>
        <v>20</v>
      </c>
      <c r="O199" s="128"/>
    </row>
    <row r="200" spans="1:15" ht="22.5" x14ac:dyDescent="0.2">
      <c r="A200" s="126" t="s">
        <v>4</v>
      </c>
      <c r="B200" s="64">
        <v>4010330</v>
      </c>
      <c r="C200" s="127">
        <v>4474</v>
      </c>
      <c r="D200" s="64" t="s">
        <v>5</v>
      </c>
      <c r="E200" s="64" t="s">
        <v>5</v>
      </c>
      <c r="F200" s="65" t="s">
        <v>140</v>
      </c>
      <c r="G200" s="86">
        <v>0</v>
      </c>
      <c r="H200" s="86">
        <v>0</v>
      </c>
      <c r="I200" s="90">
        <f t="shared" ref="I200" si="166">+G200+H200</f>
        <v>0</v>
      </c>
      <c r="J200" s="90">
        <v>0</v>
      </c>
      <c r="K200" s="90">
        <f t="shared" si="119"/>
        <v>0</v>
      </c>
      <c r="L200" s="90">
        <f>+L201</f>
        <v>34</v>
      </c>
      <c r="M200" s="90">
        <f t="shared" si="121"/>
        <v>34</v>
      </c>
      <c r="N200" s="124" t="s">
        <v>231</v>
      </c>
      <c r="O200" s="128"/>
    </row>
    <row r="201" spans="1:15" ht="13.5" thickBot="1" x14ac:dyDescent="0.25">
      <c r="A201" s="132"/>
      <c r="B201" s="17"/>
      <c r="C201" s="133"/>
      <c r="D201" s="17">
        <v>3299</v>
      </c>
      <c r="E201" s="17">
        <v>5321</v>
      </c>
      <c r="F201" s="18" t="s">
        <v>14</v>
      </c>
      <c r="G201" s="85">
        <v>0</v>
      </c>
      <c r="H201" s="85">
        <v>0</v>
      </c>
      <c r="I201" s="135">
        <v>0</v>
      </c>
      <c r="J201" s="92">
        <v>0</v>
      </c>
      <c r="K201" s="92">
        <f t="shared" si="119"/>
        <v>0</v>
      </c>
      <c r="L201" s="92">
        <v>34</v>
      </c>
      <c r="M201" s="92">
        <f t="shared" si="121"/>
        <v>34</v>
      </c>
      <c r="O201" s="128"/>
    </row>
    <row r="202" spans="1:15" ht="22.5" x14ac:dyDescent="0.2">
      <c r="A202" s="126" t="s">
        <v>4</v>
      </c>
      <c r="B202" s="64">
        <v>4010331</v>
      </c>
      <c r="C202" s="127">
        <v>5435</v>
      </c>
      <c r="D202" s="64" t="s">
        <v>5</v>
      </c>
      <c r="E202" s="64" t="s">
        <v>5</v>
      </c>
      <c r="F202" s="65" t="s">
        <v>197</v>
      </c>
      <c r="G202" s="86">
        <v>0</v>
      </c>
      <c r="H202" s="86">
        <v>0</v>
      </c>
      <c r="I202" s="90">
        <f t="shared" ref="I202" si="167">+G202+H202</f>
        <v>0</v>
      </c>
      <c r="J202" s="90">
        <v>0</v>
      </c>
      <c r="K202" s="90">
        <f t="shared" si="119"/>
        <v>0</v>
      </c>
      <c r="L202" s="90">
        <f>+L203</f>
        <v>23</v>
      </c>
      <c r="M202" s="90">
        <f t="shared" si="121"/>
        <v>23</v>
      </c>
      <c r="N202" s="124" t="s">
        <v>231</v>
      </c>
      <c r="O202" s="128"/>
    </row>
    <row r="203" spans="1:15" ht="13.5" thickBot="1" x14ac:dyDescent="0.25">
      <c r="A203" s="132"/>
      <c r="B203" s="17"/>
      <c r="C203" s="133"/>
      <c r="D203" s="17">
        <v>3299</v>
      </c>
      <c r="E203" s="17">
        <v>5321</v>
      </c>
      <c r="F203" s="18" t="s">
        <v>14</v>
      </c>
      <c r="G203" s="85">
        <v>0</v>
      </c>
      <c r="H203" s="85">
        <v>0</v>
      </c>
      <c r="I203" s="135">
        <v>0</v>
      </c>
      <c r="J203" s="92">
        <v>0</v>
      </c>
      <c r="K203" s="92">
        <f t="shared" si="119"/>
        <v>0</v>
      </c>
      <c r="L203" s="92">
        <v>23</v>
      </c>
      <c r="M203" s="92">
        <f t="shared" si="121"/>
        <v>23</v>
      </c>
      <c r="O203" s="128"/>
    </row>
    <row r="204" spans="1:15" ht="22.5" x14ac:dyDescent="0.2">
      <c r="A204" s="126" t="s">
        <v>4</v>
      </c>
      <c r="B204" s="64">
        <v>4010332</v>
      </c>
      <c r="C204" s="127">
        <v>3408</v>
      </c>
      <c r="D204" s="64" t="s">
        <v>5</v>
      </c>
      <c r="E204" s="64" t="s">
        <v>5</v>
      </c>
      <c r="F204" s="65" t="s">
        <v>198</v>
      </c>
      <c r="G204" s="86">
        <v>0</v>
      </c>
      <c r="H204" s="86">
        <v>0</v>
      </c>
      <c r="I204" s="90">
        <f t="shared" ref="I204" si="168">+G204+H204</f>
        <v>0</v>
      </c>
      <c r="J204" s="90">
        <v>0</v>
      </c>
      <c r="K204" s="90">
        <f t="shared" si="119"/>
        <v>0</v>
      </c>
      <c r="L204" s="90">
        <f>+L205</f>
        <v>35</v>
      </c>
      <c r="M204" s="90">
        <f t="shared" si="121"/>
        <v>35</v>
      </c>
      <c r="N204" s="124" t="s">
        <v>231</v>
      </c>
      <c r="O204" s="128"/>
    </row>
    <row r="205" spans="1:15" ht="13.5" thickBot="1" x14ac:dyDescent="0.25">
      <c r="A205" s="132"/>
      <c r="B205" s="17"/>
      <c r="C205" s="133"/>
      <c r="D205" s="17">
        <v>3299</v>
      </c>
      <c r="E205" s="17">
        <v>5321</v>
      </c>
      <c r="F205" s="18" t="s">
        <v>14</v>
      </c>
      <c r="G205" s="85">
        <v>0</v>
      </c>
      <c r="H205" s="85">
        <v>0</v>
      </c>
      <c r="I205" s="135">
        <v>0</v>
      </c>
      <c r="J205" s="92">
        <v>0</v>
      </c>
      <c r="K205" s="92">
        <f t="shared" si="119"/>
        <v>0</v>
      </c>
      <c r="L205" s="92">
        <v>35</v>
      </c>
      <c r="M205" s="92">
        <f t="shared" si="121"/>
        <v>35</v>
      </c>
      <c r="O205" s="128"/>
    </row>
    <row r="206" spans="1:15" ht="22.5" x14ac:dyDescent="0.2">
      <c r="A206" s="126" t="s">
        <v>4</v>
      </c>
      <c r="B206" s="64">
        <v>4010333</v>
      </c>
      <c r="C206" s="127" t="s">
        <v>7</v>
      </c>
      <c r="D206" s="64" t="s">
        <v>5</v>
      </c>
      <c r="E206" s="64" t="s">
        <v>5</v>
      </c>
      <c r="F206" s="65" t="s">
        <v>141</v>
      </c>
      <c r="G206" s="86">
        <v>0</v>
      </c>
      <c r="H206" s="86">
        <v>0</v>
      </c>
      <c r="I206" s="90">
        <f t="shared" ref="I206" si="169">+G206+H206</f>
        <v>0</v>
      </c>
      <c r="J206" s="90">
        <v>0</v>
      </c>
      <c r="K206" s="90">
        <f t="shared" si="119"/>
        <v>0</v>
      </c>
      <c r="L206" s="90">
        <f t="shared" ref="L206" si="170">+L207</f>
        <v>20</v>
      </c>
      <c r="M206" s="90">
        <f t="shared" si="121"/>
        <v>20</v>
      </c>
      <c r="N206" s="124" t="s">
        <v>231</v>
      </c>
      <c r="O206" s="128"/>
    </row>
    <row r="207" spans="1:15" ht="13.5" thickBot="1" x14ac:dyDescent="0.25">
      <c r="A207" s="132"/>
      <c r="B207" s="17"/>
      <c r="C207" s="133"/>
      <c r="D207" s="17">
        <v>3299</v>
      </c>
      <c r="E207" s="17">
        <v>5222</v>
      </c>
      <c r="F207" s="18" t="s">
        <v>45</v>
      </c>
      <c r="G207" s="85">
        <v>0</v>
      </c>
      <c r="H207" s="85">
        <v>0</v>
      </c>
      <c r="I207" s="135">
        <v>0</v>
      </c>
      <c r="J207" s="92">
        <v>0</v>
      </c>
      <c r="K207" s="92">
        <f t="shared" si="119"/>
        <v>0</v>
      </c>
      <c r="L207" s="92">
        <v>20</v>
      </c>
      <c r="M207" s="92">
        <f t="shared" si="121"/>
        <v>20</v>
      </c>
      <c r="O207" s="128"/>
    </row>
    <row r="208" spans="1:15" ht="22.5" x14ac:dyDescent="0.2">
      <c r="A208" s="126" t="s">
        <v>4</v>
      </c>
      <c r="B208" s="64">
        <v>4010334</v>
      </c>
      <c r="C208" s="127" t="s">
        <v>7</v>
      </c>
      <c r="D208" s="64" t="s">
        <v>5</v>
      </c>
      <c r="E208" s="64" t="s">
        <v>5</v>
      </c>
      <c r="F208" s="65" t="s">
        <v>162</v>
      </c>
      <c r="G208" s="86">
        <v>0</v>
      </c>
      <c r="H208" s="86">
        <v>0</v>
      </c>
      <c r="I208" s="90">
        <f t="shared" ref="I208" si="171">+G208+H208</f>
        <v>0</v>
      </c>
      <c r="J208" s="90">
        <v>0</v>
      </c>
      <c r="K208" s="90">
        <f t="shared" si="119"/>
        <v>0</v>
      </c>
      <c r="L208" s="90">
        <f t="shared" ref="L208" si="172">+L209</f>
        <v>31</v>
      </c>
      <c r="M208" s="90">
        <f t="shared" si="121"/>
        <v>31</v>
      </c>
      <c r="N208" s="124" t="s">
        <v>231</v>
      </c>
      <c r="O208" s="128"/>
    </row>
    <row r="209" spans="1:15" ht="13.5" thickBot="1" x14ac:dyDescent="0.25">
      <c r="A209" s="132"/>
      <c r="B209" s="17"/>
      <c r="C209" s="133"/>
      <c r="D209" s="17">
        <v>3299</v>
      </c>
      <c r="E209" s="17">
        <v>5222</v>
      </c>
      <c r="F209" s="18" t="s">
        <v>45</v>
      </c>
      <c r="G209" s="85">
        <v>0</v>
      </c>
      <c r="H209" s="85">
        <v>0</v>
      </c>
      <c r="I209" s="135">
        <v>0</v>
      </c>
      <c r="J209" s="92">
        <v>0</v>
      </c>
      <c r="K209" s="92">
        <f t="shared" si="119"/>
        <v>0</v>
      </c>
      <c r="L209" s="92">
        <v>31</v>
      </c>
      <c r="M209" s="92">
        <f t="shared" si="121"/>
        <v>31</v>
      </c>
      <c r="O209" s="128"/>
    </row>
    <row r="210" spans="1:15" ht="22.5" x14ac:dyDescent="0.2">
      <c r="A210" s="126" t="s">
        <v>4</v>
      </c>
      <c r="B210" s="64">
        <v>4010335</v>
      </c>
      <c r="C210" s="127" t="s">
        <v>7</v>
      </c>
      <c r="D210" s="64" t="s">
        <v>5</v>
      </c>
      <c r="E210" s="64" t="s">
        <v>5</v>
      </c>
      <c r="F210" s="65" t="s">
        <v>163</v>
      </c>
      <c r="G210" s="86">
        <v>0</v>
      </c>
      <c r="H210" s="86">
        <v>0</v>
      </c>
      <c r="I210" s="90">
        <f t="shared" ref="I210" si="173">+G210+H210</f>
        <v>0</v>
      </c>
      <c r="J210" s="90">
        <v>0</v>
      </c>
      <c r="K210" s="90">
        <f t="shared" si="119"/>
        <v>0</v>
      </c>
      <c r="L210" s="90">
        <f t="shared" ref="L210" si="174">+L211</f>
        <v>22</v>
      </c>
      <c r="M210" s="90">
        <f t="shared" si="121"/>
        <v>22</v>
      </c>
      <c r="N210" s="124" t="s">
        <v>231</v>
      </c>
      <c r="O210" s="128"/>
    </row>
    <row r="211" spans="1:15" ht="13.5" thickBot="1" x14ac:dyDescent="0.25">
      <c r="A211" s="132"/>
      <c r="B211" s="17"/>
      <c r="C211" s="133"/>
      <c r="D211" s="17">
        <v>3299</v>
      </c>
      <c r="E211" s="17">
        <v>5222</v>
      </c>
      <c r="F211" s="18" t="s">
        <v>45</v>
      </c>
      <c r="G211" s="85">
        <v>0</v>
      </c>
      <c r="H211" s="85">
        <v>0</v>
      </c>
      <c r="I211" s="135">
        <v>0</v>
      </c>
      <c r="J211" s="92">
        <v>0</v>
      </c>
      <c r="K211" s="92">
        <f t="shared" si="119"/>
        <v>0</v>
      </c>
      <c r="L211" s="92">
        <v>22</v>
      </c>
      <c r="M211" s="92">
        <f t="shared" si="121"/>
        <v>22</v>
      </c>
      <c r="O211" s="128"/>
    </row>
    <row r="212" spans="1:15" ht="33.75" x14ac:dyDescent="0.2">
      <c r="A212" s="126" t="s">
        <v>4</v>
      </c>
      <c r="B212" s="64">
        <v>4010336</v>
      </c>
      <c r="C212" s="127" t="s">
        <v>7</v>
      </c>
      <c r="D212" s="64" t="s">
        <v>5</v>
      </c>
      <c r="E212" s="64" t="s">
        <v>5</v>
      </c>
      <c r="F212" s="65" t="s">
        <v>142</v>
      </c>
      <c r="G212" s="86">
        <v>0</v>
      </c>
      <c r="H212" s="86">
        <v>0</v>
      </c>
      <c r="I212" s="90">
        <f t="shared" ref="I212" si="175">+G212+H212</f>
        <v>0</v>
      </c>
      <c r="J212" s="90">
        <v>0</v>
      </c>
      <c r="K212" s="90">
        <f t="shared" si="119"/>
        <v>0</v>
      </c>
      <c r="L212" s="90">
        <f t="shared" ref="L212" si="176">+L213</f>
        <v>28</v>
      </c>
      <c r="M212" s="90">
        <f t="shared" si="121"/>
        <v>28</v>
      </c>
      <c r="N212" s="124" t="s">
        <v>231</v>
      </c>
      <c r="O212" s="128"/>
    </row>
    <row r="213" spans="1:15" ht="13.5" thickBot="1" x14ac:dyDescent="0.25">
      <c r="A213" s="132"/>
      <c r="B213" s="17"/>
      <c r="C213" s="133"/>
      <c r="D213" s="17">
        <v>3299</v>
      </c>
      <c r="E213" s="17">
        <v>5222</v>
      </c>
      <c r="F213" s="18" t="s">
        <v>45</v>
      </c>
      <c r="G213" s="85">
        <v>0</v>
      </c>
      <c r="H213" s="85">
        <v>0</v>
      </c>
      <c r="I213" s="135">
        <v>0</v>
      </c>
      <c r="J213" s="92">
        <v>0</v>
      </c>
      <c r="K213" s="92">
        <f t="shared" si="119"/>
        <v>0</v>
      </c>
      <c r="L213" s="92">
        <v>28</v>
      </c>
      <c r="M213" s="92">
        <f t="shared" si="121"/>
        <v>28</v>
      </c>
      <c r="O213" s="128"/>
    </row>
    <row r="214" spans="1:15" ht="13.5" thickBot="1" x14ac:dyDescent="0.25">
      <c r="A214" s="73" t="s">
        <v>4</v>
      </c>
      <c r="B214" s="216" t="s">
        <v>70</v>
      </c>
      <c r="C214" s="217"/>
      <c r="D214" s="217" t="s">
        <v>5</v>
      </c>
      <c r="E214" s="218" t="s">
        <v>5</v>
      </c>
      <c r="F214" s="74" t="s">
        <v>71</v>
      </c>
      <c r="G214" s="53">
        <f>G215</f>
        <v>0</v>
      </c>
      <c r="H214" s="53">
        <f>H215</f>
        <v>6</v>
      </c>
      <c r="I214" s="53">
        <f>I215</f>
        <v>6</v>
      </c>
      <c r="J214" s="45">
        <v>0</v>
      </c>
      <c r="K214" s="45">
        <f t="shared" si="1"/>
        <v>6</v>
      </c>
      <c r="L214" s="45">
        <f>+L215</f>
        <v>-6</v>
      </c>
      <c r="M214" s="45">
        <f t="shared" ref="M214:M219" si="177">+K214+L214</f>
        <v>0</v>
      </c>
      <c r="N214" s="124" t="s">
        <v>231</v>
      </c>
    </row>
    <row r="215" spans="1:15" x14ac:dyDescent="0.2">
      <c r="A215" s="141" t="s">
        <v>4</v>
      </c>
      <c r="B215" s="120" t="s">
        <v>72</v>
      </c>
      <c r="C215" s="142" t="s">
        <v>7</v>
      </c>
      <c r="D215" s="143" t="s">
        <v>5</v>
      </c>
      <c r="E215" s="144" t="s">
        <v>5</v>
      </c>
      <c r="F215" s="145" t="s">
        <v>71</v>
      </c>
      <c r="G215" s="112">
        <v>0</v>
      </c>
      <c r="H215" s="112">
        <f>H216</f>
        <v>6</v>
      </c>
      <c r="I215" s="112">
        <f>G215+H215</f>
        <v>6</v>
      </c>
      <c r="J215" s="112">
        <v>0</v>
      </c>
      <c r="K215" s="146">
        <f t="shared" si="1"/>
        <v>6</v>
      </c>
      <c r="L215" s="90">
        <f>+L216</f>
        <v>-6</v>
      </c>
      <c r="M215" s="147">
        <f t="shared" si="177"/>
        <v>0</v>
      </c>
      <c r="N215" s="124" t="s">
        <v>231</v>
      </c>
    </row>
    <row r="216" spans="1:15" ht="13.5" thickBot="1" x14ac:dyDescent="0.25">
      <c r="A216" s="148"/>
      <c r="B216" s="204"/>
      <c r="C216" s="205"/>
      <c r="D216" s="149">
        <v>3299</v>
      </c>
      <c r="E216" s="150">
        <v>5901</v>
      </c>
      <c r="F216" s="83" t="s">
        <v>8</v>
      </c>
      <c r="G216" s="92">
        <v>0</v>
      </c>
      <c r="H216" s="92">
        <v>6</v>
      </c>
      <c r="I216" s="92">
        <f>H216</f>
        <v>6</v>
      </c>
      <c r="J216" s="108">
        <v>0</v>
      </c>
      <c r="K216" s="151">
        <f t="shared" si="1"/>
        <v>6</v>
      </c>
      <c r="L216" s="92">
        <v>-6</v>
      </c>
      <c r="M216" s="152">
        <f t="shared" si="177"/>
        <v>0</v>
      </c>
    </row>
    <row r="217" spans="1:15" ht="23.25" thickBot="1" x14ac:dyDescent="0.25">
      <c r="A217" s="73" t="s">
        <v>4</v>
      </c>
      <c r="B217" s="216" t="s">
        <v>73</v>
      </c>
      <c r="C217" s="217"/>
      <c r="D217" s="217" t="s">
        <v>5</v>
      </c>
      <c r="E217" s="218" t="s">
        <v>5</v>
      </c>
      <c r="F217" s="74" t="s">
        <v>74</v>
      </c>
      <c r="G217" s="53">
        <f>G218</f>
        <v>250</v>
      </c>
      <c r="H217" s="53">
        <f>H218</f>
        <v>1</v>
      </c>
      <c r="I217" s="53">
        <f>I218</f>
        <v>251</v>
      </c>
      <c r="J217" s="45">
        <v>0</v>
      </c>
      <c r="K217" s="109">
        <f t="shared" si="1"/>
        <v>251</v>
      </c>
      <c r="L217" s="45">
        <f>SUM(L218:L239)/2</f>
        <v>0</v>
      </c>
      <c r="M217" s="110">
        <f t="shared" si="177"/>
        <v>251</v>
      </c>
      <c r="N217" s="124" t="s">
        <v>231</v>
      </c>
    </row>
    <row r="218" spans="1:15" ht="22.5" customHeight="1" x14ac:dyDescent="0.2">
      <c r="A218" s="141" t="s">
        <v>4</v>
      </c>
      <c r="B218" s="120" t="s">
        <v>10</v>
      </c>
      <c r="C218" s="142" t="s">
        <v>7</v>
      </c>
      <c r="D218" s="143" t="s">
        <v>5</v>
      </c>
      <c r="E218" s="144" t="s">
        <v>5</v>
      </c>
      <c r="F218" s="145" t="s">
        <v>74</v>
      </c>
      <c r="G218" s="112">
        <v>250</v>
      </c>
      <c r="H218" s="112">
        <f>H219</f>
        <v>1</v>
      </c>
      <c r="I218" s="112">
        <f>G218+H218</f>
        <v>251</v>
      </c>
      <c r="J218" s="112">
        <v>0</v>
      </c>
      <c r="K218" s="146">
        <f t="shared" si="1"/>
        <v>251</v>
      </c>
      <c r="L218" s="90">
        <f>+L219</f>
        <v>-210</v>
      </c>
      <c r="M218" s="147">
        <f t="shared" si="177"/>
        <v>41</v>
      </c>
      <c r="N218" s="124" t="s">
        <v>231</v>
      </c>
      <c r="O218" s="128"/>
    </row>
    <row r="219" spans="1:15" ht="13.5" thickBot="1" x14ac:dyDescent="0.25">
      <c r="A219" s="148"/>
      <c r="B219" s="204"/>
      <c r="C219" s="205"/>
      <c r="D219" s="149">
        <v>3299</v>
      </c>
      <c r="E219" s="150">
        <v>5901</v>
      </c>
      <c r="F219" s="83" t="s">
        <v>8</v>
      </c>
      <c r="G219" s="92">
        <v>250</v>
      </c>
      <c r="H219" s="92">
        <v>1</v>
      </c>
      <c r="I219" s="92">
        <f>G219+H219</f>
        <v>251</v>
      </c>
      <c r="J219" s="108">
        <v>0</v>
      </c>
      <c r="K219" s="151">
        <f t="shared" si="1"/>
        <v>251</v>
      </c>
      <c r="L219" s="92">
        <v>-210</v>
      </c>
      <c r="M219" s="152">
        <f t="shared" si="177"/>
        <v>41</v>
      </c>
      <c r="O219" s="128"/>
    </row>
    <row r="220" spans="1:15" ht="33.75" x14ac:dyDescent="0.2">
      <c r="A220" s="126" t="s">
        <v>4</v>
      </c>
      <c r="B220" s="64">
        <v>4030024</v>
      </c>
      <c r="C220" s="127">
        <v>3436</v>
      </c>
      <c r="D220" s="64" t="s">
        <v>5</v>
      </c>
      <c r="E220" s="64" t="s">
        <v>5</v>
      </c>
      <c r="F220" s="65" t="s">
        <v>202</v>
      </c>
      <c r="G220" s="86">
        <v>0</v>
      </c>
      <c r="H220" s="86">
        <v>0</v>
      </c>
      <c r="I220" s="90">
        <v>0</v>
      </c>
      <c r="J220" s="90">
        <v>0</v>
      </c>
      <c r="K220" s="90">
        <v>0</v>
      </c>
      <c r="L220" s="90">
        <f t="shared" ref="L220" si="178">+L221</f>
        <v>15</v>
      </c>
      <c r="M220" s="90">
        <f t="shared" ref="M220:M221" si="179">+K220+L220</f>
        <v>15</v>
      </c>
      <c r="N220" s="124" t="s">
        <v>231</v>
      </c>
      <c r="O220" s="128"/>
    </row>
    <row r="221" spans="1:15" ht="13.5" thickBot="1" x14ac:dyDescent="0.25">
      <c r="A221" s="132"/>
      <c r="B221" s="17"/>
      <c r="C221" s="133"/>
      <c r="D221" s="17">
        <v>3299</v>
      </c>
      <c r="E221" s="17">
        <v>5321</v>
      </c>
      <c r="F221" s="18" t="s">
        <v>14</v>
      </c>
      <c r="G221" s="85">
        <v>0</v>
      </c>
      <c r="H221" s="85">
        <v>0</v>
      </c>
      <c r="I221" s="135">
        <v>0</v>
      </c>
      <c r="J221" s="92">
        <v>0</v>
      </c>
      <c r="K221" s="92">
        <v>0</v>
      </c>
      <c r="L221" s="92">
        <v>15</v>
      </c>
      <c r="M221" s="92">
        <f t="shared" si="179"/>
        <v>15</v>
      </c>
      <c r="O221" s="128"/>
    </row>
    <row r="222" spans="1:15" ht="22.5" x14ac:dyDescent="0.2">
      <c r="A222" s="126" t="s">
        <v>4</v>
      </c>
      <c r="B222" s="64">
        <v>4030025</v>
      </c>
      <c r="C222" s="127">
        <v>4459</v>
      </c>
      <c r="D222" s="64" t="s">
        <v>5</v>
      </c>
      <c r="E222" s="64" t="s">
        <v>5</v>
      </c>
      <c r="F222" s="65" t="s">
        <v>203</v>
      </c>
      <c r="G222" s="86">
        <v>0</v>
      </c>
      <c r="H222" s="86">
        <v>0</v>
      </c>
      <c r="I222" s="90">
        <v>0</v>
      </c>
      <c r="J222" s="90">
        <v>0</v>
      </c>
      <c r="K222" s="90">
        <v>0</v>
      </c>
      <c r="L222" s="90">
        <f t="shared" ref="L222" si="180">+L223</f>
        <v>30</v>
      </c>
      <c r="M222" s="90">
        <f t="shared" ref="M222:M246" si="181">+K222+L222</f>
        <v>30</v>
      </c>
      <c r="N222" s="124" t="s">
        <v>231</v>
      </c>
      <c r="O222" s="128"/>
    </row>
    <row r="223" spans="1:15" ht="13.5" thickBot="1" x14ac:dyDescent="0.25">
      <c r="A223" s="132"/>
      <c r="B223" s="17"/>
      <c r="C223" s="133"/>
      <c r="D223" s="17">
        <v>3299</v>
      </c>
      <c r="E223" s="17">
        <v>5321</v>
      </c>
      <c r="F223" s="18" t="s">
        <v>14</v>
      </c>
      <c r="G223" s="85">
        <v>0</v>
      </c>
      <c r="H223" s="85">
        <v>0</v>
      </c>
      <c r="I223" s="135">
        <v>0</v>
      </c>
      <c r="J223" s="92">
        <v>0</v>
      </c>
      <c r="K223" s="92">
        <v>0</v>
      </c>
      <c r="L223" s="92">
        <v>30</v>
      </c>
      <c r="M223" s="92">
        <f t="shared" si="181"/>
        <v>30</v>
      </c>
      <c r="O223" s="128"/>
    </row>
    <row r="224" spans="1:15" ht="25.9" customHeight="1" x14ac:dyDescent="0.2">
      <c r="A224" s="126" t="s">
        <v>4</v>
      </c>
      <c r="B224" s="64">
        <v>4030026</v>
      </c>
      <c r="C224" s="127">
        <v>3441</v>
      </c>
      <c r="D224" s="64" t="s">
        <v>5</v>
      </c>
      <c r="E224" s="64" t="s">
        <v>5</v>
      </c>
      <c r="F224" s="65" t="s">
        <v>204</v>
      </c>
      <c r="G224" s="86">
        <v>0</v>
      </c>
      <c r="H224" s="86">
        <v>0</v>
      </c>
      <c r="I224" s="90">
        <v>0</v>
      </c>
      <c r="J224" s="90">
        <v>0</v>
      </c>
      <c r="K224" s="90">
        <v>0</v>
      </c>
      <c r="L224" s="90">
        <f t="shared" ref="L224" si="182">+L225</f>
        <v>20</v>
      </c>
      <c r="M224" s="90">
        <f t="shared" si="181"/>
        <v>20</v>
      </c>
      <c r="N224" s="124" t="s">
        <v>231</v>
      </c>
      <c r="O224" s="128"/>
    </row>
    <row r="225" spans="1:15" ht="13.5" thickBot="1" x14ac:dyDescent="0.25">
      <c r="A225" s="132"/>
      <c r="B225" s="17"/>
      <c r="C225" s="133"/>
      <c r="D225" s="17">
        <v>3299</v>
      </c>
      <c r="E225" s="17">
        <v>5321</v>
      </c>
      <c r="F225" s="18" t="s">
        <v>14</v>
      </c>
      <c r="G225" s="85">
        <v>0</v>
      </c>
      <c r="H225" s="85">
        <v>0</v>
      </c>
      <c r="I225" s="135">
        <v>0</v>
      </c>
      <c r="J225" s="92">
        <v>0</v>
      </c>
      <c r="K225" s="92">
        <v>0</v>
      </c>
      <c r="L225" s="92">
        <v>20</v>
      </c>
      <c r="M225" s="92">
        <f t="shared" si="181"/>
        <v>20</v>
      </c>
      <c r="O225" s="128"/>
    </row>
    <row r="226" spans="1:15" x14ac:dyDescent="0.2">
      <c r="A226" s="126" t="s">
        <v>4</v>
      </c>
      <c r="B226" s="64">
        <v>4030027</v>
      </c>
      <c r="C226" s="127">
        <v>3404</v>
      </c>
      <c r="D226" s="64" t="s">
        <v>5</v>
      </c>
      <c r="E226" s="64" t="s">
        <v>5</v>
      </c>
      <c r="F226" s="65" t="s">
        <v>205</v>
      </c>
      <c r="G226" s="86">
        <v>0</v>
      </c>
      <c r="H226" s="86">
        <v>0</v>
      </c>
      <c r="I226" s="90">
        <v>0</v>
      </c>
      <c r="J226" s="90">
        <v>0</v>
      </c>
      <c r="K226" s="90">
        <v>0</v>
      </c>
      <c r="L226" s="90">
        <f t="shared" ref="L226" si="183">+L227</f>
        <v>15</v>
      </c>
      <c r="M226" s="90">
        <f t="shared" si="181"/>
        <v>15</v>
      </c>
      <c r="N226" s="124" t="s">
        <v>231</v>
      </c>
      <c r="O226" s="128"/>
    </row>
    <row r="227" spans="1:15" ht="13.5" thickBot="1" x14ac:dyDescent="0.25">
      <c r="A227" s="132"/>
      <c r="B227" s="17"/>
      <c r="C227" s="133"/>
      <c r="D227" s="17">
        <v>3299</v>
      </c>
      <c r="E227" s="17">
        <v>5321</v>
      </c>
      <c r="F227" s="18" t="s">
        <v>14</v>
      </c>
      <c r="G227" s="85">
        <v>0</v>
      </c>
      <c r="H227" s="85">
        <v>0</v>
      </c>
      <c r="I227" s="135">
        <v>0</v>
      </c>
      <c r="J227" s="92">
        <v>0</v>
      </c>
      <c r="K227" s="92">
        <v>0</v>
      </c>
      <c r="L227" s="92">
        <v>15</v>
      </c>
      <c r="M227" s="92">
        <f t="shared" si="181"/>
        <v>15</v>
      </c>
      <c r="O227" s="128"/>
    </row>
    <row r="228" spans="1:15" ht="22.5" x14ac:dyDescent="0.2">
      <c r="A228" s="126" t="s">
        <v>4</v>
      </c>
      <c r="B228" s="64">
        <v>4030028</v>
      </c>
      <c r="C228" s="127">
        <v>6026</v>
      </c>
      <c r="D228" s="64" t="s">
        <v>5</v>
      </c>
      <c r="E228" s="64" t="s">
        <v>5</v>
      </c>
      <c r="F228" s="65" t="s">
        <v>199</v>
      </c>
      <c r="G228" s="86">
        <v>0</v>
      </c>
      <c r="H228" s="86">
        <v>0</v>
      </c>
      <c r="I228" s="90">
        <v>0</v>
      </c>
      <c r="J228" s="90">
        <v>0</v>
      </c>
      <c r="K228" s="90">
        <v>0</v>
      </c>
      <c r="L228" s="90">
        <f t="shared" ref="L228" si="184">+L229</f>
        <v>22.5</v>
      </c>
      <c r="M228" s="90">
        <f t="shared" si="181"/>
        <v>22.5</v>
      </c>
      <c r="N228" s="124" t="s">
        <v>231</v>
      </c>
      <c r="O228" s="128"/>
    </row>
    <row r="229" spans="1:15" ht="13.5" thickBot="1" x14ac:dyDescent="0.25">
      <c r="A229" s="132"/>
      <c r="B229" s="17"/>
      <c r="C229" s="133"/>
      <c r="D229" s="17">
        <v>3299</v>
      </c>
      <c r="E229" s="17">
        <v>5213</v>
      </c>
      <c r="F229" s="18" t="s">
        <v>200</v>
      </c>
      <c r="G229" s="85">
        <v>0</v>
      </c>
      <c r="H229" s="85">
        <v>0</v>
      </c>
      <c r="I229" s="135">
        <v>0</v>
      </c>
      <c r="J229" s="92">
        <v>0</v>
      </c>
      <c r="K229" s="92">
        <v>0</v>
      </c>
      <c r="L229" s="92">
        <v>22.5</v>
      </c>
      <c r="M229" s="92">
        <f t="shared" si="181"/>
        <v>22.5</v>
      </c>
      <c r="O229" s="128"/>
    </row>
    <row r="230" spans="1:15" ht="22.5" x14ac:dyDescent="0.2">
      <c r="A230" s="126" t="s">
        <v>4</v>
      </c>
      <c r="B230" s="64">
        <v>4030029</v>
      </c>
      <c r="C230" s="127">
        <v>2448</v>
      </c>
      <c r="D230" s="64" t="s">
        <v>5</v>
      </c>
      <c r="E230" s="64" t="s">
        <v>5</v>
      </c>
      <c r="F230" s="65" t="s">
        <v>206</v>
      </c>
      <c r="G230" s="86">
        <v>0</v>
      </c>
      <c r="H230" s="86">
        <v>0</v>
      </c>
      <c r="I230" s="90">
        <v>0</v>
      </c>
      <c r="J230" s="90">
        <v>0</v>
      </c>
      <c r="K230" s="90">
        <v>0</v>
      </c>
      <c r="L230" s="90">
        <f t="shared" ref="L230" si="185">+L231</f>
        <v>17.5</v>
      </c>
      <c r="M230" s="90">
        <f t="shared" si="181"/>
        <v>17.5</v>
      </c>
      <c r="N230" s="124" t="s">
        <v>231</v>
      </c>
      <c r="O230" s="128"/>
    </row>
    <row r="231" spans="1:15" ht="13.5" thickBot="1" x14ac:dyDescent="0.25">
      <c r="A231" s="132"/>
      <c r="B231" s="17"/>
      <c r="C231" s="133"/>
      <c r="D231" s="17">
        <v>3299</v>
      </c>
      <c r="E231" s="17">
        <v>5321</v>
      </c>
      <c r="F231" s="18" t="s">
        <v>14</v>
      </c>
      <c r="G231" s="85">
        <v>0</v>
      </c>
      <c r="H231" s="85">
        <v>0</v>
      </c>
      <c r="I231" s="135">
        <v>0</v>
      </c>
      <c r="J231" s="92">
        <v>0</v>
      </c>
      <c r="K231" s="92">
        <v>0</v>
      </c>
      <c r="L231" s="92">
        <v>17.5</v>
      </c>
      <c r="M231" s="92">
        <f t="shared" si="181"/>
        <v>17.5</v>
      </c>
      <c r="O231" s="128"/>
    </row>
    <row r="232" spans="1:15" ht="25.9" customHeight="1" x14ac:dyDescent="0.2">
      <c r="A232" s="126" t="s">
        <v>4</v>
      </c>
      <c r="B232" s="64">
        <v>4030030</v>
      </c>
      <c r="C232" s="127">
        <v>2480</v>
      </c>
      <c r="D232" s="64" t="s">
        <v>5</v>
      </c>
      <c r="E232" s="64" t="s">
        <v>5</v>
      </c>
      <c r="F232" s="65" t="s">
        <v>207</v>
      </c>
      <c r="G232" s="86">
        <v>0</v>
      </c>
      <c r="H232" s="86">
        <v>0</v>
      </c>
      <c r="I232" s="90">
        <v>0</v>
      </c>
      <c r="J232" s="90">
        <v>0</v>
      </c>
      <c r="K232" s="90">
        <v>0</v>
      </c>
      <c r="L232" s="90">
        <f t="shared" ref="L232" si="186">+L233</f>
        <v>20</v>
      </c>
      <c r="M232" s="90">
        <f t="shared" si="181"/>
        <v>20</v>
      </c>
      <c r="N232" s="124" t="s">
        <v>231</v>
      </c>
      <c r="O232" s="128"/>
    </row>
    <row r="233" spans="1:15" ht="13.5" thickBot="1" x14ac:dyDescent="0.25">
      <c r="A233" s="132"/>
      <c r="B233" s="17"/>
      <c r="C233" s="133"/>
      <c r="D233" s="17">
        <v>3299</v>
      </c>
      <c r="E233" s="17">
        <v>5321</v>
      </c>
      <c r="F233" s="18" t="s">
        <v>14</v>
      </c>
      <c r="G233" s="85">
        <v>0</v>
      </c>
      <c r="H233" s="85">
        <v>0</v>
      </c>
      <c r="I233" s="135">
        <v>0</v>
      </c>
      <c r="J233" s="92">
        <v>0</v>
      </c>
      <c r="K233" s="92">
        <v>0</v>
      </c>
      <c r="L233" s="92">
        <v>20</v>
      </c>
      <c r="M233" s="92">
        <f t="shared" si="181"/>
        <v>20</v>
      </c>
      <c r="O233" s="128"/>
    </row>
    <row r="234" spans="1:15" ht="22.5" x14ac:dyDescent="0.2">
      <c r="A234" s="126" t="s">
        <v>4</v>
      </c>
      <c r="B234" s="64">
        <v>4030031</v>
      </c>
      <c r="C234" s="127">
        <v>2452</v>
      </c>
      <c r="D234" s="64" t="s">
        <v>5</v>
      </c>
      <c r="E234" s="64" t="s">
        <v>5</v>
      </c>
      <c r="F234" s="65" t="s">
        <v>209</v>
      </c>
      <c r="G234" s="86">
        <v>0</v>
      </c>
      <c r="H234" s="86">
        <v>0</v>
      </c>
      <c r="I234" s="90">
        <v>0</v>
      </c>
      <c r="J234" s="90">
        <v>0</v>
      </c>
      <c r="K234" s="90">
        <v>0</v>
      </c>
      <c r="L234" s="90">
        <f t="shared" ref="L234" si="187">+L235</f>
        <v>15</v>
      </c>
      <c r="M234" s="90">
        <f t="shared" si="181"/>
        <v>15</v>
      </c>
      <c r="N234" s="124" t="s">
        <v>231</v>
      </c>
      <c r="O234" s="128"/>
    </row>
    <row r="235" spans="1:15" ht="13.5" thickBot="1" x14ac:dyDescent="0.25">
      <c r="A235" s="132"/>
      <c r="B235" s="17"/>
      <c r="C235" s="133"/>
      <c r="D235" s="17">
        <v>3299</v>
      </c>
      <c r="E235" s="17">
        <v>5321</v>
      </c>
      <c r="F235" s="18" t="s">
        <v>14</v>
      </c>
      <c r="G235" s="85">
        <v>0</v>
      </c>
      <c r="H235" s="85">
        <v>0</v>
      </c>
      <c r="I235" s="135">
        <v>0</v>
      </c>
      <c r="J235" s="92">
        <v>0</v>
      </c>
      <c r="K235" s="92">
        <v>0</v>
      </c>
      <c r="L235" s="92">
        <v>15</v>
      </c>
      <c r="M235" s="92">
        <f t="shared" si="181"/>
        <v>15</v>
      </c>
      <c r="O235" s="128"/>
    </row>
    <row r="236" spans="1:15" ht="33.75" x14ac:dyDescent="0.2">
      <c r="A236" s="126" t="s">
        <v>4</v>
      </c>
      <c r="B236" s="64">
        <v>4030032</v>
      </c>
      <c r="C236" s="127">
        <v>5422</v>
      </c>
      <c r="D236" s="64" t="s">
        <v>5</v>
      </c>
      <c r="E236" s="64" t="s">
        <v>5</v>
      </c>
      <c r="F236" s="65" t="s">
        <v>208</v>
      </c>
      <c r="G236" s="86">
        <v>0</v>
      </c>
      <c r="H236" s="86">
        <v>0</v>
      </c>
      <c r="I236" s="90">
        <v>0</v>
      </c>
      <c r="J236" s="90">
        <v>0</v>
      </c>
      <c r="K236" s="90">
        <v>0</v>
      </c>
      <c r="L236" s="90">
        <f t="shared" ref="L236" si="188">+L237</f>
        <v>15</v>
      </c>
      <c r="M236" s="90">
        <f t="shared" si="181"/>
        <v>15</v>
      </c>
      <c r="N236" s="124" t="s">
        <v>231</v>
      </c>
      <c r="O236" s="128"/>
    </row>
    <row r="237" spans="1:15" ht="13.5" thickBot="1" x14ac:dyDescent="0.25">
      <c r="A237" s="132"/>
      <c r="B237" s="17"/>
      <c r="C237" s="133"/>
      <c r="D237" s="17">
        <v>3299</v>
      </c>
      <c r="E237" s="17">
        <v>5321</v>
      </c>
      <c r="F237" s="18" t="s">
        <v>14</v>
      </c>
      <c r="G237" s="85">
        <v>0</v>
      </c>
      <c r="H237" s="85">
        <v>0</v>
      </c>
      <c r="I237" s="135">
        <v>0</v>
      </c>
      <c r="J237" s="92">
        <v>0</v>
      </c>
      <c r="K237" s="92">
        <v>0</v>
      </c>
      <c r="L237" s="92">
        <v>15</v>
      </c>
      <c r="M237" s="92">
        <f t="shared" si="181"/>
        <v>15</v>
      </c>
      <c r="O237" s="128"/>
    </row>
    <row r="238" spans="1:15" ht="22.5" x14ac:dyDescent="0.2">
      <c r="A238" s="126" t="s">
        <v>4</v>
      </c>
      <c r="B238" s="64">
        <v>4030033</v>
      </c>
      <c r="C238" s="127">
        <v>3443</v>
      </c>
      <c r="D238" s="64" t="s">
        <v>5</v>
      </c>
      <c r="E238" s="64" t="s">
        <v>5</v>
      </c>
      <c r="F238" s="65" t="s">
        <v>210</v>
      </c>
      <c r="G238" s="86">
        <v>0</v>
      </c>
      <c r="H238" s="86">
        <v>0</v>
      </c>
      <c r="I238" s="90">
        <v>0</v>
      </c>
      <c r="J238" s="90">
        <v>0</v>
      </c>
      <c r="K238" s="90">
        <v>0</v>
      </c>
      <c r="L238" s="90">
        <f t="shared" ref="L238" si="189">+L239</f>
        <v>40</v>
      </c>
      <c r="M238" s="90">
        <f t="shared" si="181"/>
        <v>40</v>
      </c>
      <c r="N238" s="124" t="s">
        <v>231</v>
      </c>
      <c r="O238" s="128"/>
    </row>
    <row r="239" spans="1:15" ht="13.5" thickBot="1" x14ac:dyDescent="0.25">
      <c r="A239" s="132"/>
      <c r="B239" s="17"/>
      <c r="C239" s="133"/>
      <c r="D239" s="17">
        <v>3299</v>
      </c>
      <c r="E239" s="17">
        <v>5321</v>
      </c>
      <c r="F239" s="18" t="s">
        <v>14</v>
      </c>
      <c r="G239" s="85">
        <v>0</v>
      </c>
      <c r="H239" s="85">
        <v>0</v>
      </c>
      <c r="I239" s="135">
        <v>0</v>
      </c>
      <c r="J239" s="92">
        <v>0</v>
      </c>
      <c r="K239" s="92">
        <v>0</v>
      </c>
      <c r="L239" s="92">
        <v>40</v>
      </c>
      <c r="M239" s="92">
        <f t="shared" si="181"/>
        <v>40</v>
      </c>
      <c r="O239" s="128"/>
    </row>
    <row r="240" spans="1:15" ht="23.25" thickBot="1" x14ac:dyDescent="0.25">
      <c r="A240" s="73" t="s">
        <v>4</v>
      </c>
      <c r="B240" s="216" t="s">
        <v>75</v>
      </c>
      <c r="C240" s="217"/>
      <c r="D240" s="217" t="s">
        <v>5</v>
      </c>
      <c r="E240" s="218" t="s">
        <v>5</v>
      </c>
      <c r="F240" s="74" t="s">
        <v>76</v>
      </c>
      <c r="G240" s="53">
        <f>G241+G243+G245</f>
        <v>250</v>
      </c>
      <c r="H240" s="53">
        <f>H241+H243+H245</f>
        <v>96.671999999999997</v>
      </c>
      <c r="I240" s="53">
        <f>I241+I243+I245</f>
        <v>346.67200000000003</v>
      </c>
      <c r="J240" s="45">
        <v>0</v>
      </c>
      <c r="K240" s="45">
        <f t="shared" si="1"/>
        <v>346.67200000000003</v>
      </c>
      <c r="L240" s="116">
        <f>SUM(L247:L268)/2+L241</f>
        <v>19.108000000000061</v>
      </c>
      <c r="M240" s="117">
        <f t="shared" si="181"/>
        <v>365.78000000000009</v>
      </c>
      <c r="N240" s="124" t="s">
        <v>231</v>
      </c>
    </row>
    <row r="241" spans="1:15" ht="22.5" x14ac:dyDescent="0.2">
      <c r="A241" s="153" t="s">
        <v>4</v>
      </c>
      <c r="B241" s="75" t="s">
        <v>11</v>
      </c>
      <c r="C241" s="154" t="s">
        <v>7</v>
      </c>
      <c r="D241" s="76" t="s">
        <v>5</v>
      </c>
      <c r="E241" s="76" t="s">
        <v>5</v>
      </c>
      <c r="F241" s="77" t="s">
        <v>77</v>
      </c>
      <c r="G241" s="86">
        <v>250</v>
      </c>
      <c r="H241" s="86">
        <f>+H242</f>
        <v>56.792000000000002</v>
      </c>
      <c r="I241" s="90">
        <f t="shared" ref="I241:I246" si="190">+G241+H241</f>
        <v>306.79200000000003</v>
      </c>
      <c r="J241" s="112">
        <v>0</v>
      </c>
      <c r="K241" s="112">
        <f t="shared" si="1"/>
        <v>306.79200000000003</v>
      </c>
      <c r="L241" s="146">
        <f>+L242</f>
        <v>-306.79199999999997</v>
      </c>
      <c r="M241" s="90">
        <f t="shared" si="181"/>
        <v>0</v>
      </c>
      <c r="N241" s="124" t="s">
        <v>231</v>
      </c>
      <c r="O241" s="128"/>
    </row>
    <row r="242" spans="1:15" ht="13.5" thickBot="1" x14ac:dyDescent="0.25">
      <c r="A242" s="155"/>
      <c r="B242" s="78"/>
      <c r="C242" s="156"/>
      <c r="D242" s="79">
        <v>3299</v>
      </c>
      <c r="E242" s="79">
        <v>5901</v>
      </c>
      <c r="F242" s="107" t="s">
        <v>8</v>
      </c>
      <c r="G242" s="85">
        <v>250</v>
      </c>
      <c r="H242" s="94">
        <v>56.792000000000002</v>
      </c>
      <c r="I242" s="135">
        <f t="shared" si="190"/>
        <v>306.79200000000003</v>
      </c>
      <c r="J242" s="108">
        <v>0</v>
      </c>
      <c r="K242" s="108">
        <f t="shared" si="1"/>
        <v>306.79200000000003</v>
      </c>
      <c r="L242" s="157">
        <v>-306.79199999999997</v>
      </c>
      <c r="M242" s="108">
        <f t="shared" si="181"/>
        <v>0</v>
      </c>
      <c r="O242" s="128"/>
    </row>
    <row r="243" spans="1:15" ht="22.5" x14ac:dyDescent="0.2">
      <c r="A243" s="153" t="s">
        <v>4</v>
      </c>
      <c r="B243" s="13">
        <v>4040025</v>
      </c>
      <c r="C243" s="154" t="s">
        <v>78</v>
      </c>
      <c r="D243" s="80" t="s">
        <v>5</v>
      </c>
      <c r="E243" s="13" t="s">
        <v>5</v>
      </c>
      <c r="F243" s="63" t="s">
        <v>79</v>
      </c>
      <c r="G243" s="86">
        <v>0</v>
      </c>
      <c r="H243" s="86">
        <v>14</v>
      </c>
      <c r="I243" s="90">
        <f t="shared" si="190"/>
        <v>14</v>
      </c>
      <c r="J243" s="90">
        <v>0</v>
      </c>
      <c r="K243" s="90">
        <f t="shared" si="1"/>
        <v>14</v>
      </c>
      <c r="L243" s="146">
        <v>0</v>
      </c>
      <c r="M243" s="90">
        <f t="shared" si="181"/>
        <v>14</v>
      </c>
      <c r="O243" s="128"/>
    </row>
    <row r="244" spans="1:15" ht="13.5" thickBot="1" x14ac:dyDescent="0.25">
      <c r="A244" s="155"/>
      <c r="B244" s="17" t="s">
        <v>44</v>
      </c>
      <c r="C244" s="158"/>
      <c r="D244" s="118">
        <v>3299</v>
      </c>
      <c r="E244" s="17">
        <v>5321</v>
      </c>
      <c r="F244" s="18" t="s">
        <v>14</v>
      </c>
      <c r="G244" s="85">
        <v>0</v>
      </c>
      <c r="H244" s="85">
        <v>14</v>
      </c>
      <c r="I244" s="135">
        <f t="shared" si="190"/>
        <v>14</v>
      </c>
      <c r="J244" s="92">
        <v>0</v>
      </c>
      <c r="K244" s="92">
        <f t="shared" si="1"/>
        <v>14</v>
      </c>
      <c r="L244" s="151">
        <v>0</v>
      </c>
      <c r="M244" s="92">
        <f t="shared" si="181"/>
        <v>14</v>
      </c>
      <c r="O244" s="128"/>
    </row>
    <row r="245" spans="1:15" x14ac:dyDescent="0.2">
      <c r="A245" s="153" t="s">
        <v>4</v>
      </c>
      <c r="B245" s="13">
        <v>4040028</v>
      </c>
      <c r="C245" s="154" t="s">
        <v>7</v>
      </c>
      <c r="D245" s="80" t="s">
        <v>5</v>
      </c>
      <c r="E245" s="13" t="s">
        <v>5</v>
      </c>
      <c r="F245" s="63" t="s">
        <v>80</v>
      </c>
      <c r="G245" s="86">
        <v>0</v>
      </c>
      <c r="H245" s="86">
        <v>25.88</v>
      </c>
      <c r="I245" s="90">
        <f t="shared" si="190"/>
        <v>25.88</v>
      </c>
      <c r="J245" s="112">
        <v>0</v>
      </c>
      <c r="K245" s="112">
        <f t="shared" si="1"/>
        <v>25.88</v>
      </c>
      <c r="L245" s="159">
        <v>0</v>
      </c>
      <c r="M245" s="112">
        <f t="shared" si="181"/>
        <v>25.88</v>
      </c>
      <c r="O245" s="128"/>
    </row>
    <row r="246" spans="1:15" ht="22.5" customHeight="1" thickBot="1" x14ac:dyDescent="0.25">
      <c r="A246" s="155"/>
      <c r="B246" s="17" t="s">
        <v>44</v>
      </c>
      <c r="C246" s="156"/>
      <c r="D246" s="33">
        <v>3299</v>
      </c>
      <c r="E246" s="17">
        <v>5221</v>
      </c>
      <c r="F246" s="18" t="s">
        <v>63</v>
      </c>
      <c r="G246" s="85">
        <v>0</v>
      </c>
      <c r="H246" s="85">
        <v>25.88</v>
      </c>
      <c r="I246" s="135">
        <f t="shared" si="190"/>
        <v>25.88</v>
      </c>
      <c r="J246" s="108">
        <v>0</v>
      </c>
      <c r="K246" s="108">
        <f t="shared" si="1"/>
        <v>25.88</v>
      </c>
      <c r="L246" s="151">
        <v>0</v>
      </c>
      <c r="M246" s="92">
        <f t="shared" si="181"/>
        <v>25.88</v>
      </c>
      <c r="O246" s="128"/>
    </row>
    <row r="247" spans="1:15" ht="24" customHeight="1" x14ac:dyDescent="0.2">
      <c r="A247" s="126" t="s">
        <v>4</v>
      </c>
      <c r="B247" s="64">
        <v>4040029</v>
      </c>
      <c r="C247" s="127">
        <v>3404</v>
      </c>
      <c r="D247" s="64" t="s">
        <v>5</v>
      </c>
      <c r="E247" s="64" t="s">
        <v>5</v>
      </c>
      <c r="F247" s="65" t="s">
        <v>213</v>
      </c>
      <c r="G247" s="86">
        <v>0</v>
      </c>
      <c r="H247" s="86">
        <v>0</v>
      </c>
      <c r="I247" s="90">
        <v>0</v>
      </c>
      <c r="J247" s="90">
        <v>0</v>
      </c>
      <c r="K247" s="90">
        <v>0</v>
      </c>
      <c r="L247" s="90">
        <f t="shared" ref="L247" si="191">+L248</f>
        <v>16</v>
      </c>
      <c r="M247" s="90">
        <f t="shared" ref="M247:M248" si="192">+K247+L247</f>
        <v>16</v>
      </c>
      <c r="N247" s="124" t="s">
        <v>231</v>
      </c>
      <c r="O247" s="128"/>
    </row>
    <row r="248" spans="1:15" ht="12" customHeight="1" thickBot="1" x14ac:dyDescent="0.25">
      <c r="A248" s="132"/>
      <c r="B248" s="17"/>
      <c r="C248" s="133"/>
      <c r="D248" s="17">
        <v>3299</v>
      </c>
      <c r="E248" s="17">
        <v>5321</v>
      </c>
      <c r="F248" s="18" t="s">
        <v>14</v>
      </c>
      <c r="G248" s="85">
        <v>0</v>
      </c>
      <c r="H248" s="85">
        <v>0</v>
      </c>
      <c r="I248" s="135">
        <v>0</v>
      </c>
      <c r="J248" s="92">
        <v>0</v>
      </c>
      <c r="K248" s="92">
        <v>0</v>
      </c>
      <c r="L248" s="92">
        <v>16</v>
      </c>
      <c r="M248" s="92">
        <f t="shared" si="192"/>
        <v>16</v>
      </c>
      <c r="O248" s="128"/>
    </row>
    <row r="249" spans="1:15" ht="22.9" customHeight="1" x14ac:dyDescent="0.2">
      <c r="A249" s="126" t="s">
        <v>4</v>
      </c>
      <c r="B249" s="64">
        <v>4040030</v>
      </c>
      <c r="C249" s="127">
        <v>2458</v>
      </c>
      <c r="D249" s="64" t="s">
        <v>5</v>
      </c>
      <c r="E249" s="64" t="s">
        <v>5</v>
      </c>
      <c r="F249" s="65" t="s">
        <v>214</v>
      </c>
      <c r="G249" s="86">
        <v>0</v>
      </c>
      <c r="H249" s="86">
        <v>0</v>
      </c>
      <c r="I249" s="90">
        <v>0</v>
      </c>
      <c r="J249" s="90">
        <v>0</v>
      </c>
      <c r="K249" s="90">
        <v>0</v>
      </c>
      <c r="L249" s="90">
        <f t="shared" ref="L249" si="193">+L250</f>
        <v>30</v>
      </c>
      <c r="M249" s="90">
        <f t="shared" ref="M249:M281" si="194">+K249+L249</f>
        <v>30</v>
      </c>
      <c r="N249" s="124" t="s">
        <v>231</v>
      </c>
      <c r="O249" s="128"/>
    </row>
    <row r="250" spans="1:15" ht="15.6" customHeight="1" thickBot="1" x14ac:dyDescent="0.25">
      <c r="A250" s="132"/>
      <c r="B250" s="17"/>
      <c r="C250" s="133"/>
      <c r="D250" s="17">
        <v>3299</v>
      </c>
      <c r="E250" s="17">
        <v>5321</v>
      </c>
      <c r="F250" s="18" t="s">
        <v>14</v>
      </c>
      <c r="G250" s="85">
        <v>0</v>
      </c>
      <c r="H250" s="85">
        <v>0</v>
      </c>
      <c r="I250" s="135">
        <v>0</v>
      </c>
      <c r="J250" s="92">
        <v>0</v>
      </c>
      <c r="K250" s="92">
        <v>0</v>
      </c>
      <c r="L250" s="92">
        <v>30</v>
      </c>
      <c r="M250" s="92">
        <f t="shared" si="194"/>
        <v>30</v>
      </c>
      <c r="O250" s="128"/>
    </row>
    <row r="251" spans="1:15" ht="23.45" customHeight="1" x14ac:dyDescent="0.2">
      <c r="A251" s="126" t="s">
        <v>4</v>
      </c>
      <c r="B251" s="64">
        <v>4040031</v>
      </c>
      <c r="C251" s="127" t="s">
        <v>7</v>
      </c>
      <c r="D251" s="64" t="s">
        <v>5</v>
      </c>
      <c r="E251" s="64" t="s">
        <v>5</v>
      </c>
      <c r="F251" s="65" t="s">
        <v>215</v>
      </c>
      <c r="G251" s="86">
        <v>0</v>
      </c>
      <c r="H251" s="86">
        <v>0</v>
      </c>
      <c r="I251" s="90">
        <v>0</v>
      </c>
      <c r="J251" s="90">
        <v>0</v>
      </c>
      <c r="K251" s="90">
        <v>0</v>
      </c>
      <c r="L251" s="90">
        <f t="shared" ref="L251" si="195">+L252</f>
        <v>30</v>
      </c>
      <c r="M251" s="90">
        <f t="shared" si="194"/>
        <v>30</v>
      </c>
      <c r="N251" s="124" t="s">
        <v>231</v>
      </c>
      <c r="O251" s="128"/>
    </row>
    <row r="252" spans="1:15" ht="15.6" customHeight="1" thickBot="1" x14ac:dyDescent="0.25">
      <c r="A252" s="132"/>
      <c r="B252" s="17"/>
      <c r="C252" s="133"/>
      <c r="D252" s="17">
        <v>3299</v>
      </c>
      <c r="E252" s="17">
        <v>5222</v>
      </c>
      <c r="F252" s="18" t="s">
        <v>45</v>
      </c>
      <c r="G252" s="85">
        <v>0</v>
      </c>
      <c r="H252" s="85">
        <v>0</v>
      </c>
      <c r="I252" s="135">
        <v>0</v>
      </c>
      <c r="J252" s="92">
        <v>0</v>
      </c>
      <c r="K252" s="92">
        <v>0</v>
      </c>
      <c r="L252" s="92">
        <v>30</v>
      </c>
      <c r="M252" s="92">
        <f t="shared" si="194"/>
        <v>30</v>
      </c>
      <c r="O252" s="128"/>
    </row>
    <row r="253" spans="1:15" ht="22.15" customHeight="1" x14ac:dyDescent="0.2">
      <c r="A253" s="126" t="s">
        <v>4</v>
      </c>
      <c r="B253" s="64">
        <v>4040032</v>
      </c>
      <c r="C253" s="127">
        <v>2006</v>
      </c>
      <c r="D253" s="64" t="s">
        <v>5</v>
      </c>
      <c r="E253" s="64" t="s">
        <v>5</v>
      </c>
      <c r="F253" s="65" t="s">
        <v>201</v>
      </c>
      <c r="G253" s="86">
        <v>0</v>
      </c>
      <c r="H253" s="86">
        <v>0</v>
      </c>
      <c r="I253" s="90">
        <v>0</v>
      </c>
      <c r="J253" s="90">
        <v>0</v>
      </c>
      <c r="K253" s="90">
        <v>0</v>
      </c>
      <c r="L253" s="90">
        <f t="shared" ref="L253" si="196">+L254</f>
        <v>27.3</v>
      </c>
      <c r="M253" s="90">
        <f t="shared" si="194"/>
        <v>27.3</v>
      </c>
      <c r="N253" s="124" t="s">
        <v>231</v>
      </c>
      <c r="O253" s="128"/>
    </row>
    <row r="254" spans="1:15" ht="15.6" customHeight="1" thickBot="1" x14ac:dyDescent="0.25">
      <c r="A254" s="132"/>
      <c r="B254" s="17"/>
      <c r="C254" s="133"/>
      <c r="D254" s="17">
        <v>3299</v>
      </c>
      <c r="E254" s="17">
        <v>5321</v>
      </c>
      <c r="F254" s="18" t="s">
        <v>14</v>
      </c>
      <c r="G254" s="85">
        <v>0</v>
      </c>
      <c r="H254" s="85">
        <v>0</v>
      </c>
      <c r="I254" s="135">
        <v>0</v>
      </c>
      <c r="J254" s="92">
        <v>0</v>
      </c>
      <c r="K254" s="92">
        <v>0</v>
      </c>
      <c r="L254" s="92">
        <v>27.3</v>
      </c>
      <c r="M254" s="92">
        <f t="shared" si="194"/>
        <v>27.3</v>
      </c>
      <c r="O254" s="128"/>
    </row>
    <row r="255" spans="1:15" ht="21.6" customHeight="1" x14ac:dyDescent="0.2">
      <c r="A255" s="126" t="s">
        <v>4</v>
      </c>
      <c r="B255" s="64">
        <v>4040033</v>
      </c>
      <c r="C255" s="127">
        <v>2452</v>
      </c>
      <c r="D255" s="64" t="s">
        <v>5</v>
      </c>
      <c r="E255" s="64" t="s">
        <v>5</v>
      </c>
      <c r="F255" s="65" t="s">
        <v>211</v>
      </c>
      <c r="G255" s="86">
        <v>0</v>
      </c>
      <c r="H255" s="86">
        <v>0</v>
      </c>
      <c r="I255" s="90">
        <v>0</v>
      </c>
      <c r="J255" s="90">
        <v>0</v>
      </c>
      <c r="K255" s="90">
        <v>0</v>
      </c>
      <c r="L255" s="90">
        <f t="shared" ref="L255" si="197">+L256</f>
        <v>28</v>
      </c>
      <c r="M255" s="90">
        <f t="shared" si="194"/>
        <v>28</v>
      </c>
      <c r="N255" s="124" t="s">
        <v>231</v>
      </c>
      <c r="O255" s="128"/>
    </row>
    <row r="256" spans="1:15" ht="15.6" customHeight="1" thickBot="1" x14ac:dyDescent="0.25">
      <c r="A256" s="132"/>
      <c r="B256" s="17"/>
      <c r="C256" s="133"/>
      <c r="D256" s="17">
        <v>3299</v>
      </c>
      <c r="E256" s="17">
        <v>5321</v>
      </c>
      <c r="F256" s="18" t="s">
        <v>14</v>
      </c>
      <c r="G256" s="85">
        <v>0</v>
      </c>
      <c r="H256" s="85">
        <v>0</v>
      </c>
      <c r="I256" s="135">
        <v>0</v>
      </c>
      <c r="J256" s="92">
        <v>0</v>
      </c>
      <c r="K256" s="92">
        <v>0</v>
      </c>
      <c r="L256" s="92">
        <v>28</v>
      </c>
      <c r="M256" s="92">
        <f t="shared" si="194"/>
        <v>28</v>
      </c>
      <c r="O256" s="128"/>
    </row>
    <row r="257" spans="1:15" ht="21.6" customHeight="1" x14ac:dyDescent="0.2">
      <c r="A257" s="126" t="s">
        <v>4</v>
      </c>
      <c r="B257" s="64">
        <v>4040034</v>
      </c>
      <c r="C257" s="127">
        <v>5492</v>
      </c>
      <c r="D257" s="64" t="s">
        <v>5</v>
      </c>
      <c r="E257" s="64" t="s">
        <v>5</v>
      </c>
      <c r="F257" s="65" t="s">
        <v>216</v>
      </c>
      <c r="G257" s="86">
        <v>0</v>
      </c>
      <c r="H257" s="86">
        <v>0</v>
      </c>
      <c r="I257" s="90">
        <v>0</v>
      </c>
      <c r="J257" s="90">
        <v>0</v>
      </c>
      <c r="K257" s="90">
        <v>0</v>
      </c>
      <c r="L257" s="90">
        <f t="shared" ref="L257" si="198">+L258</f>
        <v>22.8</v>
      </c>
      <c r="M257" s="90">
        <f t="shared" si="194"/>
        <v>22.8</v>
      </c>
      <c r="N257" s="124" t="s">
        <v>231</v>
      </c>
      <c r="O257" s="128"/>
    </row>
    <row r="258" spans="1:15" ht="15.6" customHeight="1" thickBot="1" x14ac:dyDescent="0.25">
      <c r="A258" s="132"/>
      <c r="B258" s="17"/>
      <c r="C258" s="133"/>
      <c r="D258" s="17">
        <v>3299</v>
      </c>
      <c r="E258" s="17">
        <v>5321</v>
      </c>
      <c r="F258" s="18" t="s">
        <v>14</v>
      </c>
      <c r="G258" s="85">
        <v>0</v>
      </c>
      <c r="H258" s="85">
        <v>0</v>
      </c>
      <c r="I258" s="135">
        <v>0</v>
      </c>
      <c r="J258" s="92">
        <v>0</v>
      </c>
      <c r="K258" s="92">
        <v>0</v>
      </c>
      <c r="L258" s="92">
        <v>22.8</v>
      </c>
      <c r="M258" s="92">
        <f t="shared" si="194"/>
        <v>22.8</v>
      </c>
      <c r="O258" s="128"/>
    </row>
    <row r="259" spans="1:15" ht="22.15" customHeight="1" x14ac:dyDescent="0.2">
      <c r="A259" s="126" t="s">
        <v>4</v>
      </c>
      <c r="B259" s="64">
        <v>4040035</v>
      </c>
      <c r="C259" s="127">
        <v>3408</v>
      </c>
      <c r="D259" s="64" t="s">
        <v>5</v>
      </c>
      <c r="E259" s="64" t="s">
        <v>5</v>
      </c>
      <c r="F259" s="65" t="s">
        <v>212</v>
      </c>
      <c r="G259" s="86">
        <v>0</v>
      </c>
      <c r="H259" s="86">
        <v>0</v>
      </c>
      <c r="I259" s="90">
        <v>0</v>
      </c>
      <c r="J259" s="90">
        <v>0</v>
      </c>
      <c r="K259" s="90">
        <v>0</v>
      </c>
      <c r="L259" s="90">
        <f t="shared" ref="L259" si="199">+L260</f>
        <v>50</v>
      </c>
      <c r="M259" s="90">
        <f t="shared" si="194"/>
        <v>50</v>
      </c>
      <c r="N259" s="124" t="s">
        <v>231</v>
      </c>
      <c r="O259" s="128"/>
    </row>
    <row r="260" spans="1:15" ht="15.6" customHeight="1" thickBot="1" x14ac:dyDescent="0.25">
      <c r="A260" s="132"/>
      <c r="B260" s="17"/>
      <c r="C260" s="133"/>
      <c r="D260" s="17">
        <v>3299</v>
      </c>
      <c r="E260" s="17">
        <v>5321</v>
      </c>
      <c r="F260" s="18" t="s">
        <v>14</v>
      </c>
      <c r="G260" s="85">
        <v>0</v>
      </c>
      <c r="H260" s="85">
        <v>0</v>
      </c>
      <c r="I260" s="135">
        <v>0</v>
      </c>
      <c r="J260" s="92">
        <v>0</v>
      </c>
      <c r="K260" s="92">
        <v>0</v>
      </c>
      <c r="L260" s="92">
        <v>50</v>
      </c>
      <c r="M260" s="92">
        <f t="shared" si="194"/>
        <v>50</v>
      </c>
      <c r="O260" s="128"/>
    </row>
    <row r="261" spans="1:15" ht="15.6" customHeight="1" x14ac:dyDescent="0.2">
      <c r="A261" s="126" t="s">
        <v>4</v>
      </c>
      <c r="B261" s="64">
        <v>4040036</v>
      </c>
      <c r="C261" s="127">
        <v>4436</v>
      </c>
      <c r="D261" s="64" t="s">
        <v>5</v>
      </c>
      <c r="E261" s="64" t="s">
        <v>5</v>
      </c>
      <c r="F261" s="65" t="s">
        <v>217</v>
      </c>
      <c r="G261" s="86">
        <v>0</v>
      </c>
      <c r="H261" s="86">
        <v>0</v>
      </c>
      <c r="I261" s="90">
        <v>0</v>
      </c>
      <c r="J261" s="90">
        <v>0</v>
      </c>
      <c r="K261" s="90">
        <v>0</v>
      </c>
      <c r="L261" s="90">
        <f t="shared" ref="L261" si="200">+L262</f>
        <v>15</v>
      </c>
      <c r="M261" s="90">
        <f t="shared" si="194"/>
        <v>15</v>
      </c>
      <c r="N261" s="124" t="s">
        <v>231</v>
      </c>
      <c r="O261" s="128"/>
    </row>
    <row r="262" spans="1:15" ht="15.6" customHeight="1" thickBot="1" x14ac:dyDescent="0.25">
      <c r="A262" s="132"/>
      <c r="B262" s="17"/>
      <c r="C262" s="133"/>
      <c r="D262" s="17">
        <v>3299</v>
      </c>
      <c r="E262" s="17">
        <v>5321</v>
      </c>
      <c r="F262" s="18" t="s">
        <v>14</v>
      </c>
      <c r="G262" s="85">
        <v>0</v>
      </c>
      <c r="H262" s="85">
        <v>0</v>
      </c>
      <c r="I262" s="135">
        <v>0</v>
      </c>
      <c r="J262" s="92">
        <v>0</v>
      </c>
      <c r="K262" s="92">
        <v>0</v>
      </c>
      <c r="L262" s="92">
        <v>15</v>
      </c>
      <c r="M262" s="92">
        <f t="shared" si="194"/>
        <v>15</v>
      </c>
      <c r="O262" s="128"/>
    </row>
    <row r="263" spans="1:15" ht="33" customHeight="1" x14ac:dyDescent="0.2">
      <c r="A263" s="126" t="s">
        <v>4</v>
      </c>
      <c r="B263" s="64">
        <v>4040037</v>
      </c>
      <c r="C263" s="127" t="s">
        <v>7</v>
      </c>
      <c r="D263" s="64" t="s">
        <v>5</v>
      </c>
      <c r="E263" s="64" t="s">
        <v>5</v>
      </c>
      <c r="F263" s="65" t="s">
        <v>218</v>
      </c>
      <c r="G263" s="86">
        <v>0</v>
      </c>
      <c r="H263" s="86">
        <v>0</v>
      </c>
      <c r="I263" s="90">
        <v>0</v>
      </c>
      <c r="J263" s="90">
        <v>0</v>
      </c>
      <c r="K263" s="90">
        <v>0</v>
      </c>
      <c r="L263" s="90">
        <f t="shared" ref="L263" si="201">+L264</f>
        <v>16.8</v>
      </c>
      <c r="M263" s="90">
        <f t="shared" si="194"/>
        <v>16.8</v>
      </c>
      <c r="N263" s="124" t="s">
        <v>231</v>
      </c>
      <c r="O263" s="128"/>
    </row>
    <row r="264" spans="1:15" ht="15.6" customHeight="1" thickBot="1" x14ac:dyDescent="0.25">
      <c r="A264" s="132"/>
      <c r="B264" s="17"/>
      <c r="C264" s="133"/>
      <c r="D264" s="17">
        <v>3299</v>
      </c>
      <c r="E264" s="17">
        <v>5222</v>
      </c>
      <c r="F264" s="18" t="s">
        <v>45</v>
      </c>
      <c r="G264" s="85">
        <v>0</v>
      </c>
      <c r="H264" s="85">
        <v>0</v>
      </c>
      <c r="I264" s="135">
        <v>0</v>
      </c>
      <c r="J264" s="92">
        <v>0</v>
      </c>
      <c r="K264" s="92">
        <v>0</v>
      </c>
      <c r="L264" s="92">
        <v>16.8</v>
      </c>
      <c r="M264" s="92">
        <f t="shared" si="194"/>
        <v>16.8</v>
      </c>
      <c r="O264" s="128"/>
    </row>
    <row r="265" spans="1:15" ht="20.45" customHeight="1" x14ac:dyDescent="0.2">
      <c r="A265" s="126" t="s">
        <v>4</v>
      </c>
      <c r="B265" s="64">
        <v>4040038</v>
      </c>
      <c r="C265" s="127" t="s">
        <v>7</v>
      </c>
      <c r="D265" s="64" t="s">
        <v>5</v>
      </c>
      <c r="E265" s="64" t="s">
        <v>5</v>
      </c>
      <c r="F265" s="65" t="s">
        <v>219</v>
      </c>
      <c r="G265" s="86">
        <v>0</v>
      </c>
      <c r="H265" s="86">
        <v>0</v>
      </c>
      <c r="I265" s="90">
        <v>0</v>
      </c>
      <c r="J265" s="90">
        <v>0</v>
      </c>
      <c r="K265" s="90">
        <v>0</v>
      </c>
      <c r="L265" s="90">
        <f t="shared" ref="L265" si="202">+L266</f>
        <v>50</v>
      </c>
      <c r="M265" s="90">
        <f t="shared" si="194"/>
        <v>50</v>
      </c>
      <c r="N265" s="124" t="s">
        <v>231</v>
      </c>
      <c r="O265" s="128"/>
    </row>
    <row r="266" spans="1:15" ht="15.6" customHeight="1" thickBot="1" x14ac:dyDescent="0.25">
      <c r="A266" s="132"/>
      <c r="B266" s="17"/>
      <c r="C266" s="133"/>
      <c r="D266" s="17">
        <v>3299</v>
      </c>
      <c r="E266" s="17">
        <v>5221</v>
      </c>
      <c r="F266" s="18" t="s">
        <v>63</v>
      </c>
      <c r="G266" s="85">
        <v>0</v>
      </c>
      <c r="H266" s="85">
        <v>0</v>
      </c>
      <c r="I266" s="135">
        <v>0</v>
      </c>
      <c r="J266" s="92">
        <v>0</v>
      </c>
      <c r="K266" s="92">
        <v>0</v>
      </c>
      <c r="L266" s="92">
        <v>50</v>
      </c>
      <c r="M266" s="92">
        <f t="shared" si="194"/>
        <v>50</v>
      </c>
      <c r="O266" s="128"/>
    </row>
    <row r="267" spans="1:15" ht="22.15" customHeight="1" x14ac:dyDescent="0.2">
      <c r="A267" s="126" t="s">
        <v>4</v>
      </c>
      <c r="B267" s="64">
        <v>4040039</v>
      </c>
      <c r="C267" s="127">
        <v>6037</v>
      </c>
      <c r="D267" s="64" t="s">
        <v>5</v>
      </c>
      <c r="E267" s="64" t="s">
        <v>5</v>
      </c>
      <c r="F267" s="65" t="s">
        <v>235</v>
      </c>
      <c r="G267" s="86">
        <v>0</v>
      </c>
      <c r="H267" s="86">
        <v>0</v>
      </c>
      <c r="I267" s="90">
        <v>0</v>
      </c>
      <c r="J267" s="90">
        <v>0</v>
      </c>
      <c r="K267" s="90">
        <v>0</v>
      </c>
      <c r="L267" s="90">
        <f t="shared" ref="L267" si="203">+L268</f>
        <v>40</v>
      </c>
      <c r="M267" s="90">
        <f t="shared" si="194"/>
        <v>40</v>
      </c>
      <c r="N267" s="124" t="s">
        <v>231</v>
      </c>
      <c r="O267" s="128"/>
    </row>
    <row r="268" spans="1:15" ht="15.6" customHeight="1" thickBot="1" x14ac:dyDescent="0.25">
      <c r="A268" s="132"/>
      <c r="B268" s="17"/>
      <c r="C268" s="133"/>
      <c r="D268" s="17">
        <v>3299</v>
      </c>
      <c r="E268" s="17">
        <v>5213</v>
      </c>
      <c r="F268" s="18" t="s">
        <v>200</v>
      </c>
      <c r="G268" s="85">
        <v>0</v>
      </c>
      <c r="H268" s="85">
        <v>0</v>
      </c>
      <c r="I268" s="135">
        <v>0</v>
      </c>
      <c r="J268" s="92">
        <v>0</v>
      </c>
      <c r="K268" s="92">
        <v>0</v>
      </c>
      <c r="L268" s="92">
        <v>40</v>
      </c>
      <c r="M268" s="92">
        <f t="shared" si="194"/>
        <v>40</v>
      </c>
      <c r="O268" s="128"/>
    </row>
    <row r="269" spans="1:15" ht="13.5" thickBot="1" x14ac:dyDescent="0.25">
      <c r="A269" s="73" t="s">
        <v>4</v>
      </c>
      <c r="B269" s="216" t="s">
        <v>81</v>
      </c>
      <c r="C269" s="217"/>
      <c r="D269" s="217" t="s">
        <v>5</v>
      </c>
      <c r="E269" s="217" t="s">
        <v>5</v>
      </c>
      <c r="F269" s="74" t="s">
        <v>82</v>
      </c>
      <c r="G269" s="53">
        <f>G270+G272+G274+G276+G278+G280+G282+G284+G286+G288+G290+G292+G294+G296+G298+G300+G302+G304+G306+G308+G310+G312+G314+G316+G318+G320+G322+G324+G326+G328+G330</f>
        <v>2035.7540000000001</v>
      </c>
      <c r="H269" s="53">
        <f>H270+H272+H274+H276+H278+H280+H282+H284+H286+H288+H290+H292+H294+H296+H298+H300+H302+H304+H306+H308+H310+H312+H314+H316+H318+H320+H322+H324+H326+H328+H330</f>
        <v>34.569899999999997</v>
      </c>
      <c r="I269" s="53">
        <f>I270+I272+I274+I276+I278+I280+I282+I284+I286+I288+I290+I292+I294+I296+I298+I300+I302+I304+I306+I308+I310+I312+I314+I316+I318+I320+I322+I324+I326+I328+I330</f>
        <v>2070.3239000000008</v>
      </c>
      <c r="J269" s="45">
        <v>0</v>
      </c>
      <c r="K269" s="45">
        <f t="shared" si="1"/>
        <v>2070.3239000000008</v>
      </c>
      <c r="L269" s="45">
        <v>0</v>
      </c>
      <c r="M269" s="45">
        <f t="shared" si="194"/>
        <v>2070.3239000000008</v>
      </c>
    </row>
    <row r="270" spans="1:15" ht="13.9" hidden="1" thickBot="1" x14ac:dyDescent="0.3">
      <c r="A270" s="11" t="s">
        <v>4</v>
      </c>
      <c r="B270" s="30" t="s">
        <v>83</v>
      </c>
      <c r="C270" s="81" t="s">
        <v>7</v>
      </c>
      <c r="D270" s="64" t="s">
        <v>5</v>
      </c>
      <c r="E270" s="64" t="s">
        <v>5</v>
      </c>
      <c r="F270" s="82" t="s">
        <v>82</v>
      </c>
      <c r="G270" s="55">
        <v>109.976</v>
      </c>
      <c r="H270" s="55">
        <v>34.569899999999997</v>
      </c>
      <c r="I270" s="55">
        <f t="shared" ref="I270:I331" si="204">+G270+H270</f>
        <v>144.54589999999999</v>
      </c>
      <c r="J270" s="50">
        <v>0</v>
      </c>
      <c r="K270" s="50">
        <f t="shared" si="1"/>
        <v>144.54589999999999</v>
      </c>
      <c r="L270" s="50">
        <v>0</v>
      </c>
      <c r="M270" s="50">
        <f t="shared" si="194"/>
        <v>144.54589999999999</v>
      </c>
    </row>
    <row r="271" spans="1:15" ht="13.9" hidden="1" thickBot="1" x14ac:dyDescent="0.3">
      <c r="A271" s="15"/>
      <c r="B271" s="101"/>
      <c r="C271" s="102"/>
      <c r="D271" s="69">
        <v>3299</v>
      </c>
      <c r="E271" s="69">
        <v>5901</v>
      </c>
      <c r="F271" s="83" t="s">
        <v>8</v>
      </c>
      <c r="G271" s="56">
        <v>109.976</v>
      </c>
      <c r="H271" s="56">
        <v>34.569899999999997</v>
      </c>
      <c r="I271" s="56">
        <f t="shared" si="204"/>
        <v>144.54589999999999</v>
      </c>
      <c r="J271" s="46">
        <v>0</v>
      </c>
      <c r="K271" s="46">
        <f t="shared" si="1"/>
        <v>144.54589999999999</v>
      </c>
      <c r="L271" s="46">
        <v>0</v>
      </c>
      <c r="M271" s="46">
        <f t="shared" si="194"/>
        <v>144.54589999999999</v>
      </c>
    </row>
    <row r="272" spans="1:15" ht="21.6" hidden="1" thickBot="1" x14ac:dyDescent="0.3">
      <c r="A272" s="11" t="s">
        <v>4</v>
      </c>
      <c r="B272" s="30" t="s">
        <v>84</v>
      </c>
      <c r="C272" s="81">
        <v>4443</v>
      </c>
      <c r="D272" s="64" t="s">
        <v>5</v>
      </c>
      <c r="E272" s="64" t="s">
        <v>5</v>
      </c>
      <c r="F272" s="82" t="s">
        <v>13</v>
      </c>
      <c r="G272" s="55">
        <v>92.4</v>
      </c>
      <c r="H272" s="55">
        <v>0</v>
      </c>
      <c r="I272" s="55">
        <f t="shared" si="204"/>
        <v>92.4</v>
      </c>
      <c r="J272" s="50">
        <v>0</v>
      </c>
      <c r="K272" s="50">
        <f t="shared" si="1"/>
        <v>92.4</v>
      </c>
      <c r="L272" s="50">
        <v>0</v>
      </c>
      <c r="M272" s="50">
        <f t="shared" si="194"/>
        <v>92.4</v>
      </c>
    </row>
    <row r="273" spans="1:13" ht="13.9" hidden="1" thickBot="1" x14ac:dyDescent="0.3">
      <c r="A273" s="15"/>
      <c r="B273" s="101"/>
      <c r="C273" s="102"/>
      <c r="D273" s="69">
        <v>3299</v>
      </c>
      <c r="E273" s="69">
        <v>5321</v>
      </c>
      <c r="F273" s="83" t="s">
        <v>14</v>
      </c>
      <c r="G273" s="56">
        <v>92.4</v>
      </c>
      <c r="H273" s="56">
        <v>0</v>
      </c>
      <c r="I273" s="56">
        <f t="shared" si="204"/>
        <v>92.4</v>
      </c>
      <c r="J273" s="42">
        <v>0</v>
      </c>
      <c r="K273" s="42">
        <f t="shared" si="1"/>
        <v>92.4</v>
      </c>
      <c r="L273" s="42">
        <v>0</v>
      </c>
      <c r="M273" s="42">
        <f t="shared" si="194"/>
        <v>92.4</v>
      </c>
    </row>
    <row r="274" spans="1:13" ht="21.6" hidden="1" thickBot="1" x14ac:dyDescent="0.3">
      <c r="A274" s="11" t="s">
        <v>4</v>
      </c>
      <c r="B274" s="30" t="s">
        <v>85</v>
      </c>
      <c r="C274" s="81">
        <v>5456</v>
      </c>
      <c r="D274" s="64" t="s">
        <v>5</v>
      </c>
      <c r="E274" s="64" t="s">
        <v>5</v>
      </c>
      <c r="F274" s="82" t="s">
        <v>15</v>
      </c>
      <c r="G274" s="55">
        <v>92.4</v>
      </c>
      <c r="H274" s="55">
        <v>0</v>
      </c>
      <c r="I274" s="55">
        <f t="shared" si="204"/>
        <v>92.4</v>
      </c>
      <c r="J274" s="35">
        <v>0</v>
      </c>
      <c r="K274" s="35">
        <f t="shared" si="1"/>
        <v>92.4</v>
      </c>
      <c r="L274" s="35">
        <v>0</v>
      </c>
      <c r="M274" s="35">
        <f t="shared" si="194"/>
        <v>92.4</v>
      </c>
    </row>
    <row r="275" spans="1:13" ht="13.9" hidden="1" thickBot="1" x14ac:dyDescent="0.3">
      <c r="A275" s="15"/>
      <c r="B275" s="101"/>
      <c r="C275" s="102"/>
      <c r="D275" s="69">
        <v>3299</v>
      </c>
      <c r="E275" s="69">
        <v>5321</v>
      </c>
      <c r="F275" s="83" t="s">
        <v>14</v>
      </c>
      <c r="G275" s="56">
        <v>92.4</v>
      </c>
      <c r="H275" s="56">
        <v>0</v>
      </c>
      <c r="I275" s="56">
        <f t="shared" si="204"/>
        <v>92.4</v>
      </c>
      <c r="J275" s="46">
        <v>0</v>
      </c>
      <c r="K275" s="46">
        <f t="shared" si="1"/>
        <v>92.4</v>
      </c>
      <c r="L275" s="46">
        <v>0</v>
      </c>
      <c r="M275" s="46">
        <f t="shared" si="194"/>
        <v>92.4</v>
      </c>
    </row>
    <row r="276" spans="1:13" ht="21.6" hidden="1" thickBot="1" x14ac:dyDescent="0.3">
      <c r="A276" s="11" t="s">
        <v>4</v>
      </c>
      <c r="B276" s="30" t="s">
        <v>86</v>
      </c>
      <c r="C276" s="81">
        <v>3435</v>
      </c>
      <c r="D276" s="64" t="s">
        <v>5</v>
      </c>
      <c r="E276" s="64" t="s">
        <v>5</v>
      </c>
      <c r="F276" s="82" t="s">
        <v>16</v>
      </c>
      <c r="G276" s="55">
        <v>69.3</v>
      </c>
      <c r="H276" s="55">
        <v>0</v>
      </c>
      <c r="I276" s="55">
        <f t="shared" si="204"/>
        <v>69.3</v>
      </c>
      <c r="J276" s="50">
        <v>0</v>
      </c>
      <c r="K276" s="50">
        <f t="shared" si="1"/>
        <v>69.3</v>
      </c>
      <c r="L276" s="50">
        <v>0</v>
      </c>
      <c r="M276" s="50">
        <f t="shared" si="194"/>
        <v>69.3</v>
      </c>
    </row>
    <row r="277" spans="1:13" ht="13.9" hidden="1" thickBot="1" x14ac:dyDescent="0.3">
      <c r="A277" s="15"/>
      <c r="B277" s="101"/>
      <c r="C277" s="102"/>
      <c r="D277" s="69">
        <v>3299</v>
      </c>
      <c r="E277" s="69">
        <v>5321</v>
      </c>
      <c r="F277" s="83" t="s">
        <v>14</v>
      </c>
      <c r="G277" s="56">
        <v>69.3</v>
      </c>
      <c r="H277" s="56">
        <v>0</v>
      </c>
      <c r="I277" s="56">
        <f t="shared" si="204"/>
        <v>69.3</v>
      </c>
      <c r="J277" s="42">
        <v>0</v>
      </c>
      <c r="K277" s="42">
        <f t="shared" si="1"/>
        <v>69.3</v>
      </c>
      <c r="L277" s="42">
        <v>0</v>
      </c>
      <c r="M277" s="42">
        <f t="shared" si="194"/>
        <v>69.3</v>
      </c>
    </row>
    <row r="278" spans="1:13" ht="31.9" hidden="1" thickBot="1" x14ac:dyDescent="0.3">
      <c r="A278" s="11" t="s">
        <v>4</v>
      </c>
      <c r="B278" s="30" t="s">
        <v>87</v>
      </c>
      <c r="C278" s="81">
        <v>3461</v>
      </c>
      <c r="D278" s="64" t="s">
        <v>5</v>
      </c>
      <c r="E278" s="64" t="s">
        <v>5</v>
      </c>
      <c r="F278" s="82" t="s">
        <v>17</v>
      </c>
      <c r="G278" s="55">
        <v>30</v>
      </c>
      <c r="H278" s="55">
        <v>0</v>
      </c>
      <c r="I278" s="55">
        <f t="shared" si="204"/>
        <v>30</v>
      </c>
      <c r="J278" s="35">
        <v>0</v>
      </c>
      <c r="K278" s="35">
        <f t="shared" si="1"/>
        <v>30</v>
      </c>
      <c r="L278" s="35">
        <v>0</v>
      </c>
      <c r="M278" s="35">
        <f t="shared" si="194"/>
        <v>30</v>
      </c>
    </row>
    <row r="279" spans="1:13" ht="13.9" hidden="1" thickBot="1" x14ac:dyDescent="0.3">
      <c r="A279" s="15"/>
      <c r="B279" s="101"/>
      <c r="C279" s="102"/>
      <c r="D279" s="69">
        <v>3299</v>
      </c>
      <c r="E279" s="69">
        <v>5321</v>
      </c>
      <c r="F279" s="83" t="s">
        <v>14</v>
      </c>
      <c r="G279" s="56">
        <v>30</v>
      </c>
      <c r="H279" s="56">
        <v>0</v>
      </c>
      <c r="I279" s="56">
        <f t="shared" si="204"/>
        <v>30</v>
      </c>
      <c r="J279" s="46">
        <v>0</v>
      </c>
      <c r="K279" s="46">
        <f t="shared" si="1"/>
        <v>30</v>
      </c>
      <c r="L279" s="46">
        <v>0</v>
      </c>
      <c r="M279" s="46">
        <f t="shared" si="194"/>
        <v>30</v>
      </c>
    </row>
    <row r="280" spans="1:13" ht="21.6" hidden="1" thickBot="1" x14ac:dyDescent="0.3">
      <c r="A280" s="11" t="s">
        <v>4</v>
      </c>
      <c r="B280" s="30" t="s">
        <v>88</v>
      </c>
      <c r="C280" s="81">
        <v>2465</v>
      </c>
      <c r="D280" s="64" t="s">
        <v>5</v>
      </c>
      <c r="E280" s="64" t="s">
        <v>5</v>
      </c>
      <c r="F280" s="82" t="s">
        <v>18</v>
      </c>
      <c r="G280" s="55">
        <v>92.4</v>
      </c>
      <c r="H280" s="55">
        <v>0</v>
      </c>
      <c r="I280" s="55">
        <f t="shared" si="204"/>
        <v>92.4</v>
      </c>
      <c r="J280" s="50">
        <v>0</v>
      </c>
      <c r="K280" s="50">
        <f t="shared" si="1"/>
        <v>92.4</v>
      </c>
      <c r="L280" s="50">
        <v>0</v>
      </c>
      <c r="M280" s="50">
        <f t="shared" si="194"/>
        <v>92.4</v>
      </c>
    </row>
    <row r="281" spans="1:13" ht="13.9" hidden="1" thickBot="1" x14ac:dyDescent="0.3">
      <c r="A281" s="15"/>
      <c r="B281" s="101"/>
      <c r="C281" s="102"/>
      <c r="D281" s="69">
        <v>3299</v>
      </c>
      <c r="E281" s="69">
        <v>5321</v>
      </c>
      <c r="F281" s="83" t="s">
        <v>14</v>
      </c>
      <c r="G281" s="56">
        <v>92.4</v>
      </c>
      <c r="H281" s="56">
        <v>0</v>
      </c>
      <c r="I281" s="56">
        <f t="shared" si="204"/>
        <v>92.4</v>
      </c>
      <c r="J281" s="42">
        <v>0</v>
      </c>
      <c r="K281" s="42">
        <f t="shared" si="1"/>
        <v>92.4</v>
      </c>
      <c r="L281" s="42">
        <v>0</v>
      </c>
      <c r="M281" s="42">
        <f t="shared" si="194"/>
        <v>92.4</v>
      </c>
    </row>
    <row r="282" spans="1:13" ht="21.6" hidden="1" thickBot="1" x14ac:dyDescent="0.3">
      <c r="A282" s="11" t="s">
        <v>4</v>
      </c>
      <c r="B282" s="30" t="s">
        <v>89</v>
      </c>
      <c r="C282" s="81">
        <v>4489</v>
      </c>
      <c r="D282" s="64" t="s">
        <v>5</v>
      </c>
      <c r="E282" s="64" t="s">
        <v>5</v>
      </c>
      <c r="F282" s="82" t="s">
        <v>19</v>
      </c>
      <c r="G282" s="55">
        <v>55.44</v>
      </c>
      <c r="H282" s="55">
        <v>0</v>
      </c>
      <c r="I282" s="55">
        <f t="shared" si="204"/>
        <v>55.44</v>
      </c>
      <c r="J282" s="35">
        <v>0</v>
      </c>
      <c r="K282" s="35">
        <f t="shared" si="1"/>
        <v>55.44</v>
      </c>
      <c r="L282" s="35">
        <v>0</v>
      </c>
      <c r="M282" s="35">
        <f t="shared" ref="M282:M338" si="205">+K282+L282</f>
        <v>55.44</v>
      </c>
    </row>
    <row r="283" spans="1:13" ht="13.9" hidden="1" thickBot="1" x14ac:dyDescent="0.3">
      <c r="A283" s="15"/>
      <c r="B283" s="101"/>
      <c r="C283" s="102"/>
      <c r="D283" s="69">
        <v>3299</v>
      </c>
      <c r="E283" s="69">
        <v>5321</v>
      </c>
      <c r="F283" s="83" t="s">
        <v>14</v>
      </c>
      <c r="G283" s="56">
        <v>55.44</v>
      </c>
      <c r="H283" s="56">
        <v>0</v>
      </c>
      <c r="I283" s="56">
        <f t="shared" si="204"/>
        <v>55.44</v>
      </c>
      <c r="J283" s="46">
        <v>0</v>
      </c>
      <c r="K283" s="46">
        <f t="shared" si="1"/>
        <v>55.44</v>
      </c>
      <c r="L283" s="46">
        <v>0</v>
      </c>
      <c r="M283" s="46">
        <f t="shared" si="205"/>
        <v>55.44</v>
      </c>
    </row>
    <row r="284" spans="1:13" ht="31.9" hidden="1" thickBot="1" x14ac:dyDescent="0.3">
      <c r="A284" s="11" t="s">
        <v>4</v>
      </c>
      <c r="B284" s="30" t="s">
        <v>90</v>
      </c>
      <c r="C284" s="81">
        <v>4445</v>
      </c>
      <c r="D284" s="64" t="s">
        <v>5</v>
      </c>
      <c r="E284" s="64" t="s">
        <v>5</v>
      </c>
      <c r="F284" s="82" t="s">
        <v>20</v>
      </c>
      <c r="G284" s="55">
        <v>59.655999999999999</v>
      </c>
      <c r="H284" s="55">
        <v>0</v>
      </c>
      <c r="I284" s="55">
        <f t="shared" si="204"/>
        <v>59.655999999999999</v>
      </c>
      <c r="J284" s="50">
        <v>0</v>
      </c>
      <c r="K284" s="50">
        <f t="shared" si="1"/>
        <v>59.655999999999999</v>
      </c>
      <c r="L284" s="50">
        <v>0</v>
      </c>
      <c r="M284" s="50">
        <f t="shared" si="205"/>
        <v>59.655999999999999</v>
      </c>
    </row>
    <row r="285" spans="1:13" ht="13.9" hidden="1" thickBot="1" x14ac:dyDescent="0.3">
      <c r="A285" s="15"/>
      <c r="B285" s="101"/>
      <c r="C285" s="102"/>
      <c r="D285" s="69">
        <v>3299</v>
      </c>
      <c r="E285" s="69">
        <v>5321</v>
      </c>
      <c r="F285" s="83" t="s">
        <v>14</v>
      </c>
      <c r="G285" s="56">
        <v>59.655999999999999</v>
      </c>
      <c r="H285" s="56">
        <v>0</v>
      </c>
      <c r="I285" s="56">
        <f t="shared" si="204"/>
        <v>59.655999999999999</v>
      </c>
      <c r="J285" s="42">
        <v>0</v>
      </c>
      <c r="K285" s="42">
        <f t="shared" si="1"/>
        <v>59.655999999999999</v>
      </c>
      <c r="L285" s="42">
        <v>0</v>
      </c>
      <c r="M285" s="42">
        <f t="shared" si="205"/>
        <v>59.655999999999999</v>
      </c>
    </row>
    <row r="286" spans="1:13" ht="31.9" hidden="1" thickBot="1" x14ac:dyDescent="0.3">
      <c r="A286" s="11" t="s">
        <v>4</v>
      </c>
      <c r="B286" s="30" t="s">
        <v>91</v>
      </c>
      <c r="C286" s="81">
        <v>5444</v>
      </c>
      <c r="D286" s="64" t="s">
        <v>5</v>
      </c>
      <c r="E286" s="64" t="s">
        <v>5</v>
      </c>
      <c r="F286" s="82" t="s">
        <v>21</v>
      </c>
      <c r="G286" s="55">
        <v>46.773000000000003</v>
      </c>
      <c r="H286" s="55">
        <v>0</v>
      </c>
      <c r="I286" s="55">
        <f t="shared" si="204"/>
        <v>46.773000000000003</v>
      </c>
      <c r="J286" s="35">
        <v>0</v>
      </c>
      <c r="K286" s="35">
        <f t="shared" si="1"/>
        <v>46.773000000000003</v>
      </c>
      <c r="L286" s="35">
        <v>0</v>
      </c>
      <c r="M286" s="35">
        <f t="shared" si="205"/>
        <v>46.773000000000003</v>
      </c>
    </row>
    <row r="287" spans="1:13" ht="13.9" hidden="1" thickBot="1" x14ac:dyDescent="0.3">
      <c r="A287" s="15"/>
      <c r="B287" s="101"/>
      <c r="C287" s="102"/>
      <c r="D287" s="69">
        <v>3299</v>
      </c>
      <c r="E287" s="69">
        <v>5321</v>
      </c>
      <c r="F287" s="83" t="s">
        <v>14</v>
      </c>
      <c r="G287" s="56">
        <v>46.773000000000003</v>
      </c>
      <c r="H287" s="56">
        <v>0</v>
      </c>
      <c r="I287" s="56">
        <f t="shared" si="204"/>
        <v>46.773000000000003</v>
      </c>
      <c r="J287" s="46">
        <v>0</v>
      </c>
      <c r="K287" s="46">
        <f t="shared" si="1"/>
        <v>46.773000000000003</v>
      </c>
      <c r="L287" s="46">
        <v>0</v>
      </c>
      <c r="M287" s="46">
        <f t="shared" si="205"/>
        <v>46.773000000000003</v>
      </c>
    </row>
    <row r="288" spans="1:13" ht="22.5" hidden="1" customHeight="1" x14ac:dyDescent="0.3">
      <c r="A288" s="11" t="s">
        <v>4</v>
      </c>
      <c r="B288" s="30" t="s">
        <v>92</v>
      </c>
      <c r="C288" s="81">
        <v>3428</v>
      </c>
      <c r="D288" s="64" t="s">
        <v>5</v>
      </c>
      <c r="E288" s="64" t="s">
        <v>5</v>
      </c>
      <c r="F288" s="82" t="s">
        <v>22</v>
      </c>
      <c r="G288" s="55">
        <v>30</v>
      </c>
      <c r="H288" s="55">
        <v>0</v>
      </c>
      <c r="I288" s="55">
        <f t="shared" si="204"/>
        <v>30</v>
      </c>
      <c r="J288" s="50">
        <v>0</v>
      </c>
      <c r="K288" s="50">
        <f t="shared" si="1"/>
        <v>30</v>
      </c>
      <c r="L288" s="50">
        <v>0</v>
      </c>
      <c r="M288" s="50">
        <f t="shared" si="205"/>
        <v>30</v>
      </c>
    </row>
    <row r="289" spans="1:13" ht="13.9" hidden="1" thickBot="1" x14ac:dyDescent="0.3">
      <c r="A289" s="15"/>
      <c r="B289" s="101"/>
      <c r="C289" s="102"/>
      <c r="D289" s="69">
        <v>3299</v>
      </c>
      <c r="E289" s="69">
        <v>5321</v>
      </c>
      <c r="F289" s="83" t="s">
        <v>14</v>
      </c>
      <c r="G289" s="56">
        <v>30</v>
      </c>
      <c r="H289" s="56">
        <v>0</v>
      </c>
      <c r="I289" s="56">
        <f t="shared" si="204"/>
        <v>30</v>
      </c>
      <c r="J289" s="42">
        <v>0</v>
      </c>
      <c r="K289" s="42">
        <f t="shared" si="1"/>
        <v>30</v>
      </c>
      <c r="L289" s="42">
        <v>0</v>
      </c>
      <c r="M289" s="42">
        <f t="shared" si="205"/>
        <v>30</v>
      </c>
    </row>
    <row r="290" spans="1:13" ht="21.6" hidden="1" thickBot="1" x14ac:dyDescent="0.3">
      <c r="A290" s="11" t="s">
        <v>4</v>
      </c>
      <c r="B290" s="30" t="s">
        <v>93</v>
      </c>
      <c r="C290" s="81" t="s">
        <v>94</v>
      </c>
      <c r="D290" s="64" t="s">
        <v>5</v>
      </c>
      <c r="E290" s="64" t="s">
        <v>5</v>
      </c>
      <c r="F290" s="82" t="s">
        <v>23</v>
      </c>
      <c r="G290" s="55">
        <v>30</v>
      </c>
      <c r="H290" s="55">
        <v>0</v>
      </c>
      <c r="I290" s="55">
        <f t="shared" si="204"/>
        <v>30</v>
      </c>
      <c r="J290" s="35">
        <v>0</v>
      </c>
      <c r="K290" s="35">
        <f t="shared" ref="K290:K337" si="206">+I290+J290</f>
        <v>30</v>
      </c>
      <c r="L290" s="35">
        <v>0</v>
      </c>
      <c r="M290" s="35">
        <f t="shared" si="205"/>
        <v>30</v>
      </c>
    </row>
    <row r="291" spans="1:13" ht="13.9" hidden="1" thickBot="1" x14ac:dyDescent="0.3">
      <c r="A291" s="15"/>
      <c r="B291" s="101"/>
      <c r="C291" s="102"/>
      <c r="D291" s="69">
        <v>3299</v>
      </c>
      <c r="E291" s="69">
        <v>5321</v>
      </c>
      <c r="F291" s="83" t="s">
        <v>14</v>
      </c>
      <c r="G291" s="56">
        <v>30</v>
      </c>
      <c r="H291" s="56">
        <v>0</v>
      </c>
      <c r="I291" s="56">
        <f t="shared" si="204"/>
        <v>30</v>
      </c>
      <c r="J291" s="46">
        <v>0</v>
      </c>
      <c r="K291" s="46">
        <f t="shared" si="206"/>
        <v>30</v>
      </c>
      <c r="L291" s="46">
        <v>0</v>
      </c>
      <c r="M291" s="46">
        <f t="shared" si="205"/>
        <v>30</v>
      </c>
    </row>
    <row r="292" spans="1:13" ht="21.6" hidden="1" thickBot="1" x14ac:dyDescent="0.3">
      <c r="A292" s="11" t="s">
        <v>4</v>
      </c>
      <c r="B292" s="30" t="s">
        <v>95</v>
      </c>
      <c r="C292" s="81">
        <v>5458</v>
      </c>
      <c r="D292" s="64" t="s">
        <v>5</v>
      </c>
      <c r="E292" s="64" t="s">
        <v>5</v>
      </c>
      <c r="F292" s="82" t="s">
        <v>24</v>
      </c>
      <c r="G292" s="55">
        <v>92.4</v>
      </c>
      <c r="H292" s="55">
        <v>0</v>
      </c>
      <c r="I292" s="55">
        <f t="shared" si="204"/>
        <v>92.4</v>
      </c>
      <c r="J292" s="50">
        <v>0</v>
      </c>
      <c r="K292" s="50">
        <f t="shared" si="206"/>
        <v>92.4</v>
      </c>
      <c r="L292" s="50">
        <v>0</v>
      </c>
      <c r="M292" s="50">
        <f t="shared" si="205"/>
        <v>92.4</v>
      </c>
    </row>
    <row r="293" spans="1:13" ht="13.9" hidden="1" thickBot="1" x14ac:dyDescent="0.3">
      <c r="A293" s="15"/>
      <c r="B293" s="101"/>
      <c r="C293" s="102"/>
      <c r="D293" s="69">
        <v>3299</v>
      </c>
      <c r="E293" s="69">
        <v>5321</v>
      </c>
      <c r="F293" s="83" t="s">
        <v>14</v>
      </c>
      <c r="G293" s="56">
        <v>92.4</v>
      </c>
      <c r="H293" s="56">
        <v>0</v>
      </c>
      <c r="I293" s="56">
        <f t="shared" si="204"/>
        <v>92.4</v>
      </c>
      <c r="J293" s="42">
        <v>0</v>
      </c>
      <c r="K293" s="42">
        <f t="shared" si="206"/>
        <v>92.4</v>
      </c>
      <c r="L293" s="42">
        <v>0</v>
      </c>
      <c r="M293" s="42">
        <f t="shared" si="205"/>
        <v>92.4</v>
      </c>
    </row>
    <row r="294" spans="1:13" ht="21.6" hidden="1" thickBot="1" x14ac:dyDescent="0.3">
      <c r="A294" s="11" t="s">
        <v>4</v>
      </c>
      <c r="B294" s="30" t="s">
        <v>96</v>
      </c>
      <c r="C294" s="81">
        <v>3413</v>
      </c>
      <c r="D294" s="64" t="s">
        <v>5</v>
      </c>
      <c r="E294" s="64" t="s">
        <v>5</v>
      </c>
      <c r="F294" s="82" t="s">
        <v>25</v>
      </c>
      <c r="G294" s="55">
        <v>92.4</v>
      </c>
      <c r="H294" s="55">
        <v>0</v>
      </c>
      <c r="I294" s="55">
        <f t="shared" si="204"/>
        <v>92.4</v>
      </c>
      <c r="J294" s="35">
        <v>0</v>
      </c>
      <c r="K294" s="35">
        <f t="shared" si="206"/>
        <v>92.4</v>
      </c>
      <c r="L294" s="35">
        <v>0</v>
      </c>
      <c r="M294" s="35">
        <f t="shared" si="205"/>
        <v>92.4</v>
      </c>
    </row>
    <row r="295" spans="1:13" ht="13.9" hidden="1" thickBot="1" x14ac:dyDescent="0.3">
      <c r="A295" s="15"/>
      <c r="B295" s="101"/>
      <c r="C295" s="102"/>
      <c r="D295" s="69">
        <v>3299</v>
      </c>
      <c r="E295" s="69">
        <v>5321</v>
      </c>
      <c r="F295" s="83" t="s">
        <v>14</v>
      </c>
      <c r="G295" s="56">
        <v>92.4</v>
      </c>
      <c r="H295" s="56">
        <v>0</v>
      </c>
      <c r="I295" s="56">
        <f t="shared" si="204"/>
        <v>92.4</v>
      </c>
      <c r="J295" s="46">
        <v>0</v>
      </c>
      <c r="K295" s="46">
        <f t="shared" si="206"/>
        <v>92.4</v>
      </c>
      <c r="L295" s="46">
        <v>0</v>
      </c>
      <c r="M295" s="46">
        <f t="shared" si="205"/>
        <v>92.4</v>
      </c>
    </row>
    <row r="296" spans="1:13" ht="21.6" hidden="1" thickBot="1" x14ac:dyDescent="0.3">
      <c r="A296" s="11" t="s">
        <v>4</v>
      </c>
      <c r="B296" s="30" t="s">
        <v>97</v>
      </c>
      <c r="C296" s="81">
        <v>4407</v>
      </c>
      <c r="D296" s="64" t="s">
        <v>5</v>
      </c>
      <c r="E296" s="64" t="s">
        <v>5</v>
      </c>
      <c r="F296" s="82" t="s">
        <v>26</v>
      </c>
      <c r="G296" s="55">
        <v>69.897999999999996</v>
      </c>
      <c r="H296" s="55">
        <v>0</v>
      </c>
      <c r="I296" s="55">
        <f t="shared" si="204"/>
        <v>69.897999999999996</v>
      </c>
      <c r="J296" s="50">
        <v>0</v>
      </c>
      <c r="K296" s="50">
        <f t="shared" si="206"/>
        <v>69.897999999999996</v>
      </c>
      <c r="L296" s="50">
        <v>0</v>
      </c>
      <c r="M296" s="50">
        <f t="shared" si="205"/>
        <v>69.897999999999996</v>
      </c>
    </row>
    <row r="297" spans="1:13" ht="13.9" hidden="1" thickBot="1" x14ac:dyDescent="0.3">
      <c r="A297" s="15"/>
      <c r="B297" s="101"/>
      <c r="C297" s="102"/>
      <c r="D297" s="69">
        <v>3299</v>
      </c>
      <c r="E297" s="69">
        <v>5321</v>
      </c>
      <c r="F297" s="83" t="s">
        <v>14</v>
      </c>
      <c r="G297" s="56">
        <v>69.897999999999996</v>
      </c>
      <c r="H297" s="56">
        <v>0</v>
      </c>
      <c r="I297" s="56">
        <f t="shared" si="204"/>
        <v>69.897999999999996</v>
      </c>
      <c r="J297" s="42">
        <v>0</v>
      </c>
      <c r="K297" s="42">
        <f t="shared" si="206"/>
        <v>69.897999999999996</v>
      </c>
      <c r="L297" s="42">
        <v>0</v>
      </c>
      <c r="M297" s="42">
        <f t="shared" si="205"/>
        <v>69.897999999999996</v>
      </c>
    </row>
    <row r="298" spans="1:13" ht="31.9" hidden="1" thickBot="1" x14ac:dyDescent="0.3">
      <c r="A298" s="11" t="s">
        <v>4</v>
      </c>
      <c r="B298" s="30" t="s">
        <v>98</v>
      </c>
      <c r="C298" s="81">
        <v>3441</v>
      </c>
      <c r="D298" s="64" t="s">
        <v>5</v>
      </c>
      <c r="E298" s="64" t="s">
        <v>5</v>
      </c>
      <c r="F298" s="82" t="s">
        <v>27</v>
      </c>
      <c r="G298" s="55">
        <v>91.63</v>
      </c>
      <c r="H298" s="55">
        <v>0</v>
      </c>
      <c r="I298" s="55">
        <f t="shared" si="204"/>
        <v>91.63</v>
      </c>
      <c r="J298" s="35">
        <v>0</v>
      </c>
      <c r="K298" s="35">
        <f t="shared" si="206"/>
        <v>91.63</v>
      </c>
      <c r="L298" s="35">
        <v>0</v>
      </c>
      <c r="M298" s="35">
        <f t="shared" si="205"/>
        <v>91.63</v>
      </c>
    </row>
    <row r="299" spans="1:13" ht="13.9" hidden="1" thickBot="1" x14ac:dyDescent="0.3">
      <c r="A299" s="15"/>
      <c r="B299" s="101"/>
      <c r="C299" s="102"/>
      <c r="D299" s="69">
        <v>3299</v>
      </c>
      <c r="E299" s="69">
        <v>5321</v>
      </c>
      <c r="F299" s="83" t="s">
        <v>14</v>
      </c>
      <c r="G299" s="56">
        <v>91.63</v>
      </c>
      <c r="H299" s="56">
        <v>0</v>
      </c>
      <c r="I299" s="56">
        <f t="shared" si="204"/>
        <v>91.63</v>
      </c>
      <c r="J299" s="46">
        <v>0</v>
      </c>
      <c r="K299" s="46">
        <f t="shared" si="206"/>
        <v>91.63</v>
      </c>
      <c r="L299" s="46">
        <v>0</v>
      </c>
      <c r="M299" s="46">
        <f t="shared" si="205"/>
        <v>91.63</v>
      </c>
    </row>
    <row r="300" spans="1:13" ht="21.6" hidden="1" thickBot="1" x14ac:dyDescent="0.3">
      <c r="A300" s="11" t="s">
        <v>4</v>
      </c>
      <c r="B300" s="30" t="s">
        <v>99</v>
      </c>
      <c r="C300" s="81">
        <v>5457</v>
      </c>
      <c r="D300" s="64" t="s">
        <v>5</v>
      </c>
      <c r="E300" s="64" t="s">
        <v>5</v>
      </c>
      <c r="F300" s="82" t="s">
        <v>28</v>
      </c>
      <c r="G300" s="55">
        <v>92.4</v>
      </c>
      <c r="H300" s="55">
        <v>0</v>
      </c>
      <c r="I300" s="55">
        <f t="shared" si="204"/>
        <v>92.4</v>
      </c>
      <c r="J300" s="50">
        <v>0</v>
      </c>
      <c r="K300" s="50">
        <f t="shared" si="206"/>
        <v>92.4</v>
      </c>
      <c r="L300" s="50">
        <v>0</v>
      </c>
      <c r="M300" s="50">
        <f t="shared" si="205"/>
        <v>92.4</v>
      </c>
    </row>
    <row r="301" spans="1:13" ht="13.9" hidden="1" thickBot="1" x14ac:dyDescent="0.3">
      <c r="A301" s="15"/>
      <c r="B301" s="101"/>
      <c r="C301" s="102"/>
      <c r="D301" s="69">
        <v>3299</v>
      </c>
      <c r="E301" s="69">
        <v>5321</v>
      </c>
      <c r="F301" s="83" t="s">
        <v>14</v>
      </c>
      <c r="G301" s="56">
        <v>92.4</v>
      </c>
      <c r="H301" s="56">
        <v>0</v>
      </c>
      <c r="I301" s="56">
        <f t="shared" si="204"/>
        <v>92.4</v>
      </c>
      <c r="J301" s="42">
        <v>0</v>
      </c>
      <c r="K301" s="42">
        <f t="shared" si="206"/>
        <v>92.4</v>
      </c>
      <c r="L301" s="42">
        <v>0</v>
      </c>
      <c r="M301" s="42">
        <f t="shared" si="205"/>
        <v>92.4</v>
      </c>
    </row>
    <row r="302" spans="1:13" ht="21.6" hidden="1" thickBot="1" x14ac:dyDescent="0.3">
      <c r="A302" s="11" t="s">
        <v>4</v>
      </c>
      <c r="B302" s="30" t="s">
        <v>100</v>
      </c>
      <c r="C302" s="81">
        <v>3427</v>
      </c>
      <c r="D302" s="64" t="s">
        <v>5</v>
      </c>
      <c r="E302" s="64" t="s">
        <v>5</v>
      </c>
      <c r="F302" s="82" t="s">
        <v>29</v>
      </c>
      <c r="G302" s="55">
        <v>69.3</v>
      </c>
      <c r="H302" s="55">
        <v>0</v>
      </c>
      <c r="I302" s="55">
        <f t="shared" si="204"/>
        <v>69.3</v>
      </c>
      <c r="J302" s="35">
        <v>0</v>
      </c>
      <c r="K302" s="35">
        <f t="shared" si="206"/>
        <v>69.3</v>
      </c>
      <c r="L302" s="35">
        <v>0</v>
      </c>
      <c r="M302" s="35">
        <f t="shared" si="205"/>
        <v>69.3</v>
      </c>
    </row>
    <row r="303" spans="1:13" ht="13.9" hidden="1" thickBot="1" x14ac:dyDescent="0.3">
      <c r="A303" s="15"/>
      <c r="B303" s="101"/>
      <c r="C303" s="102"/>
      <c r="D303" s="69">
        <v>3299</v>
      </c>
      <c r="E303" s="69">
        <v>5321</v>
      </c>
      <c r="F303" s="83" t="s">
        <v>14</v>
      </c>
      <c r="G303" s="56">
        <v>69.3</v>
      </c>
      <c r="H303" s="56">
        <v>0</v>
      </c>
      <c r="I303" s="56">
        <f t="shared" si="204"/>
        <v>69.3</v>
      </c>
      <c r="J303" s="46">
        <v>0</v>
      </c>
      <c r="K303" s="46">
        <f t="shared" si="206"/>
        <v>69.3</v>
      </c>
      <c r="L303" s="46">
        <v>0</v>
      </c>
      <c r="M303" s="46">
        <f t="shared" si="205"/>
        <v>69.3</v>
      </c>
    </row>
    <row r="304" spans="1:13" ht="22.5" hidden="1" customHeight="1" x14ac:dyDescent="0.3">
      <c r="A304" s="11" t="s">
        <v>4</v>
      </c>
      <c r="B304" s="30" t="s">
        <v>101</v>
      </c>
      <c r="C304" s="81">
        <v>4467</v>
      </c>
      <c r="D304" s="64" t="s">
        <v>5</v>
      </c>
      <c r="E304" s="64" t="s">
        <v>5</v>
      </c>
      <c r="F304" s="82" t="s">
        <v>30</v>
      </c>
      <c r="G304" s="55">
        <v>92.4</v>
      </c>
      <c r="H304" s="55">
        <v>0</v>
      </c>
      <c r="I304" s="55">
        <f t="shared" si="204"/>
        <v>92.4</v>
      </c>
      <c r="J304" s="50">
        <v>0</v>
      </c>
      <c r="K304" s="50">
        <f t="shared" si="206"/>
        <v>92.4</v>
      </c>
      <c r="L304" s="50">
        <v>0</v>
      </c>
      <c r="M304" s="50">
        <f t="shared" si="205"/>
        <v>92.4</v>
      </c>
    </row>
    <row r="305" spans="1:13" ht="13.9" hidden="1" thickBot="1" x14ac:dyDescent="0.3">
      <c r="A305" s="15"/>
      <c r="B305" s="101"/>
      <c r="C305" s="102"/>
      <c r="D305" s="69">
        <v>3299</v>
      </c>
      <c r="E305" s="69">
        <v>5321</v>
      </c>
      <c r="F305" s="83" t="s">
        <v>14</v>
      </c>
      <c r="G305" s="56">
        <v>92.4</v>
      </c>
      <c r="H305" s="56">
        <v>0</v>
      </c>
      <c r="I305" s="56">
        <f t="shared" si="204"/>
        <v>92.4</v>
      </c>
      <c r="J305" s="42">
        <v>0</v>
      </c>
      <c r="K305" s="42">
        <f t="shared" si="206"/>
        <v>92.4</v>
      </c>
      <c r="L305" s="42">
        <v>0</v>
      </c>
      <c r="M305" s="42">
        <f t="shared" si="205"/>
        <v>92.4</v>
      </c>
    </row>
    <row r="306" spans="1:13" ht="21.6" hidden="1" thickBot="1" x14ac:dyDescent="0.3">
      <c r="A306" s="11" t="s">
        <v>4</v>
      </c>
      <c r="B306" s="30" t="s">
        <v>102</v>
      </c>
      <c r="C306" s="81">
        <v>3436</v>
      </c>
      <c r="D306" s="64" t="s">
        <v>5</v>
      </c>
      <c r="E306" s="64" t="s">
        <v>5</v>
      </c>
      <c r="F306" s="82" t="s">
        <v>31</v>
      </c>
      <c r="G306" s="55">
        <v>58.142000000000003</v>
      </c>
      <c r="H306" s="55">
        <v>0</v>
      </c>
      <c r="I306" s="55">
        <f t="shared" si="204"/>
        <v>58.142000000000003</v>
      </c>
      <c r="J306" s="35">
        <v>0</v>
      </c>
      <c r="K306" s="35">
        <f t="shared" si="206"/>
        <v>58.142000000000003</v>
      </c>
      <c r="L306" s="35">
        <v>0</v>
      </c>
      <c r="M306" s="35">
        <f t="shared" si="205"/>
        <v>58.142000000000003</v>
      </c>
    </row>
    <row r="307" spans="1:13" ht="13.9" hidden="1" thickBot="1" x14ac:dyDescent="0.3">
      <c r="A307" s="15"/>
      <c r="B307" s="101"/>
      <c r="C307" s="102"/>
      <c r="D307" s="69">
        <v>3299</v>
      </c>
      <c r="E307" s="69">
        <v>5321</v>
      </c>
      <c r="F307" s="83" t="s">
        <v>14</v>
      </c>
      <c r="G307" s="56">
        <v>58.142000000000003</v>
      </c>
      <c r="H307" s="56">
        <v>0</v>
      </c>
      <c r="I307" s="56">
        <f t="shared" si="204"/>
        <v>58.142000000000003</v>
      </c>
      <c r="J307" s="46">
        <v>0</v>
      </c>
      <c r="K307" s="46">
        <f t="shared" si="206"/>
        <v>58.142000000000003</v>
      </c>
      <c r="L307" s="46">
        <v>0</v>
      </c>
      <c r="M307" s="46">
        <f t="shared" si="205"/>
        <v>58.142000000000003</v>
      </c>
    </row>
    <row r="308" spans="1:13" ht="21.6" hidden="1" thickBot="1" x14ac:dyDescent="0.3">
      <c r="A308" s="11" t="s">
        <v>4</v>
      </c>
      <c r="B308" s="30" t="s">
        <v>103</v>
      </c>
      <c r="C308" s="81">
        <v>4429</v>
      </c>
      <c r="D308" s="64" t="s">
        <v>5</v>
      </c>
      <c r="E308" s="64" t="s">
        <v>5</v>
      </c>
      <c r="F308" s="82" t="s">
        <v>32</v>
      </c>
      <c r="G308" s="55">
        <v>64.680000000000007</v>
      </c>
      <c r="H308" s="55">
        <v>0</v>
      </c>
      <c r="I308" s="55">
        <f t="shared" si="204"/>
        <v>64.680000000000007</v>
      </c>
      <c r="J308" s="50">
        <v>0</v>
      </c>
      <c r="K308" s="50">
        <f t="shared" si="206"/>
        <v>64.680000000000007</v>
      </c>
      <c r="L308" s="50">
        <v>0</v>
      </c>
      <c r="M308" s="50">
        <f t="shared" si="205"/>
        <v>64.680000000000007</v>
      </c>
    </row>
    <row r="309" spans="1:13" ht="13.9" hidden="1" thickBot="1" x14ac:dyDescent="0.3">
      <c r="A309" s="15"/>
      <c r="B309" s="101"/>
      <c r="C309" s="102"/>
      <c r="D309" s="69">
        <v>3299</v>
      </c>
      <c r="E309" s="69">
        <v>5321</v>
      </c>
      <c r="F309" s="83" t="s">
        <v>14</v>
      </c>
      <c r="G309" s="56">
        <v>64.680000000000007</v>
      </c>
      <c r="H309" s="56">
        <v>0</v>
      </c>
      <c r="I309" s="56">
        <f t="shared" si="204"/>
        <v>64.680000000000007</v>
      </c>
      <c r="J309" s="42">
        <v>0</v>
      </c>
      <c r="K309" s="42">
        <f t="shared" si="206"/>
        <v>64.680000000000007</v>
      </c>
      <c r="L309" s="42">
        <v>0</v>
      </c>
      <c r="M309" s="42">
        <f t="shared" si="205"/>
        <v>64.680000000000007</v>
      </c>
    </row>
    <row r="310" spans="1:13" ht="21.6" hidden="1" thickBot="1" x14ac:dyDescent="0.3">
      <c r="A310" s="11" t="s">
        <v>4</v>
      </c>
      <c r="B310" s="30" t="s">
        <v>104</v>
      </c>
      <c r="C310" s="81">
        <v>3412</v>
      </c>
      <c r="D310" s="64" t="s">
        <v>5</v>
      </c>
      <c r="E310" s="64" t="s">
        <v>5</v>
      </c>
      <c r="F310" s="82" t="s">
        <v>33</v>
      </c>
      <c r="G310" s="55">
        <v>30</v>
      </c>
      <c r="H310" s="55">
        <v>0</v>
      </c>
      <c r="I310" s="55">
        <f t="shared" si="204"/>
        <v>30</v>
      </c>
      <c r="J310" s="35">
        <v>0</v>
      </c>
      <c r="K310" s="35">
        <f t="shared" si="206"/>
        <v>30</v>
      </c>
      <c r="L310" s="35">
        <v>0</v>
      </c>
      <c r="M310" s="35">
        <f t="shared" si="205"/>
        <v>30</v>
      </c>
    </row>
    <row r="311" spans="1:13" ht="13.9" hidden="1" thickBot="1" x14ac:dyDescent="0.3">
      <c r="A311" s="15"/>
      <c r="B311" s="101"/>
      <c r="C311" s="102"/>
      <c r="D311" s="69">
        <v>3299</v>
      </c>
      <c r="E311" s="69">
        <v>5321</v>
      </c>
      <c r="F311" s="83" t="s">
        <v>14</v>
      </c>
      <c r="G311" s="56">
        <v>30</v>
      </c>
      <c r="H311" s="56">
        <v>0</v>
      </c>
      <c r="I311" s="56">
        <f t="shared" si="204"/>
        <v>30</v>
      </c>
      <c r="J311" s="46">
        <v>0</v>
      </c>
      <c r="K311" s="46">
        <f t="shared" si="206"/>
        <v>30</v>
      </c>
      <c r="L311" s="46">
        <v>0</v>
      </c>
      <c r="M311" s="46">
        <f t="shared" si="205"/>
        <v>30</v>
      </c>
    </row>
    <row r="312" spans="1:13" ht="21.6" hidden="1" thickBot="1" x14ac:dyDescent="0.3">
      <c r="A312" s="11" t="s">
        <v>4</v>
      </c>
      <c r="B312" s="30" t="s">
        <v>105</v>
      </c>
      <c r="C312" s="81">
        <v>4450</v>
      </c>
      <c r="D312" s="64" t="s">
        <v>5</v>
      </c>
      <c r="E312" s="64" t="s">
        <v>5</v>
      </c>
      <c r="F312" s="82" t="s">
        <v>34</v>
      </c>
      <c r="G312" s="55">
        <v>30</v>
      </c>
      <c r="H312" s="55">
        <v>0</v>
      </c>
      <c r="I312" s="55">
        <f t="shared" si="204"/>
        <v>30</v>
      </c>
      <c r="J312" s="50">
        <v>0</v>
      </c>
      <c r="K312" s="50">
        <f t="shared" si="206"/>
        <v>30</v>
      </c>
      <c r="L312" s="50">
        <v>0</v>
      </c>
      <c r="M312" s="50">
        <f t="shared" si="205"/>
        <v>30</v>
      </c>
    </row>
    <row r="313" spans="1:13" ht="13.9" hidden="1" thickBot="1" x14ac:dyDescent="0.3">
      <c r="A313" s="15"/>
      <c r="B313" s="101"/>
      <c r="C313" s="102"/>
      <c r="D313" s="69">
        <v>3299</v>
      </c>
      <c r="E313" s="69">
        <v>5321</v>
      </c>
      <c r="F313" s="83" t="s">
        <v>14</v>
      </c>
      <c r="G313" s="56">
        <v>30</v>
      </c>
      <c r="H313" s="56">
        <v>0</v>
      </c>
      <c r="I313" s="56">
        <f t="shared" si="204"/>
        <v>30</v>
      </c>
      <c r="J313" s="42">
        <v>0</v>
      </c>
      <c r="K313" s="42">
        <f t="shared" si="206"/>
        <v>30</v>
      </c>
      <c r="L313" s="42">
        <v>0</v>
      </c>
      <c r="M313" s="42">
        <f t="shared" si="205"/>
        <v>30</v>
      </c>
    </row>
    <row r="314" spans="1:13" ht="21.6" hidden="1" thickBot="1" x14ac:dyDescent="0.3">
      <c r="A314" s="11" t="s">
        <v>4</v>
      </c>
      <c r="B314" s="30" t="s">
        <v>106</v>
      </c>
      <c r="C314" s="81">
        <v>2302</v>
      </c>
      <c r="D314" s="64" t="s">
        <v>5</v>
      </c>
      <c r="E314" s="64" t="s">
        <v>5</v>
      </c>
      <c r="F314" s="82" t="s">
        <v>35</v>
      </c>
      <c r="G314" s="55">
        <v>62.807000000000002</v>
      </c>
      <c r="H314" s="55">
        <v>0</v>
      </c>
      <c r="I314" s="55">
        <f t="shared" si="204"/>
        <v>62.807000000000002</v>
      </c>
      <c r="J314" s="35">
        <v>0</v>
      </c>
      <c r="K314" s="35">
        <f t="shared" si="206"/>
        <v>62.807000000000002</v>
      </c>
      <c r="L314" s="35">
        <v>0</v>
      </c>
      <c r="M314" s="35">
        <f t="shared" si="205"/>
        <v>62.807000000000002</v>
      </c>
    </row>
    <row r="315" spans="1:13" ht="13.9" hidden="1" thickBot="1" x14ac:dyDescent="0.3">
      <c r="A315" s="15"/>
      <c r="B315" s="101"/>
      <c r="C315" s="102"/>
      <c r="D315" s="69">
        <v>3299</v>
      </c>
      <c r="E315" s="69">
        <v>5321</v>
      </c>
      <c r="F315" s="83" t="s">
        <v>14</v>
      </c>
      <c r="G315" s="56">
        <v>62.807000000000002</v>
      </c>
      <c r="H315" s="56">
        <v>0</v>
      </c>
      <c r="I315" s="56">
        <f t="shared" si="204"/>
        <v>62.807000000000002</v>
      </c>
      <c r="J315" s="46">
        <v>0</v>
      </c>
      <c r="K315" s="46">
        <f t="shared" si="206"/>
        <v>62.807000000000002</v>
      </c>
      <c r="L315" s="46">
        <v>0</v>
      </c>
      <c r="M315" s="46">
        <f t="shared" si="205"/>
        <v>62.807000000000002</v>
      </c>
    </row>
    <row r="316" spans="1:13" ht="22.5" hidden="1" customHeight="1" x14ac:dyDescent="0.3">
      <c r="A316" s="11" t="s">
        <v>4</v>
      </c>
      <c r="B316" s="30" t="s">
        <v>107</v>
      </c>
      <c r="C316" s="81">
        <v>4463</v>
      </c>
      <c r="D316" s="64" t="s">
        <v>5</v>
      </c>
      <c r="E316" s="64" t="s">
        <v>5</v>
      </c>
      <c r="F316" s="82" t="s">
        <v>36</v>
      </c>
      <c r="G316" s="55">
        <v>33.094999999999999</v>
      </c>
      <c r="H316" s="55">
        <v>0</v>
      </c>
      <c r="I316" s="55">
        <f t="shared" si="204"/>
        <v>33.094999999999999</v>
      </c>
      <c r="J316" s="50">
        <v>0</v>
      </c>
      <c r="K316" s="50">
        <f t="shared" si="206"/>
        <v>33.094999999999999</v>
      </c>
      <c r="L316" s="50">
        <v>0</v>
      </c>
      <c r="M316" s="50">
        <f t="shared" si="205"/>
        <v>33.094999999999999</v>
      </c>
    </row>
    <row r="317" spans="1:13" ht="13.9" hidden="1" thickBot="1" x14ac:dyDescent="0.3">
      <c r="A317" s="15"/>
      <c r="B317" s="101"/>
      <c r="C317" s="102"/>
      <c r="D317" s="69">
        <v>3299</v>
      </c>
      <c r="E317" s="69">
        <v>5321</v>
      </c>
      <c r="F317" s="83" t="s">
        <v>14</v>
      </c>
      <c r="G317" s="56">
        <v>33.094999999999999</v>
      </c>
      <c r="H317" s="56">
        <v>0</v>
      </c>
      <c r="I317" s="56">
        <f t="shared" si="204"/>
        <v>33.094999999999999</v>
      </c>
      <c r="J317" s="42">
        <v>0</v>
      </c>
      <c r="K317" s="42">
        <f t="shared" si="206"/>
        <v>33.094999999999999</v>
      </c>
      <c r="L317" s="42">
        <v>0</v>
      </c>
      <c r="M317" s="42">
        <f t="shared" si="205"/>
        <v>33.094999999999999</v>
      </c>
    </row>
    <row r="318" spans="1:13" ht="21.6" hidden="1" thickBot="1" x14ac:dyDescent="0.3">
      <c r="A318" s="11" t="s">
        <v>4</v>
      </c>
      <c r="B318" s="30" t="s">
        <v>108</v>
      </c>
      <c r="C318" s="81">
        <v>2484</v>
      </c>
      <c r="D318" s="64" t="s">
        <v>5</v>
      </c>
      <c r="E318" s="64" t="s">
        <v>5</v>
      </c>
      <c r="F318" s="82" t="s">
        <v>37</v>
      </c>
      <c r="G318" s="55">
        <v>35.228000000000002</v>
      </c>
      <c r="H318" s="55">
        <v>0</v>
      </c>
      <c r="I318" s="55">
        <f t="shared" si="204"/>
        <v>35.228000000000002</v>
      </c>
      <c r="J318" s="35">
        <v>0</v>
      </c>
      <c r="K318" s="35">
        <f t="shared" si="206"/>
        <v>35.228000000000002</v>
      </c>
      <c r="L318" s="35">
        <v>0</v>
      </c>
      <c r="M318" s="35">
        <f t="shared" si="205"/>
        <v>35.228000000000002</v>
      </c>
    </row>
    <row r="319" spans="1:13" ht="13.9" hidden="1" thickBot="1" x14ac:dyDescent="0.3">
      <c r="A319" s="15"/>
      <c r="B319" s="101"/>
      <c r="C319" s="102"/>
      <c r="D319" s="69">
        <v>3299</v>
      </c>
      <c r="E319" s="69">
        <v>5321</v>
      </c>
      <c r="F319" s="83" t="s">
        <v>14</v>
      </c>
      <c r="G319" s="56">
        <v>35.228000000000002</v>
      </c>
      <c r="H319" s="56">
        <v>0</v>
      </c>
      <c r="I319" s="56">
        <f t="shared" si="204"/>
        <v>35.228000000000002</v>
      </c>
      <c r="J319" s="46">
        <v>0</v>
      </c>
      <c r="K319" s="46">
        <f t="shared" si="206"/>
        <v>35.228000000000002</v>
      </c>
      <c r="L319" s="46">
        <v>0</v>
      </c>
      <c r="M319" s="46">
        <f t="shared" si="205"/>
        <v>35.228000000000002</v>
      </c>
    </row>
    <row r="320" spans="1:13" ht="13.9" hidden="1" thickBot="1" x14ac:dyDescent="0.3">
      <c r="A320" s="11" t="s">
        <v>4</v>
      </c>
      <c r="B320" s="30" t="s">
        <v>109</v>
      </c>
      <c r="C320" s="81">
        <v>2487</v>
      </c>
      <c r="D320" s="64" t="s">
        <v>5</v>
      </c>
      <c r="E320" s="64" t="s">
        <v>5</v>
      </c>
      <c r="F320" s="82" t="s">
        <v>38</v>
      </c>
      <c r="G320" s="55">
        <v>81.206000000000003</v>
      </c>
      <c r="H320" s="55">
        <v>0</v>
      </c>
      <c r="I320" s="55">
        <f t="shared" si="204"/>
        <v>81.206000000000003</v>
      </c>
      <c r="J320" s="50">
        <v>0</v>
      </c>
      <c r="K320" s="50">
        <f t="shared" si="206"/>
        <v>81.206000000000003</v>
      </c>
      <c r="L320" s="50">
        <v>0</v>
      </c>
      <c r="M320" s="50">
        <f t="shared" si="205"/>
        <v>81.206000000000003</v>
      </c>
    </row>
    <row r="321" spans="1:14" ht="13.9" hidden="1" thickBot="1" x14ac:dyDescent="0.3">
      <c r="A321" s="15"/>
      <c r="B321" s="101"/>
      <c r="C321" s="102"/>
      <c r="D321" s="69">
        <v>3299</v>
      </c>
      <c r="E321" s="69">
        <v>5321</v>
      </c>
      <c r="F321" s="83" t="s">
        <v>14</v>
      </c>
      <c r="G321" s="56">
        <v>81.206000000000003</v>
      </c>
      <c r="H321" s="56">
        <v>0</v>
      </c>
      <c r="I321" s="56">
        <f t="shared" si="204"/>
        <v>81.206000000000003</v>
      </c>
      <c r="J321" s="42">
        <v>0</v>
      </c>
      <c r="K321" s="42">
        <f t="shared" si="206"/>
        <v>81.206000000000003</v>
      </c>
      <c r="L321" s="42">
        <v>0</v>
      </c>
      <c r="M321" s="42">
        <f t="shared" si="205"/>
        <v>81.206000000000003</v>
      </c>
    </row>
    <row r="322" spans="1:14" ht="21.6" hidden="1" thickBot="1" x14ac:dyDescent="0.3">
      <c r="A322" s="11" t="s">
        <v>4</v>
      </c>
      <c r="B322" s="30" t="s">
        <v>110</v>
      </c>
      <c r="C322" s="81">
        <v>4459</v>
      </c>
      <c r="D322" s="64" t="s">
        <v>5</v>
      </c>
      <c r="E322" s="64" t="s">
        <v>5</v>
      </c>
      <c r="F322" s="82" t="s">
        <v>39</v>
      </c>
      <c r="G322" s="55">
        <v>92.4</v>
      </c>
      <c r="H322" s="55">
        <v>0</v>
      </c>
      <c r="I322" s="55">
        <f t="shared" si="204"/>
        <v>92.4</v>
      </c>
      <c r="J322" s="35">
        <v>0</v>
      </c>
      <c r="K322" s="35">
        <f t="shared" si="206"/>
        <v>92.4</v>
      </c>
      <c r="L322" s="35">
        <v>0</v>
      </c>
      <c r="M322" s="35">
        <f t="shared" si="205"/>
        <v>92.4</v>
      </c>
    </row>
    <row r="323" spans="1:14" ht="13.9" hidden="1" thickBot="1" x14ac:dyDescent="0.3">
      <c r="A323" s="15"/>
      <c r="B323" s="101"/>
      <c r="C323" s="102"/>
      <c r="D323" s="69">
        <v>3299</v>
      </c>
      <c r="E323" s="69">
        <v>5321</v>
      </c>
      <c r="F323" s="83" t="s">
        <v>14</v>
      </c>
      <c r="G323" s="56">
        <v>92.4</v>
      </c>
      <c r="H323" s="56">
        <v>0</v>
      </c>
      <c r="I323" s="56">
        <f t="shared" si="204"/>
        <v>92.4</v>
      </c>
      <c r="J323" s="46">
        <v>0</v>
      </c>
      <c r="K323" s="46">
        <f t="shared" si="206"/>
        <v>92.4</v>
      </c>
      <c r="L323" s="46">
        <v>0</v>
      </c>
      <c r="M323" s="46">
        <f t="shared" si="205"/>
        <v>92.4</v>
      </c>
    </row>
    <row r="324" spans="1:14" ht="21.6" hidden="1" thickBot="1" x14ac:dyDescent="0.3">
      <c r="A324" s="11" t="s">
        <v>4</v>
      </c>
      <c r="B324" s="30" t="s">
        <v>111</v>
      </c>
      <c r="C324" s="81">
        <v>4439</v>
      </c>
      <c r="D324" s="64" t="s">
        <v>5</v>
      </c>
      <c r="E324" s="64" t="s">
        <v>5</v>
      </c>
      <c r="F324" s="82" t="s">
        <v>40</v>
      </c>
      <c r="G324" s="55">
        <v>45.238999999999997</v>
      </c>
      <c r="H324" s="55">
        <v>0</v>
      </c>
      <c r="I324" s="55">
        <f t="shared" si="204"/>
        <v>45.238999999999997</v>
      </c>
      <c r="J324" s="50">
        <v>0</v>
      </c>
      <c r="K324" s="50">
        <f t="shared" si="206"/>
        <v>45.238999999999997</v>
      </c>
      <c r="L324" s="50">
        <v>0</v>
      </c>
      <c r="M324" s="50">
        <f t="shared" si="205"/>
        <v>45.238999999999997</v>
      </c>
    </row>
    <row r="325" spans="1:14" ht="13.9" hidden="1" thickBot="1" x14ac:dyDescent="0.3">
      <c r="A325" s="15"/>
      <c r="B325" s="101"/>
      <c r="C325" s="102"/>
      <c r="D325" s="69">
        <v>3299</v>
      </c>
      <c r="E325" s="69">
        <v>5321</v>
      </c>
      <c r="F325" s="83" t="s">
        <v>14</v>
      </c>
      <c r="G325" s="56">
        <v>45.238999999999997</v>
      </c>
      <c r="H325" s="56">
        <v>0</v>
      </c>
      <c r="I325" s="56">
        <f t="shared" si="204"/>
        <v>45.238999999999997</v>
      </c>
      <c r="J325" s="42">
        <v>0</v>
      </c>
      <c r="K325" s="42">
        <f t="shared" si="206"/>
        <v>45.238999999999997</v>
      </c>
      <c r="L325" s="42">
        <v>0</v>
      </c>
      <c r="M325" s="42">
        <f t="shared" si="205"/>
        <v>45.238999999999997</v>
      </c>
    </row>
    <row r="326" spans="1:14" ht="36" hidden="1" customHeight="1" x14ac:dyDescent="0.3">
      <c r="A326" s="11" t="s">
        <v>4</v>
      </c>
      <c r="B326" s="30" t="s">
        <v>112</v>
      </c>
      <c r="C326" s="81">
        <v>2446</v>
      </c>
      <c r="D326" s="64" t="s">
        <v>5</v>
      </c>
      <c r="E326" s="64" t="s">
        <v>5</v>
      </c>
      <c r="F326" s="82" t="s">
        <v>41</v>
      </c>
      <c r="G326" s="55">
        <v>45.087000000000003</v>
      </c>
      <c r="H326" s="55">
        <v>0</v>
      </c>
      <c r="I326" s="55">
        <f t="shared" si="204"/>
        <v>45.087000000000003</v>
      </c>
      <c r="J326" s="35">
        <v>0</v>
      </c>
      <c r="K326" s="35">
        <f t="shared" si="206"/>
        <v>45.087000000000003</v>
      </c>
      <c r="L326" s="35">
        <v>0</v>
      </c>
      <c r="M326" s="35">
        <f t="shared" si="205"/>
        <v>45.087000000000003</v>
      </c>
    </row>
    <row r="327" spans="1:14" ht="13.9" hidden="1" thickBot="1" x14ac:dyDescent="0.3">
      <c r="A327" s="15"/>
      <c r="B327" s="101"/>
      <c r="C327" s="102"/>
      <c r="D327" s="69">
        <v>3299</v>
      </c>
      <c r="E327" s="69">
        <v>5321</v>
      </c>
      <c r="F327" s="83" t="s">
        <v>14</v>
      </c>
      <c r="G327" s="56">
        <v>45.087000000000003</v>
      </c>
      <c r="H327" s="56">
        <v>0</v>
      </c>
      <c r="I327" s="56">
        <f t="shared" si="204"/>
        <v>45.087000000000003</v>
      </c>
      <c r="J327" s="46">
        <v>0</v>
      </c>
      <c r="K327" s="46">
        <f t="shared" si="206"/>
        <v>45.087000000000003</v>
      </c>
      <c r="L327" s="46">
        <v>0</v>
      </c>
      <c r="M327" s="46">
        <f t="shared" si="205"/>
        <v>45.087000000000003</v>
      </c>
    </row>
    <row r="328" spans="1:14" ht="31.9" hidden="1" thickBot="1" x14ac:dyDescent="0.3">
      <c r="A328" s="11" t="s">
        <v>4</v>
      </c>
      <c r="B328" s="30" t="s">
        <v>113</v>
      </c>
      <c r="C328" s="81">
        <v>2329</v>
      </c>
      <c r="D328" s="64" t="s">
        <v>5</v>
      </c>
      <c r="E328" s="64" t="s">
        <v>5</v>
      </c>
      <c r="F328" s="82" t="s">
        <v>42</v>
      </c>
      <c r="G328" s="55">
        <v>72.911000000000001</v>
      </c>
      <c r="H328" s="55">
        <v>0</v>
      </c>
      <c r="I328" s="55">
        <f t="shared" si="204"/>
        <v>72.911000000000001</v>
      </c>
      <c r="J328" s="50">
        <v>0</v>
      </c>
      <c r="K328" s="50">
        <f t="shared" si="206"/>
        <v>72.911000000000001</v>
      </c>
      <c r="L328" s="50">
        <v>0</v>
      </c>
      <c r="M328" s="50">
        <f t="shared" si="205"/>
        <v>72.911000000000001</v>
      </c>
    </row>
    <row r="329" spans="1:14" ht="13.9" hidden="1" thickBot="1" x14ac:dyDescent="0.3">
      <c r="A329" s="15"/>
      <c r="B329" s="101"/>
      <c r="C329" s="102"/>
      <c r="D329" s="69">
        <v>3299</v>
      </c>
      <c r="E329" s="69">
        <v>5321</v>
      </c>
      <c r="F329" s="83" t="s">
        <v>14</v>
      </c>
      <c r="G329" s="56">
        <v>72.911000000000001</v>
      </c>
      <c r="H329" s="56">
        <v>0</v>
      </c>
      <c r="I329" s="56">
        <f t="shared" si="204"/>
        <v>72.911000000000001</v>
      </c>
      <c r="J329" s="42">
        <v>0</v>
      </c>
      <c r="K329" s="42">
        <f t="shared" si="206"/>
        <v>72.911000000000001</v>
      </c>
      <c r="L329" s="42">
        <v>0</v>
      </c>
      <c r="M329" s="42">
        <f t="shared" si="205"/>
        <v>72.911000000000001</v>
      </c>
    </row>
    <row r="330" spans="1:14" ht="31.9" hidden="1" thickBot="1" x14ac:dyDescent="0.3">
      <c r="A330" s="11" t="s">
        <v>4</v>
      </c>
      <c r="B330" s="30" t="s">
        <v>114</v>
      </c>
      <c r="C330" s="81" t="s">
        <v>115</v>
      </c>
      <c r="D330" s="64" t="s">
        <v>5</v>
      </c>
      <c r="E330" s="64" t="s">
        <v>5</v>
      </c>
      <c r="F330" s="82" t="s">
        <v>43</v>
      </c>
      <c r="G330" s="55">
        <v>76.186000000000007</v>
      </c>
      <c r="H330" s="55">
        <v>0</v>
      </c>
      <c r="I330" s="55">
        <f t="shared" si="204"/>
        <v>76.186000000000007</v>
      </c>
      <c r="J330" s="35">
        <v>0</v>
      </c>
      <c r="K330" s="35">
        <f t="shared" si="206"/>
        <v>76.186000000000007</v>
      </c>
      <c r="L330" s="35">
        <v>0</v>
      </c>
      <c r="M330" s="35">
        <f t="shared" si="205"/>
        <v>76.186000000000007</v>
      </c>
    </row>
    <row r="331" spans="1:14" ht="13.9" hidden="1" thickBot="1" x14ac:dyDescent="0.3">
      <c r="A331" s="27"/>
      <c r="B331" s="101"/>
      <c r="C331" s="102"/>
      <c r="D331" s="69">
        <v>3299</v>
      </c>
      <c r="E331" s="69">
        <v>5321</v>
      </c>
      <c r="F331" s="83" t="s">
        <v>14</v>
      </c>
      <c r="G331" s="56">
        <v>76.186000000000007</v>
      </c>
      <c r="H331" s="56">
        <v>0</v>
      </c>
      <c r="I331" s="56">
        <f t="shared" si="204"/>
        <v>76.186000000000007</v>
      </c>
      <c r="J331" s="42">
        <v>0</v>
      </c>
      <c r="K331" s="42">
        <f t="shared" si="206"/>
        <v>76.186000000000007</v>
      </c>
      <c r="L331" s="46">
        <v>0</v>
      </c>
      <c r="M331" s="46">
        <f t="shared" si="205"/>
        <v>76.186000000000007</v>
      </c>
    </row>
    <row r="332" spans="1:14" ht="13.5" thickBot="1" x14ac:dyDescent="0.25">
      <c r="A332" s="73" t="s">
        <v>4</v>
      </c>
      <c r="B332" s="216" t="s">
        <v>116</v>
      </c>
      <c r="C332" s="217"/>
      <c r="D332" s="217" t="s">
        <v>5</v>
      </c>
      <c r="E332" s="217" t="s">
        <v>5</v>
      </c>
      <c r="F332" s="74" t="s">
        <v>117</v>
      </c>
      <c r="G332" s="53">
        <f>G333</f>
        <v>0</v>
      </c>
      <c r="H332" s="53">
        <f>H333</f>
        <v>100.214</v>
      </c>
      <c r="I332" s="53">
        <f>I333</f>
        <v>100.214</v>
      </c>
      <c r="J332" s="119">
        <v>0</v>
      </c>
      <c r="K332" s="119">
        <f t="shared" si="206"/>
        <v>100.214</v>
      </c>
      <c r="L332" s="45">
        <f>+L333</f>
        <v>-100.214</v>
      </c>
      <c r="M332" s="45">
        <f t="shared" si="205"/>
        <v>0</v>
      </c>
      <c r="N332" s="124" t="s">
        <v>231</v>
      </c>
    </row>
    <row r="333" spans="1:14" x14ac:dyDescent="0.2">
      <c r="A333" s="141" t="s">
        <v>4</v>
      </c>
      <c r="B333" s="120" t="s">
        <v>118</v>
      </c>
      <c r="C333" s="142" t="s">
        <v>7</v>
      </c>
      <c r="D333" s="143" t="s">
        <v>5</v>
      </c>
      <c r="E333" s="144" t="s">
        <v>5</v>
      </c>
      <c r="F333" s="145" t="s">
        <v>117</v>
      </c>
      <c r="G333" s="112">
        <v>0</v>
      </c>
      <c r="H333" s="112">
        <f>H334</f>
        <v>100.214</v>
      </c>
      <c r="I333" s="112">
        <f>G333+H333</f>
        <v>100.214</v>
      </c>
      <c r="J333" s="112">
        <v>0</v>
      </c>
      <c r="K333" s="112">
        <f t="shared" si="206"/>
        <v>100.214</v>
      </c>
      <c r="L333" s="112">
        <f>+L334</f>
        <v>-100.214</v>
      </c>
      <c r="M333" s="112">
        <f t="shared" si="205"/>
        <v>0</v>
      </c>
      <c r="N333" s="124" t="s">
        <v>231</v>
      </c>
    </row>
    <row r="334" spans="1:14" ht="13.5" thickBot="1" x14ac:dyDescent="0.25">
      <c r="A334" s="148"/>
      <c r="B334" s="160"/>
      <c r="C334" s="161"/>
      <c r="D334" s="71">
        <v>3299</v>
      </c>
      <c r="E334" s="69">
        <v>5901</v>
      </c>
      <c r="F334" s="83" t="s">
        <v>8</v>
      </c>
      <c r="G334" s="92">
        <v>0</v>
      </c>
      <c r="H334" s="92">
        <v>100.214</v>
      </c>
      <c r="I334" s="92">
        <f>H334</f>
        <v>100.214</v>
      </c>
      <c r="J334" s="108">
        <v>0</v>
      </c>
      <c r="K334" s="108">
        <f t="shared" si="206"/>
        <v>100.214</v>
      </c>
      <c r="L334" s="108">
        <v>-100.214</v>
      </c>
      <c r="M334" s="108">
        <f t="shared" si="205"/>
        <v>0</v>
      </c>
    </row>
    <row r="335" spans="1:14" ht="23.25" thickBot="1" x14ac:dyDescent="0.25">
      <c r="A335" s="73" t="s">
        <v>4</v>
      </c>
      <c r="B335" s="216" t="s">
        <v>119</v>
      </c>
      <c r="C335" s="217"/>
      <c r="D335" s="217"/>
      <c r="E335" s="217"/>
      <c r="F335" s="74" t="s">
        <v>120</v>
      </c>
      <c r="G335" s="53">
        <f>G336</f>
        <v>1500</v>
      </c>
      <c r="H335" s="53">
        <f>H336</f>
        <v>0</v>
      </c>
      <c r="I335" s="53">
        <f>I336</f>
        <v>1500</v>
      </c>
      <c r="J335" s="45">
        <v>0</v>
      </c>
      <c r="K335" s="45">
        <f t="shared" si="206"/>
        <v>1500</v>
      </c>
      <c r="L335" s="45">
        <v>0</v>
      </c>
      <c r="M335" s="45">
        <f t="shared" si="205"/>
        <v>1500</v>
      </c>
    </row>
    <row r="336" spans="1:14" ht="21" hidden="1" customHeight="1" x14ac:dyDescent="0.3">
      <c r="A336" s="24" t="s">
        <v>4</v>
      </c>
      <c r="B336" s="120" t="s">
        <v>122</v>
      </c>
      <c r="C336" s="31" t="s">
        <v>7</v>
      </c>
      <c r="D336" s="25" t="s">
        <v>5</v>
      </c>
      <c r="E336" s="26" t="s">
        <v>5</v>
      </c>
      <c r="F336" s="47" t="s">
        <v>120</v>
      </c>
      <c r="G336" s="54">
        <v>1500</v>
      </c>
      <c r="H336" s="54">
        <f>H337</f>
        <v>0</v>
      </c>
      <c r="I336" s="54">
        <f>G336+H336</f>
        <v>1500</v>
      </c>
      <c r="J336" s="35">
        <v>0</v>
      </c>
      <c r="K336" s="35">
        <f t="shared" si="206"/>
        <v>1500</v>
      </c>
      <c r="L336" s="35">
        <v>0</v>
      </c>
      <c r="M336" s="35">
        <f t="shared" si="205"/>
        <v>1500</v>
      </c>
    </row>
    <row r="337" spans="1:13" ht="13.9" hidden="1" customHeight="1" thickBot="1" x14ac:dyDescent="0.3">
      <c r="A337" s="32"/>
      <c r="B337" s="101"/>
      <c r="C337" s="103"/>
      <c r="D337" s="28">
        <v>3299</v>
      </c>
      <c r="E337" s="29">
        <v>5901</v>
      </c>
      <c r="F337" s="48" t="s">
        <v>8</v>
      </c>
      <c r="G337" s="57">
        <v>1500</v>
      </c>
      <c r="H337" s="57">
        <v>0</v>
      </c>
      <c r="I337" s="57">
        <f>G337+H337</f>
        <v>1500</v>
      </c>
      <c r="J337" s="46">
        <v>0</v>
      </c>
      <c r="K337" s="46">
        <f t="shared" si="206"/>
        <v>1500</v>
      </c>
      <c r="L337" s="42">
        <v>0</v>
      </c>
      <c r="M337" s="42">
        <f t="shared" si="205"/>
        <v>1500</v>
      </c>
    </row>
    <row r="338" spans="1:13" ht="13.5" thickBot="1" x14ac:dyDescent="0.25">
      <c r="A338" s="139" t="s">
        <v>4</v>
      </c>
      <c r="B338" s="201" t="s">
        <v>121</v>
      </c>
      <c r="C338" s="202"/>
      <c r="D338" s="202"/>
      <c r="E338" s="202"/>
      <c r="F338" s="203"/>
      <c r="G338" s="137">
        <v>35000</v>
      </c>
      <c r="H338" s="137">
        <v>10006.709769999999</v>
      </c>
      <c r="I338" s="137">
        <v>45006.709770000001</v>
      </c>
      <c r="J338" s="138">
        <v>0</v>
      </c>
      <c r="K338" s="138">
        <v>45006.709770000001</v>
      </c>
      <c r="L338" s="138">
        <v>0</v>
      </c>
      <c r="M338" s="138">
        <f t="shared" si="205"/>
        <v>45006.709770000001</v>
      </c>
    </row>
    <row r="339" spans="1:13" x14ac:dyDescent="0.2">
      <c r="A339" s="104"/>
      <c r="B339" s="104"/>
      <c r="C339" s="104"/>
      <c r="D339" s="104"/>
      <c r="E339" s="104"/>
      <c r="F339" s="140">
        <v>42494</v>
      </c>
      <c r="G339" s="105"/>
      <c r="H339" s="104"/>
      <c r="I339" s="104"/>
      <c r="J339" s="106"/>
      <c r="K339" s="106"/>
      <c r="L339" s="95"/>
      <c r="M339" s="95"/>
    </row>
  </sheetData>
  <sheetProtection password="C632" sheet="1" objects="1" scenarios="1" selectLockedCells="1"/>
  <mergeCells count="18">
    <mergeCell ref="B332:E332"/>
    <mergeCell ref="B335:E335"/>
    <mergeCell ref="F1:N1"/>
    <mergeCell ref="A2:I2"/>
    <mergeCell ref="K2:M2"/>
    <mergeCell ref="B338:F338"/>
    <mergeCell ref="B219:C219"/>
    <mergeCell ref="A4:I4"/>
    <mergeCell ref="A6:I6"/>
    <mergeCell ref="B9:C9"/>
    <mergeCell ref="B10:F10"/>
    <mergeCell ref="B11:F11"/>
    <mergeCell ref="B12:E12"/>
    <mergeCell ref="B214:E214"/>
    <mergeCell ref="B216:C216"/>
    <mergeCell ref="B217:E217"/>
    <mergeCell ref="B240:E240"/>
    <mergeCell ref="B269:E269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workbookViewId="0">
      <selection activeCell="H30" sqref="H3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19" t="s">
        <v>240</v>
      </c>
      <c r="B1" s="219"/>
      <c r="C1" s="220" t="s">
        <v>303</v>
      </c>
      <c r="D1" s="221"/>
      <c r="E1" s="221"/>
    </row>
    <row r="2" spans="1:10" ht="24.75" thickBot="1" x14ac:dyDescent="0.3">
      <c r="A2" s="162" t="s">
        <v>241</v>
      </c>
      <c r="B2" s="163" t="s">
        <v>242</v>
      </c>
      <c r="C2" s="164" t="s">
        <v>243</v>
      </c>
      <c r="D2" s="164" t="s">
        <v>231</v>
      </c>
      <c r="E2" s="164" t="s">
        <v>244</v>
      </c>
    </row>
    <row r="3" spans="1:10" ht="15" customHeight="1" x14ac:dyDescent="0.25">
      <c r="A3" s="165" t="s">
        <v>245</v>
      </c>
      <c r="B3" s="166" t="s">
        <v>246</v>
      </c>
      <c r="C3" s="167">
        <f>C4+C5+C6</f>
        <v>2625863.2199999997</v>
      </c>
      <c r="D3" s="167">
        <f>D4+D5+D6</f>
        <v>0</v>
      </c>
      <c r="E3" s="168">
        <f t="shared" ref="E3:E25" si="0">C3+D3</f>
        <v>2625863.2199999997</v>
      </c>
    </row>
    <row r="4" spans="1:10" ht="15" customHeight="1" x14ac:dyDescent="0.25">
      <c r="A4" s="169" t="s">
        <v>247</v>
      </c>
      <c r="B4" s="170" t="s">
        <v>248</v>
      </c>
      <c r="C4" s="171">
        <v>2466142.71</v>
      </c>
      <c r="D4" s="172">
        <v>0</v>
      </c>
      <c r="E4" s="173">
        <f t="shared" si="0"/>
        <v>2466142.71</v>
      </c>
      <c r="J4" s="174"/>
    </row>
    <row r="5" spans="1:10" ht="15" customHeight="1" x14ac:dyDescent="0.25">
      <c r="A5" s="169" t="s">
        <v>249</v>
      </c>
      <c r="B5" s="170" t="s">
        <v>250</v>
      </c>
      <c r="C5" s="171">
        <v>159504.26</v>
      </c>
      <c r="D5" s="175">
        <v>0</v>
      </c>
      <c r="E5" s="173">
        <f t="shared" si="0"/>
        <v>159504.26</v>
      </c>
    </row>
    <row r="6" spans="1:10" ht="15" customHeight="1" x14ac:dyDescent="0.25">
      <c r="A6" s="169" t="s">
        <v>251</v>
      </c>
      <c r="B6" s="170" t="s">
        <v>252</v>
      </c>
      <c r="C6" s="171">
        <v>216.25</v>
      </c>
      <c r="D6" s="171">
        <v>0</v>
      </c>
      <c r="E6" s="173">
        <f t="shared" si="0"/>
        <v>216.25</v>
      </c>
    </row>
    <row r="7" spans="1:10" ht="15" customHeight="1" x14ac:dyDescent="0.25">
      <c r="A7" s="176" t="s">
        <v>253</v>
      </c>
      <c r="B7" s="170" t="s">
        <v>254</v>
      </c>
      <c r="C7" s="177">
        <f>C8+C14</f>
        <v>4464116.72</v>
      </c>
      <c r="D7" s="177">
        <f>D8+D14</f>
        <v>0</v>
      </c>
      <c r="E7" s="178">
        <f t="shared" si="0"/>
        <v>4464116.72</v>
      </c>
    </row>
    <row r="8" spans="1:10" ht="15" customHeight="1" x14ac:dyDescent="0.25">
      <c r="A8" s="169" t="s">
        <v>255</v>
      </c>
      <c r="B8" s="170" t="s">
        <v>256</v>
      </c>
      <c r="C8" s="171">
        <f>C9+C10+C12+C13</f>
        <v>4268257.71</v>
      </c>
      <c r="D8" s="171">
        <f>D9+D10+D12+D13</f>
        <v>0</v>
      </c>
      <c r="E8" s="179">
        <f t="shared" si="0"/>
        <v>4268257.71</v>
      </c>
    </row>
    <row r="9" spans="1:10" ht="15" customHeight="1" x14ac:dyDescent="0.25">
      <c r="A9" s="169" t="s">
        <v>257</v>
      </c>
      <c r="B9" s="170" t="s">
        <v>258</v>
      </c>
      <c r="C9" s="171">
        <v>63118.7</v>
      </c>
      <c r="D9" s="171">
        <v>0</v>
      </c>
      <c r="E9" s="179">
        <f t="shared" si="0"/>
        <v>63118.7</v>
      </c>
    </row>
    <row r="10" spans="1:10" ht="15" customHeight="1" x14ac:dyDescent="0.25">
      <c r="A10" s="169" t="s">
        <v>259</v>
      </c>
      <c r="B10" s="170" t="s">
        <v>256</v>
      </c>
      <c r="C10" s="171">
        <v>4180369.0100000002</v>
      </c>
      <c r="D10" s="171">
        <v>0</v>
      </c>
      <c r="E10" s="179">
        <f t="shared" si="0"/>
        <v>4180369.0100000002</v>
      </c>
    </row>
    <row r="11" spans="1:10" ht="15" customHeight="1" x14ac:dyDescent="0.25">
      <c r="A11" s="169" t="s">
        <v>260</v>
      </c>
      <c r="B11" s="170">
        <v>4123</v>
      </c>
      <c r="C11" s="171">
        <v>0</v>
      </c>
      <c r="D11" s="171">
        <v>0</v>
      </c>
      <c r="E11" s="179">
        <f>SUM(C11:D11)</f>
        <v>0</v>
      </c>
    </row>
    <row r="12" spans="1:10" ht="15" customHeight="1" x14ac:dyDescent="0.25">
      <c r="A12" s="169" t="s">
        <v>261</v>
      </c>
      <c r="B12" s="170" t="s">
        <v>262</v>
      </c>
      <c r="C12" s="171">
        <v>0</v>
      </c>
      <c r="D12" s="171">
        <v>0</v>
      </c>
      <c r="E12" s="179">
        <f>SUM(C12:D12)</f>
        <v>0</v>
      </c>
    </row>
    <row r="13" spans="1:10" ht="15" customHeight="1" x14ac:dyDescent="0.25">
      <c r="A13" s="169" t="s">
        <v>263</v>
      </c>
      <c r="B13" s="170">
        <v>4121</v>
      </c>
      <c r="C13" s="171">
        <v>24770</v>
      </c>
      <c r="D13" s="171">
        <v>0</v>
      </c>
      <c r="E13" s="179">
        <f>SUM(C13:D13)</f>
        <v>24770</v>
      </c>
    </row>
    <row r="14" spans="1:10" ht="15" customHeight="1" x14ac:dyDescent="0.25">
      <c r="A14" s="169" t="s">
        <v>264</v>
      </c>
      <c r="B14" s="170" t="s">
        <v>265</v>
      </c>
      <c r="C14" s="171">
        <f>C15+C17+C18</f>
        <v>195859.01</v>
      </c>
      <c r="D14" s="171">
        <f>D15+D17+D18</f>
        <v>0</v>
      </c>
      <c r="E14" s="179">
        <f t="shared" si="0"/>
        <v>195859.01</v>
      </c>
    </row>
    <row r="15" spans="1:10" ht="15" customHeight="1" x14ac:dyDescent="0.25">
      <c r="A15" s="169" t="s">
        <v>259</v>
      </c>
      <c r="B15" s="170" t="s">
        <v>266</v>
      </c>
      <c r="C15" s="171">
        <v>191329.65000000002</v>
      </c>
      <c r="D15" s="171">
        <v>0</v>
      </c>
      <c r="E15" s="179">
        <f t="shared" si="0"/>
        <v>191329.65000000002</v>
      </c>
    </row>
    <row r="16" spans="1:10" ht="15" customHeight="1" x14ac:dyDescent="0.25">
      <c r="A16" s="169" t="s">
        <v>267</v>
      </c>
      <c r="B16" s="170">
        <v>4223</v>
      </c>
      <c r="C16" s="171">
        <v>0</v>
      </c>
      <c r="D16" s="171">
        <v>0</v>
      </c>
      <c r="E16" s="179">
        <f>SUM(C16:D16)</f>
        <v>0</v>
      </c>
    </row>
    <row r="17" spans="1:5" ht="15" customHeight="1" x14ac:dyDescent="0.25">
      <c r="A17" s="169" t="s">
        <v>261</v>
      </c>
      <c r="B17" s="170" t="s">
        <v>268</v>
      </c>
      <c r="C17" s="171">
        <v>0</v>
      </c>
      <c r="D17" s="171">
        <v>0</v>
      </c>
      <c r="E17" s="179">
        <f>SUM(C17:D17)</f>
        <v>0</v>
      </c>
    </row>
    <row r="18" spans="1:5" ht="15" customHeight="1" x14ac:dyDescent="0.25">
      <c r="A18" s="169" t="s">
        <v>263</v>
      </c>
      <c r="B18" s="170">
        <v>4221</v>
      </c>
      <c r="C18" s="171">
        <v>4529.3599999999997</v>
      </c>
      <c r="D18" s="171">
        <v>0</v>
      </c>
      <c r="E18" s="179">
        <f>SUM(C18:D18)</f>
        <v>4529.3599999999997</v>
      </c>
    </row>
    <row r="19" spans="1:5" ht="15" customHeight="1" x14ac:dyDescent="0.25">
      <c r="A19" s="176" t="s">
        <v>269</v>
      </c>
      <c r="B19" s="180" t="s">
        <v>270</v>
      </c>
      <c r="C19" s="177">
        <f>C3+C7</f>
        <v>7089979.9399999995</v>
      </c>
      <c r="D19" s="177">
        <f>D3+D7</f>
        <v>0</v>
      </c>
      <c r="E19" s="178">
        <f t="shared" si="0"/>
        <v>7089979.9399999995</v>
      </c>
    </row>
    <row r="20" spans="1:5" ht="15" customHeight="1" x14ac:dyDescent="0.25">
      <c r="A20" s="176" t="s">
        <v>271</v>
      </c>
      <c r="B20" s="180" t="s">
        <v>272</v>
      </c>
      <c r="C20" s="177">
        <f>SUM(C21:C24)</f>
        <v>958065.58000000007</v>
      </c>
      <c r="D20" s="177">
        <f>SUM(D21:D24)</f>
        <v>0</v>
      </c>
      <c r="E20" s="178">
        <f t="shared" si="0"/>
        <v>958065.58000000007</v>
      </c>
    </row>
    <row r="21" spans="1:5" ht="15" customHeight="1" x14ac:dyDescent="0.25">
      <c r="A21" s="169" t="s">
        <v>273</v>
      </c>
      <c r="B21" s="170" t="s">
        <v>274</v>
      </c>
      <c r="C21" s="171">
        <v>127924.29999999999</v>
      </c>
      <c r="D21" s="171">
        <v>0</v>
      </c>
      <c r="E21" s="179">
        <f t="shared" si="0"/>
        <v>127924.29999999999</v>
      </c>
    </row>
    <row r="22" spans="1:5" ht="15" customHeight="1" x14ac:dyDescent="0.25">
      <c r="A22" s="169" t="s">
        <v>275</v>
      </c>
      <c r="B22" s="170">
        <v>8115</v>
      </c>
      <c r="C22" s="171">
        <v>977016.28</v>
      </c>
      <c r="D22" s="171">
        <v>0</v>
      </c>
      <c r="E22" s="179">
        <f>SUM(C22:D22)</f>
        <v>977016.28</v>
      </c>
    </row>
    <row r="23" spans="1:5" ht="15" customHeight="1" x14ac:dyDescent="0.25">
      <c r="A23" s="169" t="s">
        <v>276</v>
      </c>
      <c r="B23" s="170">
        <v>8123</v>
      </c>
      <c r="C23" s="171">
        <v>0</v>
      </c>
      <c r="D23" s="171">
        <v>0</v>
      </c>
      <c r="E23" s="179">
        <f>C23+D23</f>
        <v>0</v>
      </c>
    </row>
    <row r="24" spans="1:5" ht="15" customHeight="1" thickBot="1" x14ac:dyDescent="0.3">
      <c r="A24" s="181" t="s">
        <v>277</v>
      </c>
      <c r="B24" s="182">
        <v>-8124</v>
      </c>
      <c r="C24" s="183">
        <v>-146875</v>
      </c>
      <c r="D24" s="183">
        <v>0</v>
      </c>
      <c r="E24" s="184">
        <f>C24+D24</f>
        <v>-146875</v>
      </c>
    </row>
    <row r="25" spans="1:5" ht="15" customHeight="1" thickBot="1" x14ac:dyDescent="0.3">
      <c r="A25" s="185" t="s">
        <v>278</v>
      </c>
      <c r="B25" s="186"/>
      <c r="C25" s="187">
        <f>C3+C7+C20</f>
        <v>8048045.5199999996</v>
      </c>
      <c r="D25" s="187">
        <f>D19+D20</f>
        <v>0</v>
      </c>
      <c r="E25" s="188">
        <f t="shared" si="0"/>
        <v>8048045.5199999996</v>
      </c>
    </row>
    <row r="26" spans="1:5" ht="15.75" thickBot="1" x14ac:dyDescent="0.3">
      <c r="A26" s="219" t="s">
        <v>279</v>
      </c>
      <c r="B26" s="219"/>
      <c r="C26" s="189"/>
      <c r="D26" s="189"/>
      <c r="E26" s="190" t="s">
        <v>280</v>
      </c>
    </row>
    <row r="27" spans="1:5" ht="24.75" thickBot="1" x14ac:dyDescent="0.3">
      <c r="A27" s="162" t="s">
        <v>281</v>
      </c>
      <c r="B27" s="163" t="s">
        <v>3</v>
      </c>
      <c r="C27" s="164" t="s">
        <v>243</v>
      </c>
      <c r="D27" s="164" t="s">
        <v>304</v>
      </c>
      <c r="E27" s="164" t="s">
        <v>244</v>
      </c>
    </row>
    <row r="28" spans="1:5" ht="15" customHeight="1" x14ac:dyDescent="0.3">
      <c r="A28" s="191" t="s">
        <v>282</v>
      </c>
      <c r="B28" s="192" t="s">
        <v>283</v>
      </c>
      <c r="C28" s="175">
        <v>28361.82</v>
      </c>
      <c r="D28" s="175">
        <v>0</v>
      </c>
      <c r="E28" s="193">
        <f>C28+D28</f>
        <v>28361.82</v>
      </c>
    </row>
    <row r="29" spans="1:5" ht="15" customHeight="1" x14ac:dyDescent="0.25">
      <c r="A29" s="194" t="s">
        <v>284</v>
      </c>
      <c r="B29" s="170" t="s">
        <v>283</v>
      </c>
      <c r="C29" s="171">
        <v>255521.85</v>
      </c>
      <c r="D29" s="175">
        <v>0</v>
      </c>
      <c r="E29" s="193">
        <f t="shared" ref="E29:E44" si="1">C29+D29</f>
        <v>255521.85</v>
      </c>
    </row>
    <row r="30" spans="1:5" ht="15" customHeight="1" x14ac:dyDescent="0.25">
      <c r="A30" s="194" t="s">
        <v>285</v>
      </c>
      <c r="B30" s="170" t="s">
        <v>286</v>
      </c>
      <c r="C30" s="171">
        <v>134690.39000000001</v>
      </c>
      <c r="D30" s="175">
        <v>0</v>
      </c>
      <c r="E30" s="193">
        <f>SUM(C30:D30)</f>
        <v>134690.39000000001</v>
      </c>
    </row>
    <row r="31" spans="1:5" ht="15" customHeight="1" x14ac:dyDescent="0.25">
      <c r="A31" s="194" t="s">
        <v>287</v>
      </c>
      <c r="B31" s="170" t="s">
        <v>283</v>
      </c>
      <c r="C31" s="171">
        <v>941974.97</v>
      </c>
      <c r="D31" s="175">
        <v>0</v>
      </c>
      <c r="E31" s="193">
        <f t="shared" si="1"/>
        <v>941974.97</v>
      </c>
    </row>
    <row r="32" spans="1:5" ht="15" customHeight="1" x14ac:dyDescent="0.25">
      <c r="A32" s="194" t="s">
        <v>288</v>
      </c>
      <c r="B32" s="170" t="s">
        <v>283</v>
      </c>
      <c r="C32" s="171">
        <v>684277.86</v>
      </c>
      <c r="D32" s="175">
        <v>0</v>
      </c>
      <c r="E32" s="193">
        <f t="shared" si="1"/>
        <v>684277.86</v>
      </c>
    </row>
    <row r="33" spans="1:5" ht="15" customHeight="1" x14ac:dyDescent="0.25">
      <c r="A33" s="194" t="s">
        <v>289</v>
      </c>
      <c r="B33" s="170" t="s">
        <v>283</v>
      </c>
      <c r="C33" s="171">
        <v>3736895.7300000004</v>
      </c>
      <c r="D33" s="175">
        <v>0</v>
      </c>
      <c r="E33" s="193">
        <f>C33+D33</f>
        <v>3736895.7300000004</v>
      </c>
    </row>
    <row r="34" spans="1:5" ht="15" customHeight="1" x14ac:dyDescent="0.3">
      <c r="A34" s="194" t="s">
        <v>290</v>
      </c>
      <c r="B34" s="170" t="s">
        <v>286</v>
      </c>
      <c r="C34" s="171">
        <v>505114.62</v>
      </c>
      <c r="D34" s="175">
        <v>0</v>
      </c>
      <c r="E34" s="193">
        <f t="shared" si="1"/>
        <v>505114.62</v>
      </c>
    </row>
    <row r="35" spans="1:5" ht="15" customHeight="1" x14ac:dyDescent="0.25">
      <c r="A35" s="194" t="s">
        <v>291</v>
      </c>
      <c r="B35" s="170" t="s">
        <v>283</v>
      </c>
      <c r="C35" s="171">
        <v>30600</v>
      </c>
      <c r="D35" s="175">
        <v>0</v>
      </c>
      <c r="E35" s="193">
        <f t="shared" si="1"/>
        <v>30600</v>
      </c>
    </row>
    <row r="36" spans="1:5" ht="15" customHeight="1" x14ac:dyDescent="0.25">
      <c r="A36" s="194" t="s">
        <v>292</v>
      </c>
      <c r="B36" s="170" t="s">
        <v>286</v>
      </c>
      <c r="C36" s="171">
        <v>671854.55</v>
      </c>
      <c r="D36" s="175">
        <v>0</v>
      </c>
      <c r="E36" s="193">
        <f t="shared" si="1"/>
        <v>671854.55</v>
      </c>
    </row>
    <row r="37" spans="1:5" ht="15" customHeight="1" x14ac:dyDescent="0.25">
      <c r="A37" s="194" t="s">
        <v>293</v>
      </c>
      <c r="B37" s="170" t="s">
        <v>294</v>
      </c>
      <c r="C37" s="171">
        <v>0</v>
      </c>
      <c r="D37" s="175">
        <v>0</v>
      </c>
      <c r="E37" s="193">
        <f t="shared" si="1"/>
        <v>0</v>
      </c>
    </row>
    <row r="38" spans="1:5" ht="15" customHeight="1" x14ac:dyDescent="0.3">
      <c r="A38" s="194" t="s">
        <v>295</v>
      </c>
      <c r="B38" s="170" t="s">
        <v>286</v>
      </c>
      <c r="C38" s="171">
        <v>785711.42999999993</v>
      </c>
      <c r="D38" s="175">
        <v>0</v>
      </c>
      <c r="E38" s="193">
        <f t="shared" si="1"/>
        <v>785711.42999999993</v>
      </c>
    </row>
    <row r="39" spans="1:5" ht="15" customHeight="1" x14ac:dyDescent="0.25">
      <c r="A39" s="194" t="s">
        <v>296</v>
      </c>
      <c r="B39" s="170" t="s">
        <v>286</v>
      </c>
      <c r="C39" s="171">
        <v>20000</v>
      </c>
      <c r="D39" s="175">
        <v>0</v>
      </c>
      <c r="E39" s="193">
        <f t="shared" si="1"/>
        <v>20000</v>
      </c>
    </row>
    <row r="40" spans="1:5" ht="15" customHeight="1" x14ac:dyDescent="0.25">
      <c r="A40" s="194" t="s">
        <v>297</v>
      </c>
      <c r="B40" s="170" t="s">
        <v>283</v>
      </c>
      <c r="C40" s="171">
        <v>7787.89</v>
      </c>
      <c r="D40" s="175">
        <v>0</v>
      </c>
      <c r="E40" s="193">
        <f t="shared" si="1"/>
        <v>7787.89</v>
      </c>
    </row>
    <row r="41" spans="1:5" ht="15" customHeight="1" x14ac:dyDescent="0.25">
      <c r="A41" s="194" t="s">
        <v>298</v>
      </c>
      <c r="B41" s="170" t="s">
        <v>286</v>
      </c>
      <c r="C41" s="171">
        <v>139272.66999999998</v>
      </c>
      <c r="D41" s="175">
        <v>0</v>
      </c>
      <c r="E41" s="193">
        <f>C41+D41</f>
        <v>139272.66999999998</v>
      </c>
    </row>
    <row r="42" spans="1:5" ht="15" customHeight="1" x14ac:dyDescent="0.25">
      <c r="A42" s="194" t="s">
        <v>299</v>
      </c>
      <c r="B42" s="170" t="s">
        <v>286</v>
      </c>
      <c r="C42" s="171">
        <v>13993.01</v>
      </c>
      <c r="D42" s="175">
        <v>0</v>
      </c>
      <c r="E42" s="193">
        <f t="shared" si="1"/>
        <v>13993.01</v>
      </c>
    </row>
    <row r="43" spans="1:5" ht="15" customHeight="1" x14ac:dyDescent="0.3">
      <c r="A43" s="194" t="s">
        <v>300</v>
      </c>
      <c r="B43" s="170" t="s">
        <v>286</v>
      </c>
      <c r="C43" s="171">
        <v>84728.29</v>
      </c>
      <c r="D43" s="175">
        <v>0</v>
      </c>
      <c r="E43" s="193">
        <f t="shared" si="1"/>
        <v>84728.29</v>
      </c>
    </row>
    <row r="44" spans="1:5" ht="15" customHeight="1" thickBot="1" x14ac:dyDescent="0.3">
      <c r="A44" s="194" t="s">
        <v>301</v>
      </c>
      <c r="B44" s="170" t="s">
        <v>286</v>
      </c>
      <c r="C44" s="171">
        <v>7260.4400000000005</v>
      </c>
      <c r="D44" s="175">
        <v>0</v>
      </c>
      <c r="E44" s="193">
        <f t="shared" si="1"/>
        <v>7260.4400000000005</v>
      </c>
    </row>
    <row r="45" spans="1:5" ht="15" customHeight="1" thickBot="1" x14ac:dyDescent="0.3">
      <c r="A45" s="195" t="s">
        <v>302</v>
      </c>
      <c r="B45" s="186"/>
      <c r="C45" s="187">
        <f>C28+C29+C31+C32+C33+C34+C35+C36+C37+C38+C39+C40+C41+C42+C43+C44+C30</f>
        <v>8048045.5199999996</v>
      </c>
      <c r="D45" s="187">
        <f>SUM(D28:D44)</f>
        <v>0</v>
      </c>
      <c r="E45" s="188">
        <f>SUM(E28:E44)</f>
        <v>8048045.5200000005</v>
      </c>
    </row>
    <row r="46" spans="1:5" ht="14.45" x14ac:dyDescent="0.3">
      <c r="C46" s="174"/>
      <c r="E46" s="174"/>
    </row>
    <row r="48" spans="1:5" ht="14.45" x14ac:dyDescent="0.3">
      <c r="C48" s="174"/>
    </row>
  </sheetData>
  <mergeCells count="3">
    <mergeCell ref="A1:B1"/>
    <mergeCell ref="C1:E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92604 školství</vt:lpstr>
      <vt:lpstr>Bilance P a V</vt:lpstr>
      <vt:lpstr>'92604 školství'!Oblast_tisku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2016-05-02T14:34:02Z</cp:lastPrinted>
  <dcterms:created xsi:type="dcterms:W3CDTF">2015-12-02T08:32:22Z</dcterms:created>
  <dcterms:modified xsi:type="dcterms:W3CDTF">2016-05-18T06:32:30Z</dcterms:modified>
</cp:coreProperties>
</file>