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 activeTab="2"/>
  </bookViews>
  <sheets>
    <sheet name="91702" sheetId="2" r:id="rId1"/>
    <sheet name="92004" sheetId="3" r:id="rId2"/>
    <sheet name="Bilance PaV" sheetId="1" r:id="rId3"/>
  </sheets>
  <definedNames>
    <definedName name="_xlnm.Print_Area" localSheetId="1">'92004'!$A$1:$L$31</definedName>
  </definedNames>
  <calcPr calcId="145621"/>
</workbook>
</file>

<file path=xl/calcChain.xml><?xml version="1.0" encoding="utf-8"?>
<calcChain xmlns="http://schemas.openxmlformats.org/spreadsheetml/2006/main">
  <c r="H12" i="2" l="1"/>
  <c r="H11" i="2"/>
  <c r="G11" i="2"/>
  <c r="G10" i="2"/>
  <c r="H10" i="2" s="1"/>
  <c r="K31" i="3" l="1"/>
  <c r="K30" i="3"/>
  <c r="J30" i="3"/>
  <c r="I30" i="3"/>
  <c r="I29" i="3"/>
  <c r="K29" i="3" s="1"/>
  <c r="H28" i="3"/>
  <c r="G28" i="3"/>
  <c r="I28" i="3" s="1"/>
  <c r="K28" i="3" s="1"/>
  <c r="I27" i="3"/>
  <c r="K27" i="3" s="1"/>
  <c r="I26" i="3"/>
  <c r="K26" i="3" s="1"/>
  <c r="H26" i="3"/>
  <c r="G26" i="3"/>
  <c r="I25" i="3"/>
  <c r="K25" i="3" s="1"/>
  <c r="H24" i="3"/>
  <c r="G24" i="3"/>
  <c r="I24" i="3" s="1"/>
  <c r="K24" i="3" s="1"/>
  <c r="I23" i="3"/>
  <c r="K23" i="3" s="1"/>
  <c r="I22" i="3"/>
  <c r="K22" i="3" s="1"/>
  <c r="H22" i="3"/>
  <c r="G22" i="3"/>
  <c r="I21" i="3"/>
  <c r="K21" i="3" s="1"/>
  <c r="H20" i="3"/>
  <c r="G20" i="3"/>
  <c r="I20" i="3" s="1"/>
  <c r="K20" i="3" s="1"/>
  <c r="I19" i="3"/>
  <c r="K19" i="3" s="1"/>
  <c r="I18" i="3"/>
  <c r="K18" i="3" s="1"/>
  <c r="G18" i="3"/>
  <c r="I17" i="3"/>
  <c r="K17" i="3" s="1"/>
  <c r="H16" i="3"/>
  <c r="G16" i="3"/>
  <c r="I16" i="3" s="1"/>
  <c r="K16" i="3" s="1"/>
  <c r="K15" i="3"/>
  <c r="I15" i="3"/>
  <c r="H14" i="3"/>
  <c r="H11" i="3" s="1"/>
  <c r="G14" i="3"/>
  <c r="I13" i="3"/>
  <c r="K13" i="3" s="1"/>
  <c r="G12" i="3"/>
  <c r="I12" i="3" s="1"/>
  <c r="K12" i="3" s="1"/>
  <c r="J11" i="3"/>
  <c r="G11" i="3" l="1"/>
  <c r="I11" i="3" s="1"/>
  <c r="K11" i="3" s="1"/>
  <c r="I14" i="3"/>
  <c r="K14" i="3" s="1"/>
  <c r="C4" i="1"/>
  <c r="E5" i="1"/>
  <c r="E11" i="1"/>
  <c r="E16" i="1"/>
  <c r="C15" i="1"/>
  <c r="E15" i="1"/>
  <c r="E37" i="1"/>
  <c r="E42" i="1"/>
  <c r="E39" i="1"/>
  <c r="E36" i="1"/>
  <c r="E35" i="1"/>
  <c r="E34" i="1"/>
  <c r="E32" i="1"/>
  <c r="E33" i="1"/>
  <c r="E31" i="1"/>
  <c r="E23" i="1"/>
  <c r="E19" i="1"/>
  <c r="E6" i="1"/>
  <c r="E7" i="1"/>
  <c r="C46" i="1"/>
  <c r="E30" i="1"/>
  <c r="E22" i="1"/>
  <c r="E25" i="1"/>
  <c r="E41" i="1"/>
  <c r="E44" i="1"/>
  <c r="E18" i="1"/>
  <c r="E17" i="1"/>
  <c r="E14" i="1"/>
  <c r="E13" i="1"/>
  <c r="E12" i="1"/>
  <c r="C9" i="1"/>
  <c r="E10" i="1"/>
  <c r="E40" i="1"/>
  <c r="E45" i="1"/>
  <c r="E43" i="1"/>
  <c r="E38" i="1"/>
  <c r="E24" i="1"/>
  <c r="D21" i="1"/>
  <c r="D9" i="1"/>
  <c r="D15" i="1"/>
  <c r="D46" i="1"/>
  <c r="D4" i="1"/>
  <c r="D8" i="1"/>
  <c r="D20" i="1"/>
  <c r="D26" i="1"/>
  <c r="E29" i="1"/>
  <c r="C21" i="1"/>
  <c r="E21" i="1"/>
  <c r="E46" i="1"/>
  <c r="E9" i="1"/>
  <c r="C8" i="1"/>
  <c r="E8" i="1"/>
  <c r="E4" i="1"/>
  <c r="C20" i="1"/>
  <c r="E20" i="1"/>
  <c r="C26" i="1"/>
  <c r="E26" i="1"/>
</calcChain>
</file>

<file path=xl/sharedStrings.xml><?xml version="1.0" encoding="utf-8"?>
<sst xmlns="http://schemas.openxmlformats.org/spreadsheetml/2006/main" count="206" uniqueCount="122">
  <si>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</si>
  <si>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</si>
  <si>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</si>
  <si>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</si>
  <si>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</si>
  <si>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</si>
  <si>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</si>
  <si>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</si>
  <si>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</si>
  <si>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</si>
  <si>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</si>
  <si>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</si>
  <si>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</si>
  <si>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</si>
  <si>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</si>
  <si>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</si>
  <si>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</si>
  <si>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</si>
  <si>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</si>
  <si>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</si>
  <si>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</si>
  <si>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</si>
  <si>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</si>
  <si>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</si>
  <si>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</si>
  <si>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</si>
  <si>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</si>
  <si>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</si>
  <si>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</si>
  <si>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</si>
  <si>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</si>
  <si>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</si>
  <si>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</si>
  <si>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</si>
  <si>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</si>
  <si>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</si>
  <si>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</si>
  <si>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</si>
  <si>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</si>
  <si>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</si>
  <si>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</si>
  <si>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</si>
  <si>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</si>
  <si>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</si>
  <si>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</si>
  <si>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</si>
  <si>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</si>
  <si>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</si>
  <si>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</si>
  <si>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</si>
  <si>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</si>
  <si>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</si>
  <si>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</si>
  <si>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</si>
  <si>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</si>
  <si>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</si>
  <si>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</si>
  <si>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</si>
  <si>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</si>
  <si>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</si>
  <si>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</si>
  <si>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</si>
  <si>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</si>
  <si>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</si>
  <si>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č.1 - tab.část ke ZR-RO č.168/16</t>
  </si>
  <si>
    <t>Změna rozpočtu - rozpočtové opatření č. 168/16</t>
  </si>
  <si>
    <t>920 04 - KAPITÁLOVÉ VÝDAJE</t>
  </si>
  <si>
    <t>Odbor školství, mládeže, tělovýchovy a sportu</t>
  </si>
  <si>
    <t>tis.Kč</t>
  </si>
  <si>
    <t>uk.</t>
  </si>
  <si>
    <t>č.a.</t>
  </si>
  <si>
    <t>§</t>
  </si>
  <si>
    <t>92004 - K A P I T Á L O V É  V Ý D A J E</t>
  </si>
  <si>
    <t>SR 2016</t>
  </si>
  <si>
    <t>ZR-RO č. 91/16</t>
  </si>
  <si>
    <t>UR 2016</t>
  </si>
  <si>
    <t>ZR-RO č. 168/16</t>
  </si>
  <si>
    <t>SU</t>
  </si>
  <si>
    <t>x</t>
  </si>
  <si>
    <t>Kapitálové (investiční) výdaje resortu celkem</t>
  </si>
  <si>
    <t>049115</t>
  </si>
  <si>
    <t>0000</t>
  </si>
  <si>
    <t>úhrada splátek za výměnu oken u PO resortu školství</t>
  </si>
  <si>
    <t>opravy a udržování</t>
  </si>
  <si>
    <t>049156</t>
  </si>
  <si>
    <t>1427</t>
  </si>
  <si>
    <t>SUPŠ sklářská, Železný Brod - výměna otvorových výplní</t>
  </si>
  <si>
    <t>049168</t>
  </si>
  <si>
    <t>Unifikace napětí v městském kabelovém systému v Liberci - projektová dokumentace</t>
  </si>
  <si>
    <t>nákup ostatních služeb</t>
  </si>
  <si>
    <t>049169</t>
  </si>
  <si>
    <t>1433</t>
  </si>
  <si>
    <t>SŠ strojní, stav. a dopr., Liberec - rekonstrukce DM Truhlářská ul. - II. etapa</t>
  </si>
  <si>
    <t>budovy, stavby, haly</t>
  </si>
  <si>
    <t>049170</t>
  </si>
  <si>
    <t>1440</t>
  </si>
  <si>
    <t>SŠ řemesel a služeb, Jablonec nad Nisou - oprava střechy Podhorská ul.</t>
  </si>
  <si>
    <t>049171</t>
  </si>
  <si>
    <t>1472</t>
  </si>
  <si>
    <t>Dětský domov, ZŠ a MŠ, Krompach - rekonstrukce střechy 3. etapa</t>
  </si>
  <si>
    <t>049172</t>
  </si>
  <si>
    <t>1406</t>
  </si>
  <si>
    <t>Gymnázium, Frýdlant - výměna otvorových výplní</t>
  </si>
  <si>
    <t>049173</t>
  </si>
  <si>
    <t>1448</t>
  </si>
  <si>
    <t>SŠ hospod. a lesnická, Frýdlant - rekonstrukce elektroinstalace DM Bělíkova, Frýdlant</t>
  </si>
  <si>
    <t>049174</t>
  </si>
  <si>
    <t>1450</t>
  </si>
  <si>
    <t>SOŠ, Liberec - rekonstrukce fasády objektu školy</t>
  </si>
  <si>
    <t>049177</t>
  </si>
  <si>
    <t>Světlo pro Hospic - pořízení uměleckých děl</t>
  </si>
  <si>
    <t>umělecká díla a předměty</t>
  </si>
  <si>
    <t>Odbor regionálního rozvoje a evropských projektů</t>
  </si>
  <si>
    <t>Kapitola 917 02 - Transfery</t>
  </si>
  <si>
    <t xml:space="preserve"> S P O L U F I N A N C O V Á N Í   E U</t>
  </si>
  <si>
    <t>Výdajový limit resortu v kapitole</t>
  </si>
  <si>
    <t>02700030000</t>
  </si>
  <si>
    <t>ESUS - NOVUM</t>
  </si>
  <si>
    <t>3636</t>
  </si>
  <si>
    <t>5222</t>
  </si>
  <si>
    <t>neinvestiční transfery spolkům</t>
  </si>
  <si>
    <t>ZR-RO č.168/16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</si>
</sst>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0"/>
  </numFmts>
  <fonts count="1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5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4" fontId="6" fillId="3" borderId="0" xfId="1" applyNumberFormat="1" applyFill="1"/>
    <xf numFmtId="0" fontId="10" fillId="3" borderId="0" xfId="2" applyFont="1" applyFill="1" applyAlignment="1">
      <alignment horizontal="center"/>
    </xf>
    <xf numFmtId="0" fontId="9" fillId="3" borderId="0" xfId="2" applyFill="1"/>
    <xf numFmtId="0" fontId="6" fillId="3" borderId="0" xfId="3" applyFill="1"/>
    <xf numFmtId="0" fontId="11" fillId="3" borderId="0" xfId="3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4" fontId="12" fillId="3" borderId="0" xfId="4" applyNumberFormat="1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4" fillId="3" borderId="14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horizontal="center" vertical="center"/>
    </xf>
    <xf numFmtId="0" fontId="14" fillId="3" borderId="18" xfId="4" applyFont="1" applyFill="1" applyBorder="1" applyAlignment="1">
      <alignment horizontal="center" vertical="center"/>
    </xf>
    <xf numFmtId="0" fontId="13" fillId="3" borderId="19" xfId="5" applyFont="1" applyFill="1" applyBorder="1" applyAlignment="1">
      <alignment horizontal="center" vertical="center"/>
    </xf>
    <xf numFmtId="0" fontId="13" fillId="3" borderId="19" xfId="5" applyFont="1" applyFill="1" applyBorder="1" applyAlignment="1">
      <alignment horizontal="center" vertical="center" wrapText="1"/>
    </xf>
    <xf numFmtId="0" fontId="13" fillId="3" borderId="14" xfId="4" applyFont="1" applyFill="1" applyBorder="1" applyAlignment="1">
      <alignment horizontal="center" vertical="center"/>
    </xf>
    <xf numFmtId="0" fontId="13" fillId="3" borderId="17" xfId="4" applyFont="1" applyFill="1" applyBorder="1" applyAlignment="1">
      <alignment horizontal="center" vertical="center"/>
    </xf>
    <xf numFmtId="0" fontId="13" fillId="3" borderId="18" xfId="4" applyFont="1" applyFill="1" applyBorder="1" applyAlignment="1">
      <alignment horizontal="center" vertical="center"/>
    </xf>
    <xf numFmtId="0" fontId="13" fillId="3" borderId="18" xfId="4" applyFont="1" applyFill="1" applyBorder="1" applyAlignment="1">
      <alignment horizontal="left" vertical="center"/>
    </xf>
    <xf numFmtId="165" fontId="13" fillId="3" borderId="21" xfId="4" applyNumberFormat="1" applyFont="1" applyFill="1" applyBorder="1" applyAlignment="1"/>
    <xf numFmtId="165" fontId="13" fillId="3" borderId="22" xfId="4" applyNumberFormat="1" applyFont="1" applyFill="1" applyBorder="1" applyAlignment="1"/>
    <xf numFmtId="165" fontId="13" fillId="3" borderId="23" xfId="4" applyNumberFormat="1" applyFont="1" applyFill="1" applyBorder="1" applyAlignment="1"/>
    <xf numFmtId="165" fontId="13" fillId="3" borderId="23" xfId="1" applyNumberFormat="1" applyFont="1" applyFill="1" applyBorder="1" applyAlignment="1"/>
    <xf numFmtId="0" fontId="7" fillId="3" borderId="0" xfId="1" applyFont="1" applyFill="1"/>
    <xf numFmtId="0" fontId="13" fillId="3" borderId="24" xfId="4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 vertical="center"/>
    </xf>
    <xf numFmtId="49" fontId="13" fillId="3" borderId="26" xfId="4" applyNumberFormat="1" applyFont="1" applyFill="1" applyBorder="1" applyAlignment="1">
      <alignment horizontal="center" vertical="center"/>
    </xf>
    <xf numFmtId="0" fontId="13" fillId="3" borderId="27" xfId="4" applyFont="1" applyFill="1" applyBorder="1" applyAlignment="1">
      <alignment horizontal="center" vertical="center"/>
    </xf>
    <xf numFmtId="0" fontId="13" fillId="3" borderId="25" xfId="4" applyFont="1" applyFill="1" applyBorder="1" applyAlignment="1">
      <alignment horizontal="center" vertical="center"/>
    </xf>
    <xf numFmtId="0" fontId="13" fillId="3" borderId="25" xfId="4" applyFont="1" applyFill="1" applyBorder="1" applyAlignment="1">
      <alignment vertical="center" wrapText="1"/>
    </xf>
    <xf numFmtId="165" fontId="13" fillId="3" borderId="28" xfId="4" applyNumberFormat="1" applyFont="1" applyFill="1" applyBorder="1" applyAlignment="1"/>
    <xf numFmtId="165" fontId="13" fillId="3" borderId="29" xfId="4" applyNumberFormat="1" applyFont="1" applyFill="1" applyBorder="1" applyAlignment="1"/>
    <xf numFmtId="165" fontId="13" fillId="3" borderId="28" xfId="1" applyNumberFormat="1" applyFont="1" applyFill="1" applyBorder="1" applyAlignment="1"/>
    <xf numFmtId="0" fontId="7" fillId="3" borderId="0" xfId="1" applyFont="1" applyFill="1" applyBorder="1"/>
    <xf numFmtId="0" fontId="6" fillId="3" borderId="0" xfId="1" applyFill="1" applyBorder="1"/>
    <xf numFmtId="0" fontId="15" fillId="3" borderId="30" xfId="4" applyFont="1" applyFill="1" applyBorder="1" applyAlignment="1">
      <alignment horizontal="center" vertical="center"/>
    </xf>
    <xf numFmtId="49" fontId="15" fillId="3" borderId="31" xfId="4" applyNumberFormat="1" applyFont="1" applyFill="1" applyBorder="1" applyAlignment="1">
      <alignment horizontal="center" vertical="center"/>
    </xf>
    <xf numFmtId="49" fontId="15" fillId="3" borderId="32" xfId="4" applyNumberFormat="1" applyFont="1" applyFill="1" applyBorder="1" applyAlignment="1">
      <alignment horizontal="center" vertical="center"/>
    </xf>
    <xf numFmtId="0" fontId="15" fillId="3" borderId="33" xfId="4" applyFont="1" applyFill="1" applyBorder="1" applyAlignment="1">
      <alignment horizontal="center" vertical="center"/>
    </xf>
    <xf numFmtId="0" fontId="15" fillId="3" borderId="31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vertical="center"/>
    </xf>
    <xf numFmtId="165" fontId="7" fillId="3" borderId="34" xfId="4" applyNumberFormat="1" applyFont="1" applyFill="1" applyBorder="1" applyAlignment="1"/>
    <xf numFmtId="165" fontId="7" fillId="3" borderId="35" xfId="4" applyNumberFormat="1" applyFont="1" applyFill="1" applyBorder="1" applyAlignment="1"/>
    <xf numFmtId="165" fontId="7" fillId="3" borderId="34" xfId="1" applyNumberFormat="1" applyFont="1" applyFill="1" applyBorder="1" applyAlignment="1"/>
    <xf numFmtId="0" fontId="13" fillId="3" borderId="1" xfId="4" applyFont="1" applyFill="1" applyBorder="1" applyAlignment="1">
      <alignment horizontal="center" vertical="center"/>
    </xf>
    <xf numFmtId="49" fontId="13" fillId="3" borderId="36" xfId="4" applyNumberFormat="1" applyFont="1" applyFill="1" applyBorder="1" applyAlignment="1">
      <alignment horizontal="center" vertical="center"/>
    </xf>
    <xf numFmtId="49" fontId="13" fillId="3" borderId="37" xfId="4" applyNumberFormat="1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36" xfId="4" applyFont="1" applyFill="1" applyBorder="1" applyAlignment="1">
      <alignment horizontal="center" vertical="center"/>
    </xf>
    <xf numFmtId="0" fontId="13" fillId="3" borderId="36" xfId="4" applyFont="1" applyFill="1" applyBorder="1" applyAlignment="1">
      <alignment vertical="center" wrapText="1"/>
    </xf>
    <xf numFmtId="165" fontId="13" fillId="3" borderId="38" xfId="4" applyNumberFormat="1" applyFont="1" applyFill="1" applyBorder="1" applyAlignment="1"/>
    <xf numFmtId="165" fontId="13" fillId="3" borderId="39" xfId="4" applyNumberFormat="1" applyFont="1" applyFill="1" applyBorder="1" applyAlignment="1"/>
    <xf numFmtId="165" fontId="13" fillId="3" borderId="38" xfId="1" applyNumberFormat="1" applyFont="1" applyFill="1" applyBorder="1" applyAlignment="1"/>
    <xf numFmtId="0" fontId="15" fillId="3" borderId="7" xfId="4" applyFont="1" applyFill="1" applyBorder="1" applyAlignment="1">
      <alignment horizontal="center" vertical="center"/>
    </xf>
    <xf numFmtId="49" fontId="15" fillId="3" borderId="40" xfId="4" applyNumberFormat="1" applyFont="1" applyFill="1" applyBorder="1" applyAlignment="1">
      <alignment horizontal="center" vertical="center"/>
    </xf>
    <xf numFmtId="49" fontId="15" fillId="3" borderId="41" xfId="4" applyNumberFormat="1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40" xfId="4" applyFont="1" applyFill="1" applyBorder="1" applyAlignment="1">
      <alignment horizontal="center" vertical="center"/>
    </xf>
    <xf numFmtId="0" fontId="7" fillId="3" borderId="40" xfId="4" applyFont="1" applyFill="1" applyBorder="1" applyAlignment="1">
      <alignment vertical="center"/>
    </xf>
    <xf numFmtId="165" fontId="7" fillId="3" borderId="42" xfId="4" applyNumberFormat="1" applyFont="1" applyFill="1" applyBorder="1" applyAlignment="1"/>
    <xf numFmtId="165" fontId="7" fillId="3" borderId="43" xfId="4" applyNumberFormat="1" applyFont="1" applyFill="1" applyBorder="1" applyAlignment="1"/>
    <xf numFmtId="165" fontId="7" fillId="3" borderId="42" xfId="1" applyNumberFormat="1" applyFont="1" applyFill="1" applyBorder="1" applyAlignment="1"/>
    <xf numFmtId="0" fontId="6" fillId="0" borderId="0" xfId="1"/>
    <xf numFmtId="4" fontId="6" fillId="0" borderId="0" xfId="1" applyNumberFormat="1"/>
    <xf numFmtId="0" fontId="9" fillId="0" borderId="0" xfId="2"/>
    <xf numFmtId="0" fontId="6" fillId="0" borderId="0" xfId="3"/>
    <xf numFmtId="0" fontId="7" fillId="0" borderId="0" xfId="7" applyFont="1" applyFill="1" applyBorder="1" applyAlignment="1">
      <alignment horizontal="center"/>
    </xf>
    <xf numFmtId="49" fontId="7" fillId="0" borderId="0" xfId="7" applyNumberFormat="1" applyFont="1" applyFill="1" applyBorder="1" applyAlignment="1">
      <alignment horizontal="center"/>
    </xf>
    <xf numFmtId="4" fontId="7" fillId="0" borderId="0" xfId="5" applyNumberFormat="1" applyFont="1" applyFill="1" applyBorder="1"/>
    <xf numFmtId="4" fontId="7" fillId="0" borderId="0" xfId="7" applyNumberFormat="1" applyFont="1" applyFill="1" applyBorder="1" applyAlignment="1"/>
    <xf numFmtId="166" fontId="7" fillId="0" borderId="0" xfId="7" applyNumberFormat="1" applyFont="1" applyFill="1" applyBorder="1" applyAlignment="1"/>
    <xf numFmtId="0" fontId="6" fillId="0" borderId="0" xfId="1" applyFill="1"/>
    <xf numFmtId="4" fontId="6" fillId="0" borderId="0" xfId="1" applyNumberFormat="1" applyFill="1"/>
    <xf numFmtId="0" fontId="13" fillId="0" borderId="0" xfId="1" applyFont="1" applyFill="1" applyAlignment="1">
      <alignment horizontal="center"/>
    </xf>
    <xf numFmtId="0" fontId="14" fillId="0" borderId="14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3" fillId="0" borderId="11" xfId="6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4" fontId="13" fillId="0" borderId="11" xfId="1" applyNumberFormat="1" applyFont="1" applyFill="1" applyBorder="1" applyAlignment="1">
      <alignment vertical="center"/>
    </xf>
    <xf numFmtId="0" fontId="13" fillId="0" borderId="24" xfId="4" applyFont="1" applyFill="1" applyBorder="1" applyAlignment="1">
      <alignment horizontal="center" vertical="center"/>
    </xf>
    <xf numFmtId="49" fontId="13" fillId="3" borderId="27" xfId="7" applyNumberFormat="1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center" vertical="center"/>
    </xf>
    <xf numFmtId="4" fontId="13" fillId="0" borderId="45" xfId="4" applyNumberFormat="1" applyFont="1" applyFill="1" applyBorder="1" applyAlignment="1">
      <alignment vertical="center"/>
    </xf>
    <xf numFmtId="4" fontId="7" fillId="0" borderId="0" xfId="8" applyNumberFormat="1" applyFont="1"/>
    <xf numFmtId="0" fontId="6" fillId="0" borderId="0" xfId="8"/>
    <xf numFmtId="0" fontId="13" fillId="0" borderId="46" xfId="4" applyFont="1" applyFill="1" applyBorder="1" applyAlignment="1">
      <alignment horizontal="center" vertical="center"/>
    </xf>
    <xf numFmtId="49" fontId="13" fillId="0" borderId="13" xfId="4" applyNumberFormat="1" applyFont="1" applyFill="1" applyBorder="1" applyAlignment="1">
      <alignment horizontal="center" vertical="center"/>
    </xf>
    <xf numFmtId="49" fontId="7" fillId="3" borderId="47" xfId="7" applyNumberFormat="1" applyFont="1" applyFill="1" applyBorder="1" applyAlignment="1">
      <alignment horizontal="center" vertical="center"/>
    </xf>
    <xf numFmtId="0" fontId="7" fillId="3" borderId="48" xfId="7" applyFont="1" applyFill="1" applyBorder="1" applyAlignment="1">
      <alignment vertical="center"/>
    </xf>
    <xf numFmtId="4" fontId="7" fillId="0" borderId="49" xfId="4" applyNumberFormat="1" applyFont="1" applyFill="1" applyBorder="1" applyAlignment="1">
      <alignment vertical="center"/>
    </xf>
    <xf numFmtId="0" fontId="7" fillId="0" borderId="0" xfId="7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left" vertical="center"/>
    </xf>
    <xf numFmtId="0" fontId="7" fillId="0" borderId="0" xfId="7" applyFont="1" applyFill="1" applyBorder="1" applyAlignment="1">
      <alignment vertical="center"/>
    </xf>
    <xf numFmtId="4" fontId="7" fillId="0" borderId="0" xfId="9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 applyAlignment="1">
      <alignment vertical="center"/>
    </xf>
    <xf numFmtId="4" fontId="13" fillId="0" borderId="27" xfId="4" applyNumberFormat="1" applyFont="1" applyFill="1" applyBorder="1" applyAlignment="1">
      <alignment vertical="center"/>
    </xf>
    <xf numFmtId="4" fontId="7" fillId="0" borderId="47" xfId="4" applyNumberFormat="1" applyFont="1" applyFill="1" applyBorder="1" applyAlignment="1">
      <alignment vertical="center"/>
    </xf>
    <xf numFmtId="0" fontId="13" fillId="0" borderId="15" xfId="1" applyFont="1" applyFill="1" applyBorder="1" applyAlignment="1">
      <alignment horizontal="left" vertical="center"/>
    </xf>
    <xf numFmtId="0" fontId="13" fillId="0" borderId="25" xfId="4" applyFont="1" applyFill="1" applyBorder="1" applyAlignment="1">
      <alignment vertical="center" wrapText="1"/>
    </xf>
    <xf numFmtId="0" fontId="13" fillId="0" borderId="10" xfId="5" applyFont="1" applyFill="1" applyBorder="1" applyAlignment="1">
      <alignment horizontal="center" vertical="center"/>
    </xf>
    <xf numFmtId="4" fontId="13" fillId="0" borderId="10" xfId="1" applyNumberFormat="1" applyFont="1" applyFill="1" applyBorder="1" applyAlignment="1">
      <alignment vertical="center"/>
    </xf>
    <xf numFmtId="4" fontId="13" fillId="0" borderId="12" xfId="1" applyNumberFormat="1" applyFont="1" applyFill="1" applyBorder="1" applyAlignment="1">
      <alignment vertical="center"/>
    </xf>
    <xf numFmtId="4" fontId="13" fillId="0" borderId="24" xfId="4" applyNumberFormat="1" applyFont="1" applyFill="1" applyBorder="1" applyAlignment="1">
      <alignment vertical="center"/>
    </xf>
    <xf numFmtId="4" fontId="7" fillId="3" borderId="46" xfId="9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/>
    </xf>
    <xf numFmtId="0" fontId="11" fillId="0" borderId="0" xfId="3" applyFont="1" applyFill="1" applyAlignment="1">
      <alignment horizontal="center"/>
    </xf>
    <xf numFmtId="0" fontId="11" fillId="0" borderId="0" xfId="6" applyFont="1" applyAlignment="1">
      <alignment horizontal="center"/>
    </xf>
    <xf numFmtId="4" fontId="7" fillId="3" borderId="0" xfId="1" applyNumberFormat="1" applyFont="1" applyFill="1" applyAlignment="1"/>
    <xf numFmtId="0" fontId="8" fillId="3" borderId="0" xfId="0" applyFont="1" applyFill="1" applyAlignment="1"/>
    <xf numFmtId="0" fontId="0" fillId="0" borderId="0" xfId="0" applyAlignment="1"/>
    <xf numFmtId="0" fontId="13" fillId="3" borderId="18" xfId="4" applyFont="1" applyFill="1" applyBorder="1" applyAlignment="1">
      <alignment horizontal="center" vertical="center"/>
    </xf>
    <xf numFmtId="0" fontId="13" fillId="3" borderId="20" xfId="4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4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3"/>
    <cellStyle name="Normální 3" xfId="5"/>
    <cellStyle name="Normální 4" xfId="6"/>
    <cellStyle name="normální_02 - ORREP" xfId="9"/>
    <cellStyle name="normální_2. Rozpočet 2007 - tabulky" xfId="2"/>
    <cellStyle name="normální_Rozpis výdajů 03 bez PO 2 2" xfId="1"/>
    <cellStyle name="normální_Rozpis výdajů 03 bez PO 3" xfId="8"/>
    <cellStyle name="normální_Rozpis výdajů 03 bez PO_02 - ORREP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I21" sqref="I21"/>
    </sheetView>
  </sheetViews>
  <sheetFormatPr defaultColWidth="3.140625" defaultRowHeight="12.75" x14ac:dyDescent="0.2"/>
  <cols>
    <col min="1" max="1" width="2.7109375" style="98" customWidth="1"/>
    <col min="2" max="2" width="9.85546875" style="98" customWidth="1"/>
    <col min="3" max="4" width="4.7109375" style="98" customWidth="1"/>
    <col min="5" max="5" width="40.85546875" style="98" customWidth="1"/>
    <col min="6" max="6" width="8.7109375" style="99" customWidth="1"/>
    <col min="7" max="7" width="8.85546875" style="98" customWidth="1"/>
    <col min="8" max="8" width="9.28515625" style="98" customWidth="1"/>
    <col min="9" max="254" width="9.140625" style="98" customWidth="1"/>
    <col min="255" max="256" width="3.140625" style="98"/>
    <col min="257" max="257" width="2.7109375" style="98" customWidth="1"/>
    <col min="258" max="258" width="9.85546875" style="98" customWidth="1"/>
    <col min="259" max="260" width="4.7109375" style="98" customWidth="1"/>
    <col min="261" max="261" width="40.85546875" style="98" customWidth="1"/>
    <col min="262" max="262" width="8" style="98" customWidth="1"/>
    <col min="263" max="264" width="7.7109375" style="98" customWidth="1"/>
    <col min="265" max="510" width="9.140625" style="98" customWidth="1"/>
    <col min="511" max="512" width="3.140625" style="98"/>
    <col min="513" max="513" width="2.7109375" style="98" customWidth="1"/>
    <col min="514" max="514" width="9.85546875" style="98" customWidth="1"/>
    <col min="515" max="516" width="4.7109375" style="98" customWidth="1"/>
    <col min="517" max="517" width="40.85546875" style="98" customWidth="1"/>
    <col min="518" max="518" width="8" style="98" customWidth="1"/>
    <col min="519" max="520" width="7.7109375" style="98" customWidth="1"/>
    <col min="521" max="766" width="9.140625" style="98" customWidth="1"/>
    <col min="767" max="768" width="3.140625" style="98"/>
    <col min="769" max="769" width="2.7109375" style="98" customWidth="1"/>
    <col min="770" max="770" width="9.85546875" style="98" customWidth="1"/>
    <col min="771" max="772" width="4.7109375" style="98" customWidth="1"/>
    <col min="773" max="773" width="40.85546875" style="98" customWidth="1"/>
    <col min="774" max="774" width="8" style="98" customWidth="1"/>
    <col min="775" max="776" width="7.7109375" style="98" customWidth="1"/>
    <col min="777" max="1022" width="9.140625" style="98" customWidth="1"/>
    <col min="1023" max="1024" width="3.140625" style="98"/>
    <col min="1025" max="1025" width="2.7109375" style="98" customWidth="1"/>
    <col min="1026" max="1026" width="9.85546875" style="98" customWidth="1"/>
    <col min="1027" max="1028" width="4.7109375" style="98" customWidth="1"/>
    <col min="1029" max="1029" width="40.85546875" style="98" customWidth="1"/>
    <col min="1030" max="1030" width="8" style="98" customWidth="1"/>
    <col min="1031" max="1032" width="7.7109375" style="98" customWidth="1"/>
    <col min="1033" max="1278" width="9.140625" style="98" customWidth="1"/>
    <col min="1279" max="1280" width="3.140625" style="98"/>
    <col min="1281" max="1281" width="2.7109375" style="98" customWidth="1"/>
    <col min="1282" max="1282" width="9.85546875" style="98" customWidth="1"/>
    <col min="1283" max="1284" width="4.7109375" style="98" customWidth="1"/>
    <col min="1285" max="1285" width="40.85546875" style="98" customWidth="1"/>
    <col min="1286" max="1286" width="8" style="98" customWidth="1"/>
    <col min="1287" max="1288" width="7.7109375" style="98" customWidth="1"/>
    <col min="1289" max="1534" width="9.140625" style="98" customWidth="1"/>
    <col min="1535" max="1536" width="3.140625" style="98"/>
    <col min="1537" max="1537" width="2.7109375" style="98" customWidth="1"/>
    <col min="1538" max="1538" width="9.85546875" style="98" customWidth="1"/>
    <col min="1539" max="1540" width="4.7109375" style="98" customWidth="1"/>
    <col min="1541" max="1541" width="40.85546875" style="98" customWidth="1"/>
    <col min="1542" max="1542" width="8" style="98" customWidth="1"/>
    <col min="1543" max="1544" width="7.7109375" style="98" customWidth="1"/>
    <col min="1545" max="1790" width="9.140625" style="98" customWidth="1"/>
    <col min="1791" max="1792" width="3.140625" style="98"/>
    <col min="1793" max="1793" width="2.7109375" style="98" customWidth="1"/>
    <col min="1794" max="1794" width="9.85546875" style="98" customWidth="1"/>
    <col min="1795" max="1796" width="4.7109375" style="98" customWidth="1"/>
    <col min="1797" max="1797" width="40.85546875" style="98" customWidth="1"/>
    <col min="1798" max="1798" width="8" style="98" customWidth="1"/>
    <col min="1799" max="1800" width="7.7109375" style="98" customWidth="1"/>
    <col min="1801" max="2046" width="9.140625" style="98" customWidth="1"/>
    <col min="2047" max="2048" width="3.140625" style="98"/>
    <col min="2049" max="2049" width="2.7109375" style="98" customWidth="1"/>
    <col min="2050" max="2050" width="9.85546875" style="98" customWidth="1"/>
    <col min="2051" max="2052" width="4.7109375" style="98" customWidth="1"/>
    <col min="2053" max="2053" width="40.85546875" style="98" customWidth="1"/>
    <col min="2054" max="2054" width="8" style="98" customWidth="1"/>
    <col min="2055" max="2056" width="7.7109375" style="98" customWidth="1"/>
    <col min="2057" max="2302" width="9.140625" style="98" customWidth="1"/>
    <col min="2303" max="2304" width="3.140625" style="98"/>
    <col min="2305" max="2305" width="2.7109375" style="98" customWidth="1"/>
    <col min="2306" max="2306" width="9.85546875" style="98" customWidth="1"/>
    <col min="2307" max="2308" width="4.7109375" style="98" customWidth="1"/>
    <col min="2309" max="2309" width="40.85546875" style="98" customWidth="1"/>
    <col min="2310" max="2310" width="8" style="98" customWidth="1"/>
    <col min="2311" max="2312" width="7.7109375" style="98" customWidth="1"/>
    <col min="2313" max="2558" width="9.140625" style="98" customWidth="1"/>
    <col min="2559" max="2560" width="3.140625" style="98"/>
    <col min="2561" max="2561" width="2.7109375" style="98" customWidth="1"/>
    <col min="2562" max="2562" width="9.85546875" style="98" customWidth="1"/>
    <col min="2563" max="2564" width="4.7109375" style="98" customWidth="1"/>
    <col min="2565" max="2565" width="40.85546875" style="98" customWidth="1"/>
    <col min="2566" max="2566" width="8" style="98" customWidth="1"/>
    <col min="2567" max="2568" width="7.7109375" style="98" customWidth="1"/>
    <col min="2569" max="2814" width="9.140625" style="98" customWidth="1"/>
    <col min="2815" max="2816" width="3.140625" style="98"/>
    <col min="2817" max="2817" width="2.7109375" style="98" customWidth="1"/>
    <col min="2818" max="2818" width="9.85546875" style="98" customWidth="1"/>
    <col min="2819" max="2820" width="4.7109375" style="98" customWidth="1"/>
    <col min="2821" max="2821" width="40.85546875" style="98" customWidth="1"/>
    <col min="2822" max="2822" width="8" style="98" customWidth="1"/>
    <col min="2823" max="2824" width="7.7109375" style="98" customWidth="1"/>
    <col min="2825" max="3070" width="9.140625" style="98" customWidth="1"/>
    <col min="3071" max="3072" width="3.140625" style="98"/>
    <col min="3073" max="3073" width="2.7109375" style="98" customWidth="1"/>
    <col min="3074" max="3074" width="9.85546875" style="98" customWidth="1"/>
    <col min="3075" max="3076" width="4.7109375" style="98" customWidth="1"/>
    <col min="3077" max="3077" width="40.85546875" style="98" customWidth="1"/>
    <col min="3078" max="3078" width="8" style="98" customWidth="1"/>
    <col min="3079" max="3080" width="7.7109375" style="98" customWidth="1"/>
    <col min="3081" max="3326" width="9.140625" style="98" customWidth="1"/>
    <col min="3327" max="3328" width="3.140625" style="98"/>
    <col min="3329" max="3329" width="2.7109375" style="98" customWidth="1"/>
    <col min="3330" max="3330" width="9.85546875" style="98" customWidth="1"/>
    <col min="3331" max="3332" width="4.7109375" style="98" customWidth="1"/>
    <col min="3333" max="3333" width="40.85546875" style="98" customWidth="1"/>
    <col min="3334" max="3334" width="8" style="98" customWidth="1"/>
    <col min="3335" max="3336" width="7.7109375" style="98" customWidth="1"/>
    <col min="3337" max="3582" width="9.140625" style="98" customWidth="1"/>
    <col min="3583" max="3584" width="3.140625" style="98"/>
    <col min="3585" max="3585" width="2.7109375" style="98" customWidth="1"/>
    <col min="3586" max="3586" width="9.85546875" style="98" customWidth="1"/>
    <col min="3587" max="3588" width="4.7109375" style="98" customWidth="1"/>
    <col min="3589" max="3589" width="40.85546875" style="98" customWidth="1"/>
    <col min="3590" max="3590" width="8" style="98" customWidth="1"/>
    <col min="3591" max="3592" width="7.7109375" style="98" customWidth="1"/>
    <col min="3593" max="3838" width="9.140625" style="98" customWidth="1"/>
    <col min="3839" max="3840" width="3.140625" style="98"/>
    <col min="3841" max="3841" width="2.7109375" style="98" customWidth="1"/>
    <col min="3842" max="3842" width="9.85546875" style="98" customWidth="1"/>
    <col min="3843" max="3844" width="4.7109375" style="98" customWidth="1"/>
    <col min="3845" max="3845" width="40.85546875" style="98" customWidth="1"/>
    <col min="3846" max="3846" width="8" style="98" customWidth="1"/>
    <col min="3847" max="3848" width="7.7109375" style="98" customWidth="1"/>
    <col min="3849" max="4094" width="9.140625" style="98" customWidth="1"/>
    <col min="4095" max="4096" width="3.140625" style="98"/>
    <col min="4097" max="4097" width="2.7109375" style="98" customWidth="1"/>
    <col min="4098" max="4098" width="9.85546875" style="98" customWidth="1"/>
    <col min="4099" max="4100" width="4.7109375" style="98" customWidth="1"/>
    <col min="4101" max="4101" width="40.85546875" style="98" customWidth="1"/>
    <col min="4102" max="4102" width="8" style="98" customWidth="1"/>
    <col min="4103" max="4104" width="7.7109375" style="98" customWidth="1"/>
    <col min="4105" max="4350" width="9.140625" style="98" customWidth="1"/>
    <col min="4351" max="4352" width="3.140625" style="98"/>
    <col min="4353" max="4353" width="2.7109375" style="98" customWidth="1"/>
    <col min="4354" max="4354" width="9.85546875" style="98" customWidth="1"/>
    <col min="4355" max="4356" width="4.7109375" style="98" customWidth="1"/>
    <col min="4357" max="4357" width="40.85546875" style="98" customWidth="1"/>
    <col min="4358" max="4358" width="8" style="98" customWidth="1"/>
    <col min="4359" max="4360" width="7.7109375" style="98" customWidth="1"/>
    <col min="4361" max="4606" width="9.140625" style="98" customWidth="1"/>
    <col min="4607" max="4608" width="3.140625" style="98"/>
    <col min="4609" max="4609" width="2.7109375" style="98" customWidth="1"/>
    <col min="4610" max="4610" width="9.85546875" style="98" customWidth="1"/>
    <col min="4611" max="4612" width="4.7109375" style="98" customWidth="1"/>
    <col min="4613" max="4613" width="40.85546875" style="98" customWidth="1"/>
    <col min="4614" max="4614" width="8" style="98" customWidth="1"/>
    <col min="4615" max="4616" width="7.7109375" style="98" customWidth="1"/>
    <col min="4617" max="4862" width="9.140625" style="98" customWidth="1"/>
    <col min="4863" max="4864" width="3.140625" style="98"/>
    <col min="4865" max="4865" width="2.7109375" style="98" customWidth="1"/>
    <col min="4866" max="4866" width="9.85546875" style="98" customWidth="1"/>
    <col min="4867" max="4868" width="4.7109375" style="98" customWidth="1"/>
    <col min="4869" max="4869" width="40.85546875" style="98" customWidth="1"/>
    <col min="4870" max="4870" width="8" style="98" customWidth="1"/>
    <col min="4871" max="4872" width="7.7109375" style="98" customWidth="1"/>
    <col min="4873" max="5118" width="9.140625" style="98" customWidth="1"/>
    <col min="5119" max="5120" width="3.140625" style="98"/>
    <col min="5121" max="5121" width="2.7109375" style="98" customWidth="1"/>
    <col min="5122" max="5122" width="9.85546875" style="98" customWidth="1"/>
    <col min="5123" max="5124" width="4.7109375" style="98" customWidth="1"/>
    <col min="5125" max="5125" width="40.85546875" style="98" customWidth="1"/>
    <col min="5126" max="5126" width="8" style="98" customWidth="1"/>
    <col min="5127" max="5128" width="7.7109375" style="98" customWidth="1"/>
    <col min="5129" max="5374" width="9.140625" style="98" customWidth="1"/>
    <col min="5375" max="5376" width="3.140625" style="98"/>
    <col min="5377" max="5377" width="2.7109375" style="98" customWidth="1"/>
    <col min="5378" max="5378" width="9.85546875" style="98" customWidth="1"/>
    <col min="5379" max="5380" width="4.7109375" style="98" customWidth="1"/>
    <col min="5381" max="5381" width="40.85546875" style="98" customWidth="1"/>
    <col min="5382" max="5382" width="8" style="98" customWidth="1"/>
    <col min="5383" max="5384" width="7.7109375" style="98" customWidth="1"/>
    <col min="5385" max="5630" width="9.140625" style="98" customWidth="1"/>
    <col min="5631" max="5632" width="3.140625" style="98"/>
    <col min="5633" max="5633" width="2.7109375" style="98" customWidth="1"/>
    <col min="5634" max="5634" width="9.85546875" style="98" customWidth="1"/>
    <col min="5635" max="5636" width="4.7109375" style="98" customWidth="1"/>
    <col min="5637" max="5637" width="40.85546875" style="98" customWidth="1"/>
    <col min="5638" max="5638" width="8" style="98" customWidth="1"/>
    <col min="5639" max="5640" width="7.7109375" style="98" customWidth="1"/>
    <col min="5641" max="5886" width="9.140625" style="98" customWidth="1"/>
    <col min="5887" max="5888" width="3.140625" style="98"/>
    <col min="5889" max="5889" width="2.7109375" style="98" customWidth="1"/>
    <col min="5890" max="5890" width="9.85546875" style="98" customWidth="1"/>
    <col min="5891" max="5892" width="4.7109375" style="98" customWidth="1"/>
    <col min="5893" max="5893" width="40.85546875" style="98" customWidth="1"/>
    <col min="5894" max="5894" width="8" style="98" customWidth="1"/>
    <col min="5895" max="5896" width="7.7109375" style="98" customWidth="1"/>
    <col min="5897" max="6142" width="9.140625" style="98" customWidth="1"/>
    <col min="6143" max="6144" width="3.140625" style="98"/>
    <col min="6145" max="6145" width="2.7109375" style="98" customWidth="1"/>
    <col min="6146" max="6146" width="9.85546875" style="98" customWidth="1"/>
    <col min="6147" max="6148" width="4.7109375" style="98" customWidth="1"/>
    <col min="6149" max="6149" width="40.85546875" style="98" customWidth="1"/>
    <col min="6150" max="6150" width="8" style="98" customWidth="1"/>
    <col min="6151" max="6152" width="7.7109375" style="98" customWidth="1"/>
    <col min="6153" max="6398" width="9.140625" style="98" customWidth="1"/>
    <col min="6399" max="6400" width="3.140625" style="98"/>
    <col min="6401" max="6401" width="2.7109375" style="98" customWidth="1"/>
    <col min="6402" max="6402" width="9.85546875" style="98" customWidth="1"/>
    <col min="6403" max="6404" width="4.7109375" style="98" customWidth="1"/>
    <col min="6405" max="6405" width="40.85546875" style="98" customWidth="1"/>
    <col min="6406" max="6406" width="8" style="98" customWidth="1"/>
    <col min="6407" max="6408" width="7.7109375" style="98" customWidth="1"/>
    <col min="6409" max="6654" width="9.140625" style="98" customWidth="1"/>
    <col min="6655" max="6656" width="3.140625" style="98"/>
    <col min="6657" max="6657" width="2.7109375" style="98" customWidth="1"/>
    <col min="6658" max="6658" width="9.85546875" style="98" customWidth="1"/>
    <col min="6659" max="6660" width="4.7109375" style="98" customWidth="1"/>
    <col min="6661" max="6661" width="40.85546875" style="98" customWidth="1"/>
    <col min="6662" max="6662" width="8" style="98" customWidth="1"/>
    <col min="6663" max="6664" width="7.7109375" style="98" customWidth="1"/>
    <col min="6665" max="6910" width="9.140625" style="98" customWidth="1"/>
    <col min="6911" max="6912" width="3.140625" style="98"/>
    <col min="6913" max="6913" width="2.7109375" style="98" customWidth="1"/>
    <col min="6914" max="6914" width="9.85546875" style="98" customWidth="1"/>
    <col min="6915" max="6916" width="4.7109375" style="98" customWidth="1"/>
    <col min="6917" max="6917" width="40.85546875" style="98" customWidth="1"/>
    <col min="6918" max="6918" width="8" style="98" customWidth="1"/>
    <col min="6919" max="6920" width="7.7109375" style="98" customWidth="1"/>
    <col min="6921" max="7166" width="9.140625" style="98" customWidth="1"/>
    <col min="7167" max="7168" width="3.140625" style="98"/>
    <col min="7169" max="7169" width="2.7109375" style="98" customWidth="1"/>
    <col min="7170" max="7170" width="9.85546875" style="98" customWidth="1"/>
    <col min="7171" max="7172" width="4.7109375" style="98" customWidth="1"/>
    <col min="7173" max="7173" width="40.85546875" style="98" customWidth="1"/>
    <col min="7174" max="7174" width="8" style="98" customWidth="1"/>
    <col min="7175" max="7176" width="7.7109375" style="98" customWidth="1"/>
    <col min="7177" max="7422" width="9.140625" style="98" customWidth="1"/>
    <col min="7423" max="7424" width="3.140625" style="98"/>
    <col min="7425" max="7425" width="2.7109375" style="98" customWidth="1"/>
    <col min="7426" max="7426" width="9.85546875" style="98" customWidth="1"/>
    <col min="7427" max="7428" width="4.7109375" style="98" customWidth="1"/>
    <col min="7429" max="7429" width="40.85546875" style="98" customWidth="1"/>
    <col min="7430" max="7430" width="8" style="98" customWidth="1"/>
    <col min="7431" max="7432" width="7.7109375" style="98" customWidth="1"/>
    <col min="7433" max="7678" width="9.140625" style="98" customWidth="1"/>
    <col min="7679" max="7680" width="3.140625" style="98"/>
    <col min="7681" max="7681" width="2.7109375" style="98" customWidth="1"/>
    <col min="7682" max="7682" width="9.85546875" style="98" customWidth="1"/>
    <col min="7683" max="7684" width="4.7109375" style="98" customWidth="1"/>
    <col min="7685" max="7685" width="40.85546875" style="98" customWidth="1"/>
    <col min="7686" max="7686" width="8" style="98" customWidth="1"/>
    <col min="7687" max="7688" width="7.7109375" style="98" customWidth="1"/>
    <col min="7689" max="7934" width="9.140625" style="98" customWidth="1"/>
    <col min="7935" max="7936" width="3.140625" style="98"/>
    <col min="7937" max="7937" width="2.7109375" style="98" customWidth="1"/>
    <col min="7938" max="7938" width="9.85546875" style="98" customWidth="1"/>
    <col min="7939" max="7940" width="4.7109375" style="98" customWidth="1"/>
    <col min="7941" max="7941" width="40.85546875" style="98" customWidth="1"/>
    <col min="7942" max="7942" width="8" style="98" customWidth="1"/>
    <col min="7943" max="7944" width="7.7109375" style="98" customWidth="1"/>
    <col min="7945" max="8190" width="9.140625" style="98" customWidth="1"/>
    <col min="8191" max="8192" width="3.140625" style="98"/>
    <col min="8193" max="8193" width="2.7109375" style="98" customWidth="1"/>
    <col min="8194" max="8194" width="9.85546875" style="98" customWidth="1"/>
    <col min="8195" max="8196" width="4.7109375" style="98" customWidth="1"/>
    <col min="8197" max="8197" width="40.85546875" style="98" customWidth="1"/>
    <col min="8198" max="8198" width="8" style="98" customWidth="1"/>
    <col min="8199" max="8200" width="7.7109375" style="98" customWidth="1"/>
    <col min="8201" max="8446" width="9.140625" style="98" customWidth="1"/>
    <col min="8447" max="8448" width="3.140625" style="98"/>
    <col min="8449" max="8449" width="2.7109375" style="98" customWidth="1"/>
    <col min="8450" max="8450" width="9.85546875" style="98" customWidth="1"/>
    <col min="8451" max="8452" width="4.7109375" style="98" customWidth="1"/>
    <col min="8453" max="8453" width="40.85546875" style="98" customWidth="1"/>
    <col min="8454" max="8454" width="8" style="98" customWidth="1"/>
    <col min="8455" max="8456" width="7.7109375" style="98" customWidth="1"/>
    <col min="8457" max="8702" width="9.140625" style="98" customWidth="1"/>
    <col min="8703" max="8704" width="3.140625" style="98"/>
    <col min="8705" max="8705" width="2.7109375" style="98" customWidth="1"/>
    <col min="8706" max="8706" width="9.85546875" style="98" customWidth="1"/>
    <col min="8707" max="8708" width="4.7109375" style="98" customWidth="1"/>
    <col min="8709" max="8709" width="40.85546875" style="98" customWidth="1"/>
    <col min="8710" max="8710" width="8" style="98" customWidth="1"/>
    <col min="8711" max="8712" width="7.7109375" style="98" customWidth="1"/>
    <col min="8713" max="8958" width="9.140625" style="98" customWidth="1"/>
    <col min="8959" max="8960" width="3.140625" style="98"/>
    <col min="8961" max="8961" width="2.7109375" style="98" customWidth="1"/>
    <col min="8962" max="8962" width="9.85546875" style="98" customWidth="1"/>
    <col min="8963" max="8964" width="4.7109375" style="98" customWidth="1"/>
    <col min="8965" max="8965" width="40.85546875" style="98" customWidth="1"/>
    <col min="8966" max="8966" width="8" style="98" customWidth="1"/>
    <col min="8967" max="8968" width="7.7109375" style="98" customWidth="1"/>
    <col min="8969" max="9214" width="9.140625" style="98" customWidth="1"/>
    <col min="9215" max="9216" width="3.140625" style="98"/>
    <col min="9217" max="9217" width="2.7109375" style="98" customWidth="1"/>
    <col min="9218" max="9218" width="9.85546875" style="98" customWidth="1"/>
    <col min="9219" max="9220" width="4.7109375" style="98" customWidth="1"/>
    <col min="9221" max="9221" width="40.85546875" style="98" customWidth="1"/>
    <col min="9222" max="9222" width="8" style="98" customWidth="1"/>
    <col min="9223" max="9224" width="7.7109375" style="98" customWidth="1"/>
    <col min="9225" max="9470" width="9.140625" style="98" customWidth="1"/>
    <col min="9471" max="9472" width="3.140625" style="98"/>
    <col min="9473" max="9473" width="2.7109375" style="98" customWidth="1"/>
    <col min="9474" max="9474" width="9.85546875" style="98" customWidth="1"/>
    <col min="9475" max="9476" width="4.7109375" style="98" customWidth="1"/>
    <col min="9477" max="9477" width="40.85546875" style="98" customWidth="1"/>
    <col min="9478" max="9478" width="8" style="98" customWidth="1"/>
    <col min="9479" max="9480" width="7.7109375" style="98" customWidth="1"/>
    <col min="9481" max="9726" width="9.140625" style="98" customWidth="1"/>
    <col min="9727" max="9728" width="3.140625" style="98"/>
    <col min="9729" max="9729" width="2.7109375" style="98" customWidth="1"/>
    <col min="9730" max="9730" width="9.85546875" style="98" customWidth="1"/>
    <col min="9731" max="9732" width="4.7109375" style="98" customWidth="1"/>
    <col min="9733" max="9733" width="40.85546875" style="98" customWidth="1"/>
    <col min="9734" max="9734" width="8" style="98" customWidth="1"/>
    <col min="9735" max="9736" width="7.7109375" style="98" customWidth="1"/>
    <col min="9737" max="9982" width="9.140625" style="98" customWidth="1"/>
    <col min="9983" max="9984" width="3.140625" style="98"/>
    <col min="9985" max="9985" width="2.7109375" style="98" customWidth="1"/>
    <col min="9986" max="9986" width="9.85546875" style="98" customWidth="1"/>
    <col min="9987" max="9988" width="4.7109375" style="98" customWidth="1"/>
    <col min="9989" max="9989" width="40.85546875" style="98" customWidth="1"/>
    <col min="9990" max="9990" width="8" style="98" customWidth="1"/>
    <col min="9991" max="9992" width="7.7109375" style="98" customWidth="1"/>
    <col min="9993" max="10238" width="9.140625" style="98" customWidth="1"/>
    <col min="10239" max="10240" width="3.140625" style="98"/>
    <col min="10241" max="10241" width="2.7109375" style="98" customWidth="1"/>
    <col min="10242" max="10242" width="9.85546875" style="98" customWidth="1"/>
    <col min="10243" max="10244" width="4.7109375" style="98" customWidth="1"/>
    <col min="10245" max="10245" width="40.85546875" style="98" customWidth="1"/>
    <col min="10246" max="10246" width="8" style="98" customWidth="1"/>
    <col min="10247" max="10248" width="7.7109375" style="98" customWidth="1"/>
    <col min="10249" max="10494" width="9.140625" style="98" customWidth="1"/>
    <col min="10495" max="10496" width="3.140625" style="98"/>
    <col min="10497" max="10497" width="2.7109375" style="98" customWidth="1"/>
    <col min="10498" max="10498" width="9.85546875" style="98" customWidth="1"/>
    <col min="10499" max="10500" width="4.7109375" style="98" customWidth="1"/>
    <col min="10501" max="10501" width="40.85546875" style="98" customWidth="1"/>
    <col min="10502" max="10502" width="8" style="98" customWidth="1"/>
    <col min="10503" max="10504" width="7.7109375" style="98" customWidth="1"/>
    <col min="10505" max="10750" width="9.140625" style="98" customWidth="1"/>
    <col min="10751" max="10752" width="3.140625" style="98"/>
    <col min="10753" max="10753" width="2.7109375" style="98" customWidth="1"/>
    <col min="10754" max="10754" width="9.85546875" style="98" customWidth="1"/>
    <col min="10755" max="10756" width="4.7109375" style="98" customWidth="1"/>
    <col min="10757" max="10757" width="40.85546875" style="98" customWidth="1"/>
    <col min="10758" max="10758" width="8" style="98" customWidth="1"/>
    <col min="10759" max="10760" width="7.7109375" style="98" customWidth="1"/>
    <col min="10761" max="11006" width="9.140625" style="98" customWidth="1"/>
    <col min="11007" max="11008" width="3.140625" style="98"/>
    <col min="11009" max="11009" width="2.7109375" style="98" customWidth="1"/>
    <col min="11010" max="11010" width="9.85546875" style="98" customWidth="1"/>
    <col min="11011" max="11012" width="4.7109375" style="98" customWidth="1"/>
    <col min="11013" max="11013" width="40.85546875" style="98" customWidth="1"/>
    <col min="11014" max="11014" width="8" style="98" customWidth="1"/>
    <col min="11015" max="11016" width="7.7109375" style="98" customWidth="1"/>
    <col min="11017" max="11262" width="9.140625" style="98" customWidth="1"/>
    <col min="11263" max="11264" width="3.140625" style="98"/>
    <col min="11265" max="11265" width="2.7109375" style="98" customWidth="1"/>
    <col min="11266" max="11266" width="9.85546875" style="98" customWidth="1"/>
    <col min="11267" max="11268" width="4.7109375" style="98" customWidth="1"/>
    <col min="11269" max="11269" width="40.85546875" style="98" customWidth="1"/>
    <col min="11270" max="11270" width="8" style="98" customWidth="1"/>
    <col min="11271" max="11272" width="7.7109375" style="98" customWidth="1"/>
    <col min="11273" max="11518" width="9.140625" style="98" customWidth="1"/>
    <col min="11519" max="11520" width="3.140625" style="98"/>
    <col min="11521" max="11521" width="2.7109375" style="98" customWidth="1"/>
    <col min="11522" max="11522" width="9.85546875" style="98" customWidth="1"/>
    <col min="11523" max="11524" width="4.7109375" style="98" customWidth="1"/>
    <col min="11525" max="11525" width="40.85546875" style="98" customWidth="1"/>
    <col min="11526" max="11526" width="8" style="98" customWidth="1"/>
    <col min="11527" max="11528" width="7.7109375" style="98" customWidth="1"/>
    <col min="11529" max="11774" width="9.140625" style="98" customWidth="1"/>
    <col min="11775" max="11776" width="3.140625" style="98"/>
    <col min="11777" max="11777" width="2.7109375" style="98" customWidth="1"/>
    <col min="11778" max="11778" width="9.85546875" style="98" customWidth="1"/>
    <col min="11779" max="11780" width="4.7109375" style="98" customWidth="1"/>
    <col min="11781" max="11781" width="40.85546875" style="98" customWidth="1"/>
    <col min="11782" max="11782" width="8" style="98" customWidth="1"/>
    <col min="11783" max="11784" width="7.7109375" style="98" customWidth="1"/>
    <col min="11785" max="12030" width="9.140625" style="98" customWidth="1"/>
    <col min="12031" max="12032" width="3.140625" style="98"/>
    <col min="12033" max="12033" width="2.7109375" style="98" customWidth="1"/>
    <col min="12034" max="12034" width="9.85546875" style="98" customWidth="1"/>
    <col min="12035" max="12036" width="4.7109375" style="98" customWidth="1"/>
    <col min="12037" max="12037" width="40.85546875" style="98" customWidth="1"/>
    <col min="12038" max="12038" width="8" style="98" customWidth="1"/>
    <col min="12039" max="12040" width="7.7109375" style="98" customWidth="1"/>
    <col min="12041" max="12286" width="9.140625" style="98" customWidth="1"/>
    <col min="12287" max="12288" width="3.140625" style="98"/>
    <col min="12289" max="12289" width="2.7109375" style="98" customWidth="1"/>
    <col min="12290" max="12290" width="9.85546875" style="98" customWidth="1"/>
    <col min="12291" max="12292" width="4.7109375" style="98" customWidth="1"/>
    <col min="12293" max="12293" width="40.85546875" style="98" customWidth="1"/>
    <col min="12294" max="12294" width="8" style="98" customWidth="1"/>
    <col min="12295" max="12296" width="7.7109375" style="98" customWidth="1"/>
    <col min="12297" max="12542" width="9.140625" style="98" customWidth="1"/>
    <col min="12543" max="12544" width="3.140625" style="98"/>
    <col min="12545" max="12545" width="2.7109375" style="98" customWidth="1"/>
    <col min="12546" max="12546" width="9.85546875" style="98" customWidth="1"/>
    <col min="12547" max="12548" width="4.7109375" style="98" customWidth="1"/>
    <col min="12549" max="12549" width="40.85546875" style="98" customWidth="1"/>
    <col min="12550" max="12550" width="8" style="98" customWidth="1"/>
    <col min="12551" max="12552" width="7.7109375" style="98" customWidth="1"/>
    <col min="12553" max="12798" width="9.140625" style="98" customWidth="1"/>
    <col min="12799" max="12800" width="3.140625" style="98"/>
    <col min="12801" max="12801" width="2.7109375" style="98" customWidth="1"/>
    <col min="12802" max="12802" width="9.85546875" style="98" customWidth="1"/>
    <col min="12803" max="12804" width="4.7109375" style="98" customWidth="1"/>
    <col min="12805" max="12805" width="40.85546875" style="98" customWidth="1"/>
    <col min="12806" max="12806" width="8" style="98" customWidth="1"/>
    <col min="12807" max="12808" width="7.7109375" style="98" customWidth="1"/>
    <col min="12809" max="13054" width="9.140625" style="98" customWidth="1"/>
    <col min="13055" max="13056" width="3.140625" style="98"/>
    <col min="13057" max="13057" width="2.7109375" style="98" customWidth="1"/>
    <col min="13058" max="13058" width="9.85546875" style="98" customWidth="1"/>
    <col min="13059" max="13060" width="4.7109375" style="98" customWidth="1"/>
    <col min="13061" max="13061" width="40.85546875" style="98" customWidth="1"/>
    <col min="13062" max="13062" width="8" style="98" customWidth="1"/>
    <col min="13063" max="13064" width="7.7109375" style="98" customWidth="1"/>
    <col min="13065" max="13310" width="9.140625" style="98" customWidth="1"/>
    <col min="13311" max="13312" width="3.140625" style="98"/>
    <col min="13313" max="13313" width="2.7109375" style="98" customWidth="1"/>
    <col min="13314" max="13314" width="9.85546875" style="98" customWidth="1"/>
    <col min="13315" max="13316" width="4.7109375" style="98" customWidth="1"/>
    <col min="13317" max="13317" width="40.85546875" style="98" customWidth="1"/>
    <col min="13318" max="13318" width="8" style="98" customWidth="1"/>
    <col min="13319" max="13320" width="7.7109375" style="98" customWidth="1"/>
    <col min="13321" max="13566" width="9.140625" style="98" customWidth="1"/>
    <col min="13567" max="13568" width="3.140625" style="98"/>
    <col min="13569" max="13569" width="2.7109375" style="98" customWidth="1"/>
    <col min="13570" max="13570" width="9.85546875" style="98" customWidth="1"/>
    <col min="13571" max="13572" width="4.7109375" style="98" customWidth="1"/>
    <col min="13573" max="13573" width="40.85546875" style="98" customWidth="1"/>
    <col min="13574" max="13574" width="8" style="98" customWidth="1"/>
    <col min="13575" max="13576" width="7.7109375" style="98" customWidth="1"/>
    <col min="13577" max="13822" width="9.140625" style="98" customWidth="1"/>
    <col min="13823" max="13824" width="3.140625" style="98"/>
    <col min="13825" max="13825" width="2.7109375" style="98" customWidth="1"/>
    <col min="13826" max="13826" width="9.85546875" style="98" customWidth="1"/>
    <col min="13827" max="13828" width="4.7109375" style="98" customWidth="1"/>
    <col min="13829" max="13829" width="40.85546875" style="98" customWidth="1"/>
    <col min="13830" max="13830" width="8" style="98" customWidth="1"/>
    <col min="13831" max="13832" width="7.7109375" style="98" customWidth="1"/>
    <col min="13833" max="14078" width="9.140625" style="98" customWidth="1"/>
    <col min="14079" max="14080" width="3.140625" style="98"/>
    <col min="14081" max="14081" width="2.7109375" style="98" customWidth="1"/>
    <col min="14082" max="14082" width="9.85546875" style="98" customWidth="1"/>
    <col min="14083" max="14084" width="4.7109375" style="98" customWidth="1"/>
    <col min="14085" max="14085" width="40.85546875" style="98" customWidth="1"/>
    <col min="14086" max="14086" width="8" style="98" customWidth="1"/>
    <col min="14087" max="14088" width="7.7109375" style="98" customWidth="1"/>
    <col min="14089" max="14334" width="9.140625" style="98" customWidth="1"/>
    <col min="14335" max="14336" width="3.140625" style="98"/>
    <col min="14337" max="14337" width="2.7109375" style="98" customWidth="1"/>
    <col min="14338" max="14338" width="9.85546875" style="98" customWidth="1"/>
    <col min="14339" max="14340" width="4.7109375" style="98" customWidth="1"/>
    <col min="14341" max="14341" width="40.85546875" style="98" customWidth="1"/>
    <col min="14342" max="14342" width="8" style="98" customWidth="1"/>
    <col min="14343" max="14344" width="7.7109375" style="98" customWidth="1"/>
    <col min="14345" max="14590" width="9.140625" style="98" customWidth="1"/>
    <col min="14591" max="14592" width="3.140625" style="98"/>
    <col min="14593" max="14593" width="2.7109375" style="98" customWidth="1"/>
    <col min="14594" max="14594" width="9.85546875" style="98" customWidth="1"/>
    <col min="14595" max="14596" width="4.7109375" style="98" customWidth="1"/>
    <col min="14597" max="14597" width="40.85546875" style="98" customWidth="1"/>
    <col min="14598" max="14598" width="8" style="98" customWidth="1"/>
    <col min="14599" max="14600" width="7.7109375" style="98" customWidth="1"/>
    <col min="14601" max="14846" width="9.140625" style="98" customWidth="1"/>
    <col min="14847" max="14848" width="3.140625" style="98"/>
    <col min="14849" max="14849" width="2.7109375" style="98" customWidth="1"/>
    <col min="14850" max="14850" width="9.85546875" style="98" customWidth="1"/>
    <col min="14851" max="14852" width="4.7109375" style="98" customWidth="1"/>
    <col min="14853" max="14853" width="40.85546875" style="98" customWidth="1"/>
    <col min="14854" max="14854" width="8" style="98" customWidth="1"/>
    <col min="14855" max="14856" width="7.7109375" style="98" customWidth="1"/>
    <col min="14857" max="15102" width="9.140625" style="98" customWidth="1"/>
    <col min="15103" max="15104" width="3.140625" style="98"/>
    <col min="15105" max="15105" width="2.7109375" style="98" customWidth="1"/>
    <col min="15106" max="15106" width="9.85546875" style="98" customWidth="1"/>
    <col min="15107" max="15108" width="4.7109375" style="98" customWidth="1"/>
    <col min="15109" max="15109" width="40.85546875" style="98" customWidth="1"/>
    <col min="15110" max="15110" width="8" style="98" customWidth="1"/>
    <col min="15111" max="15112" width="7.7109375" style="98" customWidth="1"/>
    <col min="15113" max="15358" width="9.140625" style="98" customWidth="1"/>
    <col min="15359" max="15360" width="3.140625" style="98"/>
    <col min="15361" max="15361" width="2.7109375" style="98" customWidth="1"/>
    <col min="15362" max="15362" width="9.85546875" style="98" customWidth="1"/>
    <col min="15363" max="15364" width="4.7109375" style="98" customWidth="1"/>
    <col min="15365" max="15365" width="40.85546875" style="98" customWidth="1"/>
    <col min="15366" max="15366" width="8" style="98" customWidth="1"/>
    <col min="15367" max="15368" width="7.7109375" style="98" customWidth="1"/>
    <col min="15369" max="15614" width="9.140625" style="98" customWidth="1"/>
    <col min="15615" max="15616" width="3.140625" style="98"/>
    <col min="15617" max="15617" width="2.7109375" style="98" customWidth="1"/>
    <col min="15618" max="15618" width="9.85546875" style="98" customWidth="1"/>
    <col min="15619" max="15620" width="4.7109375" style="98" customWidth="1"/>
    <col min="15621" max="15621" width="40.85546875" style="98" customWidth="1"/>
    <col min="15622" max="15622" width="8" style="98" customWidth="1"/>
    <col min="15623" max="15624" width="7.7109375" style="98" customWidth="1"/>
    <col min="15625" max="15870" width="9.140625" style="98" customWidth="1"/>
    <col min="15871" max="15872" width="3.140625" style="98"/>
    <col min="15873" max="15873" width="2.7109375" style="98" customWidth="1"/>
    <col min="15874" max="15874" width="9.85546875" style="98" customWidth="1"/>
    <col min="15875" max="15876" width="4.7109375" style="98" customWidth="1"/>
    <col min="15877" max="15877" width="40.85546875" style="98" customWidth="1"/>
    <col min="15878" max="15878" width="8" style="98" customWidth="1"/>
    <col min="15879" max="15880" width="7.7109375" style="98" customWidth="1"/>
    <col min="15881" max="16126" width="9.140625" style="98" customWidth="1"/>
    <col min="16127" max="16128" width="3.140625" style="98"/>
    <col min="16129" max="16129" width="2.7109375" style="98" customWidth="1"/>
    <col min="16130" max="16130" width="9.85546875" style="98" customWidth="1"/>
    <col min="16131" max="16132" width="4.7109375" style="98" customWidth="1"/>
    <col min="16133" max="16133" width="40.85546875" style="98" customWidth="1"/>
    <col min="16134" max="16134" width="8" style="98" customWidth="1"/>
    <col min="16135" max="16136" width="7.7109375" style="98" customWidth="1"/>
    <col min="16137" max="16382" width="9.140625" style="98" customWidth="1"/>
    <col min="16383" max="16384" width="3.140625" style="98"/>
  </cols>
  <sheetData>
    <row r="1" spans="1:12" x14ac:dyDescent="0.2">
      <c r="F1" s="148" t="s">
        <v>64</v>
      </c>
      <c r="G1" s="149"/>
      <c r="H1" s="149"/>
    </row>
    <row r="2" spans="1:12" ht="18" x14ac:dyDescent="0.25">
      <c r="A2" s="145" t="s">
        <v>65</v>
      </c>
      <c r="B2" s="145"/>
      <c r="C2" s="145"/>
      <c r="D2" s="145"/>
      <c r="E2" s="145"/>
      <c r="F2" s="145"/>
      <c r="G2" s="145"/>
      <c r="H2" s="145"/>
    </row>
    <row r="3" spans="1:12" x14ac:dyDescent="0.2">
      <c r="A3" s="100"/>
      <c r="B3" s="100"/>
      <c r="C3" s="100"/>
      <c r="D3" s="100"/>
      <c r="E3" s="100"/>
      <c r="F3" s="100"/>
      <c r="G3" s="101"/>
      <c r="H3" s="101"/>
    </row>
    <row r="4" spans="1:12" ht="15.75" x14ac:dyDescent="0.25">
      <c r="A4" s="146" t="s">
        <v>112</v>
      </c>
      <c r="B4" s="146"/>
      <c r="C4" s="146"/>
      <c r="D4" s="146"/>
      <c r="E4" s="146"/>
      <c r="F4" s="146"/>
      <c r="G4" s="146"/>
      <c r="H4" s="146"/>
    </row>
    <row r="5" spans="1:12" x14ac:dyDescent="0.2">
      <c r="A5" s="100"/>
      <c r="B5" s="100"/>
      <c r="C5" s="100"/>
      <c r="D5" s="100"/>
      <c r="E5" s="100"/>
      <c r="F5" s="100"/>
      <c r="G5" s="101"/>
      <c r="H5" s="101"/>
    </row>
    <row r="6" spans="1:12" ht="15.75" x14ac:dyDescent="0.25">
      <c r="A6" s="147" t="s">
        <v>113</v>
      </c>
      <c r="B6" s="147"/>
      <c r="C6" s="147"/>
      <c r="D6" s="147"/>
      <c r="E6" s="147"/>
      <c r="F6" s="147"/>
      <c r="G6" s="147"/>
      <c r="H6" s="147"/>
    </row>
    <row r="7" spans="1:12" x14ac:dyDescent="0.2">
      <c r="A7" s="102"/>
      <c r="B7" s="103"/>
      <c r="C7" s="103"/>
      <c r="D7" s="102"/>
      <c r="E7" s="104"/>
      <c r="F7" s="105"/>
      <c r="G7" s="106"/>
      <c r="H7" s="105"/>
    </row>
    <row r="8" spans="1:12" ht="13.5" thickBot="1" x14ac:dyDescent="0.25">
      <c r="A8" s="107"/>
      <c r="B8" s="107"/>
      <c r="C8" s="107"/>
      <c r="D8" s="107"/>
      <c r="E8" s="107"/>
      <c r="F8" s="108"/>
      <c r="G8" s="107"/>
      <c r="H8" s="109" t="s">
        <v>68</v>
      </c>
    </row>
    <row r="9" spans="1:12" ht="23.25" thickBot="1" x14ac:dyDescent="0.25">
      <c r="A9" s="110" t="s">
        <v>69</v>
      </c>
      <c r="B9" s="111" t="s">
        <v>70</v>
      </c>
      <c r="C9" s="112" t="s">
        <v>71</v>
      </c>
      <c r="D9" s="111" t="s">
        <v>19</v>
      </c>
      <c r="E9" s="111" t="s">
        <v>114</v>
      </c>
      <c r="F9" s="140" t="s">
        <v>75</v>
      </c>
      <c r="G9" s="113" t="s">
        <v>76</v>
      </c>
      <c r="H9" s="114" t="s">
        <v>75</v>
      </c>
    </row>
    <row r="10" spans="1:12" ht="13.5" thickBot="1" x14ac:dyDescent="0.25">
      <c r="A10" s="115" t="s">
        <v>77</v>
      </c>
      <c r="B10" s="116" t="s">
        <v>78</v>
      </c>
      <c r="C10" s="117" t="s">
        <v>78</v>
      </c>
      <c r="D10" s="116" t="s">
        <v>78</v>
      </c>
      <c r="E10" s="138" t="s">
        <v>115</v>
      </c>
      <c r="F10" s="141">
        <v>3430</v>
      </c>
      <c r="G10" s="118">
        <f>G11</f>
        <v>-250</v>
      </c>
      <c r="H10" s="142">
        <f>F10+G10</f>
        <v>3180</v>
      </c>
      <c r="J10" s="99"/>
      <c r="L10" s="99"/>
    </row>
    <row r="11" spans="1:12" s="124" customFormat="1" x14ac:dyDescent="0.2">
      <c r="A11" s="119" t="s">
        <v>77</v>
      </c>
      <c r="B11" s="120" t="s">
        <v>116</v>
      </c>
      <c r="C11" s="121" t="s">
        <v>78</v>
      </c>
      <c r="D11" s="121" t="s">
        <v>78</v>
      </c>
      <c r="E11" s="139" t="s">
        <v>117</v>
      </c>
      <c r="F11" s="143">
        <v>810</v>
      </c>
      <c r="G11" s="136">
        <f>G12</f>
        <v>-250</v>
      </c>
      <c r="H11" s="122">
        <f>F11+G11</f>
        <v>560</v>
      </c>
      <c r="I11" s="123"/>
    </row>
    <row r="12" spans="1:12" s="124" customFormat="1" ht="13.5" thickBot="1" x14ac:dyDescent="0.25">
      <c r="A12" s="125"/>
      <c r="B12" s="126"/>
      <c r="C12" s="127" t="s">
        <v>118</v>
      </c>
      <c r="D12" s="127" t="s">
        <v>119</v>
      </c>
      <c r="E12" s="128" t="s">
        <v>120</v>
      </c>
      <c r="F12" s="144">
        <v>810</v>
      </c>
      <c r="G12" s="137">
        <v>-250</v>
      </c>
      <c r="H12" s="129">
        <f>F12+G12</f>
        <v>560</v>
      </c>
      <c r="I12" s="123"/>
    </row>
    <row r="13" spans="1:12" x14ac:dyDescent="0.2">
      <c r="A13" s="130"/>
      <c r="B13" s="131"/>
      <c r="C13" s="132"/>
      <c r="D13" s="131"/>
      <c r="E13" s="133"/>
      <c r="F13" s="134"/>
      <c r="G13" s="135"/>
      <c r="H13" s="135"/>
    </row>
    <row r="14" spans="1:12" x14ac:dyDescent="0.2">
      <c r="A14" s="130"/>
      <c r="B14" s="131"/>
      <c r="C14" s="132"/>
      <c r="D14" s="131"/>
      <c r="E14" s="133"/>
      <c r="F14" s="134"/>
      <c r="G14" s="135"/>
      <c r="H14" s="135"/>
    </row>
  </sheetData>
  <mergeCells count="4">
    <mergeCell ref="A2:H2"/>
    <mergeCell ref="A4:H4"/>
    <mergeCell ref="A6:H6"/>
    <mergeCell ref="F1:H1"/>
  </mergeCells>
  <pageMargins left="0.7" right="0.7" top="0.78740157499999996" bottom="0.78740157499999996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N9" sqref="N9"/>
    </sheetView>
  </sheetViews>
  <sheetFormatPr defaultColWidth="3.140625" defaultRowHeight="12.75" x14ac:dyDescent="0.2"/>
  <cols>
    <col min="1" max="1" width="3.140625" style="37" customWidth="1"/>
    <col min="2" max="2" width="9.28515625" style="37" customWidth="1"/>
    <col min="3" max="4" width="4.7109375" style="37" customWidth="1"/>
    <col min="5" max="5" width="7.85546875" style="37" customWidth="1"/>
    <col min="6" max="6" width="40.85546875" style="37" customWidth="1"/>
    <col min="7" max="7" width="8.7109375" style="38" customWidth="1"/>
    <col min="8" max="8" width="8.7109375" style="37" hidden="1" customWidth="1"/>
    <col min="9" max="9" width="8.7109375" style="37" customWidth="1"/>
    <col min="10" max="10" width="9.140625" style="37" customWidth="1"/>
    <col min="11" max="11" width="9.7109375" style="37" customWidth="1"/>
    <col min="12" max="12" width="14.28515625" style="37" customWidth="1"/>
    <col min="13" max="255" width="9.140625" style="37" customWidth="1"/>
    <col min="256" max="16384" width="3.140625" style="37"/>
  </cols>
  <sheetData>
    <row r="1" spans="1:13" x14ac:dyDescent="0.2">
      <c r="G1" s="148" t="s">
        <v>64</v>
      </c>
      <c r="H1" s="149"/>
      <c r="I1" s="149"/>
      <c r="J1" s="150"/>
      <c r="K1" s="150"/>
      <c r="L1" s="150"/>
    </row>
    <row r="2" spans="1:13" x14ac:dyDescent="0.2">
      <c r="H2" s="148"/>
      <c r="I2" s="149"/>
      <c r="J2" s="149"/>
      <c r="K2" s="148"/>
      <c r="L2" s="149"/>
      <c r="M2" s="149"/>
    </row>
    <row r="3" spans="1:13" ht="18" x14ac:dyDescent="0.25">
      <c r="A3" s="153" t="s">
        <v>65</v>
      </c>
      <c r="B3" s="153"/>
      <c r="C3" s="153"/>
      <c r="D3" s="153"/>
      <c r="E3" s="153"/>
      <c r="F3" s="153"/>
      <c r="G3" s="153"/>
      <c r="H3" s="153"/>
      <c r="I3" s="153"/>
      <c r="J3" s="39"/>
    </row>
    <row r="4" spans="1:13" ht="18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3" ht="18" x14ac:dyDescent="0.25">
      <c r="A5" s="153" t="s">
        <v>66</v>
      </c>
      <c r="B5" s="153"/>
      <c r="C5" s="153"/>
      <c r="D5" s="153"/>
      <c r="E5" s="153"/>
      <c r="F5" s="153"/>
      <c r="G5" s="153"/>
      <c r="H5" s="153"/>
      <c r="I5" s="153"/>
      <c r="J5" s="39"/>
    </row>
    <row r="6" spans="1:13" ht="12" customHeight="1" x14ac:dyDescent="0.2">
      <c r="A6" s="40"/>
      <c r="B6" s="40"/>
      <c r="C6" s="40"/>
      <c r="D6" s="40"/>
      <c r="E6" s="40"/>
      <c r="F6" s="40"/>
      <c r="G6" s="40"/>
      <c r="H6" s="41"/>
      <c r="I6" s="41"/>
      <c r="J6" s="41"/>
    </row>
    <row r="7" spans="1:13" ht="15.75" x14ac:dyDescent="0.25">
      <c r="A7" s="154" t="s">
        <v>67</v>
      </c>
      <c r="B7" s="154"/>
      <c r="C7" s="154"/>
      <c r="D7" s="154"/>
      <c r="E7" s="154"/>
      <c r="F7" s="154"/>
      <c r="G7" s="154"/>
      <c r="H7" s="154"/>
      <c r="I7" s="154"/>
      <c r="J7" s="42"/>
    </row>
    <row r="8" spans="1:13" ht="12" customHeight="1" x14ac:dyDescent="0.2">
      <c r="A8" s="40"/>
      <c r="B8" s="40"/>
      <c r="C8" s="40"/>
      <c r="D8" s="40"/>
      <c r="E8" s="40"/>
      <c r="F8" s="40"/>
      <c r="G8" s="40"/>
      <c r="H8" s="41"/>
      <c r="I8" s="41"/>
      <c r="J8" s="41"/>
    </row>
    <row r="9" spans="1:13" ht="12.75" customHeight="1" thickBot="1" x14ac:dyDescent="0.25">
      <c r="A9" s="43"/>
      <c r="B9" s="43"/>
      <c r="C9" s="43"/>
      <c r="D9" s="43"/>
      <c r="E9" s="43"/>
      <c r="F9" s="43"/>
      <c r="G9" s="44"/>
      <c r="H9" s="45"/>
      <c r="I9" s="45"/>
      <c r="J9" s="45"/>
      <c r="K9" s="45" t="s">
        <v>68</v>
      </c>
    </row>
    <row r="10" spans="1:13" ht="22.9" customHeight="1" thickBot="1" x14ac:dyDescent="0.25">
      <c r="A10" s="46" t="s">
        <v>69</v>
      </c>
      <c r="B10" s="155" t="s">
        <v>70</v>
      </c>
      <c r="C10" s="156"/>
      <c r="D10" s="47" t="s">
        <v>71</v>
      </c>
      <c r="E10" s="48" t="s">
        <v>19</v>
      </c>
      <c r="F10" s="48" t="s">
        <v>72</v>
      </c>
      <c r="G10" s="49" t="s">
        <v>73</v>
      </c>
      <c r="H10" s="50" t="s">
        <v>74</v>
      </c>
      <c r="I10" s="49" t="s">
        <v>75</v>
      </c>
      <c r="J10" s="50" t="s">
        <v>76</v>
      </c>
      <c r="K10" s="49" t="s">
        <v>75</v>
      </c>
    </row>
    <row r="11" spans="1:13" ht="13.5" customHeight="1" thickBot="1" x14ac:dyDescent="0.25">
      <c r="A11" s="51" t="s">
        <v>77</v>
      </c>
      <c r="B11" s="151" t="s">
        <v>78</v>
      </c>
      <c r="C11" s="152"/>
      <c r="D11" s="52" t="s">
        <v>78</v>
      </c>
      <c r="E11" s="53" t="s">
        <v>78</v>
      </c>
      <c r="F11" s="54" t="s">
        <v>79</v>
      </c>
      <c r="G11" s="55">
        <f>G12+G14+G16+G18+G20+G22+G24+G26+G28</f>
        <v>62705.88</v>
      </c>
      <c r="H11" s="55">
        <f>+H12+H14+H16+H18+H20+H22+H24+H26+H28</f>
        <v>-26702</v>
      </c>
      <c r="I11" s="56">
        <f>+G11+H11</f>
        <v>36003.879999999997</v>
      </c>
      <c r="J11" s="57">
        <f>+J30</f>
        <v>250</v>
      </c>
      <c r="K11" s="58">
        <f>+I11+J11</f>
        <v>36253.879999999997</v>
      </c>
      <c r="L11" s="59" t="s">
        <v>76</v>
      </c>
    </row>
    <row r="12" spans="1:13" s="70" customFormat="1" ht="22.5" x14ac:dyDescent="0.2">
      <c r="A12" s="60" t="s">
        <v>77</v>
      </c>
      <c r="B12" s="61" t="s">
        <v>80</v>
      </c>
      <c r="C12" s="62" t="s">
        <v>81</v>
      </c>
      <c r="D12" s="63" t="s">
        <v>78</v>
      </c>
      <c r="E12" s="64" t="s">
        <v>78</v>
      </c>
      <c r="F12" s="65" t="s">
        <v>82</v>
      </c>
      <c r="G12" s="66">
        <f>+G13</f>
        <v>13503.88</v>
      </c>
      <c r="H12" s="66">
        <v>0</v>
      </c>
      <c r="I12" s="67">
        <f t="shared" ref="I12:I30" si="0">+G12+H12</f>
        <v>13503.88</v>
      </c>
      <c r="J12" s="66">
        <v>0</v>
      </c>
      <c r="K12" s="68">
        <f t="shared" ref="K12:K31" si="1">+I12+J12</f>
        <v>13503.88</v>
      </c>
      <c r="L12" s="69"/>
    </row>
    <row r="13" spans="1:13" s="70" customFormat="1" ht="13.5" thickBot="1" x14ac:dyDescent="0.25">
      <c r="A13" s="71"/>
      <c r="B13" s="72"/>
      <c r="C13" s="73"/>
      <c r="D13" s="74">
        <v>3299</v>
      </c>
      <c r="E13" s="75">
        <v>5171</v>
      </c>
      <c r="F13" s="76" t="s">
        <v>83</v>
      </c>
      <c r="G13" s="77">
        <v>13503.88</v>
      </c>
      <c r="H13" s="77">
        <v>0</v>
      </c>
      <c r="I13" s="78">
        <f t="shared" si="0"/>
        <v>13503.88</v>
      </c>
      <c r="J13" s="77">
        <v>0</v>
      </c>
      <c r="K13" s="79">
        <f t="shared" si="1"/>
        <v>13503.88</v>
      </c>
      <c r="L13" s="69"/>
    </row>
    <row r="14" spans="1:13" s="70" customFormat="1" ht="22.5" x14ac:dyDescent="0.2">
      <c r="A14" s="80" t="s">
        <v>77</v>
      </c>
      <c r="B14" s="81" t="s">
        <v>84</v>
      </c>
      <c r="C14" s="82" t="s">
        <v>85</v>
      </c>
      <c r="D14" s="83" t="s">
        <v>78</v>
      </c>
      <c r="E14" s="84" t="s">
        <v>78</v>
      </c>
      <c r="F14" s="85" t="s">
        <v>86</v>
      </c>
      <c r="G14" s="86">
        <f>+G15</f>
        <v>5000</v>
      </c>
      <c r="H14" s="86">
        <f>+H15</f>
        <v>-5000</v>
      </c>
      <c r="I14" s="87">
        <f t="shared" si="0"/>
        <v>0</v>
      </c>
      <c r="J14" s="86">
        <v>0</v>
      </c>
      <c r="K14" s="88">
        <f t="shared" si="1"/>
        <v>0</v>
      </c>
      <c r="L14" s="69"/>
    </row>
    <row r="15" spans="1:13" s="70" customFormat="1" ht="13.5" thickBot="1" x14ac:dyDescent="0.25">
      <c r="A15" s="89"/>
      <c r="B15" s="90"/>
      <c r="C15" s="91"/>
      <c r="D15" s="92">
        <v>3122</v>
      </c>
      <c r="E15" s="93">
        <v>5171</v>
      </c>
      <c r="F15" s="94" t="s">
        <v>83</v>
      </c>
      <c r="G15" s="95">
        <v>5000</v>
      </c>
      <c r="H15" s="95">
        <v>-5000</v>
      </c>
      <c r="I15" s="96">
        <f t="shared" si="0"/>
        <v>0</v>
      </c>
      <c r="J15" s="95">
        <v>0</v>
      </c>
      <c r="K15" s="97">
        <f t="shared" si="1"/>
        <v>0</v>
      </c>
      <c r="L15" s="69"/>
    </row>
    <row r="16" spans="1:13" s="70" customFormat="1" ht="22.5" x14ac:dyDescent="0.2">
      <c r="A16" s="60" t="s">
        <v>77</v>
      </c>
      <c r="B16" s="61" t="s">
        <v>87</v>
      </c>
      <c r="C16" s="62" t="s">
        <v>81</v>
      </c>
      <c r="D16" s="63" t="s">
        <v>78</v>
      </c>
      <c r="E16" s="64" t="s">
        <v>78</v>
      </c>
      <c r="F16" s="65" t="s">
        <v>88</v>
      </c>
      <c r="G16" s="66">
        <f>+G17</f>
        <v>400</v>
      </c>
      <c r="H16" s="66">
        <f>+H17</f>
        <v>-400</v>
      </c>
      <c r="I16" s="67">
        <f t="shared" si="0"/>
        <v>0</v>
      </c>
      <c r="J16" s="66">
        <v>0</v>
      </c>
      <c r="K16" s="68">
        <f t="shared" si="1"/>
        <v>0</v>
      </c>
      <c r="L16" s="69"/>
    </row>
    <row r="17" spans="1:12" s="70" customFormat="1" ht="13.5" thickBot="1" x14ac:dyDescent="0.25">
      <c r="A17" s="71"/>
      <c r="B17" s="72"/>
      <c r="C17" s="73"/>
      <c r="D17" s="74">
        <v>3299</v>
      </c>
      <c r="E17" s="75">
        <v>5169</v>
      </c>
      <c r="F17" s="76" t="s">
        <v>89</v>
      </c>
      <c r="G17" s="77">
        <v>400</v>
      </c>
      <c r="H17" s="77">
        <v>-400</v>
      </c>
      <c r="I17" s="78">
        <f t="shared" si="0"/>
        <v>0</v>
      </c>
      <c r="J17" s="77">
        <v>0</v>
      </c>
      <c r="K17" s="79">
        <f t="shared" si="1"/>
        <v>0</v>
      </c>
      <c r="L17" s="69"/>
    </row>
    <row r="18" spans="1:12" s="70" customFormat="1" ht="22.5" x14ac:dyDescent="0.2">
      <c r="A18" s="80" t="s">
        <v>77</v>
      </c>
      <c r="B18" s="81" t="s">
        <v>90</v>
      </c>
      <c r="C18" s="82" t="s">
        <v>91</v>
      </c>
      <c r="D18" s="83" t="s">
        <v>78</v>
      </c>
      <c r="E18" s="84" t="s">
        <v>78</v>
      </c>
      <c r="F18" s="85" t="s">
        <v>92</v>
      </c>
      <c r="G18" s="86">
        <f>+G19</f>
        <v>22500</v>
      </c>
      <c r="H18" s="86">
        <v>0</v>
      </c>
      <c r="I18" s="87">
        <f t="shared" si="0"/>
        <v>22500</v>
      </c>
      <c r="J18" s="86">
        <v>0</v>
      </c>
      <c r="K18" s="88">
        <f t="shared" si="1"/>
        <v>22500</v>
      </c>
      <c r="L18" s="69"/>
    </row>
    <row r="19" spans="1:12" s="70" customFormat="1" ht="13.5" thickBot="1" x14ac:dyDescent="0.25">
      <c r="A19" s="89"/>
      <c r="B19" s="90"/>
      <c r="C19" s="91"/>
      <c r="D19" s="92">
        <v>3123</v>
      </c>
      <c r="E19" s="93">
        <v>6121</v>
      </c>
      <c r="F19" s="94" t="s">
        <v>93</v>
      </c>
      <c r="G19" s="95">
        <v>22500</v>
      </c>
      <c r="H19" s="95">
        <v>0</v>
      </c>
      <c r="I19" s="96">
        <f t="shared" si="0"/>
        <v>22500</v>
      </c>
      <c r="J19" s="95">
        <v>0</v>
      </c>
      <c r="K19" s="97">
        <f t="shared" si="1"/>
        <v>22500</v>
      </c>
      <c r="L19" s="69"/>
    </row>
    <row r="20" spans="1:12" s="70" customFormat="1" ht="22.5" x14ac:dyDescent="0.2">
      <c r="A20" s="60" t="s">
        <v>77</v>
      </c>
      <c r="B20" s="61" t="s">
        <v>94</v>
      </c>
      <c r="C20" s="62" t="s">
        <v>95</v>
      </c>
      <c r="D20" s="63" t="s">
        <v>78</v>
      </c>
      <c r="E20" s="64" t="s">
        <v>78</v>
      </c>
      <c r="F20" s="65" t="s">
        <v>96</v>
      </c>
      <c r="G20" s="66">
        <f>+G21</f>
        <v>2000</v>
      </c>
      <c r="H20" s="66">
        <f>+H21</f>
        <v>-2000</v>
      </c>
      <c r="I20" s="67">
        <f t="shared" si="0"/>
        <v>0</v>
      </c>
      <c r="J20" s="66">
        <v>0</v>
      </c>
      <c r="K20" s="68">
        <f t="shared" si="1"/>
        <v>0</v>
      </c>
      <c r="L20" s="69"/>
    </row>
    <row r="21" spans="1:12" s="70" customFormat="1" ht="13.5" thickBot="1" x14ac:dyDescent="0.25">
      <c r="A21" s="71"/>
      <c r="B21" s="72"/>
      <c r="C21" s="73"/>
      <c r="D21" s="74">
        <v>3123</v>
      </c>
      <c r="E21" s="75">
        <v>5171</v>
      </c>
      <c r="F21" s="76" t="s">
        <v>83</v>
      </c>
      <c r="G21" s="77">
        <v>2000</v>
      </c>
      <c r="H21" s="77">
        <v>-2000</v>
      </c>
      <c r="I21" s="78">
        <f t="shared" si="0"/>
        <v>0</v>
      </c>
      <c r="J21" s="95">
        <v>0</v>
      </c>
      <c r="K21" s="97">
        <f t="shared" si="1"/>
        <v>0</v>
      </c>
      <c r="L21" s="69"/>
    </row>
    <row r="22" spans="1:12" s="70" customFormat="1" ht="22.5" x14ac:dyDescent="0.2">
      <c r="A22" s="80" t="s">
        <v>77</v>
      </c>
      <c r="B22" s="81" t="s">
        <v>97</v>
      </c>
      <c r="C22" s="82" t="s">
        <v>98</v>
      </c>
      <c r="D22" s="83" t="s">
        <v>78</v>
      </c>
      <c r="E22" s="84" t="s">
        <v>78</v>
      </c>
      <c r="F22" s="85" t="s">
        <v>99</v>
      </c>
      <c r="G22" s="86">
        <f>+G23</f>
        <v>2000</v>
      </c>
      <c r="H22" s="86">
        <f>+H23</f>
        <v>-2000</v>
      </c>
      <c r="I22" s="87">
        <f t="shared" si="0"/>
        <v>0</v>
      </c>
      <c r="J22" s="66">
        <v>0</v>
      </c>
      <c r="K22" s="68">
        <f t="shared" si="1"/>
        <v>0</v>
      </c>
      <c r="L22" s="69"/>
    </row>
    <row r="23" spans="1:12" s="70" customFormat="1" ht="13.5" thickBot="1" x14ac:dyDescent="0.25">
      <c r="A23" s="89"/>
      <c r="B23" s="90"/>
      <c r="C23" s="91"/>
      <c r="D23" s="92">
        <v>3133</v>
      </c>
      <c r="E23" s="93">
        <v>5171</v>
      </c>
      <c r="F23" s="94" t="s">
        <v>83</v>
      </c>
      <c r="G23" s="95">
        <v>2000</v>
      </c>
      <c r="H23" s="95">
        <v>-2000</v>
      </c>
      <c r="I23" s="96">
        <f t="shared" si="0"/>
        <v>0</v>
      </c>
      <c r="J23" s="77">
        <v>0</v>
      </c>
      <c r="K23" s="79">
        <f t="shared" si="1"/>
        <v>0</v>
      </c>
      <c r="L23" s="69"/>
    </row>
    <row r="24" spans="1:12" x14ac:dyDescent="0.2">
      <c r="A24" s="60" t="s">
        <v>77</v>
      </c>
      <c r="B24" s="61" t="s">
        <v>100</v>
      </c>
      <c r="C24" s="62" t="s">
        <v>101</v>
      </c>
      <c r="D24" s="63" t="s">
        <v>78</v>
      </c>
      <c r="E24" s="64" t="s">
        <v>78</v>
      </c>
      <c r="F24" s="65" t="s">
        <v>102</v>
      </c>
      <c r="G24" s="66">
        <f>+G25</f>
        <v>2800</v>
      </c>
      <c r="H24" s="66">
        <f>+H25</f>
        <v>-2800</v>
      </c>
      <c r="I24" s="67">
        <f t="shared" si="0"/>
        <v>0</v>
      </c>
      <c r="J24" s="86">
        <v>0</v>
      </c>
      <c r="K24" s="88">
        <f t="shared" si="1"/>
        <v>0</v>
      </c>
      <c r="L24" s="59"/>
    </row>
    <row r="25" spans="1:12" ht="13.5" thickBot="1" x14ac:dyDescent="0.25">
      <c r="A25" s="71"/>
      <c r="B25" s="72"/>
      <c r="C25" s="73"/>
      <c r="D25" s="74">
        <v>3121</v>
      </c>
      <c r="E25" s="75">
        <v>5171</v>
      </c>
      <c r="F25" s="76" t="s">
        <v>83</v>
      </c>
      <c r="G25" s="77">
        <v>2800</v>
      </c>
      <c r="H25" s="77">
        <v>-2800</v>
      </c>
      <c r="I25" s="78">
        <f t="shared" si="0"/>
        <v>0</v>
      </c>
      <c r="J25" s="95">
        <v>0</v>
      </c>
      <c r="K25" s="97">
        <f t="shared" si="1"/>
        <v>0</v>
      </c>
      <c r="L25" s="59"/>
    </row>
    <row r="26" spans="1:12" ht="22.5" x14ac:dyDescent="0.2">
      <c r="A26" s="80" t="s">
        <v>77</v>
      </c>
      <c r="B26" s="81" t="s">
        <v>103</v>
      </c>
      <c r="C26" s="82" t="s">
        <v>104</v>
      </c>
      <c r="D26" s="83" t="s">
        <v>78</v>
      </c>
      <c r="E26" s="84" t="s">
        <v>78</v>
      </c>
      <c r="F26" s="85" t="s">
        <v>105</v>
      </c>
      <c r="G26" s="86">
        <f>+G27</f>
        <v>3000</v>
      </c>
      <c r="H26" s="86">
        <f>+H27</f>
        <v>-3000</v>
      </c>
      <c r="I26" s="87">
        <f t="shared" si="0"/>
        <v>0</v>
      </c>
      <c r="J26" s="66">
        <v>0</v>
      </c>
      <c r="K26" s="68">
        <f t="shared" si="1"/>
        <v>0</v>
      </c>
      <c r="L26" s="59"/>
    </row>
    <row r="27" spans="1:12" ht="13.5" thickBot="1" x14ac:dyDescent="0.25">
      <c r="A27" s="89"/>
      <c r="B27" s="90"/>
      <c r="C27" s="91"/>
      <c r="D27" s="92">
        <v>3123</v>
      </c>
      <c r="E27" s="93">
        <v>5171</v>
      </c>
      <c r="F27" s="94" t="s">
        <v>83</v>
      </c>
      <c r="G27" s="95">
        <v>3000</v>
      </c>
      <c r="H27" s="95">
        <v>-3000</v>
      </c>
      <c r="I27" s="96">
        <f t="shared" si="0"/>
        <v>0</v>
      </c>
      <c r="J27" s="77">
        <v>0</v>
      </c>
      <c r="K27" s="79">
        <f t="shared" si="1"/>
        <v>0</v>
      </c>
      <c r="L27" s="59"/>
    </row>
    <row r="28" spans="1:12" ht="13.5" customHeight="1" x14ac:dyDescent="0.2">
      <c r="A28" s="60" t="s">
        <v>77</v>
      </c>
      <c r="B28" s="61" t="s">
        <v>106</v>
      </c>
      <c r="C28" s="62" t="s">
        <v>107</v>
      </c>
      <c r="D28" s="63" t="s">
        <v>78</v>
      </c>
      <c r="E28" s="64" t="s">
        <v>78</v>
      </c>
      <c r="F28" s="65" t="s">
        <v>108</v>
      </c>
      <c r="G28" s="66">
        <f>+G29</f>
        <v>11502</v>
      </c>
      <c r="H28" s="66">
        <f>+H29</f>
        <v>-11502</v>
      </c>
      <c r="I28" s="67">
        <f t="shared" si="0"/>
        <v>0</v>
      </c>
      <c r="J28" s="86">
        <v>0</v>
      </c>
      <c r="K28" s="88">
        <f t="shared" si="1"/>
        <v>0</v>
      </c>
      <c r="L28" s="59"/>
    </row>
    <row r="29" spans="1:12" ht="13.5" thickBot="1" x14ac:dyDescent="0.25">
      <c r="A29" s="71"/>
      <c r="B29" s="72"/>
      <c r="C29" s="73"/>
      <c r="D29" s="74">
        <v>3124</v>
      </c>
      <c r="E29" s="75">
        <v>5171</v>
      </c>
      <c r="F29" s="76" t="s">
        <v>83</v>
      </c>
      <c r="G29" s="77">
        <v>11502</v>
      </c>
      <c r="H29" s="77">
        <v>-11502</v>
      </c>
      <c r="I29" s="78">
        <f t="shared" si="0"/>
        <v>0</v>
      </c>
      <c r="J29" s="95">
        <v>0</v>
      </c>
      <c r="K29" s="97">
        <f t="shared" si="1"/>
        <v>0</v>
      </c>
      <c r="L29" s="59"/>
    </row>
    <row r="30" spans="1:12" x14ac:dyDescent="0.2">
      <c r="A30" s="60" t="s">
        <v>77</v>
      </c>
      <c r="B30" s="61" t="s">
        <v>109</v>
      </c>
      <c r="C30" s="62" t="s">
        <v>81</v>
      </c>
      <c r="D30" s="63" t="s">
        <v>78</v>
      </c>
      <c r="E30" s="64" t="s">
        <v>78</v>
      </c>
      <c r="F30" s="65" t="s">
        <v>110</v>
      </c>
      <c r="G30" s="68">
        <v>0</v>
      </c>
      <c r="H30" s="68">
        <v>0</v>
      </c>
      <c r="I30" s="68">
        <f t="shared" si="0"/>
        <v>0</v>
      </c>
      <c r="J30" s="68">
        <f>+J31</f>
        <v>250</v>
      </c>
      <c r="K30" s="68">
        <f t="shared" si="1"/>
        <v>250</v>
      </c>
      <c r="L30" s="59" t="s">
        <v>76</v>
      </c>
    </row>
    <row r="31" spans="1:12" ht="13.5" thickBot="1" x14ac:dyDescent="0.25">
      <c r="A31" s="71"/>
      <c r="B31" s="72"/>
      <c r="C31" s="73"/>
      <c r="D31" s="74">
        <v>3299</v>
      </c>
      <c r="E31" s="75">
        <v>6127</v>
      </c>
      <c r="F31" s="76" t="s">
        <v>111</v>
      </c>
      <c r="G31" s="79">
        <v>0</v>
      </c>
      <c r="H31" s="79">
        <v>0</v>
      </c>
      <c r="I31" s="79">
        <v>0</v>
      </c>
      <c r="J31" s="79">
        <v>250</v>
      </c>
      <c r="K31" s="79">
        <f t="shared" si="1"/>
        <v>250</v>
      </c>
    </row>
  </sheetData>
  <mergeCells count="8">
    <mergeCell ref="K2:M2"/>
    <mergeCell ref="G1:L1"/>
    <mergeCell ref="B11:C11"/>
    <mergeCell ref="H2:J2"/>
    <mergeCell ref="A3:I3"/>
    <mergeCell ref="A5:I5"/>
    <mergeCell ref="A7:I7"/>
    <mergeCell ref="B10:C10"/>
  </mergeCells>
  <pageMargins left="0.7" right="0.7" top="0.78740157499999996" bottom="0.78740157499999996" header="0.3" footer="0.3"/>
  <pageSetup paperSize="9" scale="68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2" zoomScaleNormal="100" workbookViewId="0">
      <selection activeCell="I38" sqref="I38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148" t="s">
        <v>64</v>
      </c>
      <c r="D1" s="149"/>
      <c r="E1" s="149"/>
    </row>
    <row r="2" spans="1:10" ht="13.5" thickBot="1" x14ac:dyDescent="0.25">
      <c r="A2" s="157" t="s">
        <v>48</v>
      </c>
      <c r="B2" s="157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62</v>
      </c>
      <c r="D3" s="32" t="s">
        <v>121</v>
      </c>
      <c r="E3" s="32" t="s">
        <v>63</v>
      </c>
    </row>
    <row r="4" spans="1:10" ht="15" customHeight="1" x14ac:dyDescent="0.2">
      <c r="A4" s="2" t="s">
        <v>3</v>
      </c>
      <c r="B4" s="29" t="s">
        <v>37</v>
      </c>
      <c r="C4" s="26">
        <f>C5+C6+C7</f>
        <v>2625863.2199999997</v>
      </c>
      <c r="D4" s="26">
        <f>D5+D6+D7</f>
        <v>0</v>
      </c>
      <c r="E4" s="27">
        <f t="shared" ref="E4:E26" si="0">C4+D4</f>
        <v>2625863.2199999997</v>
      </c>
    </row>
    <row r="5" spans="1:10" ht="15" customHeight="1" x14ac:dyDescent="0.2">
      <c r="A5" s="6" t="s">
        <v>4</v>
      </c>
      <c r="B5" s="7" t="s">
        <v>5</v>
      </c>
      <c r="C5" s="8">
        <v>2466142.71</v>
      </c>
      <c r="D5" s="9">
        <v>0</v>
      </c>
      <c r="E5" s="10">
        <f t="shared" si="0"/>
        <v>2466142.71</v>
      </c>
      <c r="J5" s="1"/>
    </row>
    <row r="6" spans="1:10" ht="15" customHeight="1" x14ac:dyDescent="0.2">
      <c r="A6" s="6" t="s">
        <v>6</v>
      </c>
      <c r="B6" s="7" t="s">
        <v>7</v>
      </c>
      <c r="C6" s="8">
        <v>159504.26</v>
      </c>
      <c r="D6" s="4">
        <v>0</v>
      </c>
      <c r="E6" s="10">
        <f t="shared" si="0"/>
        <v>159504.26</v>
      </c>
    </row>
    <row r="7" spans="1:10" ht="15" customHeight="1" x14ac:dyDescent="0.2">
      <c r="A7" s="6" t="s">
        <v>8</v>
      </c>
      <c r="B7" s="7" t="s">
        <v>9</v>
      </c>
      <c r="C7" s="8">
        <v>216.25</v>
      </c>
      <c r="D7" s="8">
        <v>0</v>
      </c>
      <c r="E7" s="10">
        <f t="shared" si="0"/>
        <v>216.25</v>
      </c>
    </row>
    <row r="8" spans="1:10" ht="15" customHeight="1" x14ac:dyDescent="0.2">
      <c r="A8" s="12" t="s">
        <v>40</v>
      </c>
      <c r="B8" s="7" t="s">
        <v>10</v>
      </c>
      <c r="C8" s="13">
        <f>C9+C15</f>
        <v>4464116.72</v>
      </c>
      <c r="D8" s="13">
        <f>D9+D15</f>
        <v>0</v>
      </c>
      <c r="E8" s="14">
        <f t="shared" si="0"/>
        <v>4464116.72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4268257.71</v>
      </c>
      <c r="D9" s="8">
        <f>D10+D11+D13+D14</f>
        <v>0</v>
      </c>
      <c r="E9" s="11">
        <f t="shared" si="0"/>
        <v>4268257.71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4180369.0100000002</v>
      </c>
      <c r="D11" s="8">
        <v>0</v>
      </c>
      <c r="E11" s="11">
        <f t="shared" si="0"/>
        <v>4180369.0100000002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195859.01</v>
      </c>
      <c r="D15" s="8">
        <f>D16+D18+D19</f>
        <v>0</v>
      </c>
      <c r="E15" s="11">
        <f t="shared" si="0"/>
        <v>195859.01</v>
      </c>
    </row>
    <row r="16" spans="1:10" ht="15" customHeight="1" x14ac:dyDescent="0.2">
      <c r="A16" s="6" t="s">
        <v>55</v>
      </c>
      <c r="B16" s="7" t="s">
        <v>13</v>
      </c>
      <c r="C16" s="8">
        <v>191329.65000000002</v>
      </c>
      <c r="D16" s="8">
        <v>0</v>
      </c>
      <c r="E16" s="11">
        <f t="shared" si="0"/>
        <v>191329.65000000002</v>
      </c>
    </row>
    <row r="17" spans="1:5" ht="15" customHeight="1" x14ac:dyDescent="0.2">
      <c r="A17" s="6" t="s">
        <v>54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4529.3599999999997</v>
      </c>
      <c r="D19" s="8">
        <v>0</v>
      </c>
      <c r="E19" s="11">
        <f>SUM(C19:D19)</f>
        <v>4529.3599999999997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7089979.9399999995</v>
      </c>
      <c r="D20" s="13">
        <f>D4+D8</f>
        <v>0</v>
      </c>
      <c r="E20" s="14">
        <f t="shared" si="0"/>
        <v>7089979.9399999995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958065.58000000007</v>
      </c>
      <c r="D21" s="13">
        <f>SUM(D22:D25)</f>
        <v>0</v>
      </c>
      <c r="E21" s="14">
        <f t="shared" si="0"/>
        <v>958065.58000000007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977016.28</v>
      </c>
      <c r="D23" s="8">
        <v>0</v>
      </c>
      <c r="E23" s="11">
        <f>SUM(C23:D23)</f>
        <v>977016.28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61</v>
      </c>
      <c r="B25" s="17">
        <v>-8124</v>
      </c>
      <c r="C25" s="18">
        <v>-146875</v>
      </c>
      <c r="D25" s="18">
        <v>0</v>
      </c>
      <c r="E25" s="19">
        <f>C25+D25</f>
        <v>-146875</v>
      </c>
    </row>
    <row r="26" spans="1:5" ht="15" customHeight="1" thickBot="1" x14ac:dyDescent="0.25">
      <c r="A26" s="20" t="s">
        <v>27</v>
      </c>
      <c r="B26" s="21"/>
      <c r="C26" s="22">
        <f>C4+C8+C21</f>
        <v>8048045.5199999996</v>
      </c>
      <c r="D26" s="22">
        <f>D20+D21</f>
        <v>0</v>
      </c>
      <c r="E26" s="23">
        <f t="shared" si="0"/>
        <v>8048045.5199999996</v>
      </c>
    </row>
    <row r="27" spans="1:5" ht="13.5" thickBot="1" x14ac:dyDescent="0.25">
      <c r="A27" s="157" t="s">
        <v>49</v>
      </c>
      <c r="B27" s="157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62</v>
      </c>
      <c r="D28" s="32" t="s">
        <v>121</v>
      </c>
      <c r="E28" s="32" t="s">
        <v>63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255521.85</v>
      </c>
      <c r="D30" s="4">
        <v>0</v>
      </c>
      <c r="E30" s="5">
        <f t="shared" ref="E30:E45" si="1">C30+D30</f>
        <v>255521.85</v>
      </c>
    </row>
    <row r="31" spans="1:5" ht="15" customHeight="1" x14ac:dyDescent="0.2">
      <c r="A31" s="25" t="s">
        <v>50</v>
      </c>
      <c r="B31" s="7" t="s">
        <v>24</v>
      </c>
      <c r="C31" s="8">
        <v>134690.39000000001</v>
      </c>
      <c r="D31" s="4">
        <v>0</v>
      </c>
      <c r="E31" s="5">
        <f>SUM(C31:D31)</f>
        <v>134690.39000000001</v>
      </c>
    </row>
    <row r="32" spans="1:5" ht="15" customHeight="1" x14ac:dyDescent="0.2">
      <c r="A32" s="25" t="s">
        <v>28</v>
      </c>
      <c r="B32" s="7" t="s">
        <v>20</v>
      </c>
      <c r="C32" s="8">
        <v>941974.97</v>
      </c>
      <c r="D32" s="4">
        <v>0</v>
      </c>
      <c r="E32" s="5">
        <f t="shared" si="1"/>
        <v>941974.97</v>
      </c>
    </row>
    <row r="33" spans="1:5" ht="15" customHeight="1" x14ac:dyDescent="0.2">
      <c r="A33" s="25" t="s">
        <v>22</v>
      </c>
      <c r="B33" s="7" t="s">
        <v>20</v>
      </c>
      <c r="C33" s="8">
        <v>684277.86</v>
      </c>
      <c r="D33" s="4">
        <v>0</v>
      </c>
      <c r="E33" s="5">
        <f t="shared" si="1"/>
        <v>684277.86</v>
      </c>
    </row>
    <row r="34" spans="1:5" ht="15" customHeight="1" x14ac:dyDescent="0.2">
      <c r="A34" s="25" t="s">
        <v>39</v>
      </c>
      <c r="B34" s="7" t="s">
        <v>20</v>
      </c>
      <c r="C34" s="8">
        <v>3736895.7300000004</v>
      </c>
      <c r="D34" s="4">
        <v>0</v>
      </c>
      <c r="E34" s="5">
        <f>C34+D34</f>
        <v>3736895.7300000004</v>
      </c>
    </row>
    <row r="35" spans="1:5" ht="15" customHeight="1" x14ac:dyDescent="0.2">
      <c r="A35" s="25" t="s">
        <v>46</v>
      </c>
      <c r="B35" s="7" t="s">
        <v>24</v>
      </c>
      <c r="C35" s="8">
        <v>505114.62</v>
      </c>
      <c r="D35" s="4">
        <v>-250</v>
      </c>
      <c r="E35" s="5">
        <f t="shared" si="1"/>
        <v>504864.62</v>
      </c>
    </row>
    <row r="36" spans="1:5" ht="15" customHeight="1" x14ac:dyDescent="0.2">
      <c r="A36" s="25" t="s">
        <v>47</v>
      </c>
      <c r="B36" s="7" t="s">
        <v>20</v>
      </c>
      <c r="C36" s="8">
        <v>30600</v>
      </c>
      <c r="D36" s="4">
        <v>0</v>
      </c>
      <c r="E36" s="5">
        <f t="shared" si="1"/>
        <v>30600</v>
      </c>
    </row>
    <row r="37" spans="1:5" ht="15" customHeight="1" x14ac:dyDescent="0.2">
      <c r="A37" s="25" t="s">
        <v>29</v>
      </c>
      <c r="B37" s="7" t="s">
        <v>24</v>
      </c>
      <c r="C37" s="8">
        <v>671854.55</v>
      </c>
      <c r="D37" s="4">
        <v>250</v>
      </c>
      <c r="E37" s="5">
        <f t="shared" si="1"/>
        <v>672104.55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785711.42999999993</v>
      </c>
      <c r="D39" s="4">
        <v>0</v>
      </c>
      <c r="E39" s="5">
        <f t="shared" si="1"/>
        <v>785711.42999999993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5" ht="15" customHeight="1" x14ac:dyDescent="0.2">
      <c r="A42" s="25" t="s">
        <v>45</v>
      </c>
      <c r="B42" s="7" t="s">
        <v>24</v>
      </c>
      <c r="C42" s="8">
        <v>139272.66999999998</v>
      </c>
      <c r="D42" s="4">
        <v>0</v>
      </c>
      <c r="E42" s="5">
        <f>C42+D42</f>
        <v>139272.66999999998</v>
      </c>
    </row>
    <row r="43" spans="1:5" ht="15" customHeight="1" x14ac:dyDescent="0.2">
      <c r="A43" s="25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8048045.5199999996</v>
      </c>
      <c r="D46" s="22">
        <f>SUM(D29:D45)</f>
        <v>0</v>
      </c>
      <c r="E46" s="23">
        <f>SUM(E29:E45)</f>
        <v>8048045.5200000005</v>
      </c>
    </row>
    <row r="47" spans="1:5" x14ac:dyDescent="0.2">
      <c r="C47" s="1"/>
      <c r="E47" s="1"/>
    </row>
    <row r="49" spans="3:3" x14ac:dyDescent="0.2">
      <c r="C49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91702</vt:lpstr>
      <vt:lpstr>92004</vt:lpstr>
      <vt:lpstr>Bilance PaV</vt:lpstr>
      <vt:lpstr>'92004'!Oblast_tisku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2016-05-09T08:16:32Z</cp:lastPrinted>
  <dcterms:created xsi:type="dcterms:W3CDTF">2007-12-18T12:40:54Z</dcterms:created>
  <dcterms:modified xsi:type="dcterms:W3CDTF">2016-05-18T06:34:16Z</dcterms:modified>
</cp:coreProperties>
</file>