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20" windowWidth="20016" windowHeight="7428" activeTab="4"/>
  </bookViews>
  <sheets>
    <sheet name="Okres Česká Lípa" sheetId="1" r:id="rId1"/>
    <sheet name="Okres Liberec" sheetId="6" r:id="rId2"/>
    <sheet name="Okres Jablonec nad Nisou" sheetId="5" r:id="rId3"/>
    <sheet name="Okres Semily" sheetId="4" r:id="rId4"/>
    <sheet name="Přehled výkonů" sheetId="7" r:id="rId5"/>
  </sheets>
  <externalReferences>
    <externalReference r:id="rId6"/>
  </externalReferences>
  <definedNames>
    <definedName name="_xlnm._FilterDatabase" localSheetId="0" hidden="1">'Okres Česká Lípa'!$A$3:$K$99</definedName>
    <definedName name="_xlnm._FilterDatabase" localSheetId="2" hidden="1">'Okres Jablonec nad Nisou'!$A$3:$K$103</definedName>
    <definedName name="_xlnm._FilterDatabase" localSheetId="1" hidden="1">'Okres Liberec'!$A$3:$K$116</definedName>
    <definedName name="_xlnm._FilterDatabase" localSheetId="3" hidden="1">'Okres Semily'!$A$3:$K$115</definedName>
    <definedName name="_xlnm.Print_Titles" localSheetId="0">'Okres Česká Lípa'!$1:$3</definedName>
    <definedName name="_xlnm.Print_Titles" localSheetId="2">'Okres Jablonec nad Nisou'!$1:$3</definedName>
    <definedName name="_xlnm.Print_Titles" localSheetId="1">'Okres Liberec'!$1:$3</definedName>
    <definedName name="_xlnm.Print_Titles" localSheetId="3">'Okres Semily'!$1:$3</definedName>
    <definedName name="_xlnm.Print_Area" localSheetId="0">'Okres Česká Lípa'!$A$1:$L$100</definedName>
    <definedName name="_xlnm.Print_Area" localSheetId="3">'Okres Semily'!$A$1:$L$116</definedName>
  </definedNames>
  <calcPr calcId="145621"/>
</workbook>
</file>

<file path=xl/calcChain.xml><?xml version="1.0" encoding="utf-8"?>
<calcChain xmlns="http://schemas.openxmlformats.org/spreadsheetml/2006/main">
  <c r="E104" i="5" l="1"/>
  <c r="I9" i="5"/>
  <c r="I102" i="5" l="1"/>
  <c r="I101" i="5"/>
  <c r="I100" i="5"/>
  <c r="I99" i="5"/>
  <c r="I98" i="5"/>
  <c r="I97" i="5"/>
  <c r="I96" i="5"/>
  <c r="I95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3" i="5"/>
  <c r="I12" i="5"/>
  <c r="I11" i="5"/>
  <c r="I10" i="5"/>
  <c r="I8" i="5"/>
  <c r="I6" i="5"/>
  <c r="I5" i="5"/>
  <c r="I4" i="5"/>
  <c r="G103" i="5" l="1"/>
  <c r="H103" i="5"/>
  <c r="K103" i="5"/>
  <c r="L103" i="5"/>
  <c r="H104" i="5" l="1"/>
  <c r="L104" i="5"/>
  <c r="I114" i="6" l="1"/>
  <c r="I113" i="6"/>
  <c r="I112" i="6"/>
  <c r="I111" i="6"/>
  <c r="I110" i="6"/>
  <c r="I109" i="6"/>
  <c r="I108" i="6"/>
  <c r="I107" i="6"/>
  <c r="I106" i="6"/>
  <c r="I105" i="6"/>
  <c r="I104" i="6"/>
  <c r="I103" i="6"/>
  <c r="I102" i="6"/>
  <c r="I101" i="6"/>
  <c r="I100" i="6"/>
  <c r="I99" i="6"/>
  <c r="I98" i="6"/>
  <c r="I97" i="6"/>
  <c r="K96" i="6"/>
  <c r="I96" i="6"/>
  <c r="G96" i="6"/>
  <c r="I95" i="6"/>
  <c r="I94" i="6"/>
  <c r="I93" i="6"/>
  <c r="I92" i="6"/>
  <c r="I91" i="6"/>
  <c r="I90" i="6"/>
  <c r="I89" i="6"/>
  <c r="I88" i="6"/>
  <c r="I87" i="6"/>
  <c r="I86" i="6"/>
  <c r="K85" i="6"/>
  <c r="I85" i="6"/>
  <c r="G85" i="6"/>
  <c r="I84" i="6"/>
  <c r="I83" i="6"/>
  <c r="I82" i="6"/>
  <c r="I81" i="6"/>
  <c r="K80" i="6"/>
  <c r="I80" i="6"/>
  <c r="G80" i="6"/>
  <c r="I79" i="6"/>
  <c r="I78" i="6"/>
  <c r="K77" i="6"/>
  <c r="I77" i="6"/>
  <c r="G77" i="6"/>
  <c r="I76" i="6"/>
  <c r="I75" i="6"/>
  <c r="I27" i="6" l="1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L99" i="1" l="1"/>
  <c r="H99" i="1" l="1"/>
  <c r="K99" i="1"/>
  <c r="L100" i="1" s="1"/>
  <c r="E100" i="1"/>
  <c r="L115" i="4" l="1"/>
  <c r="L116" i="6" l="1"/>
  <c r="F5" i="7" s="1"/>
  <c r="F7" i="7"/>
  <c r="F4" i="7"/>
  <c r="H115" i="4"/>
  <c r="F6" i="7" l="1"/>
  <c r="F8" i="7" l="1"/>
  <c r="E117" i="6"/>
  <c r="E116" i="4"/>
  <c r="H116" i="6" l="1"/>
  <c r="D6" i="7" l="1"/>
  <c r="D4" i="7"/>
  <c r="D5" i="7"/>
  <c r="D7" i="7"/>
  <c r="D8" i="7" l="1"/>
  <c r="K115" i="4"/>
  <c r="G115" i="4"/>
  <c r="H116" i="4" s="1"/>
  <c r="K116" i="6"/>
  <c r="G116" i="6"/>
  <c r="C5" i="7" l="1"/>
  <c r="G5" i="7" s="1"/>
  <c r="L117" i="6"/>
  <c r="C6" i="7"/>
  <c r="G6" i="7" s="1"/>
  <c r="B6" i="7"/>
  <c r="E6" i="7" s="1"/>
  <c r="B5" i="7"/>
  <c r="E5" i="7" s="1"/>
  <c r="H117" i="6"/>
  <c r="C7" i="7"/>
  <c r="G7" i="7" s="1"/>
  <c r="L116" i="4"/>
  <c r="B7" i="7"/>
  <c r="E7" i="7" s="1"/>
  <c r="C4" i="7"/>
  <c r="G4" i="7" s="1"/>
  <c r="C8" i="7" l="1"/>
  <c r="G8" i="7" s="1"/>
  <c r="G99" i="1" l="1"/>
  <c r="H100" i="1" s="1"/>
  <c r="B4" i="7" l="1"/>
  <c r="E4" i="7" l="1"/>
  <c r="B8" i="7"/>
  <c r="E8" i="7" s="1"/>
</calcChain>
</file>

<file path=xl/comments1.xml><?xml version="1.0" encoding="utf-8"?>
<comments xmlns="http://schemas.openxmlformats.org/spreadsheetml/2006/main">
  <authors>
    <author>miroslav.svarc</author>
  </authors>
  <commentList>
    <comment ref="H51" authorId="0">
      <text>
        <r>
          <rPr>
            <b/>
            <sz val="9"/>
            <color indexed="81"/>
            <rFont val="Tahoma"/>
            <family val="2"/>
            <charset val="238"/>
          </rPr>
          <t>miroslav.svarc:</t>
        </r>
        <r>
          <rPr>
            <sz val="9"/>
            <color indexed="81"/>
            <rFont val="Tahoma"/>
            <family val="2"/>
            <charset val="238"/>
          </rPr>
          <t xml:space="preserve">
obec si posekala sama</t>
        </r>
      </text>
    </comment>
    <comment ref="H72" authorId="0">
      <text>
        <r>
          <rPr>
            <b/>
            <sz val="9"/>
            <color indexed="81"/>
            <rFont val="Tahoma"/>
            <family val="2"/>
            <charset val="238"/>
          </rPr>
          <t>miroslav.svarc:</t>
        </r>
        <r>
          <rPr>
            <sz val="9"/>
            <color indexed="81"/>
            <rFont val="Tahoma"/>
            <family val="2"/>
            <charset val="238"/>
          </rPr>
          <t xml:space="preserve">
zbytek pokos pro stavbu</t>
        </r>
      </text>
    </comment>
  </commentList>
</comments>
</file>

<file path=xl/sharedStrings.xml><?xml version="1.0" encoding="utf-8"?>
<sst xmlns="http://schemas.openxmlformats.org/spreadsheetml/2006/main" count="1433" uniqueCount="546">
  <si>
    <t>Třída silnic</t>
  </si>
  <si>
    <t>Číslo silnice</t>
  </si>
  <si>
    <t>Plánovaný týden</t>
  </si>
  <si>
    <t>Česká Lípa</t>
  </si>
  <si>
    <t>II</t>
  </si>
  <si>
    <t>Konrádov - Tubož - Dubá</t>
  </si>
  <si>
    <t>Dubá - Tuháň - Skalka</t>
  </si>
  <si>
    <t>Zákupy - Č.Lípa - Žandov</t>
  </si>
  <si>
    <t>Nový Bor</t>
  </si>
  <si>
    <t>Ralsko -Mimoň - Zákupy - N.Bor</t>
  </si>
  <si>
    <t>Tuháň hr.okresu</t>
  </si>
  <si>
    <t>hr.okresu - Ždár - Okna</t>
  </si>
  <si>
    <t>Luhov - Hamr na Jezeře  - Břevniště</t>
  </si>
  <si>
    <t>III</t>
  </si>
  <si>
    <t>Staré Splavy - Břehyně</t>
  </si>
  <si>
    <t>Heřmanice - V.Javorská - hr.okresu</t>
  </si>
  <si>
    <t>Bezděz</t>
  </si>
  <si>
    <t>Ždírec - Blatce</t>
  </si>
  <si>
    <t>Dubá - Dražejov</t>
  </si>
  <si>
    <t>Dubá -Zahrádky - Sosnová</t>
  </si>
  <si>
    <t>Zátyní - Lhota</t>
  </si>
  <si>
    <t>Dřevčice - Sušice</t>
  </si>
  <si>
    <t>Skalka - Blíževedly - Kravaře</t>
  </si>
  <si>
    <t>Blíževedly - Holany</t>
  </si>
  <si>
    <t>Litice - Hvězda</t>
  </si>
  <si>
    <t>Blíževedlý - hr.okresu</t>
  </si>
  <si>
    <t>Dobranov - Vl.Důl</t>
  </si>
  <si>
    <t>Dobranov - Pihel</t>
  </si>
  <si>
    <t>Žíznikov</t>
  </si>
  <si>
    <t>Sosnová - Robeč</t>
  </si>
  <si>
    <t>Dubice - Bořetín</t>
  </si>
  <si>
    <t>Kvítkov - Záluží</t>
  </si>
  <si>
    <t>Mistrovice - Volfartice - Č.Lípa</t>
  </si>
  <si>
    <t>Okrouhlá - H.Libchava</t>
  </si>
  <si>
    <t>Horní Pihel - Častalovice - Manušice</t>
  </si>
  <si>
    <t>Skalice - Pihel</t>
  </si>
  <si>
    <t>K.Šenov - Slunečná - H.Libchava</t>
  </si>
  <si>
    <t>Skalice - Slunečná</t>
  </si>
  <si>
    <t>Stružnice - Bořetín</t>
  </si>
  <si>
    <t>Stružnice - H.Libchava</t>
  </si>
  <si>
    <t xml:space="preserve">H.Police   </t>
  </si>
  <si>
    <t>Žandov - Volfartice</t>
  </si>
  <si>
    <t>Radeč</t>
  </si>
  <si>
    <t>Kravaře</t>
  </si>
  <si>
    <t>Janovice</t>
  </si>
  <si>
    <t>Kravaře - Taneček</t>
  </si>
  <si>
    <t>Valteřice - Kozly</t>
  </si>
  <si>
    <t>Stvolinky - Kolná</t>
  </si>
  <si>
    <t>Prysk - Prácheň</t>
  </si>
  <si>
    <t>Prysk</t>
  </si>
  <si>
    <t>Prácheň - Polevsko</t>
  </si>
  <si>
    <t>N.Bor -Polevsko</t>
  </si>
  <si>
    <t>Svor</t>
  </si>
  <si>
    <t>Kytlice - N.Huť</t>
  </si>
  <si>
    <t>K.Šenov - N.Oldřichov</t>
  </si>
  <si>
    <t>Mimoň - Svébořice</t>
  </si>
  <si>
    <t>Mimoň - Hvězdov</t>
  </si>
  <si>
    <t>Mimoň - Vranov - Noviny pod Ralskem</t>
  </si>
  <si>
    <t>Zákupy - Jestřebí</t>
  </si>
  <si>
    <t>Zákupy - V.Valtínov - Jablonné v Pod.</t>
  </si>
  <si>
    <t>Brniště - Velenice</t>
  </si>
  <si>
    <t>Cvikov - Velenice - Zákupy</t>
  </si>
  <si>
    <t>Svitava - N.Domky - Svojkov</t>
  </si>
  <si>
    <t>Svitava  - Sloup v Č.</t>
  </si>
  <si>
    <t>Lindava - Mařenice - D.Světlá</t>
  </si>
  <si>
    <t>Drnovec - Mařeničky</t>
  </si>
  <si>
    <t>Mařenice - Trávník - Cvikov</t>
  </si>
  <si>
    <t>Rousínov</t>
  </si>
  <si>
    <t>N.Huť - H.Světlá</t>
  </si>
  <si>
    <t>Pihel - Sloup v Č.</t>
  </si>
  <si>
    <t>Sloup - Cvikov</t>
  </si>
  <si>
    <t>N.Bor - Radvanec</t>
  </si>
  <si>
    <t>Sloup - Chotovice</t>
  </si>
  <si>
    <t>Skalice</t>
  </si>
  <si>
    <t>Tuháň - Zakšín</t>
  </si>
  <si>
    <t>Chlum - Borek</t>
  </si>
  <si>
    <t>Drchlava - Chlum</t>
  </si>
  <si>
    <t>Pavlovice</t>
  </si>
  <si>
    <t>Skalka u Doks - Doksy</t>
  </si>
  <si>
    <t>Doksy - Tachov - Korce - Dubá</t>
  </si>
  <si>
    <t>Horky</t>
  </si>
  <si>
    <t>Mimoň - Pertoltice - V.Grunov</t>
  </si>
  <si>
    <t>Noviny p/R - V.Grunov</t>
  </si>
  <si>
    <t>Luhov - Brniště - Lindava</t>
  </si>
  <si>
    <t>Postřelná  -V.Valtínov</t>
  </si>
  <si>
    <t>Jablonné v Pod. - Dubnice</t>
  </si>
  <si>
    <t>Jablonné - Heřmanice - Krompach</t>
  </si>
  <si>
    <t xml:space="preserve">Jablonné </t>
  </si>
  <si>
    <t>Heřmanice - Mařenice</t>
  </si>
  <si>
    <t>Krompach</t>
  </si>
  <si>
    <t>Kněžice</t>
  </si>
  <si>
    <t>Jablonné - křiž.I/13</t>
  </si>
  <si>
    <t>Dubnice - Stráž p/R</t>
  </si>
  <si>
    <t>Dubnice</t>
  </si>
  <si>
    <t>Ždár - Kruh - Houska</t>
  </si>
  <si>
    <t>Luka - Dubá</t>
  </si>
  <si>
    <t>Ramš - Srní</t>
  </si>
  <si>
    <t>Ralsko - Bělá pod Bezdězem</t>
  </si>
  <si>
    <t>Stružnice - Valteřice</t>
  </si>
  <si>
    <t>Hrabačov</t>
  </si>
  <si>
    <t>2936</t>
  </si>
  <si>
    <t>Turnov</t>
  </si>
  <si>
    <t>2797</t>
  </si>
  <si>
    <t>27915</t>
  </si>
  <si>
    <t>28728</t>
  </si>
  <si>
    <t>27920</t>
  </si>
  <si>
    <t>27926</t>
  </si>
  <si>
    <t>27921</t>
  </si>
  <si>
    <t>27924</t>
  </si>
  <si>
    <t>27927</t>
  </si>
  <si>
    <t>27928</t>
  </si>
  <si>
    <t>03521</t>
  </si>
  <si>
    <t>2821</t>
  </si>
  <si>
    <t>2823</t>
  </si>
  <si>
    <t>2824</t>
  </si>
  <si>
    <t>2825</t>
  </si>
  <si>
    <t>2826</t>
  </si>
  <si>
    <t>2836</t>
  </si>
  <si>
    <t>2827</t>
  </si>
  <si>
    <t>2828</t>
  </si>
  <si>
    <t>28719</t>
  </si>
  <si>
    <t>01018</t>
  </si>
  <si>
    <t>28210</t>
  </si>
  <si>
    <t>28211</t>
  </si>
  <si>
    <t>28212</t>
  </si>
  <si>
    <t>2831</t>
  </si>
  <si>
    <t>2832</t>
  </si>
  <si>
    <t>2832  A</t>
  </si>
  <si>
    <t>28116</t>
  </si>
  <si>
    <t>28115</t>
  </si>
  <si>
    <t>27925</t>
  </si>
  <si>
    <t>28116 A</t>
  </si>
  <si>
    <t>2835</t>
  </si>
  <si>
    <t>2834</t>
  </si>
  <si>
    <t>2833</t>
  </si>
  <si>
    <t>2833  A</t>
  </si>
  <si>
    <t>282</t>
  </si>
  <si>
    <t>283</t>
  </si>
  <si>
    <t>284</t>
  </si>
  <si>
    <t>286</t>
  </si>
  <si>
    <t>28612</t>
  </si>
  <si>
    <t>2845</t>
  </si>
  <si>
    <t>2843</t>
  </si>
  <si>
    <t>2841</t>
  </si>
  <si>
    <t>28410</t>
  </si>
  <si>
    <t>28610</t>
  </si>
  <si>
    <t>28611</t>
  </si>
  <si>
    <t>2849</t>
  </si>
  <si>
    <t>Nedaříž - Levínská Olešnice</t>
  </si>
  <si>
    <t>Horka u Staré Paky - Martinice - Jilemnice</t>
  </si>
  <si>
    <t>Studenec - Bukovina</t>
  </si>
  <si>
    <t>Studenec - Ždár</t>
  </si>
  <si>
    <t>Ždár - Perklín</t>
  </si>
  <si>
    <t>Perklín - Tample - Bělá</t>
  </si>
  <si>
    <t>Tample - Svojek</t>
  </si>
  <si>
    <t>Roztoky u Jil. - Kruh - Jilemnice</t>
  </si>
  <si>
    <t>Perklín - Roztoky u Jil. - Jilemnice</t>
  </si>
  <si>
    <t>Martinice - Zálesní Lhota</t>
  </si>
  <si>
    <t>Jilemnice - Horní Branná</t>
  </si>
  <si>
    <t>Dolní Štěpanice - Mrklov - Křížovky</t>
  </si>
  <si>
    <t>Křížovky - Dolní Štěpanice</t>
  </si>
  <si>
    <t>Víchová - Křižlice</t>
  </si>
  <si>
    <t>Křižlice - Jestřabí</t>
  </si>
  <si>
    <t>Jestřabí - Poniklá</t>
  </si>
  <si>
    <t>Hrabačov - Křižlice</t>
  </si>
  <si>
    <t>Stromkovice</t>
  </si>
  <si>
    <t>Bratrouchov</t>
  </si>
  <si>
    <t>Buřany</t>
  </si>
  <si>
    <t>Rokytnice - Vítkovice</t>
  </si>
  <si>
    <t>Hrabačov - Vítkovice</t>
  </si>
  <si>
    <t>Vítkovice - Dolní  Mísečky</t>
  </si>
  <si>
    <t>Jestřabí - Kobyla</t>
  </si>
  <si>
    <t>Čtveřín</t>
  </si>
  <si>
    <t>Přepeře</t>
  </si>
  <si>
    <t>Ohrazenice</t>
  </si>
  <si>
    <t>Všeň</t>
  </si>
  <si>
    <t>Vyskeř</t>
  </si>
  <si>
    <t>Žernov</t>
  </si>
  <si>
    <t>Veselá</t>
  </si>
  <si>
    <t>Holenice</t>
  </si>
  <si>
    <t>Koberovy</t>
  </si>
  <si>
    <t>Loučky</t>
  </si>
  <si>
    <t>Rakousy</t>
  </si>
  <si>
    <t>Troskovice</t>
  </si>
  <si>
    <t>Pohoř</t>
  </si>
  <si>
    <t>Tatobity</t>
  </si>
  <si>
    <t>Nová ves</t>
  </si>
  <si>
    <t>Bradlecká Lhota</t>
  </si>
  <si>
    <t>Nová Ves</t>
  </si>
  <si>
    <t>Plánovaný týden
PRVNÍ SEČ</t>
  </si>
  <si>
    <t>Plánovaný týden
DRUHÁ SEČ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</si>
  <si>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</si>
  <si>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</si>
  <si>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</si>
  <si>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</si>
  <si>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</si>
  <si>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</si>
  <si>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</si>
  <si>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</si>
  <si>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</si>
  <si>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2829</t>
  </si>
  <si>
    <t>ZL. Háj -Košťálov-Libštát</t>
  </si>
  <si>
    <t>Lomnice-Košťálov</t>
  </si>
  <si>
    <t>Žlb.- Podbozkov-Cimbál</t>
  </si>
  <si>
    <t>Semily - Roprachtice</t>
  </si>
  <si>
    <t>Roprachtice-Vysoké-Sklenařice</t>
  </si>
  <si>
    <t>Proseč-Semily-Sytová</t>
  </si>
  <si>
    <t>Poniklá - Přívlaka</t>
  </si>
  <si>
    <t>Tříč</t>
  </si>
  <si>
    <t>Sklenařice</t>
  </si>
  <si>
    <t>Paseky nad Jizerou</t>
  </si>
  <si>
    <t>Paseky nad Jizerou OÚ</t>
  </si>
  <si>
    <t>Vysoké n/J (pec)</t>
  </si>
  <si>
    <t>Jesenný- Trojánka</t>
  </si>
  <si>
    <t>Bozkov-Jesenný - Roztoky - Stará Ves- Vysoké n/J</t>
  </si>
  <si>
    <t>Jesenný - Návarov</t>
  </si>
  <si>
    <t>Jesenný - Bohuňovska</t>
  </si>
  <si>
    <t>Podbozkov (pod vlekem)</t>
  </si>
  <si>
    <t>Spálov</t>
  </si>
  <si>
    <t>Helkovice</t>
  </si>
  <si>
    <t>Nouzov</t>
  </si>
  <si>
    <t xml:space="preserve">Benešov </t>
  </si>
  <si>
    <t>Bítouchov</t>
  </si>
  <si>
    <t>Smrčí - Kozákov</t>
  </si>
  <si>
    <t>Semily Záhoří</t>
  </si>
  <si>
    <t>Chuchelna</t>
  </si>
  <si>
    <t>Bystrá</t>
  </si>
  <si>
    <t>Smrčí Dlouhý</t>
  </si>
  <si>
    <t>Lestkov - Semily</t>
  </si>
  <si>
    <t>Hořensko-Světlá</t>
  </si>
  <si>
    <t>Nedvězí</t>
  </si>
  <si>
    <t>Bořkov - Čikvásky</t>
  </si>
  <si>
    <t>Stružinec</t>
  </si>
  <si>
    <t>Libštát</t>
  </si>
  <si>
    <t>Želechy</t>
  </si>
  <si>
    <t>Kunratice - Kruh</t>
  </si>
  <si>
    <t xml:space="preserve">Mříčná </t>
  </si>
  <si>
    <t>Peřimov</t>
  </si>
  <si>
    <t>Semily</t>
  </si>
  <si>
    <r>
      <t xml:space="preserve">MÍSTOPIS
</t>
    </r>
    <r>
      <rPr>
        <sz val="12"/>
        <rFont val="Calibri"/>
        <family val="2"/>
        <charset val="238"/>
        <scheme val="minor"/>
      </rPr>
      <t>(</t>
    </r>
    <r>
      <rPr>
        <i/>
        <sz val="12"/>
        <rFont val="Calibri"/>
        <family val="2"/>
        <charset val="238"/>
        <scheme val="minor"/>
      </rPr>
      <t>název obce, lokality)</t>
    </r>
  </si>
  <si>
    <t>ŽB-Koberovy</t>
  </si>
  <si>
    <t>Souš-Mexiko</t>
  </si>
  <si>
    <t>ŽB-Proseč</t>
  </si>
  <si>
    <t>Vel.Hamry nádraží</t>
  </si>
  <si>
    <t>Koberovy-Loučky</t>
  </si>
  <si>
    <t>Besedice-Loučky</t>
  </si>
  <si>
    <t>Koberovy-Malá Skála</t>
  </si>
  <si>
    <t>28214</t>
  </si>
  <si>
    <t>Besedice-Michovka</t>
  </si>
  <si>
    <t>Líšný-Vrát-Chloudov</t>
  </si>
  <si>
    <t>M.Skala-Prosíčka</t>
  </si>
  <si>
    <t>M.Skala-Rakousy</t>
  </si>
  <si>
    <t>Rádlo-Milíře</t>
  </si>
  <si>
    <t>H.Proseč-Milíře</t>
  </si>
  <si>
    <t>Rádlo-I/65</t>
  </si>
  <si>
    <t>Dobrá Voda</t>
  </si>
  <si>
    <t>I/65-Kokonín-D.Č.Studnice</t>
  </si>
  <si>
    <t>2879A</t>
  </si>
  <si>
    <t>Krkonošská ulice</t>
  </si>
  <si>
    <t>Rychnov- Klíčnov</t>
  </si>
  <si>
    <t>Pelíkovice</t>
  </si>
  <si>
    <t>Rychnov-Košovy</t>
  </si>
  <si>
    <t>Pulečný-Kokonín</t>
  </si>
  <si>
    <t>I/14-na Hutích-III/2879</t>
  </si>
  <si>
    <t>Spojka</t>
  </si>
  <si>
    <t>Maršovice-Jenišovice</t>
  </si>
  <si>
    <t>Pulečný-Dalešice</t>
  </si>
  <si>
    <t>M.Skala-Filka</t>
  </si>
  <si>
    <t>Bobov</t>
  </si>
  <si>
    <t>Mukařov</t>
  </si>
  <si>
    <t>M.Skala-Jílové</t>
  </si>
  <si>
    <t>Frýdštejn-Ondříkovice</t>
  </si>
  <si>
    <t>Odolenovice</t>
  </si>
  <si>
    <t>Paceřice-Jenišovice-Roudný</t>
  </si>
  <si>
    <t>Maršovice-D.Č.Studnice-Nová Ves</t>
  </si>
  <si>
    <t>Jistebsko-Krásná</t>
  </si>
  <si>
    <t>Jelení kout</t>
  </si>
  <si>
    <t>Jablonec-N.Ves-Smržovka</t>
  </si>
  <si>
    <t>Smržovka-Nová Ves</t>
  </si>
  <si>
    <t>Skuhrov-Splzov</t>
  </si>
  <si>
    <t>ŽB-Těpeře-Bzí</t>
  </si>
  <si>
    <t>Chlístov</t>
  </si>
  <si>
    <t>Jistebsko-Huť</t>
  </si>
  <si>
    <t>Pěnčín-Alšovice-Těpeře</t>
  </si>
  <si>
    <t>Pěnčín-Štěbrov-I/10</t>
  </si>
  <si>
    <t>Nová Ves-Huť</t>
  </si>
  <si>
    <t>Kostřavec-Loužnice</t>
  </si>
  <si>
    <t>Huť-Zásada</t>
  </si>
  <si>
    <t>Loužnice-Zásada-Tanvald</t>
  </si>
  <si>
    <t>Držkov-Zásada-Zbytky-Hamrska</t>
  </si>
  <si>
    <t>28745A</t>
  </si>
  <si>
    <t>Berany</t>
  </si>
  <si>
    <t>Plavy-Průrubí-Zásada</t>
  </si>
  <si>
    <t>Vel.Hamry -Bohdalovice</t>
  </si>
  <si>
    <t>Vel.Hamry</t>
  </si>
  <si>
    <t>ŽB-Horská Kamenice</t>
  </si>
  <si>
    <t>I/10-Jirkov-Ž.Brod</t>
  </si>
  <si>
    <t>Tlukačka</t>
  </si>
  <si>
    <t>Loužnice-Radčice-Jílové-Vlastiboř</t>
  </si>
  <si>
    <t>Machlov-Vlastiboř</t>
  </si>
  <si>
    <t>I/10-Machlov-Návarov-Jílové</t>
  </si>
  <si>
    <t>Č.Říčka-H.Polubný-D.Kořenov</t>
  </si>
  <si>
    <t>Tesařov-H.Polubný</t>
  </si>
  <si>
    <t>Bedřichov-J.Důl-Albrechtice-Tanvald</t>
  </si>
  <si>
    <t>Tanvald-Nemocniční ul.</t>
  </si>
  <si>
    <t>Lukášov-JBC</t>
  </si>
  <si>
    <t>JBC,Paseky-Janov-Bedřichov</t>
  </si>
  <si>
    <t>Velká Hraničná</t>
  </si>
  <si>
    <t>Velký Semerink</t>
  </si>
  <si>
    <t>Malá Hraničná</t>
  </si>
  <si>
    <t>Malý Semerink</t>
  </si>
  <si>
    <t>I/14-Jindřichov-Hrabětice</t>
  </si>
  <si>
    <t>Horní Maxov</t>
  </si>
  <si>
    <t>Karlov-H.Lučany-Lučany-N.Ves</t>
  </si>
  <si>
    <t>Smržovka-Grunt-Horní Lučany</t>
  </si>
  <si>
    <t>Dolní Maxov-Josef.Důl</t>
  </si>
  <si>
    <t>Jos.Důl</t>
  </si>
  <si>
    <t>Údolní ul. Smržovka</t>
  </si>
  <si>
    <t>I/14-H.Tanvald-Albrechtice</t>
  </si>
  <si>
    <t>Jiřetín pod Bukovou</t>
  </si>
  <si>
    <t>Albrechtice-Mariánská Hora</t>
  </si>
  <si>
    <t>Desná-Žďár</t>
  </si>
  <si>
    <t>Protržená,Desná</t>
  </si>
  <si>
    <t>Tanvald</t>
  </si>
  <si>
    <t>I/10-Pustiny-Světlá</t>
  </si>
  <si>
    <t>29049A</t>
  </si>
  <si>
    <t>Dol.Polubný-nádraží</t>
  </si>
  <si>
    <t>Sladká Díra,Desná</t>
  </si>
  <si>
    <t>Tanvald-Světlá</t>
  </si>
  <si>
    <t>Kořenov-Příchovice</t>
  </si>
  <si>
    <t>Přích.-Rejdice-Zl.Olešnice-Plavy</t>
  </si>
  <si>
    <t>Rejdice-Tanvald</t>
  </si>
  <si>
    <t>ZL.Olešnice-Lhotka-Návarov</t>
  </si>
  <si>
    <t>Mexiko-Zl.Olešnice</t>
  </si>
  <si>
    <t>Zl.Olešnice</t>
  </si>
  <si>
    <t>Zl.Olešnice-Stanoví</t>
  </si>
  <si>
    <t>Stanový-Pod Lhodkou</t>
  </si>
  <si>
    <t>Stanový-hranice okresu</t>
  </si>
  <si>
    <t>Pelechov</t>
  </si>
  <si>
    <t>Rychnov</t>
  </si>
  <si>
    <t>Český Dub</t>
  </si>
  <si>
    <t>III.</t>
  </si>
  <si>
    <t>Liberec</t>
  </si>
  <si>
    <t>Hodkovice n.M. - Český Dub - Osečná</t>
  </si>
  <si>
    <t>Hodkovice n.M. - Český Dub</t>
  </si>
  <si>
    <t>Bílá</t>
  </si>
  <si>
    <t>Osečná - Chrastava - Nová Ves</t>
  </si>
  <si>
    <t>Janův Důl</t>
  </si>
  <si>
    <t>Druzcov</t>
  </si>
  <si>
    <t>Osečná - Cetenov</t>
  </si>
  <si>
    <t>Osečná</t>
  </si>
  <si>
    <t>Cetenov - Vápno</t>
  </si>
  <si>
    <t>Všelibice</t>
  </si>
  <si>
    <t>Malčice</t>
  </si>
  <si>
    <t>Březová</t>
  </si>
  <si>
    <t>Smržov</t>
  </si>
  <si>
    <t>Sobákov</t>
  </si>
  <si>
    <t>Rozstání</t>
  </si>
  <si>
    <t>Vratislavice n.N. - Starý Dub (bez Ještědu)</t>
  </si>
  <si>
    <t>Pekařka - Uhelná</t>
  </si>
  <si>
    <t>Svárov - Hamrštejn</t>
  </si>
  <si>
    <t>Machnín - Chrastava</t>
  </si>
  <si>
    <t>Chrastava - Václavice</t>
  </si>
  <si>
    <t>Dolní Vítkov - Horní Vítkov</t>
  </si>
  <si>
    <t>Nová Ves - Mlýnice</t>
  </si>
  <si>
    <t>Křižany - Žibřidice</t>
  </si>
  <si>
    <t>Jitrava - Zdislava</t>
  </si>
  <si>
    <t>Rynoltice - Janovice v. P.</t>
  </si>
  <si>
    <t>Křížanské sedlo</t>
  </si>
  <si>
    <t>Domoslavice - Dlouhý Most</t>
  </si>
  <si>
    <t>ul. K Preciose, Šimonovice</t>
  </si>
  <si>
    <t>Doubí - Hodkovice n.M.</t>
  </si>
  <si>
    <t>Javorník</t>
  </si>
  <si>
    <t>Šimonovice</t>
  </si>
  <si>
    <t>Vratislavice n.N. - Jeřmanice</t>
  </si>
  <si>
    <t>Jeřmanice - Milíře</t>
  </si>
  <si>
    <t>Proseč n.N. - Milíře</t>
  </si>
  <si>
    <t>Dlouhý Most - Jeřmanice</t>
  </si>
  <si>
    <t>Bílý Kostel - Donín</t>
  </si>
  <si>
    <t>Rynoltice - Hrádek n.N.</t>
  </si>
  <si>
    <t>Polesí</t>
  </si>
  <si>
    <t>Hrádek nad Nisou</t>
  </si>
  <si>
    <t>Oldřichov na Hranicích</t>
  </si>
  <si>
    <t>Horní Suchá - Grabštejn</t>
  </si>
  <si>
    <t>ul. Studánecká, Stráž n.N.</t>
  </si>
  <si>
    <t>ul. Kateřinská, Stráž n.N.</t>
  </si>
  <si>
    <t>Ještěd</t>
  </si>
  <si>
    <t>ul. Husova, Liberec - Rudolfov</t>
  </si>
  <si>
    <t xml:space="preserve">ul. Kateřinská, Liberec - Rudolfov </t>
  </si>
  <si>
    <t>ul. Kunratická, Liberec - Jablonec n.N.</t>
  </si>
  <si>
    <t>Frýdlant</t>
  </si>
  <si>
    <t>Frýdlant-Nové Město p.Sm.</t>
  </si>
  <si>
    <t>Mníšek-Raspenava</t>
  </si>
  <si>
    <t>Mníšek-Fojtka</t>
  </si>
  <si>
    <t>Na Pilách</t>
  </si>
  <si>
    <t>Fojtka-Zaječí</t>
  </si>
  <si>
    <t>Frýdlant-Předlánce</t>
  </si>
  <si>
    <t>Fýdlant-Kunratice</t>
  </si>
  <si>
    <t>Frýdlant-Větrov</t>
  </si>
  <si>
    <t>x I/13 - x II/290</t>
  </si>
  <si>
    <t>Polní domky</t>
  </si>
  <si>
    <t>Raspenava-xII/291</t>
  </si>
  <si>
    <t>Kunratice-Ves</t>
  </si>
  <si>
    <t>Kunratice spojka</t>
  </si>
  <si>
    <t>Višňová okruh</t>
  </si>
  <si>
    <t>Pertoltice-Minkovice</t>
  </si>
  <si>
    <t>Předlánce</t>
  </si>
  <si>
    <t>Filipovka-Saň</t>
  </si>
  <si>
    <t>Andělka</t>
  </si>
  <si>
    <t>Černousy-Háj</t>
  </si>
  <si>
    <t>Dětřichov-x I/13</t>
  </si>
  <si>
    <t>Dětřichov-Kunratice</t>
  </si>
  <si>
    <t>Dětřichov-Heřmanice</t>
  </si>
  <si>
    <t>Bulovka-Krásný Les</t>
  </si>
  <si>
    <t>Arnoltice-Dolní Oldříš</t>
  </si>
  <si>
    <t>Hajniště-D.Řasnice</t>
  </si>
  <si>
    <t>Frýdlant-K.Les-Dolní Řasnice</t>
  </si>
  <si>
    <t>x II/291-Jindřichovice</t>
  </si>
  <si>
    <t>Nové Město-Raspenava</t>
  </si>
  <si>
    <t>Horní Řasnice-Srbská</t>
  </si>
  <si>
    <t>xII/291-K.Les</t>
  </si>
  <si>
    <t>B.Potok-Smědava</t>
  </si>
  <si>
    <t>Raspenava nádraží</t>
  </si>
  <si>
    <t>Lužec-L.Libverda</t>
  </si>
  <si>
    <t>Peklo</t>
  </si>
  <si>
    <t>N.Město-Jindřichovice</t>
  </si>
  <si>
    <t>Hejnice-L.Libverda-Hajniště</t>
  </si>
  <si>
    <t>N.Město-H.Řasnice</t>
  </si>
  <si>
    <t>H. Řasnice- nádraží</t>
  </si>
  <si>
    <t>Ferdinandov</t>
  </si>
  <si>
    <t>279</t>
  </si>
  <si>
    <t>610</t>
  </si>
  <si>
    <t>27910</t>
  </si>
  <si>
    <t>27911</t>
  </si>
  <si>
    <t>27917</t>
  </si>
  <si>
    <t>2798</t>
  </si>
  <si>
    <t>2799</t>
  </si>
  <si>
    <t>2791</t>
  </si>
  <si>
    <t>2793</t>
  </si>
  <si>
    <t>2794</t>
  </si>
  <si>
    <t>2795</t>
  </si>
  <si>
    <t>2796</t>
  </si>
  <si>
    <t>01016</t>
  </si>
  <si>
    <t>03527</t>
  </si>
  <si>
    <t>27710</t>
  </si>
  <si>
    <t>27712</t>
  </si>
  <si>
    <t>28727</t>
  </si>
  <si>
    <t>277</t>
  </si>
  <si>
    <t>2779</t>
  </si>
  <si>
    <t>27711</t>
  </si>
  <si>
    <t>27713</t>
  </si>
  <si>
    <t>27714</t>
  </si>
  <si>
    <t>28713</t>
  </si>
  <si>
    <t>Podhora-Svijanský Újezd-Svijany</t>
  </si>
  <si>
    <t>Svijany-Příšovice</t>
  </si>
  <si>
    <t>Vorklebice-Soběslavice-Loužek</t>
  </si>
  <si>
    <t>Pěnčín-Příšovice</t>
  </si>
  <si>
    <t>Loukov-Svijany</t>
  </si>
  <si>
    <t>Soběslavice-Sv.Újezd</t>
  </si>
  <si>
    <t>Svijanský Újezd-Pěnčín-Čtveřín</t>
  </si>
  <si>
    <t>Husa-Jívina-Nechálov-Buda</t>
  </si>
  <si>
    <t>Vlastibořice-Pěnčín</t>
  </si>
  <si>
    <t>Kamení-Pěnčín</t>
  </si>
  <si>
    <t>Zásada</t>
  </si>
  <si>
    <t>Albrechtice</t>
  </si>
  <si>
    <t>Doubí-Lažany</t>
  </si>
  <si>
    <t>Hodkovice-Jílové-Paceřice</t>
  </si>
  <si>
    <t>Libíč-Trávníček-Radimovice</t>
  </si>
  <si>
    <t>Trávníček-Sedlišťka</t>
  </si>
  <si>
    <t>kř.III/03527-Paceřice</t>
  </si>
  <si>
    <t>Český Dub - Buřínsko</t>
  </si>
  <si>
    <t>Buřínsko-Nesvačily</t>
  </si>
  <si>
    <t>Č.Dub-Hradčany-Trávníček</t>
  </si>
  <si>
    <t>Dehtáry-Petrašovice</t>
  </si>
  <si>
    <t>Dehtáry-Chvalčovice</t>
  </si>
  <si>
    <t>Hodkovice-Radoňovice</t>
  </si>
  <si>
    <t>Plánované výkony
[m2]</t>
  </si>
  <si>
    <t>Celkem</t>
  </si>
  <si>
    <t>Rychnov- Radoňovice</t>
  </si>
  <si>
    <t>Okres</t>
  </si>
  <si>
    <t>Jablonec nad Nisou</t>
  </si>
  <si>
    <t>Skutečný týden
PRVNÍ SEČ</t>
  </si>
  <si>
    <t>Skutečné výkony
[m2]</t>
  </si>
  <si>
    <t>Skutečný týden
DRUHÁ SEČ</t>
  </si>
  <si>
    <t>průběžné plnění k:</t>
  </si>
  <si>
    <t>Harrachov - obchvat</t>
  </si>
  <si>
    <t>Harrachov - Mýtiny</t>
  </si>
  <si>
    <t>Harrachov - Rýžoviště</t>
  </si>
  <si>
    <t>Mříčná - Jilemnice</t>
  </si>
  <si>
    <t>Volfartice - Žandov</t>
  </si>
  <si>
    <t>Dubá - Doksy - Mimoň - Petrovice</t>
  </si>
  <si>
    <t xml:space="preserve">Okrouhlá  </t>
  </si>
  <si>
    <t>Semily nad Nádražím</t>
  </si>
  <si>
    <t>Pelešany</t>
  </si>
  <si>
    <t>Krčkovice</t>
  </si>
  <si>
    <t>Sedmihorky</t>
  </si>
  <si>
    <t>Liščí kotce</t>
  </si>
  <si>
    <t>Štěpánovice</t>
  </si>
  <si>
    <t>Roudný</t>
  </si>
  <si>
    <t>Křečovice</t>
  </si>
  <si>
    <t>Svatoňovice - Volavec</t>
  </si>
  <si>
    <t>Turnov - Rohozec</t>
  </si>
  <si>
    <t>Dolánky u Turnova</t>
  </si>
  <si>
    <t>Prackov</t>
  </si>
  <si>
    <t>Klokočí - Loučky</t>
  </si>
  <si>
    <t>Rohliny - Rakousy</t>
  </si>
  <si>
    <t>U rybníka</t>
  </si>
  <si>
    <t>Sek. Loučky</t>
  </si>
  <si>
    <t>Záholice</t>
  </si>
  <si>
    <t>Záholice-Bukovina</t>
  </si>
  <si>
    <t>Chlum - Tábor</t>
  </si>
  <si>
    <t>Košov</t>
  </si>
  <si>
    <t>Rváčov</t>
  </si>
  <si>
    <t>Tuháň</t>
  </si>
  <si>
    <t>Krsmol</t>
  </si>
  <si>
    <t>Kyje</t>
  </si>
  <si>
    <t>Žďár u Kumburku</t>
  </si>
  <si>
    <t>Syřenov - Újezdec</t>
  </si>
  <si>
    <t>Kacanovy - Vyskeř</t>
  </si>
  <si>
    <t>Frýdlant-Raspenava</t>
  </si>
  <si>
    <t>Hejnice</t>
  </si>
  <si>
    <t>JN-Bratříkov</t>
  </si>
  <si>
    <t>ŽB-Podspálov</t>
  </si>
  <si>
    <t>26-31</t>
  </si>
  <si>
    <t>21-23</t>
  </si>
  <si>
    <t>19-21</t>
  </si>
  <si>
    <t>24-29</t>
  </si>
  <si>
    <t>29046a</t>
  </si>
  <si>
    <t>Desná nádraží</t>
  </si>
  <si>
    <t>22-26</t>
  </si>
  <si>
    <r>
      <t xml:space="preserve">MÍSTOPIS
</t>
    </r>
    <r>
      <rPr>
        <sz val="11"/>
        <rFont val="Calibri"/>
        <family val="2"/>
        <charset val="238"/>
        <scheme val="minor"/>
      </rPr>
      <t>(</t>
    </r>
    <r>
      <rPr>
        <i/>
        <sz val="11"/>
        <rFont val="Calibri"/>
        <family val="2"/>
        <charset val="238"/>
        <scheme val="minor"/>
      </rPr>
      <t>název obce, lokality)</t>
    </r>
  </si>
  <si>
    <t>-</t>
  </si>
  <si>
    <t>Přehled plánovaných výkonů - sekání travních porostů strojně pro rok 2016</t>
  </si>
  <si>
    <t>xx.xx.2016</t>
  </si>
  <si>
    <t>Stav k:</t>
  </si>
  <si>
    <t>1. seč [m²]</t>
  </si>
  <si>
    <t>2. seč [m²]</t>
  </si>
  <si>
    <t>Plnění 1. seč [m²]</t>
  </si>
  <si>
    <t>Plnění 2. seč [m²]</t>
  </si>
  <si>
    <t>Plnění 2. seč [%]</t>
  </si>
  <si>
    <t>Plnění 1. seč [%]</t>
  </si>
  <si>
    <t>Plán sekání travních porostů strojně pro rok 2016 - okres Česká Lípa</t>
  </si>
  <si>
    <t>Středisko</t>
  </si>
  <si>
    <t>Plán sekání travních porostů strojně pro rok 2016 - okres Liberec</t>
  </si>
  <si>
    <t>Plán sekání travních porostů strojně pro rok 2016 - okres Jablonec nad Nisou</t>
  </si>
  <si>
    <t>Plán sekání travních porostů strojně pro rok 2016 - okres Semily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</si>
</sst>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0&quot;#"/>
    <numFmt numFmtId="165" formatCode="&quot;00&quot;#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6" fillId="0" borderId="0" applyFont="0" applyFill="0" applyBorder="0" applyAlignment="0" applyProtection="0"/>
  </cellStyleXfs>
  <cellXfs count="128">
    <xf numFmtId="0" fontId="0" fillId="0" borderId="0" xfId="0"/>
    <xf numFmtId="49" fontId="0" fillId="4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8" fillId="2" borderId="1" xfId="1" applyNumberFormat="1" applyFont="1" applyFill="1" applyBorder="1" applyAlignment="1">
      <alignment horizontal="center"/>
    </xf>
    <xf numFmtId="3" fontId="8" fillId="2" borderId="1" xfId="1" applyNumberFormat="1" applyFont="1" applyFill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0" fillId="0" borderId="1" xfId="0" applyFont="1" applyFill="1" applyBorder="1" applyAlignment="1">
      <alignment horizontal="center" vertical="center"/>
    </xf>
    <xf numFmtId="0" fontId="0" fillId="4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49" fontId="8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8" fillId="2" borderId="1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right"/>
    </xf>
    <xf numFmtId="49" fontId="8" fillId="2" borderId="1" xfId="1" applyNumberFormat="1" applyFont="1" applyFill="1" applyBorder="1" applyAlignment="1">
      <alignment horizontal="right"/>
    </xf>
    <xf numFmtId="3" fontId="8" fillId="2" borderId="1" xfId="0" applyNumberFormat="1" applyFont="1" applyFill="1" applyBorder="1" applyAlignment="1">
      <alignment horizontal="center"/>
    </xf>
    <xf numFmtId="3" fontId="8" fillId="2" borderId="1" xfId="0" applyNumberFormat="1" applyFont="1" applyFill="1" applyBorder="1"/>
    <xf numFmtId="0" fontId="8" fillId="2" borderId="1" xfId="1" applyNumberFormat="1" applyFont="1" applyFill="1" applyBorder="1" applyAlignment="1">
      <alignment horizontal="right"/>
    </xf>
    <xf numFmtId="2" fontId="8" fillId="0" borderId="1" xfId="1" applyNumberFormat="1" applyFont="1" applyFill="1" applyBorder="1" applyAlignment="1">
      <alignment horizontal="left"/>
    </xf>
    <xf numFmtId="2" fontId="8" fillId="2" borderId="1" xfId="1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2" fontId="6" fillId="2" borderId="1" xfId="0" applyNumberFormat="1" applyFont="1" applyFill="1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4" fontId="8" fillId="2" borderId="1" xfId="0" applyNumberFormat="1" applyFont="1" applyFill="1" applyBorder="1"/>
    <xf numFmtId="4" fontId="8" fillId="2" borderId="1" xfId="1" applyNumberFormat="1" applyFont="1" applyFill="1" applyBorder="1"/>
    <xf numFmtId="4" fontId="0" fillId="4" borderId="1" xfId="0" applyNumberFormat="1" applyFont="1" applyFill="1" applyBorder="1" applyAlignment="1">
      <alignment horizontal="right" vertical="center"/>
    </xf>
    <xf numFmtId="2" fontId="8" fillId="2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1" fillId="5" borderId="1" xfId="1" applyFont="1" applyFill="1" applyBorder="1" applyAlignment="1">
      <alignment horizontal="center" vertical="center"/>
    </xf>
    <xf numFmtId="0" fontId="11" fillId="5" borderId="1" xfId="1" applyFont="1" applyFill="1" applyBorder="1" applyAlignment="1">
      <alignment horizontal="center" vertical="center" wrapText="1"/>
    </xf>
    <xf numFmtId="3" fontId="11" fillId="5" borderId="1" xfId="1" applyNumberFormat="1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2" fontId="8" fillId="2" borderId="1" xfId="1" applyNumberFormat="1" applyFont="1" applyFill="1" applyBorder="1" applyAlignment="1">
      <alignment horizontal="center" vertical="center"/>
    </xf>
    <xf numFmtId="1" fontId="8" fillId="2" borderId="1" xfId="1" applyNumberFormat="1" applyFont="1" applyFill="1" applyBorder="1" applyAlignment="1">
      <alignment horizontal="center" vertical="center"/>
    </xf>
    <xf numFmtId="2" fontId="8" fillId="2" borderId="1" xfId="1" applyNumberFormat="1" applyFont="1" applyFill="1" applyBorder="1" applyAlignment="1">
      <alignment vertical="center"/>
    </xf>
    <xf numFmtId="0" fontId="8" fillId="2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3" fontId="8" fillId="2" borderId="1" xfId="1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vertical="center"/>
    </xf>
    <xf numFmtId="49" fontId="8" fillId="2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Border="1" applyAlignment="1">
      <alignment horizontal="center" vertical="center"/>
    </xf>
    <xf numFmtId="4" fontId="8" fillId="2" borderId="1" xfId="0" applyNumberFormat="1" applyFont="1" applyFill="1" applyBorder="1" applyAlignment="1">
      <alignment vertical="center"/>
    </xf>
    <xf numFmtId="164" fontId="8" fillId="2" borderId="1" xfId="1" applyNumberFormat="1" applyFont="1" applyFill="1" applyBorder="1" applyAlignment="1">
      <alignment horizontal="center" vertical="center"/>
    </xf>
    <xf numFmtId="165" fontId="8" fillId="2" borderId="1" xfId="1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vertical="center"/>
    </xf>
    <xf numFmtId="49" fontId="13" fillId="2" borderId="1" xfId="0" applyNumberFormat="1" applyFont="1" applyFill="1" applyBorder="1" applyAlignment="1">
      <alignment horizontal="right" vertical="center"/>
    </xf>
    <xf numFmtId="4" fontId="13" fillId="2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0" xfId="0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horizontal="right" vertical="center"/>
    </xf>
    <xf numFmtId="14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3" fontId="7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2" fontId="8" fillId="2" borderId="1" xfId="0" applyNumberFormat="1" applyFont="1" applyFill="1" applyBorder="1" applyAlignment="1">
      <alignment horizontal="center"/>
    </xf>
    <xf numFmtId="2" fontId="0" fillId="4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8" fillId="2" borderId="1" xfId="1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 applyProtection="1">
      <alignment horizontal="center"/>
      <protection locked="0"/>
    </xf>
    <xf numFmtId="3" fontId="0" fillId="4" borderId="1" xfId="0" applyNumberFormat="1" applyFont="1" applyFill="1" applyBorder="1" applyAlignment="1">
      <alignment horizontal="center" vertical="center"/>
    </xf>
    <xf numFmtId="3" fontId="0" fillId="0" borderId="0" xfId="2" applyNumberFormat="1" applyFont="1" applyAlignment="1">
      <alignment horizontal="center"/>
    </xf>
    <xf numFmtId="0" fontId="4" fillId="5" borderId="1" xfId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 wrapText="1"/>
    </xf>
    <xf numFmtId="3" fontId="4" fillId="5" borderId="1" xfId="1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/>
    </xf>
    <xf numFmtId="2" fontId="8" fillId="0" borderId="1" xfId="1" applyNumberFormat="1" applyFont="1" applyFill="1" applyBorder="1" applyAlignment="1">
      <alignment horizontal="left" vertical="center"/>
    </xf>
    <xf numFmtId="3" fontId="8" fillId="2" borderId="1" xfId="0" applyNumberFormat="1" applyFont="1" applyFill="1" applyBorder="1" applyAlignment="1" applyProtection="1">
      <alignment horizontal="center" vertical="center"/>
      <protection locked="0"/>
    </xf>
    <xf numFmtId="3" fontId="8" fillId="2" borderId="1" xfId="1" applyNumberFormat="1" applyFont="1" applyFill="1" applyBorder="1" applyAlignment="1">
      <alignment horizontal="right" vertical="center"/>
    </xf>
    <xf numFmtId="0" fontId="0" fillId="0" borderId="1" xfId="0" applyNumberFormat="1" applyFon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9" fontId="0" fillId="0" borderId="0" xfId="2" applyFont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2" fontId="8" fillId="0" borderId="1" xfId="1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right" vertical="center"/>
    </xf>
    <xf numFmtId="0" fontId="6" fillId="5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9" fontId="6" fillId="0" borderId="0" xfId="2" applyFont="1" applyBorder="1" applyAlignment="1">
      <alignment horizontal="center" vertical="center"/>
    </xf>
    <xf numFmtId="9" fontId="6" fillId="0" borderId="0" xfId="2" applyFont="1" applyAlignment="1">
      <alignment horizontal="center" vertical="center"/>
    </xf>
    <xf numFmtId="49" fontId="8" fillId="5" borderId="1" xfId="0" applyNumberFormat="1" applyFont="1" applyFill="1" applyBorder="1" applyAlignment="1">
      <alignment horizontal="right" vertical="center"/>
    </xf>
    <xf numFmtId="3" fontId="6" fillId="5" borderId="1" xfId="0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3" fontId="0" fillId="0" borderId="9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10" fontId="0" fillId="0" borderId="6" xfId="0" applyNumberFormat="1" applyBorder="1" applyAlignment="1">
      <alignment horizontal="center" vertical="center"/>
    </xf>
    <xf numFmtId="10" fontId="0" fillId="0" borderId="6" xfId="2" applyNumberFormat="1" applyFon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10" fontId="0" fillId="0" borderId="7" xfId="2" applyNumberFormat="1" applyFon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10" fontId="0" fillId="0" borderId="8" xfId="0" applyNumberFormat="1" applyBorder="1" applyAlignment="1">
      <alignment horizontal="center" vertical="center"/>
    </xf>
    <xf numFmtId="10" fontId="0" fillId="0" borderId="8" xfId="2" applyNumberFormat="1" applyFont="1" applyBorder="1" applyAlignment="1">
      <alignment horizontal="center" vertical="center"/>
    </xf>
    <xf numFmtId="0" fontId="7" fillId="5" borderId="2" xfId="0" applyFont="1" applyFill="1" applyBorder="1" applyAlignment="1">
      <alignment vertical="center"/>
    </xf>
    <xf numFmtId="10" fontId="7" fillId="5" borderId="1" xfId="0" applyNumberFormat="1" applyFont="1" applyFill="1" applyBorder="1" applyAlignment="1">
      <alignment horizontal="center" vertical="center"/>
    </xf>
    <xf numFmtId="10" fontId="7" fillId="5" borderId="1" xfId="2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right" vertical="center"/>
    </xf>
    <xf numFmtId="0" fontId="7" fillId="5" borderId="12" xfId="0" applyFont="1" applyFill="1" applyBorder="1" applyAlignment="1">
      <alignment horizontal="right" vertical="center"/>
    </xf>
    <xf numFmtId="0" fontId="7" fillId="5" borderId="13" xfId="0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</cellXfs>
  <cellStyles count="3">
    <cellStyle name="Normální" xfId="0" builtinId="0"/>
    <cellStyle name="Normální 2" xfId="1"/>
    <cellStyle name="Procent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roslav.svarc/AppData/Local/Microsoft/Windows/Temporary%20Internet%20Files/Content.Outlook/G8VK9ODT/Kopie%20-%20pl&#225;n%20sek&#225;n&#237;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lnice II. III. v LK"/>
      <sheetName val="Český Dub"/>
      <sheetName val="Turnov"/>
      <sheetName val="CELKEM"/>
      <sheetName val="DATA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00"/>
  <sheetViews>
    <sheetView view="pageBreakPreview" zoomScale="90" zoomScaleNormal="100" zoomScaleSheetLayoutView="90" workbookViewId="0">
      <pane ySplit="3" topLeftCell="A85" activePane="bottomLeft" state="frozen"/>
      <selection activeCell="D10" sqref="D10"/>
      <selection pane="bottomLeft" activeCell="L100" activeCellId="1" sqref="H100 L100"/>
    </sheetView>
  </sheetViews>
  <sheetFormatPr defaultRowHeight="14.4" x14ac:dyDescent="0.3"/>
  <cols>
    <col min="1" max="1" width="16" style="61" bestFit="1" customWidth="1"/>
    <col min="2" max="3" width="8.88671875" style="61"/>
    <col min="4" max="4" width="50.109375" style="37" bestFit="1" customWidth="1"/>
    <col min="5" max="6" width="14.33203125" style="37" customWidth="1"/>
    <col min="7" max="7" width="14.33203125" style="61" customWidth="1"/>
    <col min="8" max="10" width="14.33203125" style="37" customWidth="1"/>
    <col min="11" max="11" width="14.33203125" style="61" customWidth="1"/>
    <col min="12" max="12" width="14.33203125" style="37" customWidth="1"/>
    <col min="13" max="16384" width="8.88671875" style="37"/>
  </cols>
  <sheetData>
    <row r="1" spans="1:12" ht="18.899999999999999" customHeight="1" x14ac:dyDescent="0.3">
      <c r="A1" s="120" t="s">
        <v>541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1:12" ht="18.899999999999999" customHeight="1" x14ac:dyDescent="0.3">
      <c r="A2" s="122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ht="43.2" x14ac:dyDescent="0.3">
      <c r="A3" s="32" t="s">
        <v>542</v>
      </c>
      <c r="B3" s="33" t="s">
        <v>0</v>
      </c>
      <c r="C3" s="33" t="s">
        <v>1</v>
      </c>
      <c r="D3" s="33" t="s">
        <v>530</v>
      </c>
      <c r="E3" s="33" t="s">
        <v>2</v>
      </c>
      <c r="F3" s="33" t="s">
        <v>481</v>
      </c>
      <c r="G3" s="34" t="s">
        <v>476</v>
      </c>
      <c r="H3" s="34" t="s">
        <v>482</v>
      </c>
      <c r="I3" s="33" t="s">
        <v>2</v>
      </c>
      <c r="J3" s="33" t="s">
        <v>483</v>
      </c>
      <c r="K3" s="34" t="s">
        <v>476</v>
      </c>
      <c r="L3" s="34" t="s">
        <v>482</v>
      </c>
    </row>
    <row r="4" spans="1:12" x14ac:dyDescent="0.3">
      <c r="A4" s="38" t="s">
        <v>3</v>
      </c>
      <c r="B4" s="38" t="s">
        <v>4</v>
      </c>
      <c r="C4" s="39">
        <v>259</v>
      </c>
      <c r="D4" s="40" t="s">
        <v>5</v>
      </c>
      <c r="E4" s="41">
        <v>26</v>
      </c>
      <c r="F4" s="42"/>
      <c r="G4" s="43">
        <v>55000</v>
      </c>
      <c r="H4" s="44"/>
      <c r="I4" s="41">
        <v>35</v>
      </c>
      <c r="J4" s="45"/>
      <c r="K4" s="46">
        <v>55000</v>
      </c>
      <c r="L4" s="47"/>
    </row>
    <row r="5" spans="1:12" x14ac:dyDescent="0.3">
      <c r="A5" s="38" t="s">
        <v>3</v>
      </c>
      <c r="B5" s="38" t="s">
        <v>4</v>
      </c>
      <c r="C5" s="39">
        <v>260</v>
      </c>
      <c r="D5" s="40" t="s">
        <v>6</v>
      </c>
      <c r="E5" s="41">
        <v>19</v>
      </c>
      <c r="F5" s="42"/>
      <c r="G5" s="43">
        <v>77500</v>
      </c>
      <c r="H5" s="44"/>
      <c r="I5" s="41">
        <v>31</v>
      </c>
      <c r="J5" s="45"/>
      <c r="K5" s="46">
        <v>77500</v>
      </c>
      <c r="L5" s="47"/>
    </row>
    <row r="6" spans="1:12" x14ac:dyDescent="0.3">
      <c r="A6" s="38" t="s">
        <v>3</v>
      </c>
      <c r="B6" s="38" t="s">
        <v>4</v>
      </c>
      <c r="C6" s="39">
        <v>262</v>
      </c>
      <c r="D6" s="40" t="s">
        <v>7</v>
      </c>
      <c r="E6" s="41">
        <v>24</v>
      </c>
      <c r="F6" s="42"/>
      <c r="G6" s="43">
        <v>110000</v>
      </c>
      <c r="H6" s="44"/>
      <c r="I6" s="41">
        <v>34</v>
      </c>
      <c r="J6" s="45"/>
      <c r="K6" s="46">
        <v>110000</v>
      </c>
      <c r="L6" s="47"/>
    </row>
    <row r="7" spans="1:12" x14ac:dyDescent="0.3">
      <c r="A7" s="38" t="s">
        <v>3</v>
      </c>
      <c r="B7" s="38" t="s">
        <v>4</v>
      </c>
      <c r="C7" s="39">
        <v>263</v>
      </c>
      <c r="D7" s="40" t="s">
        <v>489</v>
      </c>
      <c r="E7" s="41">
        <v>26</v>
      </c>
      <c r="F7" s="42"/>
      <c r="G7" s="43">
        <v>65000</v>
      </c>
      <c r="H7" s="44"/>
      <c r="I7" s="41">
        <v>35</v>
      </c>
      <c r="J7" s="45"/>
      <c r="K7" s="46">
        <v>65000</v>
      </c>
      <c r="L7" s="47"/>
    </row>
    <row r="8" spans="1:12" x14ac:dyDescent="0.3">
      <c r="A8" s="38" t="s">
        <v>8</v>
      </c>
      <c r="B8" s="38" t="s">
        <v>4</v>
      </c>
      <c r="C8" s="39">
        <v>268</v>
      </c>
      <c r="D8" s="40" t="s">
        <v>9</v>
      </c>
      <c r="E8" s="41">
        <v>25</v>
      </c>
      <c r="F8" s="42"/>
      <c r="G8" s="43">
        <v>150000</v>
      </c>
      <c r="H8" s="44"/>
      <c r="I8" s="41">
        <v>35</v>
      </c>
      <c r="J8" s="45"/>
      <c r="K8" s="46">
        <v>150000</v>
      </c>
      <c r="L8" s="47"/>
    </row>
    <row r="9" spans="1:12" x14ac:dyDescent="0.3">
      <c r="A9" s="38" t="s">
        <v>3</v>
      </c>
      <c r="B9" s="38" t="s">
        <v>4</v>
      </c>
      <c r="C9" s="39">
        <v>269</v>
      </c>
      <c r="D9" s="40" t="s">
        <v>10</v>
      </c>
      <c r="E9" s="41">
        <v>20</v>
      </c>
      <c r="F9" s="42"/>
      <c r="G9" s="43">
        <v>12500</v>
      </c>
      <c r="H9" s="44"/>
      <c r="I9" s="41">
        <v>32</v>
      </c>
      <c r="J9" s="45"/>
      <c r="K9" s="46">
        <v>12500</v>
      </c>
      <c r="L9" s="47"/>
    </row>
    <row r="10" spans="1:12" x14ac:dyDescent="0.3">
      <c r="A10" s="38" t="s">
        <v>3</v>
      </c>
      <c r="B10" s="38" t="s">
        <v>4</v>
      </c>
      <c r="C10" s="39">
        <v>270</v>
      </c>
      <c r="D10" s="40" t="s">
        <v>490</v>
      </c>
      <c r="E10" s="41">
        <v>21</v>
      </c>
      <c r="F10" s="42"/>
      <c r="G10" s="43">
        <v>215000</v>
      </c>
      <c r="H10" s="44"/>
      <c r="I10" s="41">
        <v>33</v>
      </c>
      <c r="J10" s="45"/>
      <c r="K10" s="46">
        <v>215000</v>
      </c>
      <c r="L10" s="47"/>
    </row>
    <row r="11" spans="1:12" x14ac:dyDescent="0.3">
      <c r="A11" s="38" t="s">
        <v>3</v>
      </c>
      <c r="B11" s="38" t="s">
        <v>4</v>
      </c>
      <c r="C11" s="39">
        <v>273</v>
      </c>
      <c r="D11" s="40" t="s">
        <v>11</v>
      </c>
      <c r="E11" s="41">
        <v>19</v>
      </c>
      <c r="F11" s="42"/>
      <c r="G11" s="43">
        <v>35000</v>
      </c>
      <c r="H11" s="44"/>
      <c r="I11" s="41">
        <v>31</v>
      </c>
      <c r="J11" s="45"/>
      <c r="K11" s="46">
        <v>35000</v>
      </c>
      <c r="L11" s="47"/>
    </row>
    <row r="12" spans="1:12" x14ac:dyDescent="0.3">
      <c r="A12" s="38" t="s">
        <v>8</v>
      </c>
      <c r="B12" s="38" t="s">
        <v>4</v>
      </c>
      <c r="C12" s="39">
        <v>278</v>
      </c>
      <c r="D12" s="40" t="s">
        <v>12</v>
      </c>
      <c r="E12" s="41">
        <v>27</v>
      </c>
      <c r="F12" s="42"/>
      <c r="G12" s="43">
        <v>45000</v>
      </c>
      <c r="H12" s="44"/>
      <c r="I12" s="41">
        <v>37</v>
      </c>
      <c r="J12" s="45"/>
      <c r="K12" s="46">
        <v>45000</v>
      </c>
      <c r="L12" s="47"/>
    </row>
    <row r="13" spans="1:12" x14ac:dyDescent="0.3">
      <c r="A13" s="38" t="s">
        <v>3</v>
      </c>
      <c r="B13" s="38" t="s">
        <v>13</v>
      </c>
      <c r="C13" s="48">
        <v>381</v>
      </c>
      <c r="D13" s="40" t="s">
        <v>14</v>
      </c>
      <c r="E13" s="41">
        <v>20</v>
      </c>
      <c r="F13" s="42"/>
      <c r="G13" s="43">
        <v>35000</v>
      </c>
      <c r="H13" s="44"/>
      <c r="I13" s="41">
        <v>32</v>
      </c>
      <c r="J13" s="45"/>
      <c r="K13" s="46">
        <v>35000</v>
      </c>
      <c r="L13" s="47"/>
    </row>
    <row r="14" spans="1:12" x14ac:dyDescent="0.3">
      <c r="A14" s="38" t="s">
        <v>8</v>
      </c>
      <c r="B14" s="38" t="s">
        <v>13</v>
      </c>
      <c r="C14" s="49">
        <v>913</v>
      </c>
      <c r="D14" s="40" t="s">
        <v>491</v>
      </c>
      <c r="E14" s="41">
        <v>26</v>
      </c>
      <c r="F14" s="42"/>
      <c r="G14" s="43">
        <v>5000</v>
      </c>
      <c r="H14" s="44"/>
      <c r="I14" s="41">
        <v>37</v>
      </c>
      <c r="J14" s="45"/>
      <c r="K14" s="46">
        <v>5000</v>
      </c>
      <c r="L14" s="47"/>
    </row>
    <row r="15" spans="1:12" x14ac:dyDescent="0.3">
      <c r="A15" s="38" t="s">
        <v>3</v>
      </c>
      <c r="B15" s="38" t="s">
        <v>13</v>
      </c>
      <c r="C15" s="41">
        <v>2601</v>
      </c>
      <c r="D15" s="40" t="s">
        <v>19</v>
      </c>
      <c r="E15" s="41">
        <v>22</v>
      </c>
      <c r="F15" s="42"/>
      <c r="G15" s="43">
        <v>100000</v>
      </c>
      <c r="H15" s="44"/>
      <c r="I15" s="41">
        <v>33</v>
      </c>
      <c r="J15" s="45"/>
      <c r="K15" s="46">
        <v>100000</v>
      </c>
      <c r="L15" s="47"/>
    </row>
    <row r="16" spans="1:12" x14ac:dyDescent="0.3">
      <c r="A16" s="38" t="s">
        <v>3</v>
      </c>
      <c r="B16" s="38" t="s">
        <v>13</v>
      </c>
      <c r="C16" s="41">
        <v>2602</v>
      </c>
      <c r="D16" s="40" t="s">
        <v>20</v>
      </c>
      <c r="E16" s="41">
        <v>22</v>
      </c>
      <c r="F16" s="42"/>
      <c r="G16" s="43">
        <v>22500</v>
      </c>
      <c r="H16" s="44"/>
      <c r="I16" s="41">
        <v>33</v>
      </c>
      <c r="J16" s="45"/>
      <c r="K16" s="46">
        <v>22500</v>
      </c>
      <c r="L16" s="47"/>
    </row>
    <row r="17" spans="1:12" x14ac:dyDescent="0.3">
      <c r="A17" s="38" t="s">
        <v>3</v>
      </c>
      <c r="B17" s="38" t="s">
        <v>13</v>
      </c>
      <c r="C17" s="41">
        <v>2603</v>
      </c>
      <c r="D17" s="40" t="s">
        <v>21</v>
      </c>
      <c r="E17" s="41">
        <v>20</v>
      </c>
      <c r="F17" s="42"/>
      <c r="G17" s="43">
        <v>10000</v>
      </c>
      <c r="H17" s="50"/>
      <c r="I17" s="41">
        <v>32</v>
      </c>
      <c r="J17" s="51"/>
      <c r="K17" s="46">
        <v>10000</v>
      </c>
      <c r="L17" s="52"/>
    </row>
    <row r="18" spans="1:12" x14ac:dyDescent="0.3">
      <c r="A18" s="38" t="s">
        <v>3</v>
      </c>
      <c r="B18" s="38" t="s">
        <v>13</v>
      </c>
      <c r="C18" s="41">
        <v>2605</v>
      </c>
      <c r="D18" s="40" t="s">
        <v>22</v>
      </c>
      <c r="E18" s="41">
        <v>20</v>
      </c>
      <c r="F18" s="42"/>
      <c r="G18" s="43">
        <v>22500</v>
      </c>
      <c r="H18" s="44"/>
      <c r="I18" s="41">
        <v>32</v>
      </c>
      <c r="J18" s="45"/>
      <c r="K18" s="46">
        <v>22500</v>
      </c>
      <c r="L18" s="47"/>
    </row>
    <row r="19" spans="1:12" x14ac:dyDescent="0.3">
      <c r="A19" s="38" t="s">
        <v>3</v>
      </c>
      <c r="B19" s="38" t="s">
        <v>13</v>
      </c>
      <c r="C19" s="41">
        <v>2606</v>
      </c>
      <c r="D19" s="40" t="s">
        <v>23</v>
      </c>
      <c r="E19" s="41">
        <v>20</v>
      </c>
      <c r="F19" s="42"/>
      <c r="G19" s="43">
        <v>40000</v>
      </c>
      <c r="H19" s="44"/>
      <c r="I19" s="41">
        <v>32</v>
      </c>
      <c r="J19" s="45"/>
      <c r="K19" s="46">
        <v>40000</v>
      </c>
      <c r="L19" s="47"/>
    </row>
    <row r="20" spans="1:12" x14ac:dyDescent="0.3">
      <c r="A20" s="38" t="s">
        <v>3</v>
      </c>
      <c r="B20" s="38" t="s">
        <v>13</v>
      </c>
      <c r="C20" s="41">
        <v>2607</v>
      </c>
      <c r="D20" s="40" t="s">
        <v>24</v>
      </c>
      <c r="E20" s="41">
        <v>22</v>
      </c>
      <c r="F20" s="42"/>
      <c r="G20" s="43">
        <v>12500</v>
      </c>
      <c r="H20" s="44"/>
      <c r="I20" s="41">
        <v>33</v>
      </c>
      <c r="J20" s="45"/>
      <c r="K20" s="46">
        <v>12500</v>
      </c>
      <c r="L20" s="47"/>
    </row>
    <row r="21" spans="1:12" x14ac:dyDescent="0.3">
      <c r="A21" s="38" t="s">
        <v>3</v>
      </c>
      <c r="B21" s="38" t="s">
        <v>13</v>
      </c>
      <c r="C21" s="41">
        <v>2608</v>
      </c>
      <c r="D21" s="40" t="s">
        <v>25</v>
      </c>
      <c r="E21" s="41">
        <v>20</v>
      </c>
      <c r="F21" s="42"/>
      <c r="G21" s="43">
        <v>7500</v>
      </c>
      <c r="H21" s="44"/>
      <c r="I21" s="41">
        <v>32</v>
      </c>
      <c r="J21" s="45"/>
      <c r="K21" s="46">
        <v>7500</v>
      </c>
      <c r="L21" s="47"/>
    </row>
    <row r="22" spans="1:12" x14ac:dyDescent="0.3">
      <c r="A22" s="38" t="s">
        <v>3</v>
      </c>
      <c r="B22" s="38" t="s">
        <v>13</v>
      </c>
      <c r="C22" s="41">
        <v>2621</v>
      </c>
      <c r="D22" s="40" t="s">
        <v>26</v>
      </c>
      <c r="E22" s="41">
        <v>26</v>
      </c>
      <c r="F22" s="42"/>
      <c r="G22" s="43">
        <v>17500</v>
      </c>
      <c r="H22" s="44"/>
      <c r="I22" s="41">
        <v>36</v>
      </c>
      <c r="J22" s="45"/>
      <c r="K22" s="46">
        <v>17500</v>
      </c>
      <c r="L22" s="47"/>
    </row>
    <row r="23" spans="1:12" x14ac:dyDescent="0.3">
      <c r="A23" s="38" t="s">
        <v>3</v>
      </c>
      <c r="B23" s="38" t="s">
        <v>13</v>
      </c>
      <c r="C23" s="39">
        <v>2622</v>
      </c>
      <c r="D23" s="40" t="s">
        <v>27</v>
      </c>
      <c r="E23" s="41">
        <v>26</v>
      </c>
      <c r="F23" s="42"/>
      <c r="G23" s="43">
        <v>30000</v>
      </c>
      <c r="H23" s="44"/>
      <c r="I23" s="41">
        <v>36</v>
      </c>
      <c r="J23" s="45"/>
      <c r="K23" s="46">
        <v>30000</v>
      </c>
      <c r="L23" s="47"/>
    </row>
    <row r="24" spans="1:12" x14ac:dyDescent="0.3">
      <c r="A24" s="38" t="s">
        <v>3</v>
      </c>
      <c r="B24" s="38" t="s">
        <v>13</v>
      </c>
      <c r="C24" s="41">
        <v>2623</v>
      </c>
      <c r="D24" s="40" t="s">
        <v>28</v>
      </c>
      <c r="E24" s="41">
        <v>20</v>
      </c>
      <c r="F24" s="42"/>
      <c r="G24" s="43">
        <v>5000</v>
      </c>
      <c r="H24" s="44"/>
      <c r="I24" s="41">
        <v>32</v>
      </c>
      <c r="J24" s="45"/>
      <c r="K24" s="46">
        <v>5000</v>
      </c>
      <c r="L24" s="47"/>
    </row>
    <row r="25" spans="1:12" x14ac:dyDescent="0.3">
      <c r="A25" s="38" t="s">
        <v>3</v>
      </c>
      <c r="B25" s="38" t="s">
        <v>13</v>
      </c>
      <c r="C25" s="41">
        <v>2624</v>
      </c>
      <c r="D25" s="40" t="s">
        <v>29</v>
      </c>
      <c r="E25" s="41">
        <v>27</v>
      </c>
      <c r="F25" s="42"/>
      <c r="G25" s="43">
        <v>50000</v>
      </c>
      <c r="H25" s="44"/>
      <c r="I25" s="41">
        <v>36</v>
      </c>
      <c r="J25" s="45"/>
      <c r="K25" s="46">
        <v>50000</v>
      </c>
      <c r="L25" s="47"/>
    </row>
    <row r="26" spans="1:12" x14ac:dyDescent="0.3">
      <c r="A26" s="38" t="s">
        <v>3</v>
      </c>
      <c r="B26" s="38" t="s">
        <v>13</v>
      </c>
      <c r="C26" s="41">
        <v>2625</v>
      </c>
      <c r="D26" s="40" t="s">
        <v>30</v>
      </c>
      <c r="E26" s="41">
        <v>27</v>
      </c>
      <c r="F26" s="42"/>
      <c r="G26" s="43">
        <v>10000</v>
      </c>
      <c r="H26" s="44"/>
      <c r="I26" s="41">
        <v>36</v>
      </c>
      <c r="J26" s="45"/>
      <c r="K26" s="46">
        <v>10000</v>
      </c>
      <c r="L26" s="47"/>
    </row>
    <row r="27" spans="1:12" x14ac:dyDescent="0.3">
      <c r="A27" s="38" t="s">
        <v>3</v>
      </c>
      <c r="B27" s="38" t="s">
        <v>13</v>
      </c>
      <c r="C27" s="41">
        <v>2626</v>
      </c>
      <c r="D27" s="40" t="s">
        <v>31</v>
      </c>
      <c r="E27" s="41">
        <v>27</v>
      </c>
      <c r="F27" s="42"/>
      <c r="G27" s="43">
        <v>17500</v>
      </c>
      <c r="H27" s="44"/>
      <c r="I27" s="41">
        <v>36</v>
      </c>
      <c r="J27" s="45"/>
      <c r="K27" s="46">
        <v>17500</v>
      </c>
      <c r="L27" s="47"/>
    </row>
    <row r="28" spans="1:12" x14ac:dyDescent="0.3">
      <c r="A28" s="38" t="s">
        <v>8</v>
      </c>
      <c r="B28" s="38" t="s">
        <v>13</v>
      </c>
      <c r="C28" s="41">
        <v>2627</v>
      </c>
      <c r="D28" s="40" t="s">
        <v>32</v>
      </c>
      <c r="E28" s="41">
        <v>20</v>
      </c>
      <c r="F28" s="42"/>
      <c r="G28" s="43">
        <v>55000</v>
      </c>
      <c r="H28" s="44"/>
      <c r="I28" s="41">
        <v>32</v>
      </c>
      <c r="J28" s="45"/>
      <c r="K28" s="46">
        <v>55000</v>
      </c>
      <c r="L28" s="47"/>
    </row>
    <row r="29" spans="1:12" x14ac:dyDescent="0.3">
      <c r="A29" s="38" t="s">
        <v>3</v>
      </c>
      <c r="B29" s="38" t="s">
        <v>13</v>
      </c>
      <c r="C29" s="39">
        <v>2628</v>
      </c>
      <c r="D29" s="40" t="s">
        <v>33</v>
      </c>
      <c r="E29" s="41">
        <v>19</v>
      </c>
      <c r="F29" s="42"/>
      <c r="G29" s="43">
        <v>45000</v>
      </c>
      <c r="H29" s="44"/>
      <c r="I29" s="41">
        <v>31</v>
      </c>
      <c r="J29" s="45"/>
      <c r="K29" s="46">
        <v>45000</v>
      </c>
      <c r="L29" s="47"/>
    </row>
    <row r="30" spans="1:12" x14ac:dyDescent="0.3">
      <c r="A30" s="38" t="s">
        <v>3</v>
      </c>
      <c r="B30" s="38" t="s">
        <v>13</v>
      </c>
      <c r="C30" s="39">
        <v>2629</v>
      </c>
      <c r="D30" s="40" t="s">
        <v>34</v>
      </c>
      <c r="E30" s="41">
        <v>19</v>
      </c>
      <c r="F30" s="42"/>
      <c r="G30" s="43">
        <v>15000</v>
      </c>
      <c r="H30" s="44"/>
      <c r="I30" s="41">
        <v>31</v>
      </c>
      <c r="J30" s="45"/>
      <c r="K30" s="46">
        <v>15000</v>
      </c>
      <c r="L30" s="47"/>
    </row>
    <row r="31" spans="1:12" x14ac:dyDescent="0.3">
      <c r="A31" s="38" t="s">
        <v>3</v>
      </c>
      <c r="B31" s="38" t="s">
        <v>13</v>
      </c>
      <c r="C31" s="41">
        <v>2631</v>
      </c>
      <c r="D31" s="40" t="s">
        <v>43</v>
      </c>
      <c r="E31" s="41">
        <v>21</v>
      </c>
      <c r="F31" s="42"/>
      <c r="G31" s="43">
        <v>17500</v>
      </c>
      <c r="H31" s="44"/>
      <c r="I31" s="41">
        <v>32</v>
      </c>
      <c r="J31" s="45"/>
      <c r="K31" s="46">
        <v>17500</v>
      </c>
      <c r="L31" s="47"/>
    </row>
    <row r="32" spans="1:12" x14ac:dyDescent="0.3">
      <c r="A32" s="38" t="s">
        <v>3</v>
      </c>
      <c r="B32" s="38" t="s">
        <v>13</v>
      </c>
      <c r="C32" s="41">
        <v>2632</v>
      </c>
      <c r="D32" s="40" t="s">
        <v>44</v>
      </c>
      <c r="E32" s="41">
        <v>26</v>
      </c>
      <c r="F32" s="42"/>
      <c r="G32" s="43">
        <v>7500</v>
      </c>
      <c r="H32" s="44"/>
      <c r="I32" s="41">
        <v>36</v>
      </c>
      <c r="J32" s="45"/>
      <c r="K32" s="46">
        <v>7500</v>
      </c>
      <c r="L32" s="47"/>
    </row>
    <row r="33" spans="1:12" x14ac:dyDescent="0.3">
      <c r="A33" s="38" t="s">
        <v>3</v>
      </c>
      <c r="B33" s="38" t="s">
        <v>13</v>
      </c>
      <c r="C33" s="41">
        <v>2633</v>
      </c>
      <c r="D33" s="40" t="s">
        <v>45</v>
      </c>
      <c r="E33" s="41">
        <v>26</v>
      </c>
      <c r="F33" s="42"/>
      <c r="G33" s="43">
        <v>20000</v>
      </c>
      <c r="H33" s="44"/>
      <c r="I33" s="41">
        <v>36</v>
      </c>
      <c r="J33" s="45"/>
      <c r="K33" s="46">
        <v>20000</v>
      </c>
      <c r="L33" s="47"/>
    </row>
    <row r="34" spans="1:12" x14ac:dyDescent="0.3">
      <c r="A34" s="38" t="s">
        <v>8</v>
      </c>
      <c r="B34" s="38" t="s">
        <v>13</v>
      </c>
      <c r="C34" s="41">
        <v>2634</v>
      </c>
      <c r="D34" s="40" t="s">
        <v>46</v>
      </c>
      <c r="E34" s="41">
        <v>27</v>
      </c>
      <c r="F34" s="42"/>
      <c r="G34" s="43">
        <v>32500</v>
      </c>
      <c r="H34" s="44"/>
      <c r="I34" s="41">
        <v>36</v>
      </c>
      <c r="J34" s="45"/>
      <c r="K34" s="46">
        <v>32500</v>
      </c>
      <c r="L34" s="47"/>
    </row>
    <row r="35" spans="1:12" x14ac:dyDescent="0.3">
      <c r="A35" s="38" t="s">
        <v>8</v>
      </c>
      <c r="B35" s="38" t="s">
        <v>13</v>
      </c>
      <c r="C35" s="41">
        <v>2635</v>
      </c>
      <c r="D35" s="40" t="s">
        <v>47</v>
      </c>
      <c r="E35" s="41">
        <v>27</v>
      </c>
      <c r="F35" s="42"/>
      <c r="G35" s="43">
        <v>12500</v>
      </c>
      <c r="H35" s="44"/>
      <c r="I35" s="41">
        <v>36</v>
      </c>
      <c r="J35" s="45"/>
      <c r="K35" s="46">
        <v>12500</v>
      </c>
      <c r="L35" s="47"/>
    </row>
    <row r="36" spans="1:12" x14ac:dyDescent="0.3">
      <c r="A36" s="38" t="s">
        <v>8</v>
      </c>
      <c r="B36" s="38" t="s">
        <v>13</v>
      </c>
      <c r="C36" s="41">
        <v>2639</v>
      </c>
      <c r="D36" s="40" t="s">
        <v>54</v>
      </c>
      <c r="E36" s="41">
        <v>21</v>
      </c>
      <c r="F36" s="42"/>
      <c r="G36" s="43">
        <v>25000</v>
      </c>
      <c r="H36" s="44"/>
      <c r="I36" s="41">
        <v>32</v>
      </c>
      <c r="J36" s="45"/>
      <c r="K36" s="46">
        <v>25000</v>
      </c>
      <c r="L36" s="47"/>
    </row>
    <row r="37" spans="1:12" x14ac:dyDescent="0.3">
      <c r="A37" s="38" t="s">
        <v>8</v>
      </c>
      <c r="B37" s="38" t="s">
        <v>13</v>
      </c>
      <c r="C37" s="41">
        <v>2695</v>
      </c>
      <c r="D37" s="40" t="s">
        <v>74</v>
      </c>
      <c r="E37" s="41">
        <v>21</v>
      </c>
      <c r="F37" s="42"/>
      <c r="G37" s="43">
        <v>15000</v>
      </c>
      <c r="H37" s="44"/>
      <c r="I37" s="41">
        <v>32</v>
      </c>
      <c r="J37" s="45"/>
      <c r="K37" s="46">
        <v>15000</v>
      </c>
      <c r="L37" s="47"/>
    </row>
    <row r="38" spans="1:12" x14ac:dyDescent="0.3">
      <c r="A38" s="38" t="s">
        <v>8</v>
      </c>
      <c r="B38" s="38" t="s">
        <v>13</v>
      </c>
      <c r="C38" s="41">
        <v>2701</v>
      </c>
      <c r="D38" s="40" t="s">
        <v>75</v>
      </c>
      <c r="E38" s="41">
        <v>26</v>
      </c>
      <c r="F38" s="42"/>
      <c r="G38" s="43">
        <v>35000</v>
      </c>
      <c r="H38" s="44"/>
      <c r="I38" s="41">
        <v>35</v>
      </c>
      <c r="J38" s="45"/>
      <c r="K38" s="46">
        <v>35000</v>
      </c>
      <c r="L38" s="47"/>
    </row>
    <row r="39" spans="1:12" x14ac:dyDescent="0.3">
      <c r="A39" s="38" t="s">
        <v>3</v>
      </c>
      <c r="B39" s="38" t="s">
        <v>13</v>
      </c>
      <c r="C39" s="41">
        <v>2702</v>
      </c>
      <c r="D39" s="40" t="s">
        <v>76</v>
      </c>
      <c r="E39" s="41">
        <v>22</v>
      </c>
      <c r="F39" s="42"/>
      <c r="G39" s="43">
        <v>22500</v>
      </c>
      <c r="H39" s="44"/>
      <c r="I39" s="41">
        <v>33</v>
      </c>
      <c r="J39" s="45"/>
      <c r="K39" s="46">
        <v>22500</v>
      </c>
      <c r="L39" s="47"/>
    </row>
    <row r="40" spans="1:12" x14ac:dyDescent="0.3">
      <c r="A40" s="38" t="s">
        <v>3</v>
      </c>
      <c r="B40" s="38" t="s">
        <v>13</v>
      </c>
      <c r="C40" s="41">
        <v>2703</v>
      </c>
      <c r="D40" s="40" t="s">
        <v>77</v>
      </c>
      <c r="E40" s="41">
        <v>26</v>
      </c>
      <c r="F40" s="42"/>
      <c r="G40" s="43">
        <v>20000</v>
      </c>
      <c r="H40" s="44"/>
      <c r="I40" s="41">
        <v>35</v>
      </c>
      <c r="J40" s="45"/>
      <c r="K40" s="46">
        <v>20000</v>
      </c>
      <c r="L40" s="47"/>
    </row>
    <row r="41" spans="1:12" x14ac:dyDescent="0.3">
      <c r="A41" s="38" t="s">
        <v>3</v>
      </c>
      <c r="B41" s="38" t="s">
        <v>13</v>
      </c>
      <c r="C41" s="41">
        <v>2704</v>
      </c>
      <c r="D41" s="40" t="s">
        <v>78</v>
      </c>
      <c r="E41" s="41">
        <v>23</v>
      </c>
      <c r="F41" s="42"/>
      <c r="G41" s="43">
        <v>15000</v>
      </c>
      <c r="H41" s="44"/>
      <c r="I41" s="41">
        <v>34</v>
      </c>
      <c r="J41" s="45"/>
      <c r="K41" s="46">
        <v>15000</v>
      </c>
      <c r="L41" s="47"/>
    </row>
    <row r="42" spans="1:12" x14ac:dyDescent="0.3">
      <c r="A42" s="38" t="s">
        <v>3</v>
      </c>
      <c r="B42" s="38" t="s">
        <v>13</v>
      </c>
      <c r="C42" s="41">
        <v>2705</v>
      </c>
      <c r="D42" s="40" t="s">
        <v>79</v>
      </c>
      <c r="E42" s="41">
        <v>20</v>
      </c>
      <c r="F42" s="42"/>
      <c r="G42" s="43">
        <v>45000</v>
      </c>
      <c r="H42" s="44"/>
      <c r="I42" s="41">
        <v>31</v>
      </c>
      <c r="J42" s="45"/>
      <c r="K42" s="46">
        <v>45000</v>
      </c>
      <c r="L42" s="47"/>
    </row>
    <row r="43" spans="1:12" x14ac:dyDescent="0.3">
      <c r="A43" s="38" t="s">
        <v>3</v>
      </c>
      <c r="B43" s="38" t="s">
        <v>13</v>
      </c>
      <c r="C43" s="41">
        <v>2706</v>
      </c>
      <c r="D43" s="40" t="s">
        <v>80</v>
      </c>
      <c r="E43" s="41">
        <v>21</v>
      </c>
      <c r="F43" s="42"/>
      <c r="G43" s="43">
        <v>7500</v>
      </c>
      <c r="H43" s="44"/>
      <c r="I43" s="41">
        <v>32</v>
      </c>
      <c r="J43" s="45"/>
      <c r="K43" s="46">
        <v>7500</v>
      </c>
      <c r="L43" s="47"/>
    </row>
    <row r="44" spans="1:12" x14ac:dyDescent="0.3">
      <c r="A44" s="38" t="s">
        <v>3</v>
      </c>
      <c r="B44" s="38" t="s">
        <v>13</v>
      </c>
      <c r="C44" s="41">
        <v>2708</v>
      </c>
      <c r="D44" s="40" t="s">
        <v>81</v>
      </c>
      <c r="E44" s="41">
        <v>27</v>
      </c>
      <c r="F44" s="42"/>
      <c r="G44" s="43">
        <v>20000</v>
      </c>
      <c r="H44" s="44"/>
      <c r="I44" s="41">
        <v>37</v>
      </c>
      <c r="J44" s="45"/>
      <c r="K44" s="46">
        <v>20000</v>
      </c>
      <c r="L44" s="47"/>
    </row>
    <row r="45" spans="1:12" x14ac:dyDescent="0.3">
      <c r="A45" s="38" t="s">
        <v>3</v>
      </c>
      <c r="B45" s="38" t="s">
        <v>13</v>
      </c>
      <c r="C45" s="41">
        <v>2709</v>
      </c>
      <c r="D45" s="40" t="s">
        <v>82</v>
      </c>
      <c r="E45" s="41">
        <v>27</v>
      </c>
      <c r="F45" s="42"/>
      <c r="G45" s="43">
        <v>15000</v>
      </c>
      <c r="H45" s="44"/>
      <c r="I45" s="41">
        <v>37</v>
      </c>
      <c r="J45" s="45"/>
      <c r="K45" s="46">
        <v>15000</v>
      </c>
      <c r="L45" s="47"/>
    </row>
    <row r="46" spans="1:12" x14ac:dyDescent="0.3">
      <c r="A46" s="38" t="s">
        <v>3</v>
      </c>
      <c r="B46" s="38" t="s">
        <v>13</v>
      </c>
      <c r="C46" s="39">
        <v>24091</v>
      </c>
      <c r="D46" s="40" t="s">
        <v>15</v>
      </c>
      <c r="E46" s="41">
        <v>26</v>
      </c>
      <c r="F46" s="42"/>
      <c r="G46" s="43">
        <v>25000</v>
      </c>
      <c r="H46" s="44"/>
      <c r="I46" s="41">
        <v>35</v>
      </c>
      <c r="J46" s="45"/>
      <c r="K46" s="46">
        <v>25000</v>
      </c>
      <c r="L46" s="47"/>
    </row>
    <row r="47" spans="1:12" x14ac:dyDescent="0.3">
      <c r="A47" s="38" t="s">
        <v>3</v>
      </c>
      <c r="B47" s="38" t="s">
        <v>13</v>
      </c>
      <c r="C47" s="39">
        <v>25915</v>
      </c>
      <c r="D47" s="40" t="s">
        <v>16</v>
      </c>
      <c r="E47" s="41">
        <v>26</v>
      </c>
      <c r="F47" s="42"/>
      <c r="G47" s="43">
        <v>10000</v>
      </c>
      <c r="H47" s="44"/>
      <c r="I47" s="41">
        <v>35</v>
      </c>
      <c r="J47" s="45"/>
      <c r="K47" s="46">
        <v>10000</v>
      </c>
      <c r="L47" s="47"/>
    </row>
    <row r="48" spans="1:12" x14ac:dyDescent="0.3">
      <c r="A48" s="38" t="s">
        <v>3</v>
      </c>
      <c r="B48" s="38" t="s">
        <v>13</v>
      </c>
      <c r="C48" s="39">
        <v>25932</v>
      </c>
      <c r="D48" s="40" t="s">
        <v>17</v>
      </c>
      <c r="E48" s="41">
        <v>26</v>
      </c>
      <c r="F48" s="42"/>
      <c r="G48" s="43">
        <v>25000</v>
      </c>
      <c r="H48" s="50"/>
      <c r="I48" s="41">
        <v>35</v>
      </c>
      <c r="J48" s="51"/>
      <c r="K48" s="46">
        <v>25000</v>
      </c>
      <c r="L48" s="52"/>
    </row>
    <row r="49" spans="1:12" x14ac:dyDescent="0.3">
      <c r="A49" s="38" t="s">
        <v>8</v>
      </c>
      <c r="B49" s="38" t="s">
        <v>13</v>
      </c>
      <c r="C49" s="41">
        <v>25936</v>
      </c>
      <c r="D49" s="40" t="s">
        <v>18</v>
      </c>
      <c r="E49" s="41">
        <v>26</v>
      </c>
      <c r="F49" s="42"/>
      <c r="G49" s="43">
        <v>17500</v>
      </c>
      <c r="H49" s="44"/>
      <c r="I49" s="41">
        <v>36</v>
      </c>
      <c r="J49" s="45"/>
      <c r="K49" s="46">
        <v>17500</v>
      </c>
      <c r="L49" s="47"/>
    </row>
    <row r="50" spans="1:12" x14ac:dyDescent="0.3">
      <c r="A50" s="38" t="s">
        <v>8</v>
      </c>
      <c r="B50" s="38" t="s">
        <v>13</v>
      </c>
      <c r="C50" s="39">
        <v>26210</v>
      </c>
      <c r="D50" s="40" t="s">
        <v>35</v>
      </c>
      <c r="E50" s="41">
        <v>19</v>
      </c>
      <c r="F50" s="42"/>
      <c r="G50" s="43">
        <v>10000</v>
      </c>
      <c r="H50" s="44"/>
      <c r="I50" s="41">
        <v>31</v>
      </c>
      <c r="J50" s="45"/>
      <c r="K50" s="46">
        <v>10000</v>
      </c>
      <c r="L50" s="47"/>
    </row>
    <row r="51" spans="1:12" x14ac:dyDescent="0.3">
      <c r="A51" s="38" t="s">
        <v>8</v>
      </c>
      <c r="B51" s="38" t="s">
        <v>13</v>
      </c>
      <c r="C51" s="39">
        <v>26211</v>
      </c>
      <c r="D51" s="40" t="s">
        <v>36</v>
      </c>
      <c r="E51" s="41">
        <v>19</v>
      </c>
      <c r="F51" s="42"/>
      <c r="G51" s="43">
        <v>32500</v>
      </c>
      <c r="H51" s="44"/>
      <c r="I51" s="41">
        <v>31</v>
      </c>
      <c r="J51" s="45"/>
      <c r="K51" s="46">
        <v>32500</v>
      </c>
      <c r="L51" s="47"/>
    </row>
    <row r="52" spans="1:12" x14ac:dyDescent="0.3">
      <c r="A52" s="38" t="s">
        <v>8</v>
      </c>
      <c r="B52" s="38" t="s">
        <v>13</v>
      </c>
      <c r="C52" s="39">
        <v>26212</v>
      </c>
      <c r="D52" s="40" t="s">
        <v>37</v>
      </c>
      <c r="E52" s="41">
        <v>19</v>
      </c>
      <c r="F52" s="42"/>
      <c r="G52" s="43">
        <v>22500</v>
      </c>
      <c r="H52" s="44"/>
      <c r="I52" s="41">
        <v>31</v>
      </c>
      <c r="J52" s="45"/>
      <c r="K52" s="46">
        <v>22500</v>
      </c>
      <c r="L52" s="47"/>
    </row>
    <row r="53" spans="1:12" x14ac:dyDescent="0.3">
      <c r="A53" s="38" t="s">
        <v>8</v>
      </c>
      <c r="B53" s="38" t="s">
        <v>13</v>
      </c>
      <c r="C53" s="41">
        <v>26214</v>
      </c>
      <c r="D53" s="40" t="s">
        <v>38</v>
      </c>
      <c r="E53" s="41">
        <v>27</v>
      </c>
      <c r="F53" s="42"/>
      <c r="G53" s="43">
        <v>15000</v>
      </c>
      <c r="H53" s="50"/>
      <c r="I53" s="41">
        <v>36</v>
      </c>
      <c r="J53" s="45"/>
      <c r="K53" s="46">
        <v>15000</v>
      </c>
      <c r="L53" s="47"/>
    </row>
    <row r="54" spans="1:12" x14ac:dyDescent="0.3">
      <c r="A54" s="38" t="s">
        <v>8</v>
      </c>
      <c r="B54" s="38" t="s">
        <v>13</v>
      </c>
      <c r="C54" s="41">
        <v>26215</v>
      </c>
      <c r="D54" s="40" t="s">
        <v>39</v>
      </c>
      <c r="E54" s="41">
        <v>27</v>
      </c>
      <c r="F54" s="42"/>
      <c r="G54" s="43">
        <v>22500</v>
      </c>
      <c r="H54" s="44"/>
      <c r="I54" s="41">
        <v>37</v>
      </c>
      <c r="J54" s="45"/>
      <c r="K54" s="46">
        <v>22500</v>
      </c>
      <c r="L54" s="47"/>
    </row>
    <row r="55" spans="1:12" x14ac:dyDescent="0.3">
      <c r="A55" s="38" t="s">
        <v>8</v>
      </c>
      <c r="B55" s="38" t="s">
        <v>13</v>
      </c>
      <c r="C55" s="41">
        <v>26216</v>
      </c>
      <c r="D55" s="40" t="s">
        <v>98</v>
      </c>
      <c r="E55" s="41">
        <v>27</v>
      </c>
      <c r="F55" s="42"/>
      <c r="G55" s="43">
        <v>10000</v>
      </c>
      <c r="H55" s="44"/>
      <c r="I55" s="41">
        <v>37</v>
      </c>
      <c r="J55" s="45"/>
      <c r="K55" s="46">
        <v>10000</v>
      </c>
      <c r="L55" s="47"/>
    </row>
    <row r="56" spans="1:12" x14ac:dyDescent="0.3">
      <c r="A56" s="38" t="s">
        <v>8</v>
      </c>
      <c r="B56" s="38" t="s">
        <v>13</v>
      </c>
      <c r="C56" s="41">
        <v>26218</v>
      </c>
      <c r="D56" s="40" t="s">
        <v>40</v>
      </c>
      <c r="E56" s="41">
        <v>27</v>
      </c>
      <c r="F56" s="42"/>
      <c r="G56" s="43">
        <v>15000</v>
      </c>
      <c r="H56" s="44"/>
      <c r="I56" s="41">
        <v>37</v>
      </c>
      <c r="J56" s="45"/>
      <c r="K56" s="46">
        <v>15000</v>
      </c>
      <c r="L56" s="47"/>
    </row>
    <row r="57" spans="1:12" x14ac:dyDescent="0.3">
      <c r="A57" s="38" t="s">
        <v>8</v>
      </c>
      <c r="B57" s="38" t="s">
        <v>13</v>
      </c>
      <c r="C57" s="41">
        <v>26219</v>
      </c>
      <c r="D57" s="40" t="s">
        <v>41</v>
      </c>
      <c r="E57" s="41">
        <v>27</v>
      </c>
      <c r="F57" s="42"/>
      <c r="G57" s="43">
        <v>27500</v>
      </c>
      <c r="H57" s="44"/>
      <c r="I57" s="41">
        <v>37</v>
      </c>
      <c r="J57" s="45"/>
      <c r="K57" s="46">
        <v>27500</v>
      </c>
      <c r="L57" s="47"/>
    </row>
    <row r="58" spans="1:12" x14ac:dyDescent="0.3">
      <c r="A58" s="38" t="s">
        <v>8</v>
      </c>
      <c r="B58" s="38" t="s">
        <v>13</v>
      </c>
      <c r="C58" s="41">
        <v>26220</v>
      </c>
      <c r="D58" s="40" t="s">
        <v>42</v>
      </c>
      <c r="E58" s="41">
        <v>27</v>
      </c>
      <c r="F58" s="42"/>
      <c r="G58" s="43">
        <v>12500</v>
      </c>
      <c r="H58" s="44"/>
      <c r="I58" s="41">
        <v>37</v>
      </c>
      <c r="J58" s="45"/>
      <c r="K58" s="46">
        <v>12500</v>
      </c>
      <c r="L58" s="47"/>
    </row>
    <row r="59" spans="1:12" x14ac:dyDescent="0.3">
      <c r="A59" s="38" t="s">
        <v>3</v>
      </c>
      <c r="B59" s="38" t="s">
        <v>13</v>
      </c>
      <c r="C59" s="39">
        <v>26314</v>
      </c>
      <c r="D59" s="40" t="s">
        <v>48</v>
      </c>
      <c r="E59" s="41">
        <v>23</v>
      </c>
      <c r="F59" s="42"/>
      <c r="G59" s="43">
        <v>27500</v>
      </c>
      <c r="H59" s="44"/>
      <c r="I59" s="41">
        <v>34</v>
      </c>
      <c r="J59" s="45"/>
      <c r="K59" s="46">
        <v>27500</v>
      </c>
      <c r="L59" s="47"/>
    </row>
    <row r="60" spans="1:12" x14ac:dyDescent="0.3">
      <c r="A60" s="38" t="s">
        <v>8</v>
      </c>
      <c r="B60" s="38" t="s">
        <v>13</v>
      </c>
      <c r="C60" s="39">
        <v>26315</v>
      </c>
      <c r="D60" s="40" t="s">
        <v>49</v>
      </c>
      <c r="E60" s="41">
        <v>21</v>
      </c>
      <c r="F60" s="42"/>
      <c r="G60" s="43">
        <v>10000</v>
      </c>
      <c r="H60" s="44"/>
      <c r="I60" s="41">
        <v>32</v>
      </c>
      <c r="J60" s="45"/>
      <c r="K60" s="46">
        <v>10000</v>
      </c>
      <c r="L60" s="47"/>
    </row>
    <row r="61" spans="1:12" x14ac:dyDescent="0.3">
      <c r="A61" s="38" t="s">
        <v>8</v>
      </c>
      <c r="B61" s="38" t="s">
        <v>13</v>
      </c>
      <c r="C61" s="39">
        <v>26318</v>
      </c>
      <c r="D61" s="40" t="s">
        <v>50</v>
      </c>
      <c r="E61" s="41">
        <v>22</v>
      </c>
      <c r="F61" s="42"/>
      <c r="G61" s="43">
        <v>22500</v>
      </c>
      <c r="H61" s="44"/>
      <c r="I61" s="41">
        <v>33</v>
      </c>
      <c r="J61" s="45"/>
      <c r="K61" s="46">
        <v>22500</v>
      </c>
      <c r="L61" s="47"/>
    </row>
    <row r="62" spans="1:12" x14ac:dyDescent="0.3">
      <c r="A62" s="38" t="s">
        <v>8</v>
      </c>
      <c r="B62" s="38" t="s">
        <v>13</v>
      </c>
      <c r="C62" s="41">
        <v>26320</v>
      </c>
      <c r="D62" s="40" t="s">
        <v>51</v>
      </c>
      <c r="E62" s="41">
        <v>22</v>
      </c>
      <c r="F62" s="42"/>
      <c r="G62" s="43">
        <v>20000</v>
      </c>
      <c r="H62" s="44"/>
      <c r="I62" s="41">
        <v>33</v>
      </c>
      <c r="J62" s="45"/>
      <c r="K62" s="46">
        <v>20000</v>
      </c>
      <c r="L62" s="47"/>
    </row>
    <row r="63" spans="1:12" x14ac:dyDescent="0.3">
      <c r="A63" s="38" t="s">
        <v>8</v>
      </c>
      <c r="B63" s="38" t="s">
        <v>13</v>
      </c>
      <c r="C63" s="41">
        <v>26321</v>
      </c>
      <c r="D63" s="40" t="s">
        <v>52</v>
      </c>
      <c r="E63" s="41">
        <v>21</v>
      </c>
      <c r="F63" s="42"/>
      <c r="G63" s="43">
        <v>10000</v>
      </c>
      <c r="H63" s="44"/>
      <c r="I63" s="41">
        <v>32</v>
      </c>
      <c r="J63" s="45"/>
      <c r="K63" s="46">
        <v>10000</v>
      </c>
      <c r="L63" s="47"/>
    </row>
    <row r="64" spans="1:12" x14ac:dyDescent="0.3">
      <c r="A64" s="38" t="s">
        <v>8</v>
      </c>
      <c r="B64" s="38" t="s">
        <v>13</v>
      </c>
      <c r="C64" s="41">
        <v>26322</v>
      </c>
      <c r="D64" s="40" t="s">
        <v>53</v>
      </c>
      <c r="E64" s="41">
        <v>26</v>
      </c>
      <c r="F64" s="42"/>
      <c r="G64" s="43">
        <v>57500</v>
      </c>
      <c r="H64" s="44"/>
      <c r="I64" s="41">
        <v>36</v>
      </c>
      <c r="J64" s="45"/>
      <c r="K64" s="46">
        <v>57500</v>
      </c>
      <c r="L64" s="47"/>
    </row>
    <row r="65" spans="1:12" x14ac:dyDescent="0.3">
      <c r="A65" s="38" t="s">
        <v>8</v>
      </c>
      <c r="B65" s="38" t="s">
        <v>13</v>
      </c>
      <c r="C65" s="41">
        <v>26829</v>
      </c>
      <c r="D65" s="40" t="s">
        <v>55</v>
      </c>
      <c r="E65" s="41">
        <v>27</v>
      </c>
      <c r="F65" s="42"/>
      <c r="G65" s="43">
        <v>30000</v>
      </c>
      <c r="H65" s="44"/>
      <c r="I65" s="41">
        <v>37</v>
      </c>
      <c r="J65" s="45"/>
      <c r="K65" s="46">
        <v>30000</v>
      </c>
      <c r="L65" s="47"/>
    </row>
    <row r="66" spans="1:12" x14ac:dyDescent="0.3">
      <c r="A66" s="38" t="s">
        <v>8</v>
      </c>
      <c r="B66" s="38" t="s">
        <v>13</v>
      </c>
      <c r="C66" s="41">
        <v>26830</v>
      </c>
      <c r="D66" s="40" t="s">
        <v>56</v>
      </c>
      <c r="E66" s="41">
        <v>27</v>
      </c>
      <c r="F66" s="42"/>
      <c r="G66" s="43">
        <v>15000</v>
      </c>
      <c r="H66" s="44"/>
      <c r="I66" s="41">
        <v>37</v>
      </c>
      <c r="J66" s="45"/>
      <c r="K66" s="46">
        <v>15000</v>
      </c>
      <c r="L66" s="47"/>
    </row>
    <row r="67" spans="1:12" x14ac:dyDescent="0.3">
      <c r="A67" s="38" t="s">
        <v>8</v>
      </c>
      <c r="B67" s="38" t="s">
        <v>13</v>
      </c>
      <c r="C67" s="41">
        <v>26831</v>
      </c>
      <c r="D67" s="40" t="s">
        <v>57</v>
      </c>
      <c r="E67" s="41">
        <v>27</v>
      </c>
      <c r="F67" s="42"/>
      <c r="G67" s="43">
        <v>30000</v>
      </c>
      <c r="H67" s="44"/>
      <c r="I67" s="41">
        <v>37</v>
      </c>
      <c r="J67" s="45"/>
      <c r="K67" s="46">
        <v>30000</v>
      </c>
      <c r="L67" s="47"/>
    </row>
    <row r="68" spans="1:12" x14ac:dyDescent="0.3">
      <c r="A68" s="38" t="s">
        <v>8</v>
      </c>
      <c r="B68" s="38" t="s">
        <v>13</v>
      </c>
      <c r="C68" s="41">
        <v>26832</v>
      </c>
      <c r="D68" s="40" t="s">
        <v>58</v>
      </c>
      <c r="E68" s="41">
        <v>26</v>
      </c>
      <c r="F68" s="42"/>
      <c r="G68" s="43">
        <v>57500</v>
      </c>
      <c r="H68" s="44"/>
      <c r="I68" s="41">
        <v>36</v>
      </c>
      <c r="J68" s="45"/>
      <c r="K68" s="46">
        <v>57500</v>
      </c>
      <c r="L68" s="47"/>
    </row>
    <row r="69" spans="1:12" s="56" customFormat="1" x14ac:dyDescent="0.3">
      <c r="A69" s="38" t="s">
        <v>8</v>
      </c>
      <c r="B69" s="38" t="s">
        <v>13</v>
      </c>
      <c r="C69" s="41">
        <v>26833</v>
      </c>
      <c r="D69" s="40" t="s">
        <v>96</v>
      </c>
      <c r="E69" s="41">
        <v>24</v>
      </c>
      <c r="F69" s="53"/>
      <c r="G69" s="43">
        <v>20000</v>
      </c>
      <c r="H69" s="54"/>
      <c r="I69" s="41">
        <v>34</v>
      </c>
      <c r="J69" s="45"/>
      <c r="K69" s="55">
        <v>20000</v>
      </c>
      <c r="L69" s="47"/>
    </row>
    <row r="70" spans="1:12" x14ac:dyDescent="0.3">
      <c r="A70" s="38" t="s">
        <v>8</v>
      </c>
      <c r="B70" s="38" t="s">
        <v>13</v>
      </c>
      <c r="C70" s="41">
        <v>26834</v>
      </c>
      <c r="D70" s="40" t="s">
        <v>59</v>
      </c>
      <c r="E70" s="41">
        <v>22</v>
      </c>
      <c r="F70" s="42"/>
      <c r="G70" s="43">
        <v>65000</v>
      </c>
      <c r="H70" s="44"/>
      <c r="I70" s="41">
        <v>33</v>
      </c>
      <c r="J70" s="45"/>
      <c r="K70" s="46">
        <v>65000</v>
      </c>
      <c r="L70" s="47"/>
    </row>
    <row r="71" spans="1:12" x14ac:dyDescent="0.3">
      <c r="A71" s="38" t="s">
        <v>8</v>
      </c>
      <c r="B71" s="38" t="s">
        <v>13</v>
      </c>
      <c r="C71" s="41">
        <v>26835</v>
      </c>
      <c r="D71" s="40" t="s">
        <v>60</v>
      </c>
      <c r="E71" s="41">
        <v>27</v>
      </c>
      <c r="F71" s="42"/>
      <c r="G71" s="43">
        <v>15000</v>
      </c>
      <c r="H71" s="44"/>
      <c r="I71" s="41">
        <v>37</v>
      </c>
      <c r="J71" s="45"/>
      <c r="K71" s="46">
        <v>15000</v>
      </c>
      <c r="L71" s="47"/>
    </row>
    <row r="72" spans="1:12" x14ac:dyDescent="0.3">
      <c r="A72" s="38" t="s">
        <v>8</v>
      </c>
      <c r="B72" s="38" t="s">
        <v>13</v>
      </c>
      <c r="C72" s="41">
        <v>26836</v>
      </c>
      <c r="D72" s="40" t="s">
        <v>61</v>
      </c>
      <c r="E72" s="41">
        <v>27</v>
      </c>
      <c r="F72" s="42"/>
      <c r="G72" s="43">
        <v>62500</v>
      </c>
      <c r="H72" s="44"/>
      <c r="I72" s="41">
        <v>36</v>
      </c>
      <c r="J72" s="45"/>
      <c r="K72" s="46">
        <v>62500</v>
      </c>
      <c r="L72" s="47"/>
    </row>
    <row r="73" spans="1:12" x14ac:dyDescent="0.3">
      <c r="A73" s="38" t="s">
        <v>8</v>
      </c>
      <c r="B73" s="38" t="s">
        <v>13</v>
      </c>
      <c r="C73" s="41">
        <v>26837</v>
      </c>
      <c r="D73" s="40" t="s">
        <v>62</v>
      </c>
      <c r="E73" s="41">
        <v>27</v>
      </c>
      <c r="F73" s="42"/>
      <c r="G73" s="43">
        <v>15000</v>
      </c>
      <c r="H73" s="44"/>
      <c r="I73" s="41">
        <v>37</v>
      </c>
      <c r="J73" s="45"/>
      <c r="K73" s="46">
        <v>15000</v>
      </c>
      <c r="L73" s="47"/>
    </row>
    <row r="74" spans="1:12" x14ac:dyDescent="0.3">
      <c r="A74" s="38" t="s">
        <v>8</v>
      </c>
      <c r="B74" s="38" t="s">
        <v>13</v>
      </c>
      <c r="C74" s="41">
        <v>26838</v>
      </c>
      <c r="D74" s="40" t="s">
        <v>63</v>
      </c>
      <c r="E74" s="41">
        <v>25</v>
      </c>
      <c r="F74" s="42"/>
      <c r="G74" s="43">
        <v>15000</v>
      </c>
      <c r="H74" s="44"/>
      <c r="I74" s="41">
        <v>35</v>
      </c>
      <c r="J74" s="45"/>
      <c r="K74" s="46">
        <v>15000</v>
      </c>
      <c r="L74" s="47"/>
    </row>
    <row r="75" spans="1:12" x14ac:dyDescent="0.3">
      <c r="A75" s="38" t="s">
        <v>8</v>
      </c>
      <c r="B75" s="38" t="s">
        <v>13</v>
      </c>
      <c r="C75" s="41">
        <v>26839</v>
      </c>
      <c r="D75" s="40" t="s">
        <v>64</v>
      </c>
      <c r="E75" s="41">
        <v>24</v>
      </c>
      <c r="F75" s="42"/>
      <c r="G75" s="43">
        <v>55000</v>
      </c>
      <c r="H75" s="44"/>
      <c r="I75" s="41">
        <v>34</v>
      </c>
      <c r="J75" s="45"/>
      <c r="K75" s="46">
        <v>55000</v>
      </c>
      <c r="L75" s="47"/>
    </row>
    <row r="76" spans="1:12" x14ac:dyDescent="0.3">
      <c r="A76" s="38" t="s">
        <v>3</v>
      </c>
      <c r="B76" s="38" t="s">
        <v>13</v>
      </c>
      <c r="C76" s="41">
        <v>26840</v>
      </c>
      <c r="D76" s="40" t="s">
        <v>65</v>
      </c>
      <c r="E76" s="41">
        <v>25</v>
      </c>
      <c r="F76" s="42"/>
      <c r="G76" s="43">
        <v>10000</v>
      </c>
      <c r="H76" s="44"/>
      <c r="I76" s="41">
        <v>35</v>
      </c>
      <c r="J76" s="45"/>
      <c r="K76" s="46">
        <v>10000</v>
      </c>
      <c r="L76" s="47"/>
    </row>
    <row r="77" spans="1:12" x14ac:dyDescent="0.3">
      <c r="A77" s="38" t="s">
        <v>3</v>
      </c>
      <c r="B77" s="38" t="s">
        <v>13</v>
      </c>
      <c r="C77" s="41">
        <v>26841</v>
      </c>
      <c r="D77" s="40" t="s">
        <v>66</v>
      </c>
      <c r="E77" s="41">
        <v>23</v>
      </c>
      <c r="F77" s="42"/>
      <c r="G77" s="43">
        <v>30000</v>
      </c>
      <c r="H77" s="44"/>
      <c r="I77" s="41">
        <v>34</v>
      </c>
      <c r="J77" s="45"/>
      <c r="K77" s="46">
        <v>30000</v>
      </c>
      <c r="L77" s="47"/>
    </row>
    <row r="78" spans="1:12" x14ac:dyDescent="0.3">
      <c r="A78" s="38" t="s">
        <v>3</v>
      </c>
      <c r="B78" s="38" t="s">
        <v>13</v>
      </c>
      <c r="C78" s="41">
        <v>26842</v>
      </c>
      <c r="D78" s="40" t="s">
        <v>67</v>
      </c>
      <c r="E78" s="41">
        <v>26</v>
      </c>
      <c r="F78" s="42"/>
      <c r="G78" s="43">
        <v>15000</v>
      </c>
      <c r="H78" s="44"/>
      <c r="I78" s="41">
        <v>35</v>
      </c>
      <c r="J78" s="45"/>
      <c r="K78" s="46">
        <v>15000</v>
      </c>
      <c r="L78" s="47"/>
    </row>
    <row r="79" spans="1:12" x14ac:dyDescent="0.3">
      <c r="A79" s="38" t="s">
        <v>3</v>
      </c>
      <c r="B79" s="38" t="s">
        <v>13</v>
      </c>
      <c r="C79" s="41">
        <v>26844</v>
      </c>
      <c r="D79" s="40" t="s">
        <v>68</v>
      </c>
      <c r="E79" s="41">
        <v>26</v>
      </c>
      <c r="F79" s="42"/>
      <c r="G79" s="43">
        <v>35000</v>
      </c>
      <c r="H79" s="44"/>
      <c r="I79" s="41">
        <v>35</v>
      </c>
      <c r="J79" s="45"/>
      <c r="K79" s="46">
        <v>35000</v>
      </c>
      <c r="L79" s="47"/>
    </row>
    <row r="80" spans="1:12" x14ac:dyDescent="0.3">
      <c r="A80" s="38" t="s">
        <v>3</v>
      </c>
      <c r="B80" s="38" t="s">
        <v>13</v>
      </c>
      <c r="C80" s="41">
        <v>26845</v>
      </c>
      <c r="D80" s="40" t="s">
        <v>69</v>
      </c>
      <c r="E80" s="41">
        <v>26</v>
      </c>
      <c r="F80" s="42"/>
      <c r="G80" s="43">
        <v>15000</v>
      </c>
      <c r="H80" s="44"/>
      <c r="I80" s="41">
        <v>35</v>
      </c>
      <c r="J80" s="45"/>
      <c r="K80" s="46">
        <v>15000</v>
      </c>
      <c r="L80" s="47"/>
    </row>
    <row r="81" spans="1:12" x14ac:dyDescent="0.3">
      <c r="A81" s="38" t="s">
        <v>3</v>
      </c>
      <c r="B81" s="38" t="s">
        <v>13</v>
      </c>
      <c r="C81" s="41">
        <v>26846</v>
      </c>
      <c r="D81" s="40" t="s">
        <v>70</v>
      </c>
      <c r="E81" s="41">
        <v>27</v>
      </c>
      <c r="F81" s="42"/>
      <c r="G81" s="43">
        <v>30000</v>
      </c>
      <c r="H81" s="44"/>
      <c r="I81" s="41">
        <v>37</v>
      </c>
      <c r="J81" s="45"/>
      <c r="K81" s="46">
        <v>30000</v>
      </c>
      <c r="L81" s="47"/>
    </row>
    <row r="82" spans="1:12" x14ac:dyDescent="0.3">
      <c r="A82" s="38" t="s">
        <v>3</v>
      </c>
      <c r="B82" s="38" t="s">
        <v>13</v>
      </c>
      <c r="C82" s="41">
        <v>26847</v>
      </c>
      <c r="D82" s="40" t="s">
        <v>71</v>
      </c>
      <c r="E82" s="41">
        <v>24</v>
      </c>
      <c r="F82" s="42"/>
      <c r="G82" s="43">
        <v>20000</v>
      </c>
      <c r="H82" s="44"/>
      <c r="I82" s="41">
        <v>34</v>
      </c>
      <c r="J82" s="45"/>
      <c r="K82" s="46">
        <v>20000</v>
      </c>
      <c r="L82" s="47"/>
    </row>
    <row r="83" spans="1:12" x14ac:dyDescent="0.3">
      <c r="A83" s="38" t="s">
        <v>8</v>
      </c>
      <c r="B83" s="38" t="s">
        <v>13</v>
      </c>
      <c r="C83" s="41">
        <v>26850</v>
      </c>
      <c r="D83" s="40" t="s">
        <v>72</v>
      </c>
      <c r="E83" s="41">
        <v>27</v>
      </c>
      <c r="F83" s="42"/>
      <c r="G83" s="43">
        <v>15000</v>
      </c>
      <c r="H83" s="44"/>
      <c r="I83" s="41">
        <v>37</v>
      </c>
      <c r="J83" s="45"/>
      <c r="K83" s="46">
        <v>15000</v>
      </c>
      <c r="L83" s="47"/>
    </row>
    <row r="84" spans="1:12" x14ac:dyDescent="0.3">
      <c r="A84" s="38" t="s">
        <v>8</v>
      </c>
      <c r="B84" s="38" t="s">
        <v>13</v>
      </c>
      <c r="C84" s="41">
        <v>26851</v>
      </c>
      <c r="D84" s="40" t="s">
        <v>73</v>
      </c>
      <c r="E84" s="41">
        <v>21</v>
      </c>
      <c r="F84" s="42"/>
      <c r="G84" s="43">
        <v>2500</v>
      </c>
      <c r="H84" s="44"/>
      <c r="I84" s="41">
        <v>32</v>
      </c>
      <c r="J84" s="45"/>
      <c r="K84" s="46">
        <v>2500</v>
      </c>
      <c r="L84" s="47"/>
    </row>
    <row r="85" spans="1:12" x14ac:dyDescent="0.3">
      <c r="A85" s="38" t="s">
        <v>8</v>
      </c>
      <c r="B85" s="38" t="s">
        <v>13</v>
      </c>
      <c r="C85" s="41">
        <v>27011</v>
      </c>
      <c r="D85" s="40" t="s">
        <v>83</v>
      </c>
      <c r="E85" s="41">
        <v>23</v>
      </c>
      <c r="F85" s="42"/>
      <c r="G85" s="43">
        <v>45000</v>
      </c>
      <c r="H85" s="44"/>
      <c r="I85" s="41">
        <v>34</v>
      </c>
      <c r="J85" s="45"/>
      <c r="K85" s="46">
        <v>45000</v>
      </c>
      <c r="L85" s="47"/>
    </row>
    <row r="86" spans="1:12" x14ac:dyDescent="0.3">
      <c r="A86" s="38" t="s">
        <v>8</v>
      </c>
      <c r="B86" s="38" t="s">
        <v>13</v>
      </c>
      <c r="C86" s="41">
        <v>27012</v>
      </c>
      <c r="D86" s="40" t="s">
        <v>84</v>
      </c>
      <c r="E86" s="41">
        <v>22</v>
      </c>
      <c r="F86" s="42"/>
      <c r="G86" s="43">
        <v>10000</v>
      </c>
      <c r="H86" s="44"/>
      <c r="I86" s="41">
        <v>33</v>
      </c>
      <c r="J86" s="45"/>
      <c r="K86" s="46">
        <v>10000</v>
      </c>
      <c r="L86" s="47"/>
    </row>
    <row r="87" spans="1:12" x14ac:dyDescent="0.3">
      <c r="A87" s="38" t="s">
        <v>8</v>
      </c>
      <c r="B87" s="38" t="s">
        <v>13</v>
      </c>
      <c r="C87" s="41">
        <v>27013</v>
      </c>
      <c r="D87" s="40" t="s">
        <v>85</v>
      </c>
      <c r="E87" s="41">
        <v>26</v>
      </c>
      <c r="F87" s="42"/>
      <c r="G87" s="43">
        <v>25000</v>
      </c>
      <c r="H87" s="44"/>
      <c r="I87" s="41">
        <v>35</v>
      </c>
      <c r="J87" s="45"/>
      <c r="K87" s="46">
        <v>25000</v>
      </c>
      <c r="L87" s="47"/>
    </row>
    <row r="88" spans="1:12" x14ac:dyDescent="0.3">
      <c r="A88" s="38" t="s">
        <v>8</v>
      </c>
      <c r="B88" s="38" t="s">
        <v>13</v>
      </c>
      <c r="C88" s="41">
        <v>27014</v>
      </c>
      <c r="D88" s="40" t="s">
        <v>86</v>
      </c>
      <c r="E88" s="41">
        <v>24</v>
      </c>
      <c r="F88" s="42"/>
      <c r="G88" s="43">
        <v>55000</v>
      </c>
      <c r="H88" s="44"/>
      <c r="I88" s="41">
        <v>34</v>
      </c>
      <c r="J88" s="45"/>
      <c r="K88" s="46">
        <v>55000</v>
      </c>
      <c r="L88" s="47"/>
    </row>
    <row r="89" spans="1:12" x14ac:dyDescent="0.3">
      <c r="A89" s="38" t="s">
        <v>8</v>
      </c>
      <c r="B89" s="38" t="s">
        <v>13</v>
      </c>
      <c r="C89" s="41">
        <v>27015</v>
      </c>
      <c r="D89" s="40" t="s">
        <v>87</v>
      </c>
      <c r="E89" s="41">
        <v>21</v>
      </c>
      <c r="F89" s="42"/>
      <c r="G89" s="43">
        <v>5000</v>
      </c>
      <c r="H89" s="44"/>
      <c r="I89" s="41">
        <v>32</v>
      </c>
      <c r="J89" s="45"/>
      <c r="K89" s="46">
        <v>5000</v>
      </c>
      <c r="L89" s="47"/>
    </row>
    <row r="90" spans="1:12" x14ac:dyDescent="0.3">
      <c r="A90" s="38" t="s">
        <v>8</v>
      </c>
      <c r="B90" s="38" t="s">
        <v>13</v>
      </c>
      <c r="C90" s="41">
        <v>27016</v>
      </c>
      <c r="D90" s="40" t="s">
        <v>88</v>
      </c>
      <c r="E90" s="41">
        <v>23</v>
      </c>
      <c r="F90" s="42"/>
      <c r="G90" s="43">
        <v>15000</v>
      </c>
      <c r="H90" s="44"/>
      <c r="I90" s="41">
        <v>34</v>
      </c>
      <c r="J90" s="45"/>
      <c r="K90" s="46">
        <v>15000</v>
      </c>
      <c r="L90" s="47"/>
    </row>
    <row r="91" spans="1:12" x14ac:dyDescent="0.3">
      <c r="A91" s="38" t="s">
        <v>8</v>
      </c>
      <c r="B91" s="38" t="s">
        <v>13</v>
      </c>
      <c r="C91" s="41">
        <v>27017</v>
      </c>
      <c r="D91" s="40" t="s">
        <v>89</v>
      </c>
      <c r="E91" s="41">
        <v>21</v>
      </c>
      <c r="F91" s="42"/>
      <c r="G91" s="43">
        <v>10000</v>
      </c>
      <c r="H91" s="44"/>
      <c r="I91" s="41">
        <v>32</v>
      </c>
      <c r="J91" s="45"/>
      <c r="K91" s="46">
        <v>10000</v>
      </c>
      <c r="L91" s="47"/>
    </row>
    <row r="92" spans="1:12" x14ac:dyDescent="0.3">
      <c r="A92" s="38" t="s">
        <v>8</v>
      </c>
      <c r="B92" s="38" t="s">
        <v>13</v>
      </c>
      <c r="C92" s="41">
        <v>27018</v>
      </c>
      <c r="D92" s="40" t="s">
        <v>90</v>
      </c>
      <c r="E92" s="41">
        <v>21</v>
      </c>
      <c r="F92" s="42"/>
      <c r="G92" s="43">
        <v>15000</v>
      </c>
      <c r="H92" s="44"/>
      <c r="I92" s="41">
        <v>32</v>
      </c>
      <c r="J92" s="45"/>
      <c r="K92" s="46">
        <v>15000</v>
      </c>
      <c r="L92" s="47"/>
    </row>
    <row r="93" spans="1:12" x14ac:dyDescent="0.3">
      <c r="A93" s="38" t="s">
        <v>8</v>
      </c>
      <c r="B93" s="38" t="s">
        <v>13</v>
      </c>
      <c r="C93" s="41">
        <v>27019</v>
      </c>
      <c r="D93" s="40" t="s">
        <v>91</v>
      </c>
      <c r="E93" s="41">
        <v>21</v>
      </c>
      <c r="F93" s="42"/>
      <c r="G93" s="43">
        <v>10000</v>
      </c>
      <c r="H93" s="44"/>
      <c r="I93" s="41">
        <v>32</v>
      </c>
      <c r="J93" s="45"/>
      <c r="K93" s="46">
        <v>10000</v>
      </c>
      <c r="L93" s="47"/>
    </row>
    <row r="94" spans="1:12" x14ac:dyDescent="0.3">
      <c r="A94" s="38" t="s">
        <v>8</v>
      </c>
      <c r="B94" s="38" t="s">
        <v>13</v>
      </c>
      <c r="C94" s="41">
        <v>27235</v>
      </c>
      <c r="D94" s="40" t="s">
        <v>97</v>
      </c>
      <c r="E94" s="41">
        <v>27</v>
      </c>
      <c r="F94" s="42"/>
      <c r="G94" s="43">
        <v>20000</v>
      </c>
      <c r="H94" s="44"/>
      <c r="I94" s="41">
        <v>37</v>
      </c>
      <c r="J94" s="45"/>
      <c r="K94" s="46">
        <v>20000</v>
      </c>
      <c r="L94" s="47"/>
    </row>
    <row r="95" spans="1:12" x14ac:dyDescent="0.3">
      <c r="A95" s="38" t="s">
        <v>8</v>
      </c>
      <c r="B95" s="38" t="s">
        <v>13</v>
      </c>
      <c r="C95" s="41">
        <v>27241</v>
      </c>
      <c r="D95" s="40" t="s">
        <v>92</v>
      </c>
      <c r="E95" s="41">
        <v>26</v>
      </c>
      <c r="F95" s="42"/>
      <c r="G95" s="43">
        <v>35000</v>
      </c>
      <c r="H95" s="50"/>
      <c r="I95" s="41">
        <v>35</v>
      </c>
      <c r="J95" s="51"/>
      <c r="K95" s="46">
        <v>35000</v>
      </c>
      <c r="L95" s="52"/>
    </row>
    <row r="96" spans="1:12" x14ac:dyDescent="0.3">
      <c r="A96" s="38" t="s">
        <v>3</v>
      </c>
      <c r="B96" s="38" t="s">
        <v>13</v>
      </c>
      <c r="C96" s="41">
        <v>27245</v>
      </c>
      <c r="D96" s="40" t="s">
        <v>93</v>
      </c>
      <c r="E96" s="41">
        <v>26</v>
      </c>
      <c r="F96" s="42"/>
      <c r="G96" s="43">
        <v>10000</v>
      </c>
      <c r="H96" s="44"/>
      <c r="I96" s="41">
        <v>35</v>
      </c>
      <c r="J96" s="45"/>
      <c r="K96" s="46">
        <v>10000</v>
      </c>
      <c r="L96" s="47"/>
    </row>
    <row r="97" spans="1:12" x14ac:dyDescent="0.3">
      <c r="A97" s="38" t="s">
        <v>3</v>
      </c>
      <c r="B97" s="38" t="s">
        <v>13</v>
      </c>
      <c r="C97" s="41">
        <v>27323</v>
      </c>
      <c r="D97" s="40" t="s">
        <v>94</v>
      </c>
      <c r="E97" s="41">
        <v>20</v>
      </c>
      <c r="F97" s="42"/>
      <c r="G97" s="43">
        <v>25000</v>
      </c>
      <c r="H97" s="44"/>
      <c r="I97" s="41">
        <v>31</v>
      </c>
      <c r="J97" s="45"/>
      <c r="K97" s="46">
        <v>25000</v>
      </c>
      <c r="L97" s="47"/>
    </row>
    <row r="98" spans="1:12" x14ac:dyDescent="0.3">
      <c r="A98" s="38" t="s">
        <v>3</v>
      </c>
      <c r="B98" s="38" t="s">
        <v>13</v>
      </c>
      <c r="C98" s="41">
        <v>27325</v>
      </c>
      <c r="D98" s="40" t="s">
        <v>95</v>
      </c>
      <c r="E98" s="41">
        <v>20</v>
      </c>
      <c r="F98" s="42"/>
      <c r="G98" s="43">
        <v>60000</v>
      </c>
      <c r="H98" s="44"/>
      <c r="I98" s="41">
        <v>31</v>
      </c>
      <c r="J98" s="45"/>
      <c r="K98" s="46">
        <v>60000</v>
      </c>
      <c r="L98" s="47"/>
    </row>
    <row r="99" spans="1:12" ht="19.95" customHeight="1" x14ac:dyDescent="0.3">
      <c r="A99" s="124" t="s">
        <v>477</v>
      </c>
      <c r="B99" s="125"/>
      <c r="C99" s="125"/>
      <c r="D99" s="125"/>
      <c r="E99" s="125"/>
      <c r="F99" s="126"/>
      <c r="G99" s="62">
        <f>SUM(G4:G98)</f>
        <v>2860000</v>
      </c>
      <c r="H99" s="62">
        <f>SUM(H4:H98)</f>
        <v>0</v>
      </c>
      <c r="I99" s="63"/>
      <c r="J99" s="63"/>
      <c r="K99" s="62">
        <f>SUM(K4:K98)</f>
        <v>2860000</v>
      </c>
      <c r="L99" s="62">
        <f>SUM(L4:L98)</f>
        <v>0</v>
      </c>
    </row>
    <row r="100" spans="1:12" ht="19.95" customHeight="1" x14ac:dyDescent="0.3">
      <c r="A100" s="57"/>
      <c r="B100" s="57"/>
      <c r="C100" s="57"/>
      <c r="D100" s="58" t="s">
        <v>534</v>
      </c>
      <c r="E100" s="59" t="str">
        <f>'Přehled výkonů'!$B$2</f>
        <v>xx.xx.2016</v>
      </c>
      <c r="F100" s="60"/>
      <c r="G100" s="57"/>
      <c r="H100" s="93">
        <f>H99/G99</f>
        <v>0</v>
      </c>
      <c r="I100" s="60"/>
      <c r="J100" s="60"/>
      <c r="K100" s="57"/>
      <c r="L100" s="93">
        <f>L99/K99</f>
        <v>0</v>
      </c>
    </row>
  </sheetData>
  <autoFilter ref="A3:K99"/>
  <mergeCells count="2">
    <mergeCell ref="A1:L2"/>
    <mergeCell ref="A99:F99"/>
  </mergeCells>
  <pageMargins left="0.70866141732283472" right="0.70866141732283472" top="0.78740157480314965" bottom="0.78740157480314965" header="0.31496062992125984" footer="0.31496062992125984"/>
  <pageSetup paperSize="9" scale="43" orientation="portrait" r:id="rId1"/>
  <headerFooter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17"/>
  <sheetViews>
    <sheetView view="pageBreakPreview" zoomScale="90" zoomScaleNormal="100" zoomScaleSheetLayoutView="90" workbookViewId="0">
      <pane ySplit="3" topLeftCell="A86" activePane="bottomLeft" state="frozen"/>
      <selection activeCell="A116" sqref="A116:XFD117"/>
      <selection pane="bottomLeft" activeCell="B74" sqref="B74"/>
    </sheetView>
  </sheetViews>
  <sheetFormatPr defaultRowHeight="14.4" x14ac:dyDescent="0.3"/>
  <cols>
    <col min="1" max="1" width="16" style="61" bestFit="1" customWidth="1"/>
    <col min="2" max="3" width="8.88671875" style="61"/>
    <col min="4" max="4" width="50.109375" style="37" bestFit="1" customWidth="1"/>
    <col min="5" max="6" width="14.33203125" style="37" customWidth="1"/>
    <col min="7" max="7" width="14.33203125" style="61" customWidth="1"/>
    <col min="8" max="10" width="14.33203125" style="37" customWidth="1"/>
    <col min="11" max="11" width="14.33203125" style="61" customWidth="1"/>
    <col min="12" max="12" width="14.33203125" style="37" customWidth="1"/>
    <col min="13" max="16384" width="8.88671875" style="37"/>
  </cols>
  <sheetData>
    <row r="1" spans="1:12" ht="18.899999999999999" customHeight="1" x14ac:dyDescent="0.3">
      <c r="A1" s="120" t="s">
        <v>543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1:12" ht="18.899999999999999" customHeight="1" x14ac:dyDescent="0.3">
      <c r="A2" s="120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46.8" x14ac:dyDescent="0.3">
      <c r="A3" s="72" t="s">
        <v>542</v>
      </c>
      <c r="B3" s="73" t="s">
        <v>0</v>
      </c>
      <c r="C3" s="73" t="s">
        <v>1</v>
      </c>
      <c r="D3" s="73" t="s">
        <v>239</v>
      </c>
      <c r="E3" s="73" t="s">
        <v>189</v>
      </c>
      <c r="F3" s="73" t="s">
        <v>481</v>
      </c>
      <c r="G3" s="74" t="s">
        <v>476</v>
      </c>
      <c r="H3" s="74" t="s">
        <v>482</v>
      </c>
      <c r="I3" s="73" t="s">
        <v>190</v>
      </c>
      <c r="J3" s="73" t="s">
        <v>483</v>
      </c>
      <c r="K3" s="74" t="s">
        <v>476</v>
      </c>
      <c r="L3" s="74" t="s">
        <v>482</v>
      </c>
    </row>
    <row r="4" spans="1:12" x14ac:dyDescent="0.3">
      <c r="A4" s="75" t="s">
        <v>340</v>
      </c>
      <c r="B4" s="75" t="s">
        <v>4</v>
      </c>
      <c r="C4" s="67" t="s">
        <v>430</v>
      </c>
      <c r="D4" s="76" t="s">
        <v>453</v>
      </c>
      <c r="E4" s="41">
        <v>19</v>
      </c>
      <c r="F4" s="41"/>
      <c r="G4" s="77">
        <v>52800.000000000007</v>
      </c>
      <c r="H4" s="78"/>
      <c r="I4" s="79">
        <v>29</v>
      </c>
      <c r="J4" s="1"/>
      <c r="K4" s="77">
        <v>52800.000000000007</v>
      </c>
      <c r="L4" s="29"/>
    </row>
    <row r="5" spans="1:12" x14ac:dyDescent="0.3">
      <c r="A5" s="75" t="s">
        <v>340</v>
      </c>
      <c r="B5" s="75" t="s">
        <v>4</v>
      </c>
      <c r="C5" s="67" t="s">
        <v>431</v>
      </c>
      <c r="D5" s="76" t="s">
        <v>454</v>
      </c>
      <c r="E5" s="41">
        <v>19</v>
      </c>
      <c r="F5" s="41"/>
      <c r="G5" s="77">
        <v>21000</v>
      </c>
      <c r="H5" s="78"/>
      <c r="I5" s="80">
        <f>I4</f>
        <v>29</v>
      </c>
      <c r="J5" s="1"/>
      <c r="K5" s="77">
        <v>21000</v>
      </c>
      <c r="L5" s="29"/>
    </row>
    <row r="6" spans="1:12" x14ac:dyDescent="0.3">
      <c r="A6" s="75" t="s">
        <v>340</v>
      </c>
      <c r="B6" s="75" t="s">
        <v>13</v>
      </c>
      <c r="C6" s="67" t="s">
        <v>432</v>
      </c>
      <c r="D6" s="76" t="s">
        <v>455</v>
      </c>
      <c r="E6" s="41">
        <v>19</v>
      </c>
      <c r="F6" s="41"/>
      <c r="G6" s="77">
        <v>19200</v>
      </c>
      <c r="H6" s="78"/>
      <c r="I6" s="80">
        <f>I4</f>
        <v>29</v>
      </c>
      <c r="J6" s="1"/>
      <c r="K6" s="77">
        <v>19200</v>
      </c>
      <c r="L6" s="29"/>
    </row>
    <row r="7" spans="1:12" x14ac:dyDescent="0.3">
      <c r="A7" s="75" t="s">
        <v>340</v>
      </c>
      <c r="B7" s="75" t="s">
        <v>13</v>
      </c>
      <c r="C7" s="67" t="s">
        <v>433</v>
      </c>
      <c r="D7" s="76" t="s">
        <v>456</v>
      </c>
      <c r="E7" s="41">
        <v>19</v>
      </c>
      <c r="F7" s="41"/>
      <c r="G7" s="77">
        <v>9600</v>
      </c>
      <c r="H7" s="78"/>
      <c r="I7" s="80">
        <f>I4</f>
        <v>29</v>
      </c>
      <c r="J7" s="1"/>
      <c r="K7" s="77">
        <v>9600</v>
      </c>
      <c r="L7" s="29"/>
    </row>
    <row r="8" spans="1:12" x14ac:dyDescent="0.3">
      <c r="A8" s="75" t="s">
        <v>340</v>
      </c>
      <c r="B8" s="75" t="s">
        <v>13</v>
      </c>
      <c r="C8" s="67" t="s">
        <v>434</v>
      </c>
      <c r="D8" s="76" t="s">
        <v>457</v>
      </c>
      <c r="E8" s="41">
        <v>19</v>
      </c>
      <c r="F8" s="41"/>
      <c r="G8" s="77">
        <v>6400</v>
      </c>
      <c r="H8" s="78"/>
      <c r="I8" s="80">
        <f>I4</f>
        <v>29</v>
      </c>
      <c r="J8" s="1"/>
      <c r="K8" s="77">
        <v>6400</v>
      </c>
      <c r="L8" s="29"/>
    </row>
    <row r="9" spans="1:12" x14ac:dyDescent="0.3">
      <c r="A9" s="75" t="s">
        <v>340</v>
      </c>
      <c r="B9" s="75" t="s">
        <v>13</v>
      </c>
      <c r="C9" s="67" t="s">
        <v>102</v>
      </c>
      <c r="D9" s="76" t="s">
        <v>172</v>
      </c>
      <c r="E9" s="41">
        <v>19</v>
      </c>
      <c r="F9" s="41"/>
      <c r="G9" s="77">
        <v>39000</v>
      </c>
      <c r="H9" s="78"/>
      <c r="I9" s="80">
        <f>I4+1</f>
        <v>30</v>
      </c>
      <c r="J9" s="1"/>
      <c r="K9" s="77">
        <v>39000</v>
      </c>
      <c r="L9" s="29"/>
    </row>
    <row r="10" spans="1:12" x14ac:dyDescent="0.3">
      <c r="A10" s="75" t="s">
        <v>340</v>
      </c>
      <c r="B10" s="75" t="s">
        <v>13</v>
      </c>
      <c r="C10" s="67" t="s">
        <v>435</v>
      </c>
      <c r="D10" s="76" t="s">
        <v>458</v>
      </c>
      <c r="E10" s="41">
        <v>20</v>
      </c>
      <c r="F10" s="41"/>
      <c r="G10" s="77">
        <v>6800</v>
      </c>
      <c r="H10" s="78"/>
      <c r="I10" s="80">
        <f>I4</f>
        <v>29</v>
      </c>
      <c r="J10" s="1"/>
      <c r="K10" s="77">
        <v>6800</v>
      </c>
      <c r="L10" s="29"/>
    </row>
    <row r="11" spans="1:12" x14ac:dyDescent="0.3">
      <c r="A11" s="75" t="s">
        <v>340</v>
      </c>
      <c r="B11" s="75" t="s">
        <v>13</v>
      </c>
      <c r="C11" s="67" t="s">
        <v>436</v>
      </c>
      <c r="D11" s="76" t="s">
        <v>459</v>
      </c>
      <c r="E11" s="41">
        <v>20</v>
      </c>
      <c r="F11" s="41"/>
      <c r="G11" s="77">
        <v>24000</v>
      </c>
      <c r="H11" s="78"/>
      <c r="I11" s="80">
        <f>I4</f>
        <v>29</v>
      </c>
      <c r="J11" s="1"/>
      <c r="K11" s="77">
        <v>24000</v>
      </c>
      <c r="L11" s="29"/>
    </row>
    <row r="12" spans="1:12" x14ac:dyDescent="0.3">
      <c r="A12" s="75" t="s">
        <v>340</v>
      </c>
      <c r="B12" s="75" t="s">
        <v>13</v>
      </c>
      <c r="C12" s="67" t="s">
        <v>437</v>
      </c>
      <c r="D12" s="76" t="s">
        <v>460</v>
      </c>
      <c r="E12" s="41">
        <v>20</v>
      </c>
      <c r="F12" s="41"/>
      <c r="G12" s="77">
        <v>68399.999999999985</v>
      </c>
      <c r="H12" s="78"/>
      <c r="I12" s="80">
        <f>I4+1</f>
        <v>30</v>
      </c>
      <c r="J12" s="1"/>
      <c r="K12" s="77">
        <v>68399.999999999985</v>
      </c>
      <c r="L12" s="29"/>
    </row>
    <row r="13" spans="1:12" x14ac:dyDescent="0.3">
      <c r="A13" s="75" t="s">
        <v>340</v>
      </c>
      <c r="B13" s="75" t="s">
        <v>13</v>
      </c>
      <c r="C13" s="67" t="s">
        <v>438</v>
      </c>
      <c r="D13" s="76" t="s">
        <v>461</v>
      </c>
      <c r="E13" s="41">
        <v>20</v>
      </c>
      <c r="F13" s="41"/>
      <c r="G13" s="77">
        <v>15200</v>
      </c>
      <c r="H13" s="78"/>
      <c r="I13" s="80">
        <f>I4+1</f>
        <v>30</v>
      </c>
      <c r="J13" s="1"/>
      <c r="K13" s="77">
        <v>15200</v>
      </c>
      <c r="L13" s="29"/>
    </row>
    <row r="14" spans="1:12" x14ac:dyDescent="0.3">
      <c r="A14" s="75" t="s">
        <v>340</v>
      </c>
      <c r="B14" s="75" t="s">
        <v>13</v>
      </c>
      <c r="C14" s="67" t="s">
        <v>439</v>
      </c>
      <c r="D14" s="76" t="s">
        <v>462</v>
      </c>
      <c r="E14" s="41">
        <v>20</v>
      </c>
      <c r="F14" s="41"/>
      <c r="G14" s="77">
        <v>16000</v>
      </c>
      <c r="H14" s="78"/>
      <c r="I14" s="80">
        <f>I4+1</f>
        <v>30</v>
      </c>
      <c r="J14" s="1"/>
      <c r="K14" s="77">
        <v>16000</v>
      </c>
      <c r="L14" s="29"/>
    </row>
    <row r="15" spans="1:12" x14ac:dyDescent="0.3">
      <c r="A15" s="75" t="s">
        <v>340</v>
      </c>
      <c r="B15" s="75" t="s">
        <v>13</v>
      </c>
      <c r="C15" s="67" t="s">
        <v>440</v>
      </c>
      <c r="D15" s="76" t="s">
        <v>463</v>
      </c>
      <c r="E15" s="41">
        <v>20</v>
      </c>
      <c r="F15" s="41"/>
      <c r="G15" s="77">
        <v>1600</v>
      </c>
      <c r="H15" s="78"/>
      <c r="I15" s="80">
        <f>I4+1</f>
        <v>30</v>
      </c>
      <c r="J15" s="1"/>
      <c r="K15" s="77">
        <v>1600</v>
      </c>
      <c r="L15" s="29"/>
    </row>
    <row r="16" spans="1:12" x14ac:dyDescent="0.3">
      <c r="A16" s="75" t="s">
        <v>340</v>
      </c>
      <c r="B16" s="75" t="s">
        <v>13</v>
      </c>
      <c r="C16" s="67" t="s">
        <v>441</v>
      </c>
      <c r="D16" s="76" t="s">
        <v>464</v>
      </c>
      <c r="E16" s="41">
        <v>20</v>
      </c>
      <c r="F16" s="41"/>
      <c r="G16" s="77">
        <v>3200</v>
      </c>
      <c r="H16" s="78"/>
      <c r="I16" s="80">
        <f>I4+1</f>
        <v>30</v>
      </c>
      <c r="J16" s="1"/>
      <c r="K16" s="77">
        <v>3200</v>
      </c>
      <c r="L16" s="29"/>
    </row>
    <row r="17" spans="1:12" x14ac:dyDescent="0.3">
      <c r="A17" s="75" t="s">
        <v>340</v>
      </c>
      <c r="B17" s="75" t="s">
        <v>13</v>
      </c>
      <c r="C17" s="67" t="s">
        <v>442</v>
      </c>
      <c r="D17" s="76" t="s">
        <v>465</v>
      </c>
      <c r="E17" s="41">
        <v>20</v>
      </c>
      <c r="F17" s="41"/>
      <c r="G17" s="77">
        <v>6400</v>
      </c>
      <c r="H17" s="78"/>
      <c r="I17" s="80">
        <f>I4+1</f>
        <v>30</v>
      </c>
      <c r="J17" s="1"/>
      <c r="K17" s="77">
        <v>6400</v>
      </c>
      <c r="L17" s="29"/>
    </row>
    <row r="18" spans="1:12" x14ac:dyDescent="0.3">
      <c r="A18" s="75" t="s">
        <v>340</v>
      </c>
      <c r="B18" s="75" t="s">
        <v>13</v>
      </c>
      <c r="C18" s="67" t="s">
        <v>443</v>
      </c>
      <c r="D18" s="76" t="s">
        <v>466</v>
      </c>
      <c r="E18" s="41">
        <v>20</v>
      </c>
      <c r="F18" s="41"/>
      <c r="G18" s="77">
        <v>37200</v>
      </c>
      <c r="H18" s="78"/>
      <c r="I18" s="80">
        <f>I4+1</f>
        <v>30</v>
      </c>
      <c r="J18" s="1"/>
      <c r="K18" s="77">
        <v>37200</v>
      </c>
      <c r="L18" s="29"/>
    </row>
    <row r="19" spans="1:12" x14ac:dyDescent="0.3">
      <c r="A19" s="75" t="s">
        <v>340</v>
      </c>
      <c r="B19" s="75" t="s">
        <v>13</v>
      </c>
      <c r="C19" s="67" t="s">
        <v>444</v>
      </c>
      <c r="D19" s="76" t="s">
        <v>467</v>
      </c>
      <c r="E19" s="41">
        <v>20</v>
      </c>
      <c r="F19" s="41"/>
      <c r="G19" s="77">
        <v>34400</v>
      </c>
      <c r="H19" s="78"/>
      <c r="I19" s="80">
        <f>I4+1</f>
        <v>30</v>
      </c>
      <c r="J19" s="1"/>
      <c r="K19" s="77">
        <v>34400</v>
      </c>
      <c r="L19" s="29"/>
    </row>
    <row r="20" spans="1:12" x14ac:dyDescent="0.3">
      <c r="A20" s="75" t="s">
        <v>340</v>
      </c>
      <c r="B20" s="75" t="s">
        <v>13</v>
      </c>
      <c r="C20" s="67" t="s">
        <v>445</v>
      </c>
      <c r="D20" s="76" t="s">
        <v>468</v>
      </c>
      <c r="E20" s="41">
        <v>20</v>
      </c>
      <c r="F20" s="41"/>
      <c r="G20" s="77">
        <v>4000</v>
      </c>
      <c r="H20" s="78"/>
      <c r="I20" s="80">
        <f>I4+1</f>
        <v>30</v>
      </c>
      <c r="J20" s="1"/>
      <c r="K20" s="77">
        <v>4000</v>
      </c>
      <c r="L20" s="29"/>
    </row>
    <row r="21" spans="1:12" x14ac:dyDescent="0.3">
      <c r="A21" s="75" t="s">
        <v>340</v>
      </c>
      <c r="B21" s="75" t="s">
        <v>13</v>
      </c>
      <c r="C21" s="67" t="s">
        <v>446</v>
      </c>
      <c r="D21" s="76" t="s">
        <v>469</v>
      </c>
      <c r="E21" s="41">
        <v>21</v>
      </c>
      <c r="F21" s="41"/>
      <c r="G21" s="77">
        <v>7199.9999999999991</v>
      </c>
      <c r="H21" s="78"/>
      <c r="I21" s="80">
        <f>I4+2</f>
        <v>31</v>
      </c>
      <c r="J21" s="1"/>
      <c r="K21" s="77">
        <v>7199.9999999999991</v>
      </c>
      <c r="L21" s="29"/>
    </row>
    <row r="22" spans="1:12" x14ac:dyDescent="0.3">
      <c r="A22" s="75" t="s">
        <v>340</v>
      </c>
      <c r="B22" s="75" t="s">
        <v>4</v>
      </c>
      <c r="C22" s="67" t="s">
        <v>447</v>
      </c>
      <c r="D22" s="76" t="s">
        <v>470</v>
      </c>
      <c r="E22" s="41">
        <v>21</v>
      </c>
      <c r="F22" s="41"/>
      <c r="G22" s="77">
        <v>54599.999999999993</v>
      </c>
      <c r="H22" s="78"/>
      <c r="I22" s="80">
        <f>I4+2</f>
        <v>31</v>
      </c>
      <c r="J22" s="1"/>
      <c r="K22" s="77">
        <v>54599.999999999993</v>
      </c>
      <c r="L22" s="29"/>
    </row>
    <row r="23" spans="1:12" x14ac:dyDescent="0.3">
      <c r="A23" s="75" t="s">
        <v>340</v>
      </c>
      <c r="B23" s="75" t="s">
        <v>13</v>
      </c>
      <c r="C23" s="67" t="s">
        <v>448</v>
      </c>
      <c r="D23" s="76" t="s">
        <v>471</v>
      </c>
      <c r="E23" s="41">
        <v>26</v>
      </c>
      <c r="F23" s="41"/>
      <c r="G23" s="77">
        <v>5600</v>
      </c>
      <c r="H23" s="78"/>
      <c r="I23" s="80">
        <f>I4+8</f>
        <v>37</v>
      </c>
      <c r="J23" s="1"/>
      <c r="K23" s="77">
        <v>5600</v>
      </c>
      <c r="L23" s="29"/>
    </row>
    <row r="24" spans="1:12" x14ac:dyDescent="0.3">
      <c r="A24" s="75" t="s">
        <v>340</v>
      </c>
      <c r="B24" s="75" t="s">
        <v>13</v>
      </c>
      <c r="C24" s="67" t="s">
        <v>449</v>
      </c>
      <c r="D24" s="76" t="s">
        <v>472</v>
      </c>
      <c r="E24" s="41">
        <v>21</v>
      </c>
      <c r="F24" s="41"/>
      <c r="G24" s="77">
        <v>22400</v>
      </c>
      <c r="H24" s="78"/>
      <c r="I24" s="80">
        <f>I4+2</f>
        <v>31</v>
      </c>
      <c r="J24" s="1"/>
      <c r="K24" s="77">
        <v>22400</v>
      </c>
      <c r="L24" s="29"/>
    </row>
    <row r="25" spans="1:12" x14ac:dyDescent="0.3">
      <c r="A25" s="75" t="s">
        <v>340</v>
      </c>
      <c r="B25" s="75" t="s">
        <v>13</v>
      </c>
      <c r="C25" s="67" t="s">
        <v>450</v>
      </c>
      <c r="D25" s="76" t="s">
        <v>473</v>
      </c>
      <c r="E25" s="41">
        <v>21</v>
      </c>
      <c r="F25" s="41"/>
      <c r="G25" s="77">
        <v>17600</v>
      </c>
      <c r="H25" s="78"/>
      <c r="I25" s="80">
        <f>I4+2</f>
        <v>31</v>
      </c>
      <c r="J25" s="1"/>
      <c r="K25" s="77">
        <v>17600</v>
      </c>
      <c r="L25" s="29"/>
    </row>
    <row r="26" spans="1:12" x14ac:dyDescent="0.3">
      <c r="A26" s="75" t="s">
        <v>340</v>
      </c>
      <c r="B26" s="75" t="s">
        <v>13</v>
      </c>
      <c r="C26" s="67" t="s">
        <v>451</v>
      </c>
      <c r="D26" s="76" t="s">
        <v>474</v>
      </c>
      <c r="E26" s="41">
        <v>21</v>
      </c>
      <c r="F26" s="41"/>
      <c r="G26" s="77">
        <v>4000</v>
      </c>
      <c r="H26" s="78"/>
      <c r="I26" s="80">
        <f>I4+2</f>
        <v>31</v>
      </c>
      <c r="J26" s="1"/>
      <c r="K26" s="77">
        <v>4000</v>
      </c>
      <c r="L26" s="29"/>
    </row>
    <row r="27" spans="1:12" x14ac:dyDescent="0.3">
      <c r="A27" s="75" t="s">
        <v>340</v>
      </c>
      <c r="B27" s="75" t="s">
        <v>13</v>
      </c>
      <c r="C27" s="67" t="s">
        <v>452</v>
      </c>
      <c r="D27" s="76" t="s">
        <v>475</v>
      </c>
      <c r="E27" s="41">
        <v>21</v>
      </c>
      <c r="F27" s="41"/>
      <c r="G27" s="77">
        <v>4000</v>
      </c>
      <c r="H27" s="78"/>
      <c r="I27" s="80">
        <f>I4+2</f>
        <v>31</v>
      </c>
      <c r="J27" s="1"/>
      <c r="K27" s="77">
        <v>4000</v>
      </c>
      <c r="L27" s="29"/>
    </row>
    <row r="28" spans="1:12" x14ac:dyDescent="0.3">
      <c r="A28" s="66" t="s">
        <v>340</v>
      </c>
      <c r="B28" s="66" t="s">
        <v>4</v>
      </c>
      <c r="C28" s="67">
        <v>278</v>
      </c>
      <c r="D28" s="25" t="s">
        <v>343</v>
      </c>
      <c r="E28" s="6">
        <v>18</v>
      </c>
      <c r="F28" s="41"/>
      <c r="G28" s="70">
        <v>74000</v>
      </c>
      <c r="H28" s="78"/>
      <c r="I28" s="7">
        <v>32</v>
      </c>
      <c r="J28" s="1"/>
      <c r="K28" s="70">
        <v>74000</v>
      </c>
      <c r="L28" s="29"/>
    </row>
    <row r="29" spans="1:12" x14ac:dyDescent="0.3">
      <c r="A29" s="66" t="s">
        <v>340</v>
      </c>
      <c r="B29" s="66" t="s">
        <v>13</v>
      </c>
      <c r="C29" s="67">
        <v>2787</v>
      </c>
      <c r="D29" s="25" t="s">
        <v>344</v>
      </c>
      <c r="E29" s="6">
        <v>18</v>
      </c>
      <c r="F29" s="41"/>
      <c r="G29" s="70">
        <v>27600</v>
      </c>
      <c r="H29" s="78"/>
      <c r="I29" s="7">
        <v>32</v>
      </c>
      <c r="J29" s="1"/>
      <c r="K29" s="70">
        <v>27600</v>
      </c>
      <c r="L29" s="29"/>
    </row>
    <row r="30" spans="1:12" x14ac:dyDescent="0.3">
      <c r="A30" s="66" t="s">
        <v>340</v>
      </c>
      <c r="B30" s="66" t="s">
        <v>13</v>
      </c>
      <c r="C30" s="67">
        <v>2788</v>
      </c>
      <c r="D30" s="25" t="s">
        <v>345</v>
      </c>
      <c r="E30" s="6">
        <v>18</v>
      </c>
      <c r="F30" s="41"/>
      <c r="G30" s="70">
        <v>3600</v>
      </c>
      <c r="H30" s="78"/>
      <c r="I30" s="7">
        <v>32</v>
      </c>
      <c r="J30" s="1"/>
      <c r="K30" s="70">
        <v>3600</v>
      </c>
      <c r="L30" s="29"/>
    </row>
    <row r="31" spans="1:12" x14ac:dyDescent="0.3">
      <c r="A31" s="66" t="s">
        <v>340</v>
      </c>
      <c r="B31" s="66" t="s">
        <v>4</v>
      </c>
      <c r="C31" s="67">
        <v>592</v>
      </c>
      <c r="D31" s="25" t="s">
        <v>346</v>
      </c>
      <c r="E31" s="6">
        <v>19</v>
      </c>
      <c r="F31" s="41"/>
      <c r="G31" s="70">
        <v>30799.999999999989</v>
      </c>
      <c r="H31" s="78"/>
      <c r="I31" s="7">
        <v>33</v>
      </c>
      <c r="J31" s="1"/>
      <c r="K31" s="70">
        <v>30799.999999999989</v>
      </c>
      <c r="L31" s="29"/>
    </row>
    <row r="32" spans="1:12" x14ac:dyDescent="0.3">
      <c r="A32" s="66" t="s">
        <v>340</v>
      </c>
      <c r="B32" s="66" t="s">
        <v>13</v>
      </c>
      <c r="C32" s="67">
        <v>27239</v>
      </c>
      <c r="D32" s="25" t="s">
        <v>347</v>
      </c>
      <c r="E32" s="6">
        <v>19</v>
      </c>
      <c r="F32" s="41"/>
      <c r="G32" s="70">
        <v>12400</v>
      </c>
      <c r="H32" s="78"/>
      <c r="I32" s="7">
        <v>33</v>
      </c>
      <c r="J32" s="1"/>
      <c r="K32" s="70">
        <v>12400</v>
      </c>
      <c r="L32" s="29"/>
    </row>
    <row r="33" spans="1:12" x14ac:dyDescent="0.3">
      <c r="A33" s="66" t="s">
        <v>340</v>
      </c>
      <c r="B33" s="66" t="s">
        <v>13</v>
      </c>
      <c r="C33" s="67">
        <v>27240</v>
      </c>
      <c r="D33" s="25" t="s">
        <v>348</v>
      </c>
      <c r="E33" s="6">
        <v>19</v>
      </c>
      <c r="F33" s="41"/>
      <c r="G33" s="70">
        <v>7199.9999999999991</v>
      </c>
      <c r="H33" s="78"/>
      <c r="I33" s="7">
        <v>33</v>
      </c>
      <c r="J33" s="1"/>
      <c r="K33" s="70">
        <v>7199.9999999999991</v>
      </c>
      <c r="L33" s="29"/>
    </row>
    <row r="34" spans="1:12" x14ac:dyDescent="0.3">
      <c r="A34" s="66" t="s">
        <v>340</v>
      </c>
      <c r="B34" s="66" t="s">
        <v>13</v>
      </c>
      <c r="C34" s="67">
        <v>27237</v>
      </c>
      <c r="D34" s="25" t="s">
        <v>349</v>
      </c>
      <c r="E34" s="6">
        <v>19</v>
      </c>
      <c r="F34" s="41"/>
      <c r="G34" s="70">
        <v>24000</v>
      </c>
      <c r="H34" s="78"/>
      <c r="I34" s="7">
        <v>33</v>
      </c>
      <c r="J34" s="1"/>
      <c r="K34" s="70">
        <v>24000</v>
      </c>
      <c r="L34" s="29"/>
    </row>
    <row r="35" spans="1:12" x14ac:dyDescent="0.3">
      <c r="A35" s="66" t="s">
        <v>340</v>
      </c>
      <c r="B35" s="66" t="s">
        <v>13</v>
      </c>
      <c r="C35" s="67">
        <v>27238</v>
      </c>
      <c r="D35" s="25" t="s">
        <v>350</v>
      </c>
      <c r="E35" s="6">
        <v>19</v>
      </c>
      <c r="F35" s="41"/>
      <c r="G35" s="70">
        <v>4400</v>
      </c>
      <c r="H35" s="78"/>
      <c r="I35" s="7">
        <v>33</v>
      </c>
      <c r="J35" s="1"/>
      <c r="K35" s="70">
        <v>4400</v>
      </c>
      <c r="L35" s="29"/>
    </row>
    <row r="36" spans="1:12" x14ac:dyDescent="0.3">
      <c r="A36" s="66" t="s">
        <v>340</v>
      </c>
      <c r="B36" s="66" t="s">
        <v>13</v>
      </c>
      <c r="C36" s="67">
        <v>26817</v>
      </c>
      <c r="D36" s="25" t="s">
        <v>351</v>
      </c>
      <c r="E36" s="6">
        <v>19</v>
      </c>
      <c r="F36" s="41"/>
      <c r="G36" s="70">
        <v>14399.999999999998</v>
      </c>
      <c r="H36" s="78"/>
      <c r="I36" s="7">
        <v>33</v>
      </c>
      <c r="J36" s="1"/>
      <c r="K36" s="70">
        <v>14399.999999999998</v>
      </c>
      <c r="L36" s="29"/>
    </row>
    <row r="37" spans="1:12" x14ac:dyDescent="0.3">
      <c r="A37" s="66" t="s">
        <v>340</v>
      </c>
      <c r="B37" s="66" t="s">
        <v>13</v>
      </c>
      <c r="C37" s="67">
        <v>2774</v>
      </c>
      <c r="D37" s="25" t="s">
        <v>352</v>
      </c>
      <c r="E37" s="6">
        <v>19</v>
      </c>
      <c r="F37" s="41"/>
      <c r="G37" s="70">
        <v>14799.999999999998</v>
      </c>
      <c r="H37" s="78"/>
      <c r="I37" s="7">
        <v>33</v>
      </c>
      <c r="J37" s="1"/>
      <c r="K37" s="70">
        <v>14799.999999999998</v>
      </c>
      <c r="L37" s="29"/>
    </row>
    <row r="38" spans="1:12" x14ac:dyDescent="0.3">
      <c r="A38" s="66" t="s">
        <v>340</v>
      </c>
      <c r="B38" s="66" t="s">
        <v>13</v>
      </c>
      <c r="C38" s="67">
        <v>2773</v>
      </c>
      <c r="D38" s="25" t="s">
        <v>353</v>
      </c>
      <c r="E38" s="6">
        <v>20</v>
      </c>
      <c r="F38" s="41"/>
      <c r="G38" s="70">
        <v>30000</v>
      </c>
      <c r="H38" s="78"/>
      <c r="I38" s="7">
        <v>34</v>
      </c>
      <c r="J38" s="1"/>
      <c r="K38" s="70">
        <v>30000</v>
      </c>
      <c r="L38" s="29"/>
    </row>
    <row r="39" spans="1:12" x14ac:dyDescent="0.3">
      <c r="A39" s="66" t="s">
        <v>340</v>
      </c>
      <c r="B39" s="66" t="s">
        <v>13</v>
      </c>
      <c r="C39" s="67">
        <v>27715</v>
      </c>
      <c r="D39" s="25" t="s">
        <v>354</v>
      </c>
      <c r="E39" s="6">
        <v>20</v>
      </c>
      <c r="F39" s="41"/>
      <c r="G39" s="70">
        <v>12000</v>
      </c>
      <c r="H39" s="78"/>
      <c r="I39" s="7">
        <v>34</v>
      </c>
      <c r="J39" s="1"/>
      <c r="K39" s="70">
        <v>12000</v>
      </c>
      <c r="L39" s="29"/>
    </row>
    <row r="40" spans="1:12" x14ac:dyDescent="0.3">
      <c r="A40" s="66" t="s">
        <v>340</v>
      </c>
      <c r="B40" s="66" t="s">
        <v>13</v>
      </c>
      <c r="C40" s="67">
        <v>27716</v>
      </c>
      <c r="D40" s="25" t="s">
        <v>355</v>
      </c>
      <c r="E40" s="6">
        <v>20</v>
      </c>
      <c r="F40" s="41"/>
      <c r="G40" s="70">
        <v>18000</v>
      </c>
      <c r="H40" s="78"/>
      <c r="I40" s="7">
        <v>34</v>
      </c>
      <c r="J40" s="1"/>
      <c r="K40" s="70">
        <v>18000</v>
      </c>
      <c r="L40" s="29"/>
    </row>
    <row r="41" spans="1:12" x14ac:dyDescent="0.3">
      <c r="A41" s="66" t="s">
        <v>340</v>
      </c>
      <c r="B41" s="66" t="s">
        <v>13</v>
      </c>
      <c r="C41" s="67">
        <v>2782</v>
      </c>
      <c r="D41" s="25" t="s">
        <v>356</v>
      </c>
      <c r="E41" s="6">
        <v>20</v>
      </c>
      <c r="F41" s="41"/>
      <c r="G41" s="70">
        <v>4000</v>
      </c>
      <c r="H41" s="78"/>
      <c r="I41" s="7">
        <v>34</v>
      </c>
      <c r="J41" s="1"/>
      <c r="K41" s="70">
        <v>4000</v>
      </c>
      <c r="L41" s="29"/>
    </row>
    <row r="42" spans="1:12" x14ac:dyDescent="0.3">
      <c r="A42" s="66" t="s">
        <v>340</v>
      </c>
      <c r="B42" s="66" t="s">
        <v>13</v>
      </c>
      <c r="C42" s="67">
        <v>2783</v>
      </c>
      <c r="D42" s="25" t="s">
        <v>357</v>
      </c>
      <c r="E42" s="6">
        <v>20</v>
      </c>
      <c r="F42" s="41"/>
      <c r="G42" s="70">
        <v>17600</v>
      </c>
      <c r="H42" s="78"/>
      <c r="I42" s="7">
        <v>34</v>
      </c>
      <c r="J42" s="1"/>
      <c r="K42" s="70">
        <v>17600</v>
      </c>
      <c r="L42" s="29"/>
    </row>
    <row r="43" spans="1:12" x14ac:dyDescent="0.3">
      <c r="A43" s="66" t="s">
        <v>342</v>
      </c>
      <c r="B43" s="66" t="s">
        <v>13</v>
      </c>
      <c r="C43" s="67">
        <v>2784</v>
      </c>
      <c r="D43" s="25" t="s">
        <v>358</v>
      </c>
      <c r="E43" s="6">
        <v>20</v>
      </c>
      <c r="F43" s="41"/>
      <c r="G43" s="70">
        <v>31200</v>
      </c>
      <c r="H43" s="78"/>
      <c r="I43" s="7">
        <v>34</v>
      </c>
      <c r="J43" s="1"/>
      <c r="K43" s="70">
        <v>31200</v>
      </c>
      <c r="L43" s="29"/>
    </row>
    <row r="44" spans="1:12" x14ac:dyDescent="0.3">
      <c r="A44" s="66" t="s">
        <v>342</v>
      </c>
      <c r="B44" s="66" t="s">
        <v>13</v>
      </c>
      <c r="C44" s="67">
        <v>2712</v>
      </c>
      <c r="D44" s="25" t="s">
        <v>359</v>
      </c>
      <c r="E44" s="8">
        <v>21</v>
      </c>
      <c r="F44" s="41"/>
      <c r="G44" s="70">
        <v>20400.000000000004</v>
      </c>
      <c r="H44" s="78"/>
      <c r="I44" s="7">
        <v>35</v>
      </c>
      <c r="J44" s="1"/>
      <c r="K44" s="70">
        <v>20400.000000000004</v>
      </c>
      <c r="L44" s="29"/>
    </row>
    <row r="45" spans="1:12" x14ac:dyDescent="0.3">
      <c r="A45" s="66" t="s">
        <v>342</v>
      </c>
      <c r="B45" s="66" t="s">
        <v>13</v>
      </c>
      <c r="C45" s="67">
        <v>27247</v>
      </c>
      <c r="D45" s="25" t="s">
        <v>360</v>
      </c>
      <c r="E45" s="6">
        <v>21</v>
      </c>
      <c r="F45" s="41"/>
      <c r="G45" s="70">
        <v>11200</v>
      </c>
      <c r="H45" s="78"/>
      <c r="I45" s="7">
        <v>35</v>
      </c>
      <c r="J45" s="1"/>
      <c r="K45" s="70">
        <v>11200</v>
      </c>
      <c r="L45" s="29"/>
    </row>
    <row r="46" spans="1:12" x14ac:dyDescent="0.3">
      <c r="A46" s="66" t="s">
        <v>342</v>
      </c>
      <c r="B46" s="66" t="s">
        <v>13</v>
      </c>
      <c r="C46" s="67">
        <v>27250</v>
      </c>
      <c r="D46" s="25" t="s">
        <v>361</v>
      </c>
      <c r="E46" s="6">
        <v>21</v>
      </c>
      <c r="F46" s="41"/>
      <c r="G46" s="70">
        <v>10000</v>
      </c>
      <c r="H46" s="78"/>
      <c r="I46" s="7">
        <v>35</v>
      </c>
      <c r="J46" s="1"/>
      <c r="K46" s="70">
        <v>10000</v>
      </c>
      <c r="L46" s="29"/>
    </row>
    <row r="47" spans="1:12" x14ac:dyDescent="0.3">
      <c r="A47" s="66" t="s">
        <v>342</v>
      </c>
      <c r="B47" s="66" t="s">
        <v>13</v>
      </c>
      <c r="C47" s="67">
        <v>27251</v>
      </c>
      <c r="D47" s="25" t="s">
        <v>362</v>
      </c>
      <c r="E47" s="8">
        <v>21</v>
      </c>
      <c r="F47" s="41"/>
      <c r="G47" s="70">
        <v>21200</v>
      </c>
      <c r="H47" s="78"/>
      <c r="I47" s="7">
        <v>35</v>
      </c>
      <c r="J47" s="1"/>
      <c r="K47" s="70">
        <v>21200</v>
      </c>
      <c r="L47" s="29"/>
    </row>
    <row r="48" spans="1:12" x14ac:dyDescent="0.3">
      <c r="A48" s="66" t="s">
        <v>342</v>
      </c>
      <c r="B48" s="66" t="s">
        <v>13</v>
      </c>
      <c r="C48" s="67">
        <v>27252</v>
      </c>
      <c r="D48" s="25" t="s">
        <v>363</v>
      </c>
      <c r="E48" s="8">
        <v>21</v>
      </c>
      <c r="F48" s="41"/>
      <c r="G48" s="70">
        <v>33200</v>
      </c>
      <c r="H48" s="78"/>
      <c r="I48" s="7">
        <v>35</v>
      </c>
      <c r="J48" s="1"/>
      <c r="K48" s="70">
        <v>33200</v>
      </c>
      <c r="L48" s="29"/>
    </row>
    <row r="49" spans="1:12" x14ac:dyDescent="0.3">
      <c r="A49" s="66" t="s">
        <v>342</v>
      </c>
      <c r="B49" s="66" t="s">
        <v>341</v>
      </c>
      <c r="C49" s="67">
        <v>27253</v>
      </c>
      <c r="D49" s="25" t="s">
        <v>364</v>
      </c>
      <c r="E49" s="8">
        <v>21</v>
      </c>
      <c r="F49" s="41"/>
      <c r="G49" s="70">
        <v>5600</v>
      </c>
      <c r="H49" s="78"/>
      <c r="I49" s="7">
        <v>35</v>
      </c>
      <c r="J49" s="1"/>
      <c r="K49" s="70">
        <v>5600</v>
      </c>
      <c r="L49" s="29"/>
    </row>
    <row r="50" spans="1:12" x14ac:dyDescent="0.3">
      <c r="A50" s="66" t="s">
        <v>340</v>
      </c>
      <c r="B50" s="66" t="s">
        <v>13</v>
      </c>
      <c r="C50" s="67">
        <v>27241</v>
      </c>
      <c r="D50" s="25" t="s">
        <v>365</v>
      </c>
      <c r="E50" s="6">
        <v>22</v>
      </c>
      <c r="F50" s="41"/>
      <c r="G50" s="70">
        <v>21200</v>
      </c>
      <c r="H50" s="78"/>
      <c r="I50" s="7">
        <v>36</v>
      </c>
      <c r="J50" s="1"/>
      <c r="K50" s="70">
        <v>21200</v>
      </c>
      <c r="L50" s="29"/>
    </row>
    <row r="51" spans="1:12" x14ac:dyDescent="0.3">
      <c r="A51" s="66" t="s">
        <v>340</v>
      </c>
      <c r="B51" s="66" t="s">
        <v>13</v>
      </c>
      <c r="C51" s="67">
        <v>27243</v>
      </c>
      <c r="D51" s="25" t="s">
        <v>366</v>
      </c>
      <c r="E51" s="6">
        <v>22</v>
      </c>
      <c r="F51" s="41"/>
      <c r="G51" s="70">
        <v>28800</v>
      </c>
      <c r="H51" s="78"/>
      <c r="I51" s="7">
        <v>36</v>
      </c>
      <c r="J51" s="41"/>
      <c r="K51" s="70">
        <v>28800</v>
      </c>
      <c r="L51" s="64"/>
    </row>
    <row r="52" spans="1:12" x14ac:dyDescent="0.3">
      <c r="A52" s="66" t="s">
        <v>342</v>
      </c>
      <c r="B52" s="66" t="s">
        <v>13</v>
      </c>
      <c r="C52" s="67">
        <v>27244</v>
      </c>
      <c r="D52" s="25" t="s">
        <v>367</v>
      </c>
      <c r="E52" s="6">
        <v>22</v>
      </c>
      <c r="F52" s="41"/>
      <c r="G52" s="70">
        <v>22400</v>
      </c>
      <c r="H52" s="78"/>
      <c r="I52" s="7">
        <v>36</v>
      </c>
      <c r="J52" s="41"/>
      <c r="K52" s="70">
        <v>22400</v>
      </c>
      <c r="L52" s="64"/>
    </row>
    <row r="53" spans="1:12" x14ac:dyDescent="0.3">
      <c r="A53" s="66" t="s">
        <v>340</v>
      </c>
      <c r="B53" s="66" t="s">
        <v>13</v>
      </c>
      <c r="C53" s="67">
        <v>27246</v>
      </c>
      <c r="D53" s="25" t="s">
        <v>368</v>
      </c>
      <c r="E53" s="6">
        <v>22</v>
      </c>
      <c r="F53" s="41"/>
      <c r="G53" s="70">
        <v>16400</v>
      </c>
      <c r="H53" s="78"/>
      <c r="I53" s="7">
        <v>36</v>
      </c>
      <c r="J53" s="41"/>
      <c r="K53" s="70">
        <v>16400</v>
      </c>
      <c r="L53" s="64"/>
    </row>
    <row r="54" spans="1:12" x14ac:dyDescent="0.3">
      <c r="A54" s="66" t="s">
        <v>340</v>
      </c>
      <c r="B54" s="66" t="s">
        <v>13</v>
      </c>
      <c r="C54" s="67">
        <v>2789</v>
      </c>
      <c r="D54" s="25" t="s">
        <v>369</v>
      </c>
      <c r="E54" s="6">
        <v>22</v>
      </c>
      <c r="F54" s="41"/>
      <c r="G54" s="70">
        <v>36000</v>
      </c>
      <c r="H54" s="78"/>
      <c r="I54" s="7">
        <v>36</v>
      </c>
      <c r="J54" s="41"/>
      <c r="K54" s="70">
        <v>36000</v>
      </c>
      <c r="L54" s="64"/>
    </row>
    <row r="55" spans="1:12" x14ac:dyDescent="0.3">
      <c r="A55" s="66" t="s">
        <v>342</v>
      </c>
      <c r="B55" s="66" t="s">
        <v>13</v>
      </c>
      <c r="C55" s="67">
        <v>27811</v>
      </c>
      <c r="D55" s="25" t="s">
        <v>370</v>
      </c>
      <c r="E55" s="6">
        <v>23</v>
      </c>
      <c r="F55" s="41"/>
      <c r="G55" s="70">
        <v>2800.0000000000005</v>
      </c>
      <c r="H55" s="78"/>
      <c r="I55" s="7">
        <v>37</v>
      </c>
      <c r="J55" s="41"/>
      <c r="K55" s="70">
        <v>2800.0000000000005</v>
      </c>
      <c r="L55" s="64"/>
    </row>
    <row r="56" spans="1:12" x14ac:dyDescent="0.3">
      <c r="A56" s="66" t="s">
        <v>342</v>
      </c>
      <c r="B56" s="66" t="s">
        <v>13</v>
      </c>
      <c r="C56" s="67">
        <v>27814</v>
      </c>
      <c r="D56" s="25" t="s">
        <v>371</v>
      </c>
      <c r="E56" s="6">
        <v>23</v>
      </c>
      <c r="F56" s="41"/>
      <c r="G56" s="70">
        <v>39199.999999999993</v>
      </c>
      <c r="H56" s="78"/>
      <c r="I56" s="7">
        <v>37</v>
      </c>
      <c r="J56" s="41"/>
      <c r="K56" s="70">
        <v>39199.999999999993</v>
      </c>
      <c r="L56" s="64"/>
    </row>
    <row r="57" spans="1:12" x14ac:dyDescent="0.3">
      <c r="A57" s="66" t="s">
        <v>342</v>
      </c>
      <c r="B57" s="66" t="s">
        <v>13</v>
      </c>
      <c r="C57" s="67">
        <v>3520</v>
      </c>
      <c r="D57" s="25" t="s">
        <v>372</v>
      </c>
      <c r="E57" s="6">
        <v>23</v>
      </c>
      <c r="F57" s="41"/>
      <c r="G57" s="70">
        <v>4000</v>
      </c>
      <c r="H57" s="78"/>
      <c r="I57" s="7">
        <v>37</v>
      </c>
      <c r="J57" s="41"/>
      <c r="K57" s="70">
        <v>4000</v>
      </c>
      <c r="L57" s="64"/>
    </row>
    <row r="58" spans="1:12" x14ac:dyDescent="0.3">
      <c r="A58" s="66" t="s">
        <v>342</v>
      </c>
      <c r="B58" s="66" t="s">
        <v>13</v>
      </c>
      <c r="C58" s="67">
        <v>27810</v>
      </c>
      <c r="D58" s="25" t="s">
        <v>373</v>
      </c>
      <c r="E58" s="6">
        <v>23</v>
      </c>
      <c r="F58" s="41"/>
      <c r="G58" s="70">
        <v>12799.999999999998</v>
      </c>
      <c r="H58" s="78"/>
      <c r="I58" s="7">
        <v>37</v>
      </c>
      <c r="J58" s="41"/>
      <c r="K58" s="70">
        <v>12799.999999999998</v>
      </c>
      <c r="L58" s="64"/>
    </row>
    <row r="59" spans="1:12" x14ac:dyDescent="0.3">
      <c r="A59" s="66" t="s">
        <v>342</v>
      </c>
      <c r="B59" s="66" t="s">
        <v>13</v>
      </c>
      <c r="C59" s="67">
        <v>2873</v>
      </c>
      <c r="D59" s="25" t="s">
        <v>374</v>
      </c>
      <c r="E59" s="6">
        <v>23</v>
      </c>
      <c r="F59" s="41"/>
      <c r="G59" s="70">
        <v>18000</v>
      </c>
      <c r="H59" s="78"/>
      <c r="I59" s="7">
        <v>37</v>
      </c>
      <c r="J59" s="41"/>
      <c r="K59" s="70">
        <v>18000</v>
      </c>
      <c r="L59" s="64"/>
    </row>
    <row r="60" spans="1:12" x14ac:dyDescent="0.3">
      <c r="A60" s="66" t="s">
        <v>342</v>
      </c>
      <c r="B60" s="66" t="s">
        <v>13</v>
      </c>
      <c r="C60" s="67">
        <v>2874</v>
      </c>
      <c r="D60" s="25" t="s">
        <v>375</v>
      </c>
      <c r="E60" s="6">
        <v>23</v>
      </c>
      <c r="F60" s="41"/>
      <c r="G60" s="70">
        <v>8400</v>
      </c>
      <c r="H60" s="78"/>
      <c r="I60" s="7">
        <v>37</v>
      </c>
      <c r="J60" s="41"/>
      <c r="K60" s="70">
        <v>8400</v>
      </c>
      <c r="L60" s="64"/>
    </row>
    <row r="61" spans="1:12" x14ac:dyDescent="0.3">
      <c r="A61" s="66" t="s">
        <v>342</v>
      </c>
      <c r="B61" s="66" t="s">
        <v>13</v>
      </c>
      <c r="C61" s="67">
        <v>2875</v>
      </c>
      <c r="D61" s="25" t="s">
        <v>376</v>
      </c>
      <c r="E61" s="6">
        <v>23</v>
      </c>
      <c r="F61" s="41"/>
      <c r="G61" s="70">
        <v>9600</v>
      </c>
      <c r="H61" s="78"/>
      <c r="I61" s="7">
        <v>37</v>
      </c>
      <c r="J61" s="41"/>
      <c r="K61" s="70">
        <v>9600</v>
      </c>
      <c r="L61" s="64"/>
    </row>
    <row r="62" spans="1:12" x14ac:dyDescent="0.3">
      <c r="A62" s="66" t="s">
        <v>342</v>
      </c>
      <c r="B62" s="66" t="s">
        <v>13</v>
      </c>
      <c r="C62" s="67">
        <v>2876</v>
      </c>
      <c r="D62" s="25" t="s">
        <v>377</v>
      </c>
      <c r="E62" s="6">
        <v>23</v>
      </c>
      <c r="F62" s="41"/>
      <c r="G62" s="70">
        <v>11200</v>
      </c>
      <c r="H62" s="78"/>
      <c r="I62" s="7">
        <v>37</v>
      </c>
      <c r="J62" s="41"/>
      <c r="K62" s="70">
        <v>11200</v>
      </c>
      <c r="L62" s="64"/>
    </row>
    <row r="63" spans="1:12" x14ac:dyDescent="0.3">
      <c r="A63" s="66" t="s">
        <v>342</v>
      </c>
      <c r="B63" s="66" t="s">
        <v>13</v>
      </c>
      <c r="C63" s="67">
        <v>2711</v>
      </c>
      <c r="D63" s="25" t="s">
        <v>378</v>
      </c>
      <c r="E63" s="8">
        <v>24</v>
      </c>
      <c r="F63" s="41"/>
      <c r="G63" s="70">
        <v>19600</v>
      </c>
      <c r="H63" s="78"/>
      <c r="I63" s="7">
        <v>38</v>
      </c>
      <c r="J63" s="41"/>
      <c r="K63" s="70">
        <v>19600</v>
      </c>
      <c r="L63" s="64"/>
    </row>
    <row r="64" spans="1:12" x14ac:dyDescent="0.3">
      <c r="A64" s="66" t="s">
        <v>342</v>
      </c>
      <c r="B64" s="66" t="s">
        <v>13</v>
      </c>
      <c r="C64" s="67">
        <v>2716</v>
      </c>
      <c r="D64" s="25" t="s">
        <v>379</v>
      </c>
      <c r="E64" s="6">
        <v>24</v>
      </c>
      <c r="F64" s="41"/>
      <c r="G64" s="70">
        <v>37200</v>
      </c>
      <c r="H64" s="78"/>
      <c r="I64" s="7">
        <v>38</v>
      </c>
      <c r="J64" s="41"/>
      <c r="K64" s="70">
        <v>37200</v>
      </c>
      <c r="L64" s="64"/>
    </row>
    <row r="65" spans="1:12" x14ac:dyDescent="0.3">
      <c r="A65" s="66" t="s">
        <v>342</v>
      </c>
      <c r="B65" s="66" t="s">
        <v>13</v>
      </c>
      <c r="C65" s="67">
        <v>2718</v>
      </c>
      <c r="D65" s="25" t="s">
        <v>380</v>
      </c>
      <c r="E65" s="6">
        <v>24</v>
      </c>
      <c r="F65" s="41"/>
      <c r="G65" s="70">
        <v>3200</v>
      </c>
      <c r="H65" s="78"/>
      <c r="I65" s="7">
        <v>38</v>
      </c>
      <c r="J65" s="41"/>
      <c r="K65" s="70">
        <v>3200</v>
      </c>
      <c r="L65" s="64"/>
    </row>
    <row r="66" spans="1:12" x14ac:dyDescent="0.3">
      <c r="A66" s="66" t="s">
        <v>342</v>
      </c>
      <c r="B66" s="66" t="s">
        <v>13</v>
      </c>
      <c r="C66" s="67">
        <v>2719</v>
      </c>
      <c r="D66" s="25" t="s">
        <v>381</v>
      </c>
      <c r="E66" s="6">
        <v>24</v>
      </c>
      <c r="F66" s="41"/>
      <c r="G66" s="70">
        <v>1200.0000000000002</v>
      </c>
      <c r="H66" s="78"/>
      <c r="I66" s="7">
        <v>38</v>
      </c>
      <c r="J66" s="41"/>
      <c r="K66" s="70">
        <v>1200.0000000000002</v>
      </c>
      <c r="L66" s="64"/>
    </row>
    <row r="67" spans="1:12" x14ac:dyDescent="0.3">
      <c r="A67" s="66" t="s">
        <v>342</v>
      </c>
      <c r="B67" s="66" t="s">
        <v>13</v>
      </c>
      <c r="C67" s="67">
        <v>27110</v>
      </c>
      <c r="D67" s="25" t="s">
        <v>382</v>
      </c>
      <c r="E67" s="6">
        <v>24</v>
      </c>
      <c r="F67" s="41"/>
      <c r="G67" s="70">
        <v>3200</v>
      </c>
      <c r="H67" s="78"/>
      <c r="I67" s="7">
        <v>38</v>
      </c>
      <c r="J67" s="41"/>
      <c r="K67" s="70">
        <v>3200</v>
      </c>
      <c r="L67" s="64"/>
    </row>
    <row r="68" spans="1:12" x14ac:dyDescent="0.3">
      <c r="A68" s="66" t="s">
        <v>342</v>
      </c>
      <c r="B68" s="66" t="s">
        <v>13</v>
      </c>
      <c r="C68" s="67">
        <v>2713</v>
      </c>
      <c r="D68" s="25" t="s">
        <v>383</v>
      </c>
      <c r="E68" s="8">
        <v>24</v>
      </c>
      <c r="F68" s="41"/>
      <c r="G68" s="70">
        <v>34400</v>
      </c>
      <c r="H68" s="78"/>
      <c r="I68" s="7">
        <v>38</v>
      </c>
      <c r="J68" s="41"/>
      <c r="K68" s="70">
        <v>34400</v>
      </c>
      <c r="L68" s="64"/>
    </row>
    <row r="69" spans="1:12" x14ac:dyDescent="0.3">
      <c r="A69" s="66" t="s">
        <v>342</v>
      </c>
      <c r="B69" s="66" t="s">
        <v>13</v>
      </c>
      <c r="C69" s="67">
        <v>1326</v>
      </c>
      <c r="D69" s="25" t="s">
        <v>384</v>
      </c>
      <c r="E69" s="6">
        <v>25</v>
      </c>
      <c r="F69" s="41"/>
      <c r="G69" s="70">
        <v>6800.0000000000009</v>
      </c>
      <c r="H69" s="78"/>
      <c r="I69" s="7">
        <v>39</v>
      </c>
      <c r="J69" s="41"/>
      <c r="K69" s="70">
        <v>6800.0000000000009</v>
      </c>
      <c r="L69" s="64"/>
    </row>
    <row r="70" spans="1:12" x14ac:dyDescent="0.3">
      <c r="A70" s="66" t="s">
        <v>342</v>
      </c>
      <c r="B70" s="66" t="s">
        <v>13</v>
      </c>
      <c r="C70" s="67">
        <v>1327</v>
      </c>
      <c r="D70" s="25" t="s">
        <v>385</v>
      </c>
      <c r="E70" s="6">
        <v>25</v>
      </c>
      <c r="F70" s="41"/>
      <c r="G70" s="70">
        <v>7600</v>
      </c>
      <c r="H70" s="78"/>
      <c r="I70" s="7">
        <v>39</v>
      </c>
      <c r="J70" s="41"/>
      <c r="K70" s="70">
        <v>7600</v>
      </c>
      <c r="L70" s="64"/>
    </row>
    <row r="71" spans="1:12" x14ac:dyDescent="0.3">
      <c r="A71" s="66" t="s">
        <v>342</v>
      </c>
      <c r="B71" s="66" t="s">
        <v>13</v>
      </c>
      <c r="C71" s="6">
        <v>2784</v>
      </c>
      <c r="D71" s="26" t="s">
        <v>386</v>
      </c>
      <c r="E71" s="6">
        <v>25</v>
      </c>
      <c r="F71" s="41"/>
      <c r="G71" s="70">
        <v>25599.999999999996</v>
      </c>
      <c r="H71" s="78"/>
      <c r="I71" s="7">
        <v>39</v>
      </c>
      <c r="J71" s="41"/>
      <c r="K71" s="70">
        <v>25599.999999999996</v>
      </c>
      <c r="L71" s="64"/>
    </row>
    <row r="72" spans="1:12" x14ac:dyDescent="0.3">
      <c r="A72" s="66" t="s">
        <v>342</v>
      </c>
      <c r="B72" s="66" t="s">
        <v>13</v>
      </c>
      <c r="C72" s="67">
        <v>29020</v>
      </c>
      <c r="D72" s="25" t="s">
        <v>387</v>
      </c>
      <c r="E72" s="6">
        <v>25</v>
      </c>
      <c r="F72" s="41"/>
      <c r="G72" s="70">
        <v>2800.0000000000009</v>
      </c>
      <c r="H72" s="78"/>
      <c r="I72" s="7">
        <v>39</v>
      </c>
      <c r="J72" s="41"/>
      <c r="K72" s="70">
        <v>2800.0000000000009</v>
      </c>
      <c r="L72" s="64"/>
    </row>
    <row r="73" spans="1:12" x14ac:dyDescent="0.3">
      <c r="A73" s="66" t="s">
        <v>342</v>
      </c>
      <c r="B73" s="66" t="s">
        <v>13</v>
      </c>
      <c r="C73" s="67">
        <v>29021</v>
      </c>
      <c r="D73" s="25" t="s">
        <v>388</v>
      </c>
      <c r="E73" s="6">
        <v>25</v>
      </c>
      <c r="F73" s="41"/>
      <c r="G73" s="70">
        <v>25600</v>
      </c>
      <c r="H73" s="78"/>
      <c r="I73" s="7">
        <v>39</v>
      </c>
      <c r="J73" s="41"/>
      <c r="K73" s="70">
        <v>25600</v>
      </c>
      <c r="L73" s="64"/>
    </row>
    <row r="74" spans="1:12" x14ac:dyDescent="0.3">
      <c r="A74" s="66" t="s">
        <v>342</v>
      </c>
      <c r="B74" s="66" t="s">
        <v>13</v>
      </c>
      <c r="C74" s="67">
        <v>29024</v>
      </c>
      <c r="D74" s="25" t="s">
        <v>389</v>
      </c>
      <c r="E74" s="6">
        <v>25</v>
      </c>
      <c r="F74" s="41"/>
      <c r="G74" s="70">
        <v>13600</v>
      </c>
      <c r="H74" s="78"/>
      <c r="I74" s="7">
        <v>39</v>
      </c>
      <c r="J74" s="41"/>
      <c r="K74" s="70">
        <v>13600</v>
      </c>
      <c r="L74" s="64"/>
    </row>
    <row r="75" spans="1:12" x14ac:dyDescent="0.3">
      <c r="A75" s="38" t="s">
        <v>390</v>
      </c>
      <c r="B75" s="38" t="s">
        <v>4</v>
      </c>
      <c r="C75" s="39">
        <v>291</v>
      </c>
      <c r="D75" s="76" t="s">
        <v>391</v>
      </c>
      <c r="E75" s="41">
        <v>18</v>
      </c>
      <c r="F75" s="41"/>
      <c r="G75" s="43">
        <v>88000</v>
      </c>
      <c r="H75" s="78"/>
      <c r="I75" s="41">
        <f>E75+15</f>
        <v>33</v>
      </c>
      <c r="J75" s="41"/>
      <c r="K75" s="43">
        <v>88000</v>
      </c>
      <c r="L75" s="64"/>
    </row>
    <row r="76" spans="1:12" x14ac:dyDescent="0.3">
      <c r="A76" s="38" t="s">
        <v>390</v>
      </c>
      <c r="B76" s="38" t="s">
        <v>13</v>
      </c>
      <c r="C76" s="41">
        <v>3511</v>
      </c>
      <c r="D76" s="76" t="s">
        <v>397</v>
      </c>
      <c r="E76" s="41">
        <v>18</v>
      </c>
      <c r="F76" s="41"/>
      <c r="G76" s="43">
        <v>30000</v>
      </c>
      <c r="H76" s="78"/>
      <c r="I76" s="41">
        <f t="shared" ref="I76:I114" si="0">E76+15</f>
        <v>33</v>
      </c>
      <c r="J76" s="41"/>
      <c r="K76" s="43">
        <v>30000</v>
      </c>
      <c r="L76" s="64"/>
    </row>
    <row r="77" spans="1:12" x14ac:dyDescent="0.3">
      <c r="A77" s="38" t="s">
        <v>390</v>
      </c>
      <c r="B77" s="38" t="s">
        <v>13</v>
      </c>
      <c r="C77" s="41">
        <v>2901</v>
      </c>
      <c r="D77" s="76" t="s">
        <v>398</v>
      </c>
      <c r="E77" s="41">
        <v>18</v>
      </c>
      <c r="F77" s="41"/>
      <c r="G77" s="43">
        <f>1500+5400+3800</f>
        <v>10700</v>
      </c>
      <c r="H77" s="78"/>
      <c r="I77" s="41">
        <f t="shared" si="0"/>
        <v>33</v>
      </c>
      <c r="J77" s="41"/>
      <c r="K77" s="43">
        <f>1500+5400+3800</f>
        <v>10700</v>
      </c>
      <c r="L77" s="64"/>
    </row>
    <row r="78" spans="1:12" x14ac:dyDescent="0.3">
      <c r="A78" s="38" t="s">
        <v>390</v>
      </c>
      <c r="B78" s="38" t="s">
        <v>13</v>
      </c>
      <c r="C78" s="41">
        <v>2902</v>
      </c>
      <c r="D78" s="76" t="s">
        <v>400</v>
      </c>
      <c r="E78" s="41">
        <v>18</v>
      </c>
      <c r="F78" s="41"/>
      <c r="G78" s="43">
        <v>4700</v>
      </c>
      <c r="H78" s="78"/>
      <c r="I78" s="41">
        <f t="shared" si="0"/>
        <v>33</v>
      </c>
      <c r="J78" s="41"/>
      <c r="K78" s="43">
        <v>4700</v>
      </c>
      <c r="L78" s="64"/>
    </row>
    <row r="79" spans="1:12" x14ac:dyDescent="0.3">
      <c r="A79" s="38" t="s">
        <v>390</v>
      </c>
      <c r="B79" s="38" t="s">
        <v>4</v>
      </c>
      <c r="C79" s="41">
        <v>290</v>
      </c>
      <c r="D79" s="76" t="s">
        <v>519</v>
      </c>
      <c r="E79" s="41">
        <v>18</v>
      </c>
      <c r="F79" s="41"/>
      <c r="G79" s="43">
        <v>9000</v>
      </c>
      <c r="H79" s="78"/>
      <c r="I79" s="41">
        <f t="shared" si="0"/>
        <v>33</v>
      </c>
      <c r="J79" s="41"/>
      <c r="K79" s="43">
        <v>9000</v>
      </c>
      <c r="L79" s="64"/>
    </row>
    <row r="80" spans="1:12" x14ac:dyDescent="0.3">
      <c r="A80" s="38" t="s">
        <v>390</v>
      </c>
      <c r="B80" s="38" t="s">
        <v>13</v>
      </c>
      <c r="C80" s="41">
        <v>2904</v>
      </c>
      <c r="D80" s="76" t="s">
        <v>392</v>
      </c>
      <c r="E80" s="41">
        <v>19</v>
      </c>
      <c r="F80" s="41"/>
      <c r="G80" s="43">
        <f>7700+8000+7600+2160</f>
        <v>25460</v>
      </c>
      <c r="H80" s="78"/>
      <c r="I80" s="41">
        <f t="shared" si="0"/>
        <v>34</v>
      </c>
      <c r="J80" s="41"/>
      <c r="K80" s="43">
        <f>7700+8000+7600+2160</f>
        <v>25460</v>
      </c>
      <c r="L80" s="64"/>
    </row>
    <row r="81" spans="1:12" x14ac:dyDescent="0.3">
      <c r="A81" s="38" t="s">
        <v>390</v>
      </c>
      <c r="B81" s="38" t="s">
        <v>13</v>
      </c>
      <c r="C81" s="41">
        <v>2907</v>
      </c>
      <c r="D81" s="76" t="s">
        <v>393</v>
      </c>
      <c r="E81" s="41">
        <v>19</v>
      </c>
      <c r="F81" s="41"/>
      <c r="G81" s="43">
        <v>4600</v>
      </c>
      <c r="H81" s="78"/>
      <c r="I81" s="41">
        <f t="shared" si="0"/>
        <v>34</v>
      </c>
      <c r="J81" s="41"/>
      <c r="K81" s="43">
        <v>4600</v>
      </c>
      <c r="L81" s="64"/>
    </row>
    <row r="82" spans="1:12" x14ac:dyDescent="0.3">
      <c r="A82" s="38" t="s">
        <v>390</v>
      </c>
      <c r="B82" s="38" t="s">
        <v>13</v>
      </c>
      <c r="C82" s="41">
        <v>2905</v>
      </c>
      <c r="D82" s="76" t="s">
        <v>394</v>
      </c>
      <c r="E82" s="41">
        <v>19</v>
      </c>
      <c r="F82" s="41"/>
      <c r="G82" s="43">
        <v>3900</v>
      </c>
      <c r="H82" s="78"/>
      <c r="I82" s="41">
        <f t="shared" si="0"/>
        <v>34</v>
      </c>
      <c r="J82" s="41"/>
      <c r="K82" s="43">
        <v>3900</v>
      </c>
      <c r="L82" s="64"/>
    </row>
    <row r="83" spans="1:12" x14ac:dyDescent="0.3">
      <c r="A83" s="38" t="s">
        <v>390</v>
      </c>
      <c r="B83" s="38" t="s">
        <v>13</v>
      </c>
      <c r="C83" s="41">
        <v>2908</v>
      </c>
      <c r="D83" s="76" t="s">
        <v>395</v>
      </c>
      <c r="E83" s="41">
        <v>19</v>
      </c>
      <c r="F83" s="41"/>
      <c r="G83" s="43">
        <v>2300</v>
      </c>
      <c r="H83" s="78"/>
      <c r="I83" s="41">
        <f t="shared" si="0"/>
        <v>34</v>
      </c>
      <c r="J83" s="41"/>
      <c r="K83" s="43">
        <v>2300</v>
      </c>
      <c r="L83" s="64"/>
    </row>
    <row r="84" spans="1:12" x14ac:dyDescent="0.3">
      <c r="A84" s="38" t="s">
        <v>390</v>
      </c>
      <c r="B84" s="38" t="s">
        <v>13</v>
      </c>
      <c r="C84" s="41">
        <v>3510</v>
      </c>
      <c r="D84" s="76" t="s">
        <v>396</v>
      </c>
      <c r="E84" s="41">
        <v>19</v>
      </c>
      <c r="F84" s="41"/>
      <c r="G84" s="43">
        <v>30500</v>
      </c>
      <c r="H84" s="78"/>
      <c r="I84" s="41">
        <f t="shared" si="0"/>
        <v>34</v>
      </c>
      <c r="J84" s="41"/>
      <c r="K84" s="43">
        <v>30500</v>
      </c>
      <c r="L84" s="64"/>
    </row>
    <row r="85" spans="1:12" x14ac:dyDescent="0.3">
      <c r="A85" s="38" t="s">
        <v>390</v>
      </c>
      <c r="B85" s="38" t="s">
        <v>13</v>
      </c>
      <c r="C85" s="41">
        <v>2903</v>
      </c>
      <c r="D85" s="76" t="s">
        <v>399</v>
      </c>
      <c r="E85" s="41">
        <v>19</v>
      </c>
      <c r="F85" s="41"/>
      <c r="G85" s="43">
        <f>500+6500</f>
        <v>7000</v>
      </c>
      <c r="H85" s="78"/>
      <c r="I85" s="41">
        <f t="shared" si="0"/>
        <v>34</v>
      </c>
      <c r="J85" s="41"/>
      <c r="K85" s="43">
        <f>500+6500</f>
        <v>7000</v>
      </c>
      <c r="L85" s="64"/>
    </row>
    <row r="86" spans="1:12" x14ac:dyDescent="0.3">
      <c r="A86" s="38" t="s">
        <v>390</v>
      </c>
      <c r="B86" s="38" t="s">
        <v>13</v>
      </c>
      <c r="C86" s="41">
        <v>2909</v>
      </c>
      <c r="D86" s="76" t="s">
        <v>401</v>
      </c>
      <c r="E86" s="41">
        <v>19</v>
      </c>
      <c r="F86" s="41"/>
      <c r="G86" s="43">
        <v>7000</v>
      </c>
      <c r="H86" s="78"/>
      <c r="I86" s="41">
        <f t="shared" si="0"/>
        <v>34</v>
      </c>
      <c r="J86" s="41"/>
      <c r="K86" s="43">
        <v>7000</v>
      </c>
      <c r="L86" s="64"/>
    </row>
    <row r="87" spans="1:12" x14ac:dyDescent="0.3">
      <c r="A87" s="38" t="s">
        <v>390</v>
      </c>
      <c r="B87" s="38" t="s">
        <v>13</v>
      </c>
      <c r="C87" s="41">
        <v>353</v>
      </c>
      <c r="D87" s="76" t="s">
        <v>402</v>
      </c>
      <c r="E87" s="41">
        <v>20</v>
      </c>
      <c r="F87" s="41"/>
      <c r="G87" s="43">
        <v>37500</v>
      </c>
      <c r="H87" s="78"/>
      <c r="I87" s="41">
        <f t="shared" si="0"/>
        <v>35</v>
      </c>
      <c r="J87" s="41"/>
      <c r="K87" s="43">
        <v>37500</v>
      </c>
      <c r="L87" s="64"/>
    </row>
    <row r="88" spans="1:12" x14ac:dyDescent="0.3">
      <c r="A88" s="38" t="s">
        <v>390</v>
      </c>
      <c r="B88" s="38" t="s">
        <v>13</v>
      </c>
      <c r="C88" s="41">
        <v>3512</v>
      </c>
      <c r="D88" s="76" t="s">
        <v>403</v>
      </c>
      <c r="E88" s="41">
        <v>20</v>
      </c>
      <c r="F88" s="41"/>
      <c r="G88" s="43">
        <v>3100</v>
      </c>
      <c r="H88" s="78"/>
      <c r="I88" s="41">
        <f t="shared" si="0"/>
        <v>35</v>
      </c>
      <c r="J88" s="41"/>
      <c r="K88" s="43">
        <v>3100</v>
      </c>
      <c r="L88" s="64"/>
    </row>
    <row r="89" spans="1:12" x14ac:dyDescent="0.3">
      <c r="A89" s="38" t="s">
        <v>390</v>
      </c>
      <c r="B89" s="38" t="s">
        <v>13</v>
      </c>
      <c r="C89" s="41">
        <v>356</v>
      </c>
      <c r="D89" s="76" t="s">
        <v>404</v>
      </c>
      <c r="E89" s="41">
        <v>20</v>
      </c>
      <c r="F89" s="41"/>
      <c r="G89" s="43">
        <v>4300</v>
      </c>
      <c r="H89" s="78"/>
      <c r="I89" s="41">
        <f t="shared" si="0"/>
        <v>35</v>
      </c>
      <c r="J89" s="41"/>
      <c r="K89" s="43">
        <v>4300</v>
      </c>
      <c r="L89" s="64"/>
    </row>
    <row r="90" spans="1:12" x14ac:dyDescent="0.3">
      <c r="A90" s="38" t="s">
        <v>390</v>
      </c>
      <c r="B90" s="38" t="s">
        <v>13</v>
      </c>
      <c r="C90" s="41">
        <v>357</v>
      </c>
      <c r="D90" s="76" t="s">
        <v>405</v>
      </c>
      <c r="E90" s="41">
        <v>20</v>
      </c>
      <c r="F90" s="41"/>
      <c r="G90" s="43">
        <v>12000</v>
      </c>
      <c r="H90" s="78"/>
      <c r="I90" s="41">
        <f t="shared" si="0"/>
        <v>35</v>
      </c>
      <c r="J90" s="41"/>
      <c r="K90" s="43">
        <v>12000</v>
      </c>
      <c r="L90" s="64"/>
    </row>
    <row r="91" spans="1:12" x14ac:dyDescent="0.3">
      <c r="A91" s="38" t="s">
        <v>390</v>
      </c>
      <c r="B91" s="38" t="s">
        <v>13</v>
      </c>
      <c r="C91" s="41">
        <v>358</v>
      </c>
      <c r="D91" s="76" t="s">
        <v>406</v>
      </c>
      <c r="E91" s="41">
        <v>20</v>
      </c>
      <c r="F91" s="41"/>
      <c r="G91" s="43">
        <v>800</v>
      </c>
      <c r="H91" s="78"/>
      <c r="I91" s="41">
        <f t="shared" si="0"/>
        <v>35</v>
      </c>
      <c r="J91" s="41"/>
      <c r="K91" s="43">
        <v>800</v>
      </c>
      <c r="L91" s="64"/>
    </row>
    <row r="92" spans="1:12" x14ac:dyDescent="0.3">
      <c r="A92" s="38" t="s">
        <v>390</v>
      </c>
      <c r="B92" s="38" t="s">
        <v>13</v>
      </c>
      <c r="C92" s="41">
        <v>355</v>
      </c>
      <c r="D92" s="76" t="s">
        <v>407</v>
      </c>
      <c r="E92" s="41">
        <v>20</v>
      </c>
      <c r="F92" s="41"/>
      <c r="G92" s="43">
        <v>2100</v>
      </c>
      <c r="H92" s="78"/>
      <c r="I92" s="41">
        <f t="shared" si="0"/>
        <v>35</v>
      </c>
      <c r="J92" s="41"/>
      <c r="K92" s="43">
        <v>2100</v>
      </c>
      <c r="L92" s="64"/>
    </row>
    <row r="93" spans="1:12" x14ac:dyDescent="0.3">
      <c r="A93" s="38" t="s">
        <v>390</v>
      </c>
      <c r="B93" s="38" t="s">
        <v>13</v>
      </c>
      <c r="C93" s="41">
        <v>354</v>
      </c>
      <c r="D93" s="76" t="s">
        <v>408</v>
      </c>
      <c r="E93" s="41">
        <v>20</v>
      </c>
      <c r="F93" s="41"/>
      <c r="G93" s="43">
        <v>17500</v>
      </c>
      <c r="H93" s="78"/>
      <c r="I93" s="41">
        <f t="shared" si="0"/>
        <v>35</v>
      </c>
      <c r="J93" s="41"/>
      <c r="K93" s="43">
        <v>17500</v>
      </c>
      <c r="L93" s="64"/>
    </row>
    <row r="94" spans="1:12" x14ac:dyDescent="0.3">
      <c r="A94" s="38" t="s">
        <v>390</v>
      </c>
      <c r="B94" s="38" t="s">
        <v>13</v>
      </c>
      <c r="C94" s="41">
        <v>352</v>
      </c>
      <c r="D94" s="76" t="s">
        <v>409</v>
      </c>
      <c r="E94" s="41">
        <v>20</v>
      </c>
      <c r="F94" s="41"/>
      <c r="G94" s="43">
        <v>12000</v>
      </c>
      <c r="H94" s="78"/>
      <c r="I94" s="41">
        <f t="shared" si="0"/>
        <v>35</v>
      </c>
      <c r="J94" s="41"/>
      <c r="K94" s="43">
        <v>12000</v>
      </c>
      <c r="L94" s="64"/>
    </row>
    <row r="95" spans="1:12" x14ac:dyDescent="0.3">
      <c r="A95" s="38" t="s">
        <v>390</v>
      </c>
      <c r="B95" s="38" t="s">
        <v>13</v>
      </c>
      <c r="C95" s="41">
        <v>3515</v>
      </c>
      <c r="D95" s="76" t="s">
        <v>410</v>
      </c>
      <c r="E95" s="41">
        <v>20</v>
      </c>
      <c r="F95" s="41"/>
      <c r="G95" s="43">
        <v>3800</v>
      </c>
      <c r="H95" s="78"/>
      <c r="I95" s="41">
        <f t="shared" si="0"/>
        <v>35</v>
      </c>
      <c r="J95" s="41"/>
      <c r="K95" s="43">
        <v>3800</v>
      </c>
      <c r="L95" s="64"/>
    </row>
    <row r="96" spans="1:12" x14ac:dyDescent="0.3">
      <c r="A96" s="38" t="s">
        <v>390</v>
      </c>
      <c r="B96" s="38" t="s">
        <v>13</v>
      </c>
      <c r="C96" s="41">
        <v>3514</v>
      </c>
      <c r="D96" s="76" t="s">
        <v>411</v>
      </c>
      <c r="E96" s="41">
        <v>20</v>
      </c>
      <c r="F96" s="41"/>
      <c r="G96" s="43">
        <f>1300+6000</f>
        <v>7300</v>
      </c>
      <c r="H96" s="78"/>
      <c r="I96" s="41">
        <f t="shared" si="0"/>
        <v>35</v>
      </c>
      <c r="J96" s="41"/>
      <c r="K96" s="43">
        <f>1300+6000</f>
        <v>7300</v>
      </c>
      <c r="L96" s="64"/>
    </row>
    <row r="97" spans="1:12" x14ac:dyDescent="0.3">
      <c r="A97" s="38" t="s">
        <v>390</v>
      </c>
      <c r="B97" s="38" t="s">
        <v>13</v>
      </c>
      <c r="C97" s="41">
        <v>3513</v>
      </c>
      <c r="D97" s="76" t="s">
        <v>412</v>
      </c>
      <c r="E97" s="41">
        <v>20</v>
      </c>
      <c r="F97" s="41"/>
      <c r="G97" s="43">
        <v>6200</v>
      </c>
      <c r="H97" s="78"/>
      <c r="I97" s="41">
        <f t="shared" si="0"/>
        <v>35</v>
      </c>
      <c r="J97" s="41"/>
      <c r="K97" s="43">
        <v>6200</v>
      </c>
      <c r="L97" s="64"/>
    </row>
    <row r="98" spans="1:12" x14ac:dyDescent="0.3">
      <c r="A98" s="38" t="s">
        <v>390</v>
      </c>
      <c r="B98" s="38" t="s">
        <v>13</v>
      </c>
      <c r="C98" s="41">
        <v>2914</v>
      </c>
      <c r="D98" s="76" t="s">
        <v>414</v>
      </c>
      <c r="E98" s="41">
        <v>21</v>
      </c>
      <c r="F98" s="41"/>
      <c r="G98" s="43">
        <v>31100</v>
      </c>
      <c r="H98" s="78"/>
      <c r="I98" s="41">
        <f t="shared" si="0"/>
        <v>36</v>
      </c>
      <c r="J98" s="41"/>
      <c r="K98" s="43">
        <v>31100</v>
      </c>
      <c r="L98" s="64"/>
    </row>
    <row r="99" spans="1:12" x14ac:dyDescent="0.3">
      <c r="A99" s="38" t="s">
        <v>390</v>
      </c>
      <c r="B99" s="38" t="s">
        <v>13</v>
      </c>
      <c r="C99" s="41">
        <v>2913</v>
      </c>
      <c r="D99" s="76" t="s">
        <v>413</v>
      </c>
      <c r="E99" s="41">
        <v>21</v>
      </c>
      <c r="F99" s="41"/>
      <c r="G99" s="43">
        <v>12800</v>
      </c>
      <c r="H99" s="78"/>
      <c r="I99" s="41">
        <f t="shared" si="0"/>
        <v>36</v>
      </c>
      <c r="J99" s="41"/>
      <c r="K99" s="43">
        <v>12800</v>
      </c>
      <c r="L99" s="64"/>
    </row>
    <row r="100" spans="1:12" x14ac:dyDescent="0.3">
      <c r="A100" s="38" t="s">
        <v>390</v>
      </c>
      <c r="B100" s="38" t="s">
        <v>13</v>
      </c>
      <c r="C100" s="41">
        <v>2911</v>
      </c>
      <c r="D100" s="76" t="s">
        <v>416</v>
      </c>
      <c r="E100" s="41">
        <v>21</v>
      </c>
      <c r="F100" s="41"/>
      <c r="G100" s="43">
        <v>21700</v>
      </c>
      <c r="H100" s="78"/>
      <c r="I100" s="41">
        <f t="shared" si="0"/>
        <v>36</v>
      </c>
      <c r="J100" s="41"/>
      <c r="K100" s="43">
        <v>21700</v>
      </c>
      <c r="L100" s="64"/>
    </row>
    <row r="101" spans="1:12" x14ac:dyDescent="0.3">
      <c r="A101" s="38" t="s">
        <v>390</v>
      </c>
      <c r="B101" s="38" t="s">
        <v>13</v>
      </c>
      <c r="C101" s="41">
        <v>2912</v>
      </c>
      <c r="D101" s="76" t="s">
        <v>420</v>
      </c>
      <c r="E101" s="41">
        <v>21</v>
      </c>
      <c r="F101" s="41"/>
      <c r="G101" s="43">
        <v>5000</v>
      </c>
      <c r="H101" s="78"/>
      <c r="I101" s="41">
        <f t="shared" si="0"/>
        <v>36</v>
      </c>
      <c r="J101" s="41"/>
      <c r="K101" s="43">
        <v>5000</v>
      </c>
      <c r="L101" s="64"/>
    </row>
    <row r="102" spans="1:12" x14ac:dyDescent="0.3">
      <c r="A102" s="38" t="s">
        <v>390</v>
      </c>
      <c r="B102" s="38" t="s">
        <v>13</v>
      </c>
      <c r="C102" s="41">
        <v>2916</v>
      </c>
      <c r="D102" s="76" t="s">
        <v>415</v>
      </c>
      <c r="E102" s="41">
        <v>21</v>
      </c>
      <c r="F102" s="41"/>
      <c r="G102" s="43">
        <v>5900</v>
      </c>
      <c r="H102" s="78"/>
      <c r="I102" s="41">
        <f t="shared" si="0"/>
        <v>36</v>
      </c>
      <c r="J102" s="41"/>
      <c r="K102" s="43">
        <v>5900</v>
      </c>
      <c r="L102" s="64"/>
    </row>
    <row r="103" spans="1:12" x14ac:dyDescent="0.3">
      <c r="A103" s="38" t="s">
        <v>390</v>
      </c>
      <c r="B103" s="38" t="s">
        <v>13</v>
      </c>
      <c r="C103" s="41">
        <v>2915</v>
      </c>
      <c r="D103" s="76" t="s">
        <v>417</v>
      </c>
      <c r="E103" s="41">
        <v>21</v>
      </c>
      <c r="F103" s="41"/>
      <c r="G103" s="43">
        <v>41100</v>
      </c>
      <c r="H103" s="78"/>
      <c r="I103" s="41">
        <f t="shared" si="0"/>
        <v>36</v>
      </c>
      <c r="J103" s="41"/>
      <c r="K103" s="43">
        <v>41100</v>
      </c>
      <c r="L103" s="64"/>
    </row>
    <row r="104" spans="1:12" x14ac:dyDescent="0.3">
      <c r="A104" s="38" t="s">
        <v>390</v>
      </c>
      <c r="B104" s="38" t="s">
        <v>13</v>
      </c>
      <c r="C104" s="41">
        <v>29011</v>
      </c>
      <c r="D104" s="76" t="s">
        <v>418</v>
      </c>
      <c r="E104" s="41">
        <v>22</v>
      </c>
      <c r="F104" s="41"/>
      <c r="G104" s="43">
        <v>14700</v>
      </c>
      <c r="H104" s="78"/>
      <c r="I104" s="41">
        <f t="shared" si="0"/>
        <v>37</v>
      </c>
      <c r="J104" s="41"/>
      <c r="K104" s="43">
        <v>14700</v>
      </c>
      <c r="L104" s="64"/>
    </row>
    <row r="105" spans="1:12" x14ac:dyDescent="0.3">
      <c r="A105" s="38" t="s">
        <v>390</v>
      </c>
      <c r="B105" s="38" t="s">
        <v>13</v>
      </c>
      <c r="C105" s="41">
        <v>2918</v>
      </c>
      <c r="D105" s="76" t="s">
        <v>419</v>
      </c>
      <c r="E105" s="41">
        <v>22</v>
      </c>
      <c r="F105" s="41"/>
      <c r="G105" s="43">
        <v>22000</v>
      </c>
      <c r="H105" s="78"/>
      <c r="I105" s="41">
        <f t="shared" si="0"/>
        <v>37</v>
      </c>
      <c r="J105" s="41"/>
      <c r="K105" s="43">
        <v>18500</v>
      </c>
      <c r="L105" s="64"/>
    </row>
    <row r="106" spans="1:12" x14ac:dyDescent="0.3">
      <c r="A106" s="38" t="s">
        <v>390</v>
      </c>
      <c r="B106" s="38" t="s">
        <v>4</v>
      </c>
      <c r="C106" s="41">
        <v>290</v>
      </c>
      <c r="D106" s="76" t="s">
        <v>520</v>
      </c>
      <c r="E106" s="41">
        <v>22</v>
      </c>
      <c r="F106" s="41"/>
      <c r="G106" s="43">
        <v>2000</v>
      </c>
      <c r="H106" s="78"/>
      <c r="I106" s="41">
        <f t="shared" si="0"/>
        <v>37</v>
      </c>
      <c r="J106" s="41"/>
      <c r="K106" s="43">
        <v>2000</v>
      </c>
      <c r="L106" s="64"/>
    </row>
    <row r="107" spans="1:12" x14ac:dyDescent="0.3">
      <c r="A107" s="38" t="s">
        <v>390</v>
      </c>
      <c r="B107" s="38" t="s">
        <v>13</v>
      </c>
      <c r="C107" s="41">
        <v>29010</v>
      </c>
      <c r="D107" s="76" t="s">
        <v>422</v>
      </c>
      <c r="E107" s="41">
        <v>22</v>
      </c>
      <c r="F107" s="41"/>
      <c r="G107" s="43">
        <v>4400</v>
      </c>
      <c r="H107" s="78"/>
      <c r="I107" s="41">
        <f t="shared" si="0"/>
        <v>37</v>
      </c>
      <c r="J107" s="41"/>
      <c r="K107" s="43">
        <v>17200</v>
      </c>
      <c r="L107" s="64"/>
    </row>
    <row r="108" spans="1:12" x14ac:dyDescent="0.3">
      <c r="A108" s="38" t="s">
        <v>390</v>
      </c>
      <c r="B108" s="38" t="s">
        <v>13</v>
      </c>
      <c r="C108" s="41">
        <v>29013</v>
      </c>
      <c r="D108" s="76" t="s">
        <v>423</v>
      </c>
      <c r="E108" s="41">
        <v>22</v>
      </c>
      <c r="F108" s="41"/>
      <c r="G108" s="43">
        <v>5800</v>
      </c>
      <c r="H108" s="78"/>
      <c r="I108" s="41">
        <f t="shared" si="0"/>
        <v>37</v>
      </c>
      <c r="J108" s="41"/>
      <c r="K108" s="43">
        <v>4400</v>
      </c>
      <c r="L108" s="64"/>
    </row>
    <row r="109" spans="1:12" x14ac:dyDescent="0.3">
      <c r="A109" s="38" t="s">
        <v>390</v>
      </c>
      <c r="B109" s="38" t="s">
        <v>13</v>
      </c>
      <c r="C109" s="41">
        <v>29014</v>
      </c>
      <c r="D109" s="76" t="s">
        <v>424</v>
      </c>
      <c r="E109" s="41">
        <v>22</v>
      </c>
      <c r="F109" s="41"/>
      <c r="G109" s="43">
        <v>2900</v>
      </c>
      <c r="H109" s="78"/>
      <c r="I109" s="41">
        <f t="shared" si="0"/>
        <v>37</v>
      </c>
      <c r="J109" s="41"/>
      <c r="K109" s="43">
        <v>5800</v>
      </c>
      <c r="L109" s="64"/>
    </row>
    <row r="110" spans="1:12" x14ac:dyDescent="0.3">
      <c r="A110" s="38" t="s">
        <v>390</v>
      </c>
      <c r="B110" s="38" t="s">
        <v>13</v>
      </c>
      <c r="C110" s="41">
        <v>29110</v>
      </c>
      <c r="D110" s="76" t="s">
        <v>425</v>
      </c>
      <c r="E110" s="41">
        <v>22</v>
      </c>
      <c r="F110" s="41"/>
      <c r="G110" s="43">
        <v>30000</v>
      </c>
      <c r="H110" s="78"/>
      <c r="I110" s="41">
        <f t="shared" si="0"/>
        <v>37</v>
      </c>
      <c r="J110" s="41"/>
      <c r="K110" s="43">
        <v>2900</v>
      </c>
      <c r="L110" s="64"/>
    </row>
    <row r="111" spans="1:12" x14ac:dyDescent="0.3">
      <c r="A111" s="38" t="s">
        <v>390</v>
      </c>
      <c r="B111" s="38" t="s">
        <v>13</v>
      </c>
      <c r="C111" s="41">
        <v>29015</v>
      </c>
      <c r="D111" s="76" t="s">
        <v>426</v>
      </c>
      <c r="E111" s="41">
        <v>22</v>
      </c>
      <c r="F111" s="41"/>
      <c r="G111" s="43">
        <v>11600</v>
      </c>
      <c r="H111" s="78"/>
      <c r="I111" s="41">
        <f t="shared" si="0"/>
        <v>37</v>
      </c>
      <c r="J111" s="41"/>
      <c r="K111" s="43">
        <v>30000</v>
      </c>
      <c r="L111" s="64"/>
    </row>
    <row r="112" spans="1:12" x14ac:dyDescent="0.3">
      <c r="A112" s="38" t="s">
        <v>390</v>
      </c>
      <c r="B112" s="38" t="s">
        <v>13</v>
      </c>
      <c r="C112" s="41">
        <v>2919</v>
      </c>
      <c r="D112" s="76" t="s">
        <v>427</v>
      </c>
      <c r="E112" s="41">
        <v>22</v>
      </c>
      <c r="F112" s="41"/>
      <c r="G112" s="43">
        <v>15000</v>
      </c>
      <c r="H112" s="78"/>
      <c r="I112" s="41">
        <f t="shared" si="0"/>
        <v>37</v>
      </c>
      <c r="J112" s="41"/>
      <c r="K112" s="43">
        <v>11600</v>
      </c>
      <c r="L112" s="64"/>
    </row>
    <row r="113" spans="1:12" x14ac:dyDescent="0.3">
      <c r="A113" s="38" t="s">
        <v>390</v>
      </c>
      <c r="B113" s="38" t="s">
        <v>13</v>
      </c>
      <c r="C113" s="41">
        <v>2917</v>
      </c>
      <c r="D113" s="76" t="s">
        <v>428</v>
      </c>
      <c r="E113" s="41">
        <v>22</v>
      </c>
      <c r="F113" s="41"/>
      <c r="G113" s="43">
        <v>3100</v>
      </c>
      <c r="H113" s="78"/>
      <c r="I113" s="41">
        <f t="shared" si="0"/>
        <v>37</v>
      </c>
      <c r="J113" s="41"/>
      <c r="K113" s="43">
        <v>15000</v>
      </c>
      <c r="L113" s="64"/>
    </row>
    <row r="114" spans="1:12" x14ac:dyDescent="0.3">
      <c r="A114" s="38" t="s">
        <v>390</v>
      </c>
      <c r="B114" s="38" t="s">
        <v>13</v>
      </c>
      <c r="C114" s="41">
        <v>29016</v>
      </c>
      <c r="D114" s="76" t="s">
        <v>429</v>
      </c>
      <c r="E114" s="41">
        <v>22</v>
      </c>
      <c r="F114" s="41"/>
      <c r="G114" s="43">
        <v>1700</v>
      </c>
      <c r="H114" s="78"/>
      <c r="I114" s="41">
        <f t="shared" si="0"/>
        <v>37</v>
      </c>
      <c r="J114" s="41"/>
      <c r="K114" s="43">
        <v>3100</v>
      </c>
      <c r="L114" s="64"/>
    </row>
    <row r="115" spans="1:12" x14ac:dyDescent="0.3">
      <c r="A115" s="38" t="s">
        <v>390</v>
      </c>
      <c r="B115" s="38" t="s">
        <v>4</v>
      </c>
      <c r="C115" s="41">
        <v>290</v>
      </c>
      <c r="D115" s="76" t="s">
        <v>421</v>
      </c>
      <c r="E115" s="41" t="s">
        <v>531</v>
      </c>
      <c r="F115" s="41"/>
      <c r="G115" s="43" t="s">
        <v>531</v>
      </c>
      <c r="H115" s="78"/>
      <c r="I115" s="41">
        <v>38</v>
      </c>
      <c r="J115" s="41"/>
      <c r="K115" s="43">
        <v>17500</v>
      </c>
      <c r="L115" s="64"/>
    </row>
    <row r="116" spans="1:12" ht="19.95" customHeight="1" x14ac:dyDescent="0.3">
      <c r="A116" s="124" t="s">
        <v>477</v>
      </c>
      <c r="B116" s="125"/>
      <c r="C116" s="125"/>
      <c r="D116" s="125"/>
      <c r="E116" s="125"/>
      <c r="F116" s="126"/>
      <c r="G116" s="62">
        <f>SUM(G4:G115)</f>
        <v>1880360</v>
      </c>
      <c r="H116" s="62">
        <f>SUM(H4:H115)</f>
        <v>0</v>
      </c>
      <c r="I116" s="63"/>
      <c r="J116" s="63"/>
      <c r="K116" s="62">
        <f>SUM(K4:K115)</f>
        <v>1909860</v>
      </c>
      <c r="L116" s="85">
        <f>SUM(L4:L115)</f>
        <v>0</v>
      </c>
    </row>
    <row r="117" spans="1:12" ht="19.95" customHeight="1" x14ac:dyDescent="0.3">
      <c r="A117" s="81"/>
      <c r="B117" s="81"/>
      <c r="C117" s="81"/>
      <c r="D117" s="58" t="s">
        <v>534</v>
      </c>
      <c r="E117" s="82" t="str">
        <f>'Přehled výkonů'!$B$2</f>
        <v>xx.xx.2016</v>
      </c>
      <c r="F117" s="83"/>
      <c r="G117" s="81"/>
      <c r="H117" s="84">
        <f>H116/G116</f>
        <v>0</v>
      </c>
      <c r="I117" s="83"/>
      <c r="J117" s="83"/>
      <c r="K117" s="81"/>
      <c r="L117" s="84">
        <f>L116/K116</f>
        <v>0</v>
      </c>
    </row>
  </sheetData>
  <autoFilter ref="A3:K116"/>
  <mergeCells count="2">
    <mergeCell ref="A1:L2"/>
    <mergeCell ref="A116:F116"/>
  </mergeCells>
  <pageMargins left="0.70866141732283472" right="0.70866141732283472" top="0.78740157480314965" bottom="0.78740157480314965" header="0.31496062992125984" footer="0.31496062992125984"/>
  <pageSetup paperSize="9" scale="43" orientation="portrait" r:id="rId1"/>
  <headerFooter>
    <oddFooter>Stránka &amp;P z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'[1]Silnice II. III. v LK'!#REF!</xm:f>
          </x14:formula1>
          <xm:sqref>C4:C27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17"/>
  <sheetViews>
    <sheetView view="pageBreakPreview" zoomScale="90" zoomScaleNormal="100" zoomScaleSheetLayoutView="90" workbookViewId="0">
      <pane ySplit="3" topLeftCell="A76" activePane="bottomLeft" state="frozen"/>
      <selection activeCell="D73" sqref="D73"/>
      <selection pane="bottomLeft" activeCell="F93" sqref="F93"/>
    </sheetView>
  </sheetViews>
  <sheetFormatPr defaultRowHeight="14.4" x14ac:dyDescent="0.3"/>
  <cols>
    <col min="1" max="1" width="16" style="61" bestFit="1" customWidth="1"/>
    <col min="2" max="3" width="8.88671875" style="61"/>
    <col min="4" max="4" width="50.109375" style="37" bestFit="1" customWidth="1"/>
    <col min="5" max="6" width="14.33203125" style="37" customWidth="1"/>
    <col min="7" max="7" width="14.33203125" style="61" customWidth="1"/>
    <col min="8" max="10" width="14.33203125" style="37" customWidth="1"/>
    <col min="11" max="11" width="14.33203125" style="61" customWidth="1"/>
    <col min="12" max="12" width="14.33203125" style="37" customWidth="1"/>
    <col min="13" max="16384" width="8.88671875" style="37"/>
  </cols>
  <sheetData>
    <row r="1" spans="1:12" ht="18.899999999999999" customHeight="1" x14ac:dyDescent="0.3">
      <c r="A1" s="120" t="s">
        <v>544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1:12" ht="18.899999999999999" customHeight="1" x14ac:dyDescent="0.3">
      <c r="A2" s="120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46.8" x14ac:dyDescent="0.3">
      <c r="A3" s="72" t="s">
        <v>542</v>
      </c>
      <c r="B3" s="73" t="s">
        <v>0</v>
      </c>
      <c r="C3" s="73" t="s">
        <v>1</v>
      </c>
      <c r="D3" s="73" t="s">
        <v>239</v>
      </c>
      <c r="E3" s="73" t="s">
        <v>2</v>
      </c>
      <c r="F3" s="73" t="s">
        <v>481</v>
      </c>
      <c r="G3" s="74" t="s">
        <v>476</v>
      </c>
      <c r="H3" s="74" t="s">
        <v>482</v>
      </c>
      <c r="I3" s="73" t="s">
        <v>2</v>
      </c>
      <c r="J3" s="73" t="s">
        <v>483</v>
      </c>
      <c r="K3" s="74" t="s">
        <v>476</v>
      </c>
      <c r="L3" s="74" t="s">
        <v>482</v>
      </c>
    </row>
    <row r="4" spans="1:12" x14ac:dyDescent="0.3">
      <c r="A4" s="38" t="s">
        <v>339</v>
      </c>
      <c r="B4" s="38" t="s">
        <v>4</v>
      </c>
      <c r="C4" s="39">
        <v>282</v>
      </c>
      <c r="D4" s="86" t="s">
        <v>240</v>
      </c>
      <c r="E4" s="41">
        <v>25</v>
      </c>
      <c r="F4" s="41"/>
      <c r="G4" s="43">
        <v>13260</v>
      </c>
      <c r="H4" s="78"/>
      <c r="I4" s="41">
        <f>SUM(E4+10)</f>
        <v>35</v>
      </c>
      <c r="J4" s="41"/>
      <c r="K4" s="46">
        <v>8840</v>
      </c>
      <c r="L4" s="42"/>
    </row>
    <row r="5" spans="1:12" x14ac:dyDescent="0.3">
      <c r="A5" s="38" t="s">
        <v>339</v>
      </c>
      <c r="B5" s="38" t="s">
        <v>4</v>
      </c>
      <c r="C5" s="39">
        <v>287</v>
      </c>
      <c r="D5" s="86" t="s">
        <v>521</v>
      </c>
      <c r="E5" s="41">
        <v>26</v>
      </c>
      <c r="F5" s="41"/>
      <c r="G5" s="43">
        <v>18750</v>
      </c>
      <c r="H5" s="78"/>
      <c r="I5" s="41">
        <f t="shared" ref="I5:I66" si="0">SUM(E5+10)</f>
        <v>36</v>
      </c>
      <c r="J5" s="41"/>
      <c r="K5" s="46">
        <v>18750</v>
      </c>
      <c r="L5" s="42"/>
    </row>
    <row r="6" spans="1:12" x14ac:dyDescent="0.3">
      <c r="A6" s="38" t="s">
        <v>339</v>
      </c>
      <c r="B6" s="38" t="s">
        <v>4</v>
      </c>
      <c r="C6" s="39">
        <v>288</v>
      </c>
      <c r="D6" s="86" t="s">
        <v>522</v>
      </c>
      <c r="E6" s="41">
        <v>25</v>
      </c>
      <c r="F6" s="41"/>
      <c r="G6" s="43">
        <v>6750</v>
      </c>
      <c r="H6" s="78"/>
      <c r="I6" s="41">
        <f t="shared" si="0"/>
        <v>35</v>
      </c>
      <c r="J6" s="41"/>
      <c r="K6" s="46">
        <v>6750</v>
      </c>
      <c r="L6" s="42"/>
    </row>
    <row r="7" spans="1:12" x14ac:dyDescent="0.3">
      <c r="A7" s="38" t="s">
        <v>188</v>
      </c>
      <c r="B7" s="38" t="s">
        <v>4</v>
      </c>
      <c r="C7" s="39">
        <v>290</v>
      </c>
      <c r="D7" s="86" t="s">
        <v>241</v>
      </c>
      <c r="E7" s="41" t="s">
        <v>523</v>
      </c>
      <c r="F7" s="41"/>
      <c r="G7" s="43">
        <v>69804</v>
      </c>
      <c r="H7" s="78"/>
      <c r="I7" s="41">
        <v>40</v>
      </c>
      <c r="J7" s="41"/>
      <c r="K7" s="46">
        <v>34902</v>
      </c>
      <c r="L7" s="42"/>
    </row>
    <row r="8" spans="1:12" x14ac:dyDescent="0.3">
      <c r="A8" s="38" t="s">
        <v>339</v>
      </c>
      <c r="B8" s="38" t="s">
        <v>4</v>
      </c>
      <c r="C8" s="39">
        <v>292</v>
      </c>
      <c r="D8" s="86" t="s">
        <v>242</v>
      </c>
      <c r="E8" s="41">
        <v>23</v>
      </c>
      <c r="F8" s="41"/>
      <c r="G8" s="43">
        <v>12556</v>
      </c>
      <c r="H8" s="78"/>
      <c r="I8" s="41">
        <f t="shared" si="0"/>
        <v>33</v>
      </c>
      <c r="J8" s="41"/>
      <c r="K8" s="46">
        <v>6278</v>
      </c>
      <c r="L8" s="42"/>
    </row>
    <row r="9" spans="1:12" x14ac:dyDescent="0.3">
      <c r="A9" s="38" t="s">
        <v>188</v>
      </c>
      <c r="B9" s="38" t="s">
        <v>13</v>
      </c>
      <c r="C9" s="39">
        <v>1019</v>
      </c>
      <c r="D9" s="86" t="s">
        <v>243</v>
      </c>
      <c r="E9" s="41">
        <v>28</v>
      </c>
      <c r="F9" s="41"/>
      <c r="G9" s="43">
        <v>2160</v>
      </c>
      <c r="H9" s="78"/>
      <c r="I9" s="41">
        <f t="shared" si="0"/>
        <v>38</v>
      </c>
      <c r="J9" s="41"/>
      <c r="K9" s="46">
        <v>1440</v>
      </c>
      <c r="L9" s="42"/>
    </row>
    <row r="10" spans="1:12" x14ac:dyDescent="0.3">
      <c r="A10" s="38" t="s">
        <v>339</v>
      </c>
      <c r="B10" s="38" t="s">
        <v>13</v>
      </c>
      <c r="C10" s="39">
        <v>28211</v>
      </c>
      <c r="D10" s="86" t="s">
        <v>244</v>
      </c>
      <c r="E10" s="41">
        <v>23</v>
      </c>
      <c r="F10" s="41"/>
      <c r="G10" s="43">
        <v>876</v>
      </c>
      <c r="H10" s="78"/>
      <c r="I10" s="41">
        <f t="shared" si="0"/>
        <v>33</v>
      </c>
      <c r="J10" s="41"/>
      <c r="K10" s="46">
        <v>876</v>
      </c>
      <c r="L10" s="42"/>
    </row>
    <row r="11" spans="1:12" x14ac:dyDescent="0.3">
      <c r="A11" s="38" t="s">
        <v>339</v>
      </c>
      <c r="B11" s="38" t="s">
        <v>13</v>
      </c>
      <c r="C11" s="39">
        <v>28212</v>
      </c>
      <c r="D11" s="86" t="s">
        <v>245</v>
      </c>
      <c r="E11" s="41">
        <v>23</v>
      </c>
      <c r="F11" s="41"/>
      <c r="G11" s="43">
        <v>1056</v>
      </c>
      <c r="H11" s="78"/>
      <c r="I11" s="41">
        <f t="shared" si="0"/>
        <v>33</v>
      </c>
      <c r="J11" s="41"/>
      <c r="K11" s="46">
        <v>1056</v>
      </c>
      <c r="L11" s="42"/>
    </row>
    <row r="12" spans="1:12" x14ac:dyDescent="0.3">
      <c r="A12" s="38" t="s">
        <v>339</v>
      </c>
      <c r="B12" s="38" t="s">
        <v>13</v>
      </c>
      <c r="C12" s="39">
        <v>28213</v>
      </c>
      <c r="D12" s="86" t="s">
        <v>246</v>
      </c>
      <c r="E12" s="41">
        <v>23</v>
      </c>
      <c r="F12" s="41"/>
      <c r="G12" s="43">
        <v>9920</v>
      </c>
      <c r="H12" s="78"/>
      <c r="I12" s="41">
        <f t="shared" si="0"/>
        <v>33</v>
      </c>
      <c r="J12" s="41"/>
      <c r="K12" s="46">
        <v>4960</v>
      </c>
      <c r="L12" s="42"/>
    </row>
    <row r="13" spans="1:12" x14ac:dyDescent="0.3">
      <c r="A13" s="38" t="s">
        <v>339</v>
      </c>
      <c r="B13" s="38" t="s">
        <v>13</v>
      </c>
      <c r="C13" s="68" t="s">
        <v>247</v>
      </c>
      <c r="D13" s="86" t="s">
        <v>248</v>
      </c>
      <c r="E13" s="41">
        <v>23</v>
      </c>
      <c r="F13" s="41"/>
      <c r="G13" s="43">
        <v>3238</v>
      </c>
      <c r="H13" s="78"/>
      <c r="I13" s="41">
        <f t="shared" si="0"/>
        <v>33</v>
      </c>
      <c r="J13" s="41"/>
      <c r="K13" s="46">
        <v>3238</v>
      </c>
      <c r="L13" s="42"/>
    </row>
    <row r="14" spans="1:12" x14ac:dyDescent="0.3">
      <c r="A14" s="38" t="s">
        <v>339</v>
      </c>
      <c r="B14" s="38" t="s">
        <v>13</v>
      </c>
      <c r="C14" s="39">
        <v>28215</v>
      </c>
      <c r="D14" s="86" t="s">
        <v>249</v>
      </c>
      <c r="E14" s="41" t="s">
        <v>524</v>
      </c>
      <c r="F14" s="41"/>
      <c r="G14" s="43">
        <v>22344</v>
      </c>
      <c r="H14" s="78"/>
      <c r="I14" s="41">
        <v>32</v>
      </c>
      <c r="J14" s="41"/>
      <c r="K14" s="46">
        <v>14896</v>
      </c>
      <c r="L14" s="42"/>
    </row>
    <row r="15" spans="1:12" x14ac:dyDescent="0.3">
      <c r="A15" s="38" t="s">
        <v>339</v>
      </c>
      <c r="B15" s="38" t="s">
        <v>13</v>
      </c>
      <c r="C15" s="39">
        <v>28216</v>
      </c>
      <c r="D15" s="86" t="s">
        <v>250</v>
      </c>
      <c r="E15" s="41">
        <v>26</v>
      </c>
      <c r="F15" s="41"/>
      <c r="G15" s="43">
        <v>5824</v>
      </c>
      <c r="H15" s="78"/>
      <c r="I15" s="41">
        <f t="shared" si="0"/>
        <v>36</v>
      </c>
      <c r="J15" s="41"/>
      <c r="K15" s="46">
        <v>5824</v>
      </c>
      <c r="L15" s="42"/>
    </row>
    <row r="16" spans="1:12" x14ac:dyDescent="0.3">
      <c r="A16" s="38" t="s">
        <v>339</v>
      </c>
      <c r="B16" s="38" t="s">
        <v>13</v>
      </c>
      <c r="C16" s="39">
        <v>2832</v>
      </c>
      <c r="D16" s="86" t="s">
        <v>251</v>
      </c>
      <c r="E16" s="41">
        <v>24</v>
      </c>
      <c r="F16" s="41"/>
      <c r="G16" s="43">
        <v>7536</v>
      </c>
      <c r="H16" s="78"/>
      <c r="I16" s="41">
        <f t="shared" si="0"/>
        <v>34</v>
      </c>
      <c r="J16" s="41"/>
      <c r="K16" s="46">
        <v>3768</v>
      </c>
      <c r="L16" s="42"/>
    </row>
    <row r="17" spans="1:12" x14ac:dyDescent="0.3">
      <c r="A17" s="38" t="s">
        <v>339</v>
      </c>
      <c r="B17" s="38" t="s">
        <v>13</v>
      </c>
      <c r="C17" s="39">
        <v>2874</v>
      </c>
      <c r="D17" s="86" t="s">
        <v>252</v>
      </c>
      <c r="E17" s="41">
        <v>26</v>
      </c>
      <c r="F17" s="41"/>
      <c r="G17" s="43">
        <v>3520</v>
      </c>
      <c r="H17" s="78"/>
      <c r="I17" s="41">
        <f t="shared" si="0"/>
        <v>36</v>
      </c>
      <c r="J17" s="41"/>
      <c r="K17" s="46">
        <v>3520</v>
      </c>
      <c r="L17" s="42"/>
    </row>
    <row r="18" spans="1:12" x14ac:dyDescent="0.3">
      <c r="A18" s="38" t="s">
        <v>339</v>
      </c>
      <c r="B18" s="38" t="s">
        <v>13</v>
      </c>
      <c r="C18" s="41">
        <v>2875</v>
      </c>
      <c r="D18" s="86" t="s">
        <v>253</v>
      </c>
      <c r="E18" s="41">
        <v>26</v>
      </c>
      <c r="F18" s="41"/>
      <c r="G18" s="43">
        <v>1172</v>
      </c>
      <c r="H18" s="78"/>
      <c r="I18" s="41">
        <f t="shared" si="0"/>
        <v>36</v>
      </c>
      <c r="J18" s="41"/>
      <c r="K18" s="46">
        <v>1172</v>
      </c>
      <c r="L18" s="42"/>
    </row>
    <row r="19" spans="1:12" x14ac:dyDescent="0.3">
      <c r="A19" s="38" t="s">
        <v>339</v>
      </c>
      <c r="B19" s="38" t="s">
        <v>13</v>
      </c>
      <c r="C19" s="41">
        <v>2876</v>
      </c>
      <c r="D19" s="86" t="s">
        <v>254</v>
      </c>
      <c r="E19" s="41">
        <v>24</v>
      </c>
      <c r="F19" s="41"/>
      <c r="G19" s="43">
        <v>17460</v>
      </c>
      <c r="H19" s="78"/>
      <c r="I19" s="41">
        <f t="shared" si="0"/>
        <v>34</v>
      </c>
      <c r="J19" s="41"/>
      <c r="K19" s="46">
        <v>8730</v>
      </c>
      <c r="L19" s="42"/>
    </row>
    <row r="20" spans="1:12" x14ac:dyDescent="0.3">
      <c r="A20" s="38" t="s">
        <v>339</v>
      </c>
      <c r="B20" s="38" t="s">
        <v>13</v>
      </c>
      <c r="C20" s="41">
        <v>2878</v>
      </c>
      <c r="D20" s="86" t="s">
        <v>255</v>
      </c>
      <c r="E20" s="41">
        <v>28</v>
      </c>
      <c r="F20" s="41"/>
      <c r="G20" s="43">
        <v>9075</v>
      </c>
      <c r="H20" s="78"/>
      <c r="I20" s="41">
        <f t="shared" si="0"/>
        <v>38</v>
      </c>
      <c r="J20" s="41"/>
      <c r="K20" s="46">
        <v>6050</v>
      </c>
      <c r="L20" s="42"/>
    </row>
    <row r="21" spans="1:12" x14ac:dyDescent="0.3">
      <c r="A21" s="38" t="s">
        <v>339</v>
      </c>
      <c r="B21" s="38" t="s">
        <v>13</v>
      </c>
      <c r="C21" s="41">
        <v>2879</v>
      </c>
      <c r="D21" s="86" t="s">
        <v>256</v>
      </c>
      <c r="E21" s="41">
        <v>25</v>
      </c>
      <c r="F21" s="41"/>
      <c r="G21" s="43">
        <v>16521</v>
      </c>
      <c r="H21" s="78"/>
      <c r="I21" s="41">
        <f t="shared" si="0"/>
        <v>35</v>
      </c>
      <c r="J21" s="41"/>
      <c r="K21" s="46">
        <v>11014</v>
      </c>
      <c r="L21" s="42"/>
    </row>
    <row r="22" spans="1:12" x14ac:dyDescent="0.3">
      <c r="A22" s="38" t="s">
        <v>339</v>
      </c>
      <c r="B22" s="38" t="s">
        <v>13</v>
      </c>
      <c r="C22" s="41" t="s">
        <v>257</v>
      </c>
      <c r="D22" s="86" t="s">
        <v>258</v>
      </c>
      <c r="E22" s="41">
        <v>25</v>
      </c>
      <c r="F22" s="41"/>
      <c r="G22" s="43">
        <v>1476</v>
      </c>
      <c r="H22" s="78"/>
      <c r="I22" s="41">
        <f t="shared" si="0"/>
        <v>35</v>
      </c>
      <c r="J22" s="41"/>
      <c r="K22" s="46">
        <v>1476</v>
      </c>
      <c r="L22" s="42"/>
    </row>
    <row r="23" spans="1:12" x14ac:dyDescent="0.3">
      <c r="A23" s="38" t="s">
        <v>339</v>
      </c>
      <c r="B23" s="38" t="s">
        <v>13</v>
      </c>
      <c r="C23" s="41">
        <v>28711</v>
      </c>
      <c r="D23" s="86" t="s">
        <v>259</v>
      </c>
      <c r="E23" s="41">
        <v>25</v>
      </c>
      <c r="F23" s="41"/>
      <c r="G23" s="43">
        <v>15932</v>
      </c>
      <c r="H23" s="78"/>
      <c r="I23" s="41">
        <f t="shared" si="0"/>
        <v>35</v>
      </c>
      <c r="J23" s="41"/>
      <c r="K23" s="46">
        <v>7966</v>
      </c>
      <c r="L23" s="42"/>
    </row>
    <row r="24" spans="1:12" x14ac:dyDescent="0.3">
      <c r="A24" s="38" t="s">
        <v>339</v>
      </c>
      <c r="B24" s="38" t="s">
        <v>13</v>
      </c>
      <c r="C24" s="41">
        <v>28713</v>
      </c>
      <c r="D24" s="86" t="s">
        <v>478</v>
      </c>
      <c r="E24" s="41">
        <v>26</v>
      </c>
      <c r="F24" s="41"/>
      <c r="G24" s="43">
        <v>15968</v>
      </c>
      <c r="H24" s="78"/>
      <c r="I24" s="41">
        <f t="shared" si="0"/>
        <v>36</v>
      </c>
      <c r="J24" s="41"/>
      <c r="K24" s="46">
        <v>7984</v>
      </c>
      <c r="L24" s="42"/>
    </row>
    <row r="25" spans="1:12" x14ac:dyDescent="0.3">
      <c r="A25" s="38" t="s">
        <v>339</v>
      </c>
      <c r="B25" s="38" t="s">
        <v>13</v>
      </c>
      <c r="C25" s="41">
        <v>28714</v>
      </c>
      <c r="D25" s="86" t="s">
        <v>260</v>
      </c>
      <c r="E25" s="41">
        <v>26</v>
      </c>
      <c r="F25" s="41"/>
      <c r="G25" s="43">
        <v>5680</v>
      </c>
      <c r="H25" s="78"/>
      <c r="I25" s="41">
        <f t="shared" si="0"/>
        <v>36</v>
      </c>
      <c r="J25" s="41"/>
      <c r="K25" s="46">
        <v>2840</v>
      </c>
      <c r="L25" s="42"/>
    </row>
    <row r="26" spans="1:12" x14ac:dyDescent="0.3">
      <c r="A26" s="38" t="s">
        <v>339</v>
      </c>
      <c r="B26" s="38" t="s">
        <v>13</v>
      </c>
      <c r="C26" s="39">
        <v>28715</v>
      </c>
      <c r="D26" s="86" t="s">
        <v>261</v>
      </c>
      <c r="E26" s="41">
        <v>26</v>
      </c>
      <c r="F26" s="41"/>
      <c r="G26" s="43">
        <v>17530</v>
      </c>
      <c r="H26" s="78"/>
      <c r="I26" s="41">
        <f t="shared" si="0"/>
        <v>36</v>
      </c>
      <c r="J26" s="41"/>
      <c r="K26" s="46">
        <v>10518</v>
      </c>
      <c r="L26" s="42"/>
    </row>
    <row r="27" spans="1:12" x14ac:dyDescent="0.3">
      <c r="A27" s="38" t="s">
        <v>339</v>
      </c>
      <c r="B27" s="38" t="s">
        <v>13</v>
      </c>
      <c r="C27" s="41">
        <v>28716</v>
      </c>
      <c r="D27" s="86" t="s">
        <v>262</v>
      </c>
      <c r="E27" s="41">
        <v>26</v>
      </c>
      <c r="F27" s="41"/>
      <c r="G27" s="43">
        <v>9176</v>
      </c>
      <c r="H27" s="78"/>
      <c r="I27" s="41">
        <f t="shared" si="0"/>
        <v>36</v>
      </c>
      <c r="J27" s="41"/>
      <c r="K27" s="46">
        <v>4588</v>
      </c>
      <c r="L27" s="42"/>
    </row>
    <row r="28" spans="1:12" x14ac:dyDescent="0.3">
      <c r="A28" s="38" t="s">
        <v>339</v>
      </c>
      <c r="B28" s="38" t="s">
        <v>13</v>
      </c>
      <c r="C28" s="41">
        <v>28717</v>
      </c>
      <c r="D28" s="86" t="s">
        <v>263</v>
      </c>
      <c r="E28" s="41">
        <v>28</v>
      </c>
      <c r="F28" s="41"/>
      <c r="G28" s="43">
        <v>9036</v>
      </c>
      <c r="H28" s="78"/>
      <c r="I28" s="41">
        <f t="shared" si="0"/>
        <v>38</v>
      </c>
      <c r="J28" s="41"/>
      <c r="K28" s="46">
        <v>6024</v>
      </c>
      <c r="L28" s="42"/>
    </row>
    <row r="29" spans="1:12" x14ac:dyDescent="0.3">
      <c r="A29" s="38" t="s">
        <v>339</v>
      </c>
      <c r="B29" s="38" t="s">
        <v>13</v>
      </c>
      <c r="C29" s="41">
        <v>28718</v>
      </c>
      <c r="D29" s="86" t="s">
        <v>264</v>
      </c>
      <c r="E29" s="41">
        <v>28</v>
      </c>
      <c r="F29" s="41"/>
      <c r="G29" s="43">
        <v>2750</v>
      </c>
      <c r="H29" s="78"/>
      <c r="I29" s="41">
        <f t="shared" si="0"/>
        <v>38</v>
      </c>
      <c r="J29" s="41"/>
      <c r="K29" s="46">
        <v>1650</v>
      </c>
      <c r="L29" s="42"/>
    </row>
    <row r="30" spans="1:12" x14ac:dyDescent="0.3">
      <c r="A30" s="38" t="s">
        <v>339</v>
      </c>
      <c r="B30" s="38" t="s">
        <v>13</v>
      </c>
      <c r="C30" s="41">
        <v>28719</v>
      </c>
      <c r="D30" s="86" t="s">
        <v>265</v>
      </c>
      <c r="E30" s="41" t="s">
        <v>525</v>
      </c>
      <c r="F30" s="41"/>
      <c r="G30" s="43">
        <v>70175</v>
      </c>
      <c r="H30" s="78"/>
      <c r="I30" s="41">
        <v>31</v>
      </c>
      <c r="J30" s="41"/>
      <c r="K30" s="46">
        <v>42105</v>
      </c>
      <c r="L30" s="42"/>
    </row>
    <row r="31" spans="1:12" x14ac:dyDescent="0.3">
      <c r="A31" s="38" t="s">
        <v>339</v>
      </c>
      <c r="B31" s="38" t="s">
        <v>13</v>
      </c>
      <c r="C31" s="41">
        <v>28720</v>
      </c>
      <c r="D31" s="86" t="s">
        <v>266</v>
      </c>
      <c r="E31" s="41">
        <v>23</v>
      </c>
      <c r="F31" s="41"/>
      <c r="G31" s="43">
        <v>7305</v>
      </c>
      <c r="H31" s="78"/>
      <c r="I31" s="41">
        <f t="shared" si="0"/>
        <v>33</v>
      </c>
      <c r="J31" s="41"/>
      <c r="K31" s="46">
        <v>4383</v>
      </c>
      <c r="L31" s="42"/>
    </row>
    <row r="32" spans="1:12" x14ac:dyDescent="0.3">
      <c r="A32" s="38" t="s">
        <v>339</v>
      </c>
      <c r="B32" s="38" t="s">
        <v>13</v>
      </c>
      <c r="C32" s="39">
        <v>28721</v>
      </c>
      <c r="D32" s="86" t="s">
        <v>267</v>
      </c>
      <c r="E32" s="41">
        <v>25</v>
      </c>
      <c r="F32" s="41"/>
      <c r="G32" s="43">
        <v>21008</v>
      </c>
      <c r="H32" s="78"/>
      <c r="I32" s="41">
        <f t="shared" si="0"/>
        <v>35</v>
      </c>
      <c r="J32" s="41"/>
      <c r="K32" s="46">
        <v>10504</v>
      </c>
      <c r="L32" s="42"/>
    </row>
    <row r="33" spans="1:12" x14ac:dyDescent="0.3">
      <c r="A33" s="38" t="s">
        <v>339</v>
      </c>
      <c r="B33" s="38" t="s">
        <v>13</v>
      </c>
      <c r="C33" s="39">
        <v>28722</v>
      </c>
      <c r="D33" s="86" t="s">
        <v>268</v>
      </c>
      <c r="E33" s="41">
        <v>25</v>
      </c>
      <c r="F33" s="41"/>
      <c r="G33" s="43">
        <v>5980</v>
      </c>
      <c r="H33" s="78"/>
      <c r="I33" s="41">
        <f t="shared" si="0"/>
        <v>35</v>
      </c>
      <c r="J33" s="41"/>
      <c r="K33" s="46">
        <v>2990</v>
      </c>
      <c r="L33" s="42"/>
    </row>
    <row r="34" spans="1:12" x14ac:dyDescent="0.3">
      <c r="A34" s="38" t="s">
        <v>339</v>
      </c>
      <c r="B34" s="38" t="s">
        <v>13</v>
      </c>
      <c r="C34" s="39">
        <v>28723</v>
      </c>
      <c r="D34" s="86" t="s">
        <v>269</v>
      </c>
      <c r="E34" s="41">
        <v>25</v>
      </c>
      <c r="F34" s="41"/>
      <c r="G34" s="43">
        <v>13936</v>
      </c>
      <c r="H34" s="78"/>
      <c r="I34" s="41">
        <f t="shared" si="0"/>
        <v>35</v>
      </c>
      <c r="J34" s="41"/>
      <c r="K34" s="46">
        <v>6968</v>
      </c>
      <c r="L34" s="42"/>
    </row>
    <row r="35" spans="1:12" x14ac:dyDescent="0.3">
      <c r="A35" s="38" t="s">
        <v>339</v>
      </c>
      <c r="B35" s="38" t="s">
        <v>13</v>
      </c>
      <c r="C35" s="39">
        <v>28724</v>
      </c>
      <c r="D35" s="86" t="s">
        <v>270</v>
      </c>
      <c r="E35" s="41">
        <v>22</v>
      </c>
      <c r="F35" s="41"/>
      <c r="G35" s="43">
        <v>15182</v>
      </c>
      <c r="H35" s="78"/>
      <c r="I35" s="41">
        <f t="shared" si="0"/>
        <v>32</v>
      </c>
      <c r="J35" s="41"/>
      <c r="K35" s="46">
        <v>15182</v>
      </c>
      <c r="L35" s="42"/>
    </row>
    <row r="36" spans="1:12" x14ac:dyDescent="0.3">
      <c r="A36" s="38" t="s">
        <v>339</v>
      </c>
      <c r="B36" s="38" t="s">
        <v>13</v>
      </c>
      <c r="C36" s="39">
        <v>28725</v>
      </c>
      <c r="D36" s="86" t="s">
        <v>271</v>
      </c>
      <c r="E36" s="41">
        <v>22</v>
      </c>
      <c r="F36" s="41"/>
      <c r="G36" s="43">
        <v>13488</v>
      </c>
      <c r="H36" s="78"/>
      <c r="I36" s="41">
        <f t="shared" si="0"/>
        <v>32</v>
      </c>
      <c r="J36" s="41"/>
      <c r="K36" s="46">
        <v>6744</v>
      </c>
      <c r="L36" s="42"/>
    </row>
    <row r="37" spans="1:12" x14ac:dyDescent="0.3">
      <c r="A37" s="38" t="s">
        <v>339</v>
      </c>
      <c r="B37" s="38" t="s">
        <v>13</v>
      </c>
      <c r="C37" s="41">
        <v>28726</v>
      </c>
      <c r="D37" s="86" t="s">
        <v>272</v>
      </c>
      <c r="E37" s="41">
        <v>22</v>
      </c>
      <c r="F37" s="41"/>
      <c r="G37" s="43">
        <v>5976</v>
      </c>
      <c r="H37" s="78"/>
      <c r="I37" s="41">
        <f t="shared" si="0"/>
        <v>32</v>
      </c>
      <c r="J37" s="41"/>
      <c r="K37" s="46">
        <v>3984</v>
      </c>
      <c r="L37" s="42"/>
    </row>
    <row r="38" spans="1:12" x14ac:dyDescent="0.3">
      <c r="A38" s="38" t="s">
        <v>339</v>
      </c>
      <c r="B38" s="38" t="s">
        <v>13</v>
      </c>
      <c r="C38" s="41">
        <v>28727</v>
      </c>
      <c r="D38" s="86" t="s">
        <v>273</v>
      </c>
      <c r="E38" s="41">
        <v>22</v>
      </c>
      <c r="F38" s="41"/>
      <c r="G38" s="43">
        <v>11586</v>
      </c>
      <c r="H38" s="78"/>
      <c r="I38" s="41">
        <f t="shared" si="0"/>
        <v>32</v>
      </c>
      <c r="J38" s="41"/>
      <c r="K38" s="46">
        <v>5793</v>
      </c>
      <c r="L38" s="42"/>
    </row>
    <row r="39" spans="1:12" x14ac:dyDescent="0.3">
      <c r="A39" s="38" t="s">
        <v>339</v>
      </c>
      <c r="B39" s="38" t="s">
        <v>13</v>
      </c>
      <c r="C39" s="41">
        <v>28730</v>
      </c>
      <c r="D39" s="86" t="s">
        <v>274</v>
      </c>
      <c r="E39" s="41">
        <v>28</v>
      </c>
      <c r="F39" s="41"/>
      <c r="G39" s="43">
        <v>36354</v>
      </c>
      <c r="H39" s="78"/>
      <c r="I39" s="41">
        <f t="shared" si="0"/>
        <v>38</v>
      </c>
      <c r="J39" s="41"/>
      <c r="K39" s="46">
        <v>24236</v>
      </c>
      <c r="L39" s="42"/>
    </row>
    <row r="40" spans="1:12" x14ac:dyDescent="0.3">
      <c r="A40" s="38" t="s">
        <v>188</v>
      </c>
      <c r="B40" s="38" t="s">
        <v>13</v>
      </c>
      <c r="C40" s="41">
        <v>28731</v>
      </c>
      <c r="D40" s="86" t="s">
        <v>275</v>
      </c>
      <c r="E40" s="41">
        <v>28</v>
      </c>
      <c r="F40" s="41"/>
      <c r="G40" s="43">
        <v>9030</v>
      </c>
      <c r="H40" s="78"/>
      <c r="I40" s="41">
        <f t="shared" si="0"/>
        <v>38</v>
      </c>
      <c r="J40" s="41"/>
      <c r="K40" s="46">
        <v>5418</v>
      </c>
      <c r="L40" s="42"/>
    </row>
    <row r="41" spans="1:12" x14ac:dyDescent="0.3">
      <c r="A41" s="38" t="s">
        <v>188</v>
      </c>
      <c r="B41" s="38" t="s">
        <v>13</v>
      </c>
      <c r="C41" s="41">
        <v>28732</v>
      </c>
      <c r="D41" s="86" t="s">
        <v>276</v>
      </c>
      <c r="E41" s="41">
        <v>28</v>
      </c>
      <c r="F41" s="41"/>
      <c r="G41" s="43">
        <v>4200</v>
      </c>
      <c r="H41" s="78"/>
      <c r="I41" s="41">
        <f t="shared" si="0"/>
        <v>38</v>
      </c>
      <c r="J41" s="41"/>
      <c r="K41" s="46">
        <v>2520</v>
      </c>
      <c r="L41" s="42"/>
    </row>
    <row r="42" spans="1:12" x14ac:dyDescent="0.3">
      <c r="A42" s="38" t="s">
        <v>188</v>
      </c>
      <c r="B42" s="38" t="s">
        <v>13</v>
      </c>
      <c r="C42" s="41">
        <v>28733</v>
      </c>
      <c r="D42" s="86" t="s">
        <v>277</v>
      </c>
      <c r="E42" s="41">
        <v>26</v>
      </c>
      <c r="F42" s="41"/>
      <c r="G42" s="43">
        <v>31250</v>
      </c>
      <c r="H42" s="78"/>
      <c r="I42" s="41">
        <f t="shared" si="0"/>
        <v>36</v>
      </c>
      <c r="J42" s="41"/>
      <c r="K42" s="46">
        <v>23438</v>
      </c>
      <c r="L42" s="42"/>
    </row>
    <row r="43" spans="1:12" x14ac:dyDescent="0.3">
      <c r="A43" s="38" t="s">
        <v>188</v>
      </c>
      <c r="B43" s="38" t="s">
        <v>13</v>
      </c>
      <c r="C43" s="41">
        <v>28734</v>
      </c>
      <c r="D43" s="86" t="s">
        <v>278</v>
      </c>
      <c r="E43" s="41">
        <v>26</v>
      </c>
      <c r="F43" s="41"/>
      <c r="G43" s="43">
        <v>9884</v>
      </c>
      <c r="H43" s="78"/>
      <c r="I43" s="41">
        <f t="shared" si="0"/>
        <v>36</v>
      </c>
      <c r="J43" s="41"/>
      <c r="K43" s="46">
        <v>4942</v>
      </c>
      <c r="L43" s="42"/>
    </row>
    <row r="44" spans="1:12" x14ac:dyDescent="0.3">
      <c r="A44" s="38" t="s">
        <v>188</v>
      </c>
      <c r="B44" s="38" t="s">
        <v>13</v>
      </c>
      <c r="C44" s="41">
        <v>28735</v>
      </c>
      <c r="D44" s="86" t="s">
        <v>279</v>
      </c>
      <c r="E44" s="41">
        <v>26</v>
      </c>
      <c r="F44" s="41"/>
      <c r="G44" s="43">
        <v>23052</v>
      </c>
      <c r="H44" s="78"/>
      <c r="I44" s="41">
        <f t="shared" si="0"/>
        <v>36</v>
      </c>
      <c r="J44" s="41"/>
      <c r="K44" s="46">
        <v>15368</v>
      </c>
      <c r="L44" s="42"/>
    </row>
    <row r="45" spans="1:12" x14ac:dyDescent="0.3">
      <c r="A45" s="38" t="s">
        <v>188</v>
      </c>
      <c r="B45" s="38" t="s">
        <v>13</v>
      </c>
      <c r="C45" s="41">
        <v>28736</v>
      </c>
      <c r="D45" s="86" t="s">
        <v>280</v>
      </c>
      <c r="E45" s="41">
        <v>26</v>
      </c>
      <c r="F45" s="41"/>
      <c r="G45" s="43">
        <v>17217</v>
      </c>
      <c r="H45" s="78"/>
      <c r="I45" s="41">
        <f t="shared" si="0"/>
        <v>36</v>
      </c>
      <c r="J45" s="41"/>
      <c r="K45" s="46">
        <v>17217</v>
      </c>
      <c r="L45" s="42"/>
    </row>
    <row r="46" spans="1:12" x14ac:dyDescent="0.3">
      <c r="A46" s="38" t="s">
        <v>188</v>
      </c>
      <c r="B46" s="38" t="s">
        <v>13</v>
      </c>
      <c r="C46" s="41">
        <v>28737</v>
      </c>
      <c r="D46" s="86" t="s">
        <v>281</v>
      </c>
      <c r="E46" s="41">
        <v>26</v>
      </c>
      <c r="F46" s="41"/>
      <c r="G46" s="43">
        <v>764</v>
      </c>
      <c r="H46" s="78"/>
      <c r="I46" s="41">
        <f t="shared" si="0"/>
        <v>36</v>
      </c>
      <c r="J46" s="41"/>
      <c r="K46" s="46">
        <v>510</v>
      </c>
      <c r="L46" s="42"/>
    </row>
    <row r="47" spans="1:12" x14ac:dyDescent="0.3">
      <c r="A47" s="38" t="s">
        <v>188</v>
      </c>
      <c r="B47" s="38" t="s">
        <v>13</v>
      </c>
      <c r="C47" s="41">
        <v>28738</v>
      </c>
      <c r="D47" s="86" t="s">
        <v>282</v>
      </c>
      <c r="E47" s="41">
        <v>28</v>
      </c>
      <c r="F47" s="41"/>
      <c r="G47" s="43">
        <v>4287</v>
      </c>
      <c r="H47" s="78"/>
      <c r="I47" s="41">
        <f t="shared" si="0"/>
        <v>38</v>
      </c>
      <c r="J47" s="41"/>
      <c r="K47" s="46">
        <v>2144</v>
      </c>
      <c r="L47" s="42"/>
    </row>
    <row r="48" spans="1:12" x14ac:dyDescent="0.3">
      <c r="A48" s="38" t="s">
        <v>188</v>
      </c>
      <c r="B48" s="38" t="s">
        <v>13</v>
      </c>
      <c r="C48" s="39">
        <v>28739</v>
      </c>
      <c r="D48" s="86" t="s">
        <v>283</v>
      </c>
      <c r="E48" s="41">
        <v>26</v>
      </c>
      <c r="F48" s="41"/>
      <c r="G48" s="43">
        <v>13608</v>
      </c>
      <c r="H48" s="78"/>
      <c r="I48" s="41">
        <f t="shared" si="0"/>
        <v>36</v>
      </c>
      <c r="J48" s="41"/>
      <c r="K48" s="46">
        <v>8165</v>
      </c>
      <c r="L48" s="42"/>
    </row>
    <row r="49" spans="1:12" x14ac:dyDescent="0.3">
      <c r="A49" s="38" t="s">
        <v>188</v>
      </c>
      <c r="B49" s="38" t="s">
        <v>13</v>
      </c>
      <c r="C49" s="39">
        <v>28740</v>
      </c>
      <c r="D49" s="86" t="s">
        <v>284</v>
      </c>
      <c r="E49" s="41">
        <v>28</v>
      </c>
      <c r="F49" s="41"/>
      <c r="G49" s="43">
        <v>15435</v>
      </c>
      <c r="H49" s="78"/>
      <c r="I49" s="41">
        <f t="shared" si="0"/>
        <v>38</v>
      </c>
      <c r="J49" s="41"/>
      <c r="K49" s="46">
        <v>10290</v>
      </c>
      <c r="L49" s="42"/>
    </row>
    <row r="50" spans="1:12" x14ac:dyDescent="0.3">
      <c r="A50" s="38" t="s">
        <v>188</v>
      </c>
      <c r="B50" s="38" t="s">
        <v>13</v>
      </c>
      <c r="C50" s="39">
        <v>28741</v>
      </c>
      <c r="D50" s="86" t="s">
        <v>285</v>
      </c>
      <c r="E50" s="41">
        <v>25</v>
      </c>
      <c r="F50" s="41"/>
      <c r="G50" s="43">
        <v>24183</v>
      </c>
      <c r="H50" s="78"/>
      <c r="I50" s="41">
        <f t="shared" si="0"/>
        <v>35</v>
      </c>
      <c r="J50" s="41"/>
      <c r="K50" s="46">
        <v>12091</v>
      </c>
      <c r="L50" s="42"/>
    </row>
    <row r="51" spans="1:12" x14ac:dyDescent="0.3">
      <c r="A51" s="38" t="s">
        <v>188</v>
      </c>
      <c r="B51" s="38" t="s">
        <v>13</v>
      </c>
      <c r="C51" s="41">
        <v>28742</v>
      </c>
      <c r="D51" s="86" t="s">
        <v>286</v>
      </c>
      <c r="E51" s="41">
        <v>26</v>
      </c>
      <c r="F51" s="41"/>
      <c r="G51" s="43">
        <v>10320</v>
      </c>
      <c r="H51" s="78"/>
      <c r="I51" s="41">
        <f t="shared" si="0"/>
        <v>36</v>
      </c>
      <c r="J51" s="41"/>
      <c r="K51" s="46">
        <v>6880</v>
      </c>
      <c r="L51" s="42"/>
    </row>
    <row r="52" spans="1:12" x14ac:dyDescent="0.3">
      <c r="A52" s="38" t="s">
        <v>188</v>
      </c>
      <c r="B52" s="38" t="s">
        <v>13</v>
      </c>
      <c r="C52" s="41">
        <v>28743</v>
      </c>
      <c r="D52" s="86" t="s">
        <v>287</v>
      </c>
      <c r="E52" s="41">
        <v>24</v>
      </c>
      <c r="F52" s="41"/>
      <c r="G52" s="43">
        <v>7434</v>
      </c>
      <c r="H52" s="78"/>
      <c r="I52" s="41">
        <f t="shared" si="0"/>
        <v>34</v>
      </c>
      <c r="J52" s="41"/>
      <c r="K52" s="46">
        <v>2974</v>
      </c>
      <c r="L52" s="42"/>
    </row>
    <row r="53" spans="1:12" x14ac:dyDescent="0.3">
      <c r="A53" s="38" t="s">
        <v>188</v>
      </c>
      <c r="B53" s="38" t="s">
        <v>13</v>
      </c>
      <c r="C53" s="41">
        <v>28744</v>
      </c>
      <c r="D53" s="86" t="s">
        <v>288</v>
      </c>
      <c r="E53" s="41">
        <v>24</v>
      </c>
      <c r="F53" s="41"/>
      <c r="G53" s="43">
        <v>41530</v>
      </c>
      <c r="H53" s="78"/>
      <c r="I53" s="41">
        <f t="shared" si="0"/>
        <v>34</v>
      </c>
      <c r="J53" s="41"/>
      <c r="K53" s="46">
        <v>20765</v>
      </c>
      <c r="L53" s="42"/>
    </row>
    <row r="54" spans="1:12" x14ac:dyDescent="0.3">
      <c r="A54" s="38" t="s">
        <v>188</v>
      </c>
      <c r="B54" s="38" t="s">
        <v>13</v>
      </c>
      <c r="C54" s="41">
        <v>28745</v>
      </c>
      <c r="D54" s="86" t="s">
        <v>289</v>
      </c>
      <c r="E54" s="41">
        <v>26</v>
      </c>
      <c r="F54" s="41"/>
      <c r="G54" s="43">
        <v>46230</v>
      </c>
      <c r="H54" s="78"/>
      <c r="I54" s="41">
        <f t="shared" si="0"/>
        <v>36</v>
      </c>
      <c r="J54" s="41"/>
      <c r="K54" s="46">
        <v>31147</v>
      </c>
      <c r="L54" s="42"/>
    </row>
    <row r="55" spans="1:12" x14ac:dyDescent="0.3">
      <c r="A55" s="38" t="s">
        <v>188</v>
      </c>
      <c r="B55" s="38" t="s">
        <v>13</v>
      </c>
      <c r="C55" s="41" t="s">
        <v>290</v>
      </c>
      <c r="D55" s="86" t="s">
        <v>291</v>
      </c>
      <c r="E55" s="41">
        <v>26</v>
      </c>
      <c r="F55" s="41"/>
      <c r="G55" s="43">
        <v>6824</v>
      </c>
      <c r="H55" s="78"/>
      <c r="I55" s="41">
        <f t="shared" si="0"/>
        <v>36</v>
      </c>
      <c r="J55" s="41"/>
      <c r="K55" s="46">
        <v>3412</v>
      </c>
      <c r="L55" s="42"/>
    </row>
    <row r="56" spans="1:12" x14ac:dyDescent="0.3">
      <c r="A56" s="38" t="s">
        <v>188</v>
      </c>
      <c r="B56" s="38" t="s">
        <v>13</v>
      </c>
      <c r="C56" s="41">
        <v>28746</v>
      </c>
      <c r="D56" s="86" t="s">
        <v>292</v>
      </c>
      <c r="E56" s="41">
        <v>28</v>
      </c>
      <c r="F56" s="41"/>
      <c r="G56" s="43">
        <v>13384</v>
      </c>
      <c r="H56" s="78"/>
      <c r="I56" s="41">
        <f t="shared" si="0"/>
        <v>38</v>
      </c>
      <c r="J56" s="41"/>
      <c r="K56" s="46">
        <v>8030</v>
      </c>
      <c r="L56" s="42"/>
    </row>
    <row r="57" spans="1:12" x14ac:dyDescent="0.3">
      <c r="A57" s="38" t="s">
        <v>188</v>
      </c>
      <c r="B57" s="38" t="s">
        <v>13</v>
      </c>
      <c r="C57" s="41">
        <v>28747</v>
      </c>
      <c r="D57" s="86" t="s">
        <v>293</v>
      </c>
      <c r="E57" s="41">
        <v>28</v>
      </c>
      <c r="F57" s="41"/>
      <c r="G57" s="43">
        <v>17775</v>
      </c>
      <c r="H57" s="78"/>
      <c r="I57" s="41">
        <f t="shared" si="0"/>
        <v>38</v>
      </c>
      <c r="J57" s="41"/>
      <c r="K57" s="46">
        <v>17775</v>
      </c>
      <c r="L57" s="42"/>
    </row>
    <row r="58" spans="1:12" x14ac:dyDescent="0.3">
      <c r="A58" s="38" t="s">
        <v>188</v>
      </c>
      <c r="B58" s="38" t="s">
        <v>13</v>
      </c>
      <c r="C58" s="41">
        <v>28748</v>
      </c>
      <c r="D58" s="86" t="s">
        <v>294</v>
      </c>
      <c r="E58" s="41">
        <v>28</v>
      </c>
      <c r="F58" s="41"/>
      <c r="G58" s="43">
        <v>1982</v>
      </c>
      <c r="H58" s="78"/>
      <c r="I58" s="41">
        <f t="shared" si="0"/>
        <v>38</v>
      </c>
      <c r="J58" s="41"/>
      <c r="K58" s="46">
        <v>991</v>
      </c>
      <c r="L58" s="42"/>
    </row>
    <row r="59" spans="1:12" x14ac:dyDescent="0.3">
      <c r="A59" s="38" t="s">
        <v>188</v>
      </c>
      <c r="B59" s="38" t="s">
        <v>13</v>
      </c>
      <c r="C59" s="41">
        <v>2881</v>
      </c>
      <c r="D59" s="86" t="s">
        <v>295</v>
      </c>
      <c r="E59" s="41">
        <v>26</v>
      </c>
      <c r="F59" s="41"/>
      <c r="G59" s="43">
        <v>33308</v>
      </c>
      <c r="H59" s="78"/>
      <c r="I59" s="41">
        <f t="shared" si="0"/>
        <v>36</v>
      </c>
      <c r="J59" s="41"/>
      <c r="K59" s="46">
        <v>19985</v>
      </c>
      <c r="L59" s="42"/>
    </row>
    <row r="60" spans="1:12" x14ac:dyDescent="0.3">
      <c r="A60" s="38" t="s">
        <v>188</v>
      </c>
      <c r="B60" s="38" t="s">
        <v>13</v>
      </c>
      <c r="C60" s="41">
        <v>2882</v>
      </c>
      <c r="D60" s="86" t="s">
        <v>296</v>
      </c>
      <c r="E60" s="41">
        <v>26</v>
      </c>
      <c r="F60" s="41"/>
      <c r="G60" s="43">
        <v>35870</v>
      </c>
      <c r="H60" s="78"/>
      <c r="I60" s="41">
        <f t="shared" si="0"/>
        <v>36</v>
      </c>
      <c r="J60" s="41"/>
      <c r="K60" s="46">
        <v>23913</v>
      </c>
      <c r="L60" s="42"/>
    </row>
    <row r="61" spans="1:12" x14ac:dyDescent="0.3">
      <c r="A61" s="38" t="s">
        <v>188</v>
      </c>
      <c r="B61" s="38" t="s">
        <v>13</v>
      </c>
      <c r="C61" s="41">
        <v>2883</v>
      </c>
      <c r="D61" s="86" t="s">
        <v>297</v>
      </c>
      <c r="E61" s="41">
        <v>22</v>
      </c>
      <c r="F61" s="41"/>
      <c r="G61" s="43">
        <v>1896</v>
      </c>
      <c r="H61" s="78"/>
      <c r="I61" s="41">
        <f t="shared" si="0"/>
        <v>32</v>
      </c>
      <c r="J61" s="41"/>
      <c r="K61" s="46">
        <v>1138</v>
      </c>
      <c r="L61" s="42"/>
    </row>
    <row r="62" spans="1:12" x14ac:dyDescent="0.3">
      <c r="A62" s="38" t="s">
        <v>188</v>
      </c>
      <c r="B62" s="38" t="s">
        <v>13</v>
      </c>
      <c r="C62" s="41">
        <v>2884</v>
      </c>
      <c r="D62" s="86" t="s">
        <v>298</v>
      </c>
      <c r="E62" s="41">
        <v>22</v>
      </c>
      <c r="F62" s="41"/>
      <c r="G62" s="43">
        <v>23530</v>
      </c>
      <c r="H62" s="78"/>
      <c r="I62" s="41">
        <f t="shared" si="0"/>
        <v>32</v>
      </c>
      <c r="J62" s="41"/>
      <c r="K62" s="46">
        <v>14118</v>
      </c>
      <c r="L62" s="42"/>
    </row>
    <row r="63" spans="1:12" x14ac:dyDescent="0.3">
      <c r="A63" s="38" t="s">
        <v>188</v>
      </c>
      <c r="B63" s="38" t="s">
        <v>13</v>
      </c>
      <c r="C63" s="41">
        <v>2885</v>
      </c>
      <c r="D63" s="86" t="s">
        <v>299</v>
      </c>
      <c r="E63" s="41">
        <v>22</v>
      </c>
      <c r="F63" s="41"/>
      <c r="G63" s="43">
        <v>10235</v>
      </c>
      <c r="H63" s="78"/>
      <c r="I63" s="41">
        <f t="shared" si="0"/>
        <v>32</v>
      </c>
      <c r="J63" s="41"/>
      <c r="K63" s="46">
        <v>6823</v>
      </c>
      <c r="L63" s="42"/>
    </row>
    <row r="64" spans="1:12" x14ac:dyDescent="0.3">
      <c r="A64" s="38" t="s">
        <v>188</v>
      </c>
      <c r="B64" s="38" t="s">
        <v>13</v>
      </c>
      <c r="C64" s="41">
        <v>2886</v>
      </c>
      <c r="D64" s="86" t="s">
        <v>300</v>
      </c>
      <c r="E64" s="41">
        <v>29</v>
      </c>
      <c r="F64" s="41"/>
      <c r="G64" s="43">
        <v>15309</v>
      </c>
      <c r="H64" s="78"/>
      <c r="I64" s="41">
        <f t="shared" si="0"/>
        <v>39</v>
      </c>
      <c r="J64" s="41"/>
      <c r="K64" s="46">
        <v>10206</v>
      </c>
      <c r="L64" s="42"/>
    </row>
    <row r="65" spans="1:12" x14ac:dyDescent="0.3">
      <c r="A65" s="38" t="s">
        <v>188</v>
      </c>
      <c r="B65" s="38" t="s">
        <v>13</v>
      </c>
      <c r="C65" s="41">
        <v>29018</v>
      </c>
      <c r="D65" s="86" t="s">
        <v>301</v>
      </c>
      <c r="E65" s="41">
        <v>29</v>
      </c>
      <c r="F65" s="41"/>
      <c r="G65" s="43">
        <v>16713</v>
      </c>
      <c r="H65" s="78"/>
      <c r="I65" s="41">
        <f t="shared" si="0"/>
        <v>39</v>
      </c>
      <c r="J65" s="41"/>
      <c r="K65" s="46">
        <v>11142</v>
      </c>
      <c r="L65" s="42"/>
    </row>
    <row r="66" spans="1:12" x14ac:dyDescent="0.3">
      <c r="A66" s="38" t="s">
        <v>188</v>
      </c>
      <c r="B66" s="38" t="s">
        <v>13</v>
      </c>
      <c r="C66" s="41">
        <v>29019</v>
      </c>
      <c r="D66" s="86" t="s">
        <v>302</v>
      </c>
      <c r="E66" s="41">
        <v>29</v>
      </c>
      <c r="F66" s="41"/>
      <c r="G66" s="43">
        <v>29556</v>
      </c>
      <c r="H66" s="78"/>
      <c r="I66" s="41">
        <f t="shared" si="0"/>
        <v>39</v>
      </c>
      <c r="J66" s="41"/>
      <c r="K66" s="46">
        <v>14778</v>
      </c>
      <c r="L66" s="42"/>
    </row>
    <row r="67" spans="1:12" x14ac:dyDescent="0.3">
      <c r="A67" s="38" t="s">
        <v>188</v>
      </c>
      <c r="B67" s="38" t="s">
        <v>13</v>
      </c>
      <c r="C67" s="41">
        <v>29022</v>
      </c>
      <c r="D67" s="86" t="s">
        <v>303</v>
      </c>
      <c r="E67" s="41" t="s">
        <v>526</v>
      </c>
      <c r="F67" s="41"/>
      <c r="G67" s="43">
        <v>55449</v>
      </c>
      <c r="H67" s="78"/>
      <c r="I67" s="41">
        <v>37</v>
      </c>
      <c r="J67" s="41"/>
      <c r="K67" s="46">
        <v>55449</v>
      </c>
      <c r="L67" s="42"/>
    </row>
    <row r="68" spans="1:12" x14ac:dyDescent="0.3">
      <c r="A68" s="38" t="s">
        <v>188</v>
      </c>
      <c r="B68" s="38" t="s">
        <v>13</v>
      </c>
      <c r="C68" s="41">
        <v>29023</v>
      </c>
      <c r="D68" s="86" t="s">
        <v>304</v>
      </c>
      <c r="E68" s="41">
        <v>24</v>
      </c>
      <c r="F68" s="41"/>
      <c r="G68" s="43">
        <v>2520</v>
      </c>
      <c r="H68" s="78"/>
      <c r="I68" s="41">
        <f t="shared" ref="I68:I102" si="1">SUM(E68+10)</f>
        <v>34</v>
      </c>
      <c r="J68" s="41"/>
      <c r="K68" s="46">
        <v>2520</v>
      </c>
      <c r="L68" s="42"/>
    </row>
    <row r="69" spans="1:12" x14ac:dyDescent="0.3">
      <c r="A69" s="38" t="s">
        <v>339</v>
      </c>
      <c r="B69" s="38" t="s">
        <v>13</v>
      </c>
      <c r="C69" s="41">
        <v>29024</v>
      </c>
      <c r="D69" s="86" t="s">
        <v>305</v>
      </c>
      <c r="E69" s="41">
        <v>26</v>
      </c>
      <c r="F69" s="41"/>
      <c r="G69" s="43">
        <v>19428</v>
      </c>
      <c r="H69" s="78"/>
      <c r="I69" s="41">
        <f t="shared" si="1"/>
        <v>36</v>
      </c>
      <c r="J69" s="41"/>
      <c r="K69" s="46">
        <v>14571</v>
      </c>
      <c r="L69" s="42"/>
    </row>
    <row r="70" spans="1:12" x14ac:dyDescent="0.3">
      <c r="A70" s="38" t="s">
        <v>339</v>
      </c>
      <c r="B70" s="38" t="s">
        <v>13</v>
      </c>
      <c r="C70" s="41">
        <v>29029</v>
      </c>
      <c r="D70" s="86" t="s">
        <v>306</v>
      </c>
      <c r="E70" s="41">
        <v>26</v>
      </c>
      <c r="F70" s="41"/>
      <c r="G70" s="43">
        <v>28482</v>
      </c>
      <c r="H70" s="78"/>
      <c r="I70" s="41">
        <f t="shared" si="1"/>
        <v>36</v>
      </c>
      <c r="J70" s="41"/>
      <c r="K70" s="46">
        <v>18988</v>
      </c>
      <c r="L70" s="42"/>
    </row>
    <row r="71" spans="1:12" x14ac:dyDescent="0.3">
      <c r="A71" s="38" t="s">
        <v>188</v>
      </c>
      <c r="B71" s="38" t="s">
        <v>13</v>
      </c>
      <c r="C71" s="41">
        <v>29031</v>
      </c>
      <c r="D71" s="86" t="s">
        <v>307</v>
      </c>
      <c r="E71" s="41">
        <v>26</v>
      </c>
      <c r="F71" s="41"/>
      <c r="G71" s="43">
        <v>14104</v>
      </c>
      <c r="H71" s="78"/>
      <c r="I71" s="41">
        <f t="shared" si="1"/>
        <v>36</v>
      </c>
      <c r="J71" s="41"/>
      <c r="K71" s="46">
        <v>7052</v>
      </c>
      <c r="L71" s="42"/>
    </row>
    <row r="72" spans="1:12" x14ac:dyDescent="0.3">
      <c r="A72" s="38" t="s">
        <v>188</v>
      </c>
      <c r="B72" s="38" t="s">
        <v>13</v>
      </c>
      <c r="C72" s="41">
        <v>29032</v>
      </c>
      <c r="D72" s="86" t="s">
        <v>308</v>
      </c>
      <c r="E72" s="41">
        <v>26</v>
      </c>
      <c r="F72" s="41"/>
      <c r="G72" s="43">
        <v>7023</v>
      </c>
      <c r="H72" s="78"/>
      <c r="I72" s="41">
        <f t="shared" si="1"/>
        <v>36</v>
      </c>
      <c r="J72" s="41"/>
      <c r="K72" s="46">
        <v>4682</v>
      </c>
      <c r="L72" s="42"/>
    </row>
    <row r="73" spans="1:12" x14ac:dyDescent="0.3">
      <c r="A73" s="38" t="s">
        <v>188</v>
      </c>
      <c r="B73" s="38" t="s">
        <v>13</v>
      </c>
      <c r="C73" s="41">
        <v>29033</v>
      </c>
      <c r="D73" s="86" t="s">
        <v>309</v>
      </c>
      <c r="E73" s="41">
        <v>26</v>
      </c>
      <c r="F73" s="41"/>
      <c r="G73" s="43">
        <v>2640</v>
      </c>
      <c r="H73" s="78"/>
      <c r="I73" s="41">
        <f t="shared" si="1"/>
        <v>36</v>
      </c>
      <c r="J73" s="41"/>
      <c r="K73" s="46">
        <v>2640</v>
      </c>
      <c r="L73" s="42"/>
    </row>
    <row r="74" spans="1:12" x14ac:dyDescent="0.3">
      <c r="A74" s="38" t="s">
        <v>188</v>
      </c>
      <c r="B74" s="38" t="s">
        <v>13</v>
      </c>
      <c r="C74" s="41">
        <v>29034</v>
      </c>
      <c r="D74" s="86" t="s">
        <v>310</v>
      </c>
      <c r="E74" s="41">
        <v>26</v>
      </c>
      <c r="F74" s="41"/>
      <c r="G74" s="43">
        <v>6417</v>
      </c>
      <c r="H74" s="78"/>
      <c r="I74" s="41">
        <f t="shared" si="1"/>
        <v>36</v>
      </c>
      <c r="J74" s="41"/>
      <c r="K74" s="46">
        <v>4278</v>
      </c>
      <c r="L74" s="42"/>
    </row>
    <row r="75" spans="1:12" x14ac:dyDescent="0.3">
      <c r="A75" s="38" t="s">
        <v>188</v>
      </c>
      <c r="B75" s="38" t="s">
        <v>13</v>
      </c>
      <c r="C75" s="41">
        <v>29035</v>
      </c>
      <c r="D75" s="86" t="s">
        <v>311</v>
      </c>
      <c r="E75" s="41">
        <v>26</v>
      </c>
      <c r="F75" s="41"/>
      <c r="G75" s="43">
        <v>20751</v>
      </c>
      <c r="H75" s="78"/>
      <c r="I75" s="41">
        <f t="shared" si="1"/>
        <v>36</v>
      </c>
      <c r="J75" s="41"/>
      <c r="K75" s="46">
        <v>13834</v>
      </c>
      <c r="L75" s="42"/>
    </row>
    <row r="76" spans="1:12" x14ac:dyDescent="0.3">
      <c r="A76" s="38" t="s">
        <v>188</v>
      </c>
      <c r="B76" s="38" t="s">
        <v>13</v>
      </c>
      <c r="C76" s="41">
        <v>29036</v>
      </c>
      <c r="D76" s="86" t="s">
        <v>312</v>
      </c>
      <c r="E76" s="41">
        <v>24</v>
      </c>
      <c r="F76" s="41"/>
      <c r="G76" s="43">
        <v>12244</v>
      </c>
      <c r="H76" s="78"/>
      <c r="I76" s="41">
        <f t="shared" si="1"/>
        <v>34</v>
      </c>
      <c r="J76" s="41"/>
      <c r="K76" s="46">
        <v>6122</v>
      </c>
      <c r="L76" s="42"/>
    </row>
    <row r="77" spans="1:12" x14ac:dyDescent="0.3">
      <c r="A77" s="38" t="s">
        <v>188</v>
      </c>
      <c r="B77" s="38" t="s">
        <v>13</v>
      </c>
      <c r="C77" s="41">
        <v>29037</v>
      </c>
      <c r="D77" s="86" t="s">
        <v>313</v>
      </c>
      <c r="E77" s="41">
        <v>24</v>
      </c>
      <c r="F77" s="41"/>
      <c r="G77" s="43">
        <v>23388</v>
      </c>
      <c r="H77" s="78"/>
      <c r="I77" s="41">
        <f t="shared" si="1"/>
        <v>34</v>
      </c>
      <c r="J77" s="41"/>
      <c r="K77" s="46">
        <v>15592</v>
      </c>
      <c r="L77" s="42"/>
    </row>
    <row r="78" spans="1:12" x14ac:dyDescent="0.3">
      <c r="A78" s="38" t="s">
        <v>188</v>
      </c>
      <c r="B78" s="38" t="s">
        <v>13</v>
      </c>
      <c r="C78" s="41">
        <v>29038</v>
      </c>
      <c r="D78" s="86" t="s">
        <v>314</v>
      </c>
      <c r="E78" s="41">
        <v>26</v>
      </c>
      <c r="F78" s="41"/>
      <c r="G78" s="43">
        <v>4428</v>
      </c>
      <c r="H78" s="78"/>
      <c r="I78" s="41">
        <f t="shared" si="1"/>
        <v>36</v>
      </c>
      <c r="J78" s="41"/>
      <c r="K78" s="46">
        <v>4428</v>
      </c>
      <c r="L78" s="42"/>
    </row>
    <row r="79" spans="1:12" x14ac:dyDescent="0.3">
      <c r="A79" s="38" t="s">
        <v>188</v>
      </c>
      <c r="B79" s="38" t="s">
        <v>13</v>
      </c>
      <c r="C79" s="41">
        <v>29039</v>
      </c>
      <c r="D79" s="86" t="s">
        <v>315</v>
      </c>
      <c r="E79" s="41">
        <v>25</v>
      </c>
      <c r="F79" s="41"/>
      <c r="G79" s="43">
        <v>10287</v>
      </c>
      <c r="H79" s="78"/>
      <c r="I79" s="41">
        <f t="shared" si="1"/>
        <v>35</v>
      </c>
      <c r="J79" s="41"/>
      <c r="K79" s="46">
        <v>6858</v>
      </c>
      <c r="L79" s="42"/>
    </row>
    <row r="80" spans="1:12" x14ac:dyDescent="0.3">
      <c r="A80" s="38" t="s">
        <v>188</v>
      </c>
      <c r="B80" s="38" t="s">
        <v>13</v>
      </c>
      <c r="C80" s="41">
        <v>29040</v>
      </c>
      <c r="D80" s="86" t="s">
        <v>316</v>
      </c>
      <c r="E80" s="41">
        <v>25</v>
      </c>
      <c r="F80" s="41"/>
      <c r="G80" s="43">
        <v>1640</v>
      </c>
      <c r="H80" s="78"/>
      <c r="I80" s="41">
        <f t="shared" si="1"/>
        <v>35</v>
      </c>
      <c r="J80" s="41"/>
      <c r="K80" s="46">
        <v>1640</v>
      </c>
      <c r="L80" s="42"/>
    </row>
    <row r="81" spans="1:12" x14ac:dyDescent="0.3">
      <c r="A81" s="38" t="s">
        <v>188</v>
      </c>
      <c r="B81" s="38" t="s">
        <v>13</v>
      </c>
      <c r="C81" s="41">
        <v>29041</v>
      </c>
      <c r="D81" s="86" t="s">
        <v>317</v>
      </c>
      <c r="E81" s="41">
        <v>26</v>
      </c>
      <c r="F81" s="41"/>
      <c r="G81" s="43">
        <v>6764</v>
      </c>
      <c r="H81" s="78"/>
      <c r="I81" s="41">
        <f t="shared" si="1"/>
        <v>36</v>
      </c>
      <c r="J81" s="41"/>
      <c r="K81" s="46">
        <v>3382</v>
      </c>
      <c r="L81" s="42"/>
    </row>
    <row r="82" spans="1:12" x14ac:dyDescent="0.3">
      <c r="A82" s="38" t="s">
        <v>188</v>
      </c>
      <c r="B82" s="38" t="s">
        <v>13</v>
      </c>
      <c r="C82" s="41">
        <v>29042</v>
      </c>
      <c r="D82" s="86" t="s">
        <v>318</v>
      </c>
      <c r="E82" s="41">
        <v>24</v>
      </c>
      <c r="F82" s="41"/>
      <c r="G82" s="43">
        <v>14152</v>
      </c>
      <c r="H82" s="78"/>
      <c r="I82" s="41">
        <f t="shared" si="1"/>
        <v>34</v>
      </c>
      <c r="J82" s="41"/>
      <c r="K82" s="46">
        <v>7076</v>
      </c>
      <c r="L82" s="42"/>
    </row>
    <row r="83" spans="1:12" x14ac:dyDescent="0.3">
      <c r="A83" s="38" t="s">
        <v>188</v>
      </c>
      <c r="B83" s="38" t="s">
        <v>13</v>
      </c>
      <c r="C83" s="41">
        <v>29044</v>
      </c>
      <c r="D83" s="86" t="s">
        <v>319</v>
      </c>
      <c r="E83" s="41">
        <v>25</v>
      </c>
      <c r="F83" s="41"/>
      <c r="G83" s="43">
        <v>950</v>
      </c>
      <c r="H83" s="78"/>
      <c r="I83" s="41">
        <f t="shared" si="1"/>
        <v>35</v>
      </c>
      <c r="J83" s="41"/>
      <c r="K83" s="46">
        <v>950</v>
      </c>
      <c r="L83" s="42"/>
    </row>
    <row r="84" spans="1:12" x14ac:dyDescent="0.3">
      <c r="A84" s="38" t="s">
        <v>188</v>
      </c>
      <c r="B84" s="38" t="s">
        <v>13</v>
      </c>
      <c r="C84" s="41">
        <v>29045</v>
      </c>
      <c r="D84" s="86" t="s">
        <v>320</v>
      </c>
      <c r="E84" s="41">
        <v>27</v>
      </c>
      <c r="F84" s="41"/>
      <c r="G84" s="43">
        <v>16060</v>
      </c>
      <c r="H84" s="78"/>
      <c r="I84" s="41">
        <f t="shared" si="1"/>
        <v>37</v>
      </c>
      <c r="J84" s="41"/>
      <c r="K84" s="46">
        <v>8030</v>
      </c>
      <c r="L84" s="42"/>
    </row>
    <row r="85" spans="1:12" x14ac:dyDescent="0.3">
      <c r="A85" s="38" t="s">
        <v>188</v>
      </c>
      <c r="B85" s="38" t="s">
        <v>13</v>
      </c>
      <c r="C85" s="41">
        <v>29046</v>
      </c>
      <c r="D85" s="86" t="s">
        <v>321</v>
      </c>
      <c r="E85" s="41">
        <v>27</v>
      </c>
      <c r="F85" s="41"/>
      <c r="G85" s="43">
        <v>4650</v>
      </c>
      <c r="H85" s="78"/>
      <c r="I85" s="41">
        <f t="shared" si="1"/>
        <v>37</v>
      </c>
      <c r="J85" s="41"/>
      <c r="K85" s="46">
        <v>3100</v>
      </c>
      <c r="L85" s="42"/>
    </row>
    <row r="86" spans="1:12" x14ac:dyDescent="0.3">
      <c r="A86" s="38" t="s">
        <v>188</v>
      </c>
      <c r="B86" s="38" t="s">
        <v>13</v>
      </c>
      <c r="C86" s="41" t="s">
        <v>527</v>
      </c>
      <c r="D86" s="86" t="s">
        <v>528</v>
      </c>
      <c r="E86" s="41">
        <v>27</v>
      </c>
      <c r="F86" s="41"/>
      <c r="G86" s="43">
        <v>600</v>
      </c>
      <c r="H86" s="78"/>
      <c r="I86" s="41">
        <f t="shared" si="1"/>
        <v>37</v>
      </c>
      <c r="J86" s="41"/>
      <c r="K86" s="46">
        <v>600</v>
      </c>
      <c r="L86" s="42"/>
    </row>
    <row r="87" spans="1:12" x14ac:dyDescent="0.3">
      <c r="A87" s="38" t="s">
        <v>188</v>
      </c>
      <c r="B87" s="38" t="s">
        <v>13</v>
      </c>
      <c r="C87" s="41">
        <v>29047</v>
      </c>
      <c r="D87" s="86" t="s">
        <v>322</v>
      </c>
      <c r="E87" s="41">
        <v>27</v>
      </c>
      <c r="F87" s="41"/>
      <c r="G87" s="43">
        <v>5796</v>
      </c>
      <c r="H87" s="78"/>
      <c r="I87" s="41">
        <f t="shared" si="1"/>
        <v>37</v>
      </c>
      <c r="J87" s="41"/>
      <c r="K87" s="46">
        <v>5796</v>
      </c>
      <c r="L87" s="42"/>
    </row>
    <row r="88" spans="1:12" x14ac:dyDescent="0.3">
      <c r="A88" s="38" t="s">
        <v>188</v>
      </c>
      <c r="B88" s="38" t="s">
        <v>13</v>
      </c>
      <c r="C88" s="41">
        <v>29048</v>
      </c>
      <c r="D88" s="86" t="s">
        <v>323</v>
      </c>
      <c r="E88" s="41">
        <v>27</v>
      </c>
      <c r="F88" s="41"/>
      <c r="G88" s="43">
        <v>642</v>
      </c>
      <c r="H88" s="78"/>
      <c r="I88" s="41">
        <f t="shared" si="1"/>
        <v>37</v>
      </c>
      <c r="J88" s="41"/>
      <c r="K88" s="46">
        <v>642</v>
      </c>
      <c r="L88" s="42"/>
    </row>
    <row r="89" spans="1:12" x14ac:dyDescent="0.3">
      <c r="A89" s="38" t="s">
        <v>188</v>
      </c>
      <c r="B89" s="38" t="s">
        <v>13</v>
      </c>
      <c r="C89" s="41">
        <v>29049</v>
      </c>
      <c r="D89" s="86" t="s">
        <v>324</v>
      </c>
      <c r="E89" s="41">
        <v>28</v>
      </c>
      <c r="F89" s="41"/>
      <c r="G89" s="43">
        <v>10560</v>
      </c>
      <c r="H89" s="78"/>
      <c r="I89" s="41">
        <f t="shared" si="1"/>
        <v>38</v>
      </c>
      <c r="J89" s="41"/>
      <c r="K89" s="46">
        <v>7040</v>
      </c>
      <c r="L89" s="42"/>
    </row>
    <row r="90" spans="1:12" x14ac:dyDescent="0.3">
      <c r="A90" s="38" t="s">
        <v>188</v>
      </c>
      <c r="B90" s="38" t="s">
        <v>13</v>
      </c>
      <c r="C90" s="41" t="s">
        <v>325</v>
      </c>
      <c r="D90" s="86" t="s">
        <v>326</v>
      </c>
      <c r="E90" s="41">
        <v>28</v>
      </c>
      <c r="F90" s="41"/>
      <c r="G90" s="43">
        <v>1050</v>
      </c>
      <c r="H90" s="78"/>
      <c r="I90" s="41">
        <f t="shared" si="1"/>
        <v>38</v>
      </c>
      <c r="J90" s="41"/>
      <c r="K90" s="46">
        <v>1050</v>
      </c>
      <c r="L90" s="42"/>
    </row>
    <row r="91" spans="1:12" x14ac:dyDescent="0.3">
      <c r="A91" s="38" t="s">
        <v>188</v>
      </c>
      <c r="B91" s="38" t="s">
        <v>13</v>
      </c>
      <c r="C91" s="41">
        <v>29050</v>
      </c>
      <c r="D91" s="86" t="s">
        <v>327</v>
      </c>
      <c r="E91" s="41">
        <v>28</v>
      </c>
      <c r="F91" s="41"/>
      <c r="G91" s="43">
        <v>3960</v>
      </c>
      <c r="H91" s="78"/>
      <c r="I91" s="41">
        <f t="shared" si="1"/>
        <v>38</v>
      </c>
      <c r="J91" s="41"/>
      <c r="K91" s="46">
        <v>3960</v>
      </c>
      <c r="L91" s="42"/>
    </row>
    <row r="92" spans="1:12" x14ac:dyDescent="0.3">
      <c r="A92" s="38" t="s">
        <v>188</v>
      </c>
      <c r="B92" s="38" t="s">
        <v>13</v>
      </c>
      <c r="C92" s="41">
        <v>29051</v>
      </c>
      <c r="D92" s="86" t="s">
        <v>328</v>
      </c>
      <c r="E92" s="41">
        <v>28</v>
      </c>
      <c r="F92" s="41"/>
      <c r="G92" s="43">
        <v>14085</v>
      </c>
      <c r="H92" s="78"/>
      <c r="I92" s="41">
        <f t="shared" si="1"/>
        <v>38</v>
      </c>
      <c r="J92" s="41"/>
      <c r="K92" s="46">
        <v>9390</v>
      </c>
      <c r="L92" s="42"/>
    </row>
    <row r="93" spans="1:12" x14ac:dyDescent="0.3">
      <c r="A93" s="38" t="s">
        <v>188</v>
      </c>
      <c r="B93" s="38" t="s">
        <v>13</v>
      </c>
      <c r="C93" s="41">
        <v>29052</v>
      </c>
      <c r="D93" s="86" t="s">
        <v>329</v>
      </c>
      <c r="E93" s="41">
        <v>28</v>
      </c>
      <c r="F93" s="41"/>
      <c r="G93" s="43">
        <v>7236</v>
      </c>
      <c r="H93" s="78"/>
      <c r="I93" s="41">
        <f t="shared" si="1"/>
        <v>38</v>
      </c>
      <c r="J93" s="41"/>
      <c r="K93" s="46">
        <v>4824</v>
      </c>
      <c r="L93" s="42"/>
    </row>
    <row r="94" spans="1:12" x14ac:dyDescent="0.3">
      <c r="A94" s="38" t="s">
        <v>188</v>
      </c>
      <c r="B94" s="38" t="s">
        <v>13</v>
      </c>
      <c r="C94" s="41">
        <v>29053</v>
      </c>
      <c r="D94" s="86" t="s">
        <v>330</v>
      </c>
      <c r="E94" s="41" t="s">
        <v>529</v>
      </c>
      <c r="F94" s="41"/>
      <c r="G94" s="43">
        <v>52335</v>
      </c>
      <c r="H94" s="78"/>
      <c r="I94" s="41">
        <v>35</v>
      </c>
      <c r="J94" s="41"/>
      <c r="K94" s="46">
        <v>31401</v>
      </c>
      <c r="L94" s="42"/>
    </row>
    <row r="95" spans="1:12" x14ac:dyDescent="0.3">
      <c r="A95" s="38" t="s">
        <v>188</v>
      </c>
      <c r="B95" s="38" t="s">
        <v>13</v>
      </c>
      <c r="C95" s="41">
        <v>29054</v>
      </c>
      <c r="D95" s="86" t="s">
        <v>331</v>
      </c>
      <c r="E95" s="41">
        <v>28</v>
      </c>
      <c r="F95" s="41"/>
      <c r="G95" s="43">
        <v>15321</v>
      </c>
      <c r="H95" s="78"/>
      <c r="I95" s="41">
        <f t="shared" si="1"/>
        <v>38</v>
      </c>
      <c r="J95" s="41"/>
      <c r="K95" s="46">
        <v>10214</v>
      </c>
      <c r="L95" s="42"/>
    </row>
    <row r="96" spans="1:12" x14ac:dyDescent="0.3">
      <c r="A96" s="38" t="s">
        <v>188</v>
      </c>
      <c r="B96" s="38" t="s">
        <v>13</v>
      </c>
      <c r="C96" s="41">
        <v>29055</v>
      </c>
      <c r="D96" s="86" t="s">
        <v>332</v>
      </c>
      <c r="E96" s="41">
        <v>26</v>
      </c>
      <c r="F96" s="41"/>
      <c r="G96" s="43">
        <v>15560</v>
      </c>
      <c r="H96" s="78"/>
      <c r="I96" s="41">
        <f t="shared" si="1"/>
        <v>36</v>
      </c>
      <c r="J96" s="41"/>
      <c r="K96" s="46">
        <v>7780</v>
      </c>
      <c r="L96" s="42"/>
    </row>
    <row r="97" spans="1:12" x14ac:dyDescent="0.3">
      <c r="A97" s="38" t="s">
        <v>188</v>
      </c>
      <c r="B97" s="38" t="s">
        <v>13</v>
      </c>
      <c r="C97" s="41">
        <v>29058</v>
      </c>
      <c r="D97" s="86" t="s">
        <v>333</v>
      </c>
      <c r="E97" s="41">
        <v>24</v>
      </c>
      <c r="F97" s="41"/>
      <c r="G97" s="43">
        <v>18492</v>
      </c>
      <c r="H97" s="78"/>
      <c r="I97" s="41">
        <f t="shared" si="1"/>
        <v>34</v>
      </c>
      <c r="J97" s="41"/>
      <c r="K97" s="46">
        <v>9246</v>
      </c>
      <c r="L97" s="42"/>
    </row>
    <row r="98" spans="1:12" x14ac:dyDescent="0.3">
      <c r="A98" s="38" t="s">
        <v>188</v>
      </c>
      <c r="B98" s="38" t="s">
        <v>13</v>
      </c>
      <c r="C98" s="41">
        <v>29059</v>
      </c>
      <c r="D98" s="86" t="s">
        <v>334</v>
      </c>
      <c r="E98" s="41">
        <v>26</v>
      </c>
      <c r="F98" s="41"/>
      <c r="G98" s="43">
        <v>324</v>
      </c>
      <c r="H98" s="78"/>
      <c r="I98" s="41">
        <f t="shared" si="1"/>
        <v>36</v>
      </c>
      <c r="J98" s="41"/>
      <c r="K98" s="46">
        <v>324</v>
      </c>
      <c r="L98" s="42"/>
    </row>
    <row r="99" spans="1:12" x14ac:dyDescent="0.3">
      <c r="A99" s="38" t="s">
        <v>188</v>
      </c>
      <c r="B99" s="87" t="s">
        <v>13</v>
      </c>
      <c r="C99" s="87">
        <v>29060</v>
      </c>
      <c r="D99" s="42" t="s">
        <v>335</v>
      </c>
      <c r="E99" s="87">
        <v>26</v>
      </c>
      <c r="F99" s="87"/>
      <c r="G99" s="46">
        <v>11620</v>
      </c>
      <c r="H99" s="88"/>
      <c r="I99" s="41">
        <f t="shared" si="1"/>
        <v>36</v>
      </c>
      <c r="J99" s="87"/>
      <c r="K99" s="46">
        <v>5810</v>
      </c>
      <c r="L99" s="42"/>
    </row>
    <row r="100" spans="1:12" x14ac:dyDescent="0.3">
      <c r="A100" s="38" t="s">
        <v>188</v>
      </c>
      <c r="B100" s="87" t="s">
        <v>13</v>
      </c>
      <c r="C100" s="87">
        <v>29061</v>
      </c>
      <c r="D100" s="42" t="s">
        <v>336</v>
      </c>
      <c r="E100" s="87">
        <v>26</v>
      </c>
      <c r="F100" s="87"/>
      <c r="G100" s="46">
        <v>8596</v>
      </c>
      <c r="H100" s="88"/>
      <c r="I100" s="41">
        <f t="shared" si="1"/>
        <v>36</v>
      </c>
      <c r="J100" s="87"/>
      <c r="K100" s="46">
        <v>4298</v>
      </c>
      <c r="L100" s="42"/>
    </row>
    <row r="101" spans="1:12" x14ac:dyDescent="0.3">
      <c r="A101" s="38" t="s">
        <v>188</v>
      </c>
      <c r="B101" s="87" t="s">
        <v>13</v>
      </c>
      <c r="C101" s="87">
        <v>29062</v>
      </c>
      <c r="D101" s="42" t="s">
        <v>337</v>
      </c>
      <c r="E101" s="87">
        <v>26</v>
      </c>
      <c r="F101" s="87"/>
      <c r="G101" s="46">
        <v>8388</v>
      </c>
      <c r="H101" s="88"/>
      <c r="I101" s="41">
        <f t="shared" si="1"/>
        <v>36</v>
      </c>
      <c r="J101" s="87"/>
      <c r="K101" s="46">
        <v>4194</v>
      </c>
      <c r="L101" s="42"/>
    </row>
    <row r="102" spans="1:12" x14ac:dyDescent="0.3">
      <c r="A102" s="38" t="s">
        <v>339</v>
      </c>
      <c r="B102" s="87" t="s">
        <v>13</v>
      </c>
      <c r="C102" s="87">
        <v>2921</v>
      </c>
      <c r="D102" s="42" t="s">
        <v>338</v>
      </c>
      <c r="E102" s="87">
        <v>23</v>
      </c>
      <c r="F102" s="87"/>
      <c r="G102" s="46">
        <v>3760</v>
      </c>
      <c r="H102" s="88"/>
      <c r="I102" s="41">
        <f t="shared" si="1"/>
        <v>33</v>
      </c>
      <c r="J102" s="87"/>
      <c r="K102" s="46">
        <v>1880</v>
      </c>
      <c r="L102" s="42"/>
    </row>
    <row r="103" spans="1:12" ht="19.95" customHeight="1" x14ac:dyDescent="0.3">
      <c r="A103" s="124" t="s">
        <v>477</v>
      </c>
      <c r="B103" s="125"/>
      <c r="C103" s="125"/>
      <c r="D103" s="125"/>
      <c r="E103" s="125"/>
      <c r="F103" s="126"/>
      <c r="G103" s="62">
        <f>SUM(G4:G102)</f>
        <v>1394868</v>
      </c>
      <c r="H103" s="62">
        <f>SUM(H4:H102)</f>
        <v>0</v>
      </c>
      <c r="I103" s="63"/>
      <c r="J103" s="63"/>
      <c r="K103" s="62">
        <f>SUM(K4:K102)</f>
        <v>893820</v>
      </c>
      <c r="L103" s="89">
        <f>SUM(L4:L102)</f>
        <v>0</v>
      </c>
    </row>
    <row r="104" spans="1:12" ht="19.95" customHeight="1" x14ac:dyDescent="0.3">
      <c r="A104" s="90"/>
      <c r="B104" s="90"/>
      <c r="C104" s="90"/>
      <c r="D104" s="58" t="s">
        <v>534</v>
      </c>
      <c r="E104" s="91" t="str">
        <f>'Přehled výkonů'!$B$2</f>
        <v>xx.xx.2016</v>
      </c>
      <c r="F104" s="92"/>
      <c r="G104" s="90"/>
      <c r="H104" s="94">
        <f>H103/G103</f>
        <v>0</v>
      </c>
      <c r="I104" s="92"/>
      <c r="J104" s="92"/>
      <c r="K104" s="90"/>
      <c r="L104" s="94">
        <f>L103/K103</f>
        <v>0</v>
      </c>
    </row>
    <row r="116" spans="8:12" x14ac:dyDescent="0.3">
      <c r="H116" s="61"/>
      <c r="L116" s="61"/>
    </row>
    <row r="117" spans="8:12" x14ac:dyDescent="0.3">
      <c r="H117" s="61"/>
      <c r="L117" s="61"/>
    </row>
  </sheetData>
  <autoFilter ref="A3:K103"/>
  <mergeCells count="2">
    <mergeCell ref="A1:L2"/>
    <mergeCell ref="A103:F103"/>
  </mergeCells>
  <pageMargins left="0.70866141732283472" right="0.70866141732283472" top="0.78740157480314965" bottom="0.78740157480314965" header="0.31496062992125984" footer="0.31496062992125984"/>
  <pageSetup paperSize="9" scale="43" orientation="portrait" r:id="rId1"/>
  <headerFooter>
    <oddFooter>Stránka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L117"/>
  <sheetViews>
    <sheetView view="pageBreakPreview" zoomScale="90" zoomScaleNormal="100" zoomScaleSheetLayoutView="90" workbookViewId="0">
      <pane ySplit="3" topLeftCell="A94" activePane="bottomLeft" state="frozen"/>
      <selection activeCell="D73" sqref="D73"/>
      <selection pane="bottomLeft" activeCell="H104" sqref="H104"/>
    </sheetView>
  </sheetViews>
  <sheetFormatPr defaultRowHeight="14.4" x14ac:dyDescent="0.3"/>
  <cols>
    <col min="1" max="1" width="16" style="31" bestFit="1" customWidth="1"/>
    <col min="2" max="3" width="8.88671875" style="31"/>
    <col min="4" max="4" width="50.109375" bestFit="1" customWidth="1"/>
    <col min="5" max="6" width="14.33203125" customWidth="1"/>
    <col min="7" max="7" width="14.33203125" style="31" customWidth="1"/>
    <col min="8" max="10" width="14.33203125" customWidth="1"/>
    <col min="11" max="11" width="14.33203125" style="31" customWidth="1"/>
    <col min="12" max="12" width="14.33203125" style="2" customWidth="1"/>
  </cols>
  <sheetData>
    <row r="1" spans="1:12" ht="18.899999999999999" customHeight="1" x14ac:dyDescent="0.3">
      <c r="A1" s="120" t="s">
        <v>545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1:12" ht="18.899999999999999" customHeight="1" x14ac:dyDescent="0.3">
      <c r="A2" s="120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46.8" x14ac:dyDescent="0.3">
      <c r="A3" s="72" t="s">
        <v>542</v>
      </c>
      <c r="B3" s="73" t="s">
        <v>0</v>
      </c>
      <c r="C3" s="73" t="s">
        <v>1</v>
      </c>
      <c r="D3" s="73" t="s">
        <v>239</v>
      </c>
      <c r="E3" s="73" t="s">
        <v>2</v>
      </c>
      <c r="F3" s="73" t="s">
        <v>481</v>
      </c>
      <c r="G3" s="74" t="s">
        <v>476</v>
      </c>
      <c r="H3" s="74" t="s">
        <v>482</v>
      </c>
      <c r="I3" s="73" t="s">
        <v>2</v>
      </c>
      <c r="J3" s="73" t="s">
        <v>483</v>
      </c>
      <c r="K3" s="74" t="s">
        <v>476</v>
      </c>
      <c r="L3" s="74" t="s">
        <v>482</v>
      </c>
    </row>
    <row r="4" spans="1:12" x14ac:dyDescent="0.3">
      <c r="A4" s="30" t="s">
        <v>99</v>
      </c>
      <c r="B4" s="38" t="s">
        <v>13</v>
      </c>
      <c r="C4" s="39">
        <v>2931</v>
      </c>
      <c r="D4" s="20" t="s">
        <v>148</v>
      </c>
      <c r="E4" s="3">
        <v>20</v>
      </c>
      <c r="F4" s="17"/>
      <c r="G4" s="35">
        <v>23000</v>
      </c>
      <c r="H4" s="18"/>
      <c r="I4" s="3" t="s">
        <v>191</v>
      </c>
      <c r="J4" s="9"/>
      <c r="K4" s="36">
        <v>47000</v>
      </c>
      <c r="L4" s="4"/>
    </row>
    <row r="5" spans="1:12" x14ac:dyDescent="0.3">
      <c r="A5" s="30" t="s">
        <v>99</v>
      </c>
      <c r="B5" s="38" t="s">
        <v>4</v>
      </c>
      <c r="C5" s="39">
        <v>293</v>
      </c>
      <c r="D5" s="20" t="s">
        <v>149</v>
      </c>
      <c r="E5" s="3">
        <v>20</v>
      </c>
      <c r="F5" s="17"/>
      <c r="G5" s="35">
        <v>27000</v>
      </c>
      <c r="H5" s="18"/>
      <c r="I5" s="3" t="s">
        <v>191</v>
      </c>
      <c r="J5" s="9"/>
      <c r="K5" s="36">
        <v>52200</v>
      </c>
      <c r="L5" s="4"/>
    </row>
    <row r="6" spans="1:12" x14ac:dyDescent="0.3">
      <c r="A6" s="30" t="s">
        <v>99</v>
      </c>
      <c r="B6" s="38" t="s">
        <v>13</v>
      </c>
      <c r="C6" s="39">
        <v>2932</v>
      </c>
      <c r="D6" s="20" t="s">
        <v>150</v>
      </c>
      <c r="E6" s="3">
        <v>20</v>
      </c>
      <c r="F6" s="17"/>
      <c r="G6" s="35">
        <v>20500</v>
      </c>
      <c r="H6" s="18"/>
      <c r="I6" s="3" t="s">
        <v>191</v>
      </c>
      <c r="J6" s="19"/>
      <c r="K6" s="36">
        <v>3500</v>
      </c>
      <c r="L6" s="5"/>
    </row>
    <row r="7" spans="1:12" x14ac:dyDescent="0.3">
      <c r="A7" s="30" t="s">
        <v>99</v>
      </c>
      <c r="B7" s="38" t="s">
        <v>13</v>
      </c>
      <c r="C7" s="39">
        <v>2934</v>
      </c>
      <c r="D7" s="20" t="s">
        <v>151</v>
      </c>
      <c r="E7" s="3">
        <v>20</v>
      </c>
      <c r="F7" s="17"/>
      <c r="G7" s="35">
        <v>42000</v>
      </c>
      <c r="H7" s="18"/>
      <c r="I7" s="3" t="s">
        <v>191</v>
      </c>
      <c r="J7" s="19"/>
      <c r="K7" s="36">
        <v>56200</v>
      </c>
      <c r="L7" s="5"/>
    </row>
    <row r="8" spans="1:12" x14ac:dyDescent="0.3">
      <c r="A8" s="30" t="s">
        <v>99</v>
      </c>
      <c r="B8" s="38" t="s">
        <v>13</v>
      </c>
      <c r="C8" s="39">
        <v>28411</v>
      </c>
      <c r="D8" s="20" t="s">
        <v>152</v>
      </c>
      <c r="E8" s="3">
        <v>21</v>
      </c>
      <c r="F8" s="17"/>
      <c r="G8" s="35">
        <v>6000</v>
      </c>
      <c r="H8" s="18"/>
      <c r="I8" s="3" t="s">
        <v>192</v>
      </c>
      <c r="J8" s="19"/>
      <c r="K8" s="36">
        <v>5000</v>
      </c>
      <c r="L8" s="5"/>
    </row>
    <row r="9" spans="1:12" x14ac:dyDescent="0.3">
      <c r="A9" s="30" t="s">
        <v>99</v>
      </c>
      <c r="B9" s="38" t="s">
        <v>13</v>
      </c>
      <c r="C9" s="39">
        <v>28312</v>
      </c>
      <c r="D9" s="20" t="s">
        <v>153</v>
      </c>
      <c r="E9" s="3">
        <v>21</v>
      </c>
      <c r="F9" s="17"/>
      <c r="G9" s="35">
        <v>32500</v>
      </c>
      <c r="H9" s="18"/>
      <c r="I9" s="3" t="s">
        <v>192</v>
      </c>
      <c r="J9" s="19"/>
      <c r="K9" s="36">
        <v>53500</v>
      </c>
      <c r="L9" s="5"/>
    </row>
    <row r="10" spans="1:12" x14ac:dyDescent="0.3">
      <c r="A10" s="30" t="s">
        <v>99</v>
      </c>
      <c r="B10" s="38" t="s">
        <v>13</v>
      </c>
      <c r="C10" s="39">
        <v>28313</v>
      </c>
      <c r="D10" s="20" t="s">
        <v>154</v>
      </c>
      <c r="E10" s="3">
        <v>21</v>
      </c>
      <c r="F10" s="17"/>
      <c r="G10" s="35">
        <v>15000</v>
      </c>
      <c r="H10" s="18"/>
      <c r="I10" s="3" t="s">
        <v>192</v>
      </c>
      <c r="J10" s="19"/>
      <c r="K10" s="36">
        <v>24000</v>
      </c>
      <c r="L10" s="5"/>
    </row>
    <row r="11" spans="1:12" x14ac:dyDescent="0.3">
      <c r="A11" s="30" t="s">
        <v>99</v>
      </c>
      <c r="B11" s="38" t="s">
        <v>13</v>
      </c>
      <c r="C11" s="39">
        <v>28614</v>
      </c>
      <c r="D11" s="20" t="s">
        <v>155</v>
      </c>
      <c r="E11" s="3">
        <v>21</v>
      </c>
      <c r="F11" s="17"/>
      <c r="G11" s="35">
        <v>56000</v>
      </c>
      <c r="H11" s="18"/>
      <c r="I11" s="3" t="s">
        <v>192</v>
      </c>
      <c r="J11" s="19"/>
      <c r="K11" s="36">
        <v>43000</v>
      </c>
      <c r="L11" s="5"/>
    </row>
    <row r="12" spans="1:12" x14ac:dyDescent="0.3">
      <c r="A12" s="30" t="s">
        <v>99</v>
      </c>
      <c r="B12" s="38" t="s">
        <v>13</v>
      </c>
      <c r="C12" s="39">
        <v>28411</v>
      </c>
      <c r="D12" s="20" t="s">
        <v>156</v>
      </c>
      <c r="E12" s="3">
        <v>22</v>
      </c>
      <c r="F12" s="17"/>
      <c r="G12" s="35">
        <v>30000</v>
      </c>
      <c r="H12" s="18"/>
      <c r="I12" s="3" t="s">
        <v>193</v>
      </c>
      <c r="J12" s="19"/>
      <c r="K12" s="36">
        <v>51000</v>
      </c>
      <c r="L12" s="5"/>
    </row>
    <row r="13" spans="1:12" x14ac:dyDescent="0.3">
      <c r="A13" s="30" t="s">
        <v>99</v>
      </c>
      <c r="B13" s="38" t="s">
        <v>13</v>
      </c>
      <c r="C13" s="68">
        <v>2951</v>
      </c>
      <c r="D13" s="20" t="s">
        <v>157</v>
      </c>
      <c r="E13" s="3">
        <v>22</v>
      </c>
      <c r="F13" s="17"/>
      <c r="G13" s="35">
        <v>26000</v>
      </c>
      <c r="H13" s="18"/>
      <c r="I13" s="3" t="s">
        <v>193</v>
      </c>
      <c r="J13" s="19"/>
      <c r="K13" s="36">
        <v>26000</v>
      </c>
      <c r="L13" s="5"/>
    </row>
    <row r="14" spans="1:12" x14ac:dyDescent="0.3">
      <c r="A14" s="30" t="s">
        <v>99</v>
      </c>
      <c r="B14" s="38" t="s">
        <v>13</v>
      </c>
      <c r="C14" s="39" t="s">
        <v>100</v>
      </c>
      <c r="D14" s="20" t="s">
        <v>158</v>
      </c>
      <c r="E14" s="3">
        <v>22</v>
      </c>
      <c r="F14" s="17"/>
      <c r="G14" s="35">
        <v>20500</v>
      </c>
      <c r="H14" s="18"/>
      <c r="I14" s="3" t="s">
        <v>193</v>
      </c>
      <c r="J14" s="19"/>
      <c r="K14" s="36">
        <v>29000</v>
      </c>
      <c r="L14" s="5"/>
    </row>
    <row r="15" spans="1:12" x14ac:dyDescent="0.3">
      <c r="A15" s="30" t="s">
        <v>99</v>
      </c>
      <c r="B15" s="38" t="s">
        <v>13</v>
      </c>
      <c r="C15" s="39">
        <v>28624</v>
      </c>
      <c r="D15" s="20" t="s">
        <v>159</v>
      </c>
      <c r="E15" s="3">
        <v>23</v>
      </c>
      <c r="F15" s="17"/>
      <c r="G15" s="35">
        <v>42000</v>
      </c>
      <c r="H15" s="18"/>
      <c r="I15" s="3" t="s">
        <v>194</v>
      </c>
      <c r="J15" s="19"/>
      <c r="K15" s="36">
        <v>36400</v>
      </c>
      <c r="L15" s="5"/>
    </row>
    <row r="16" spans="1:12" x14ac:dyDescent="0.3">
      <c r="A16" s="30" t="s">
        <v>99</v>
      </c>
      <c r="B16" s="38" t="s">
        <v>13</v>
      </c>
      <c r="C16" s="39">
        <v>28626</v>
      </c>
      <c r="D16" s="20" t="s">
        <v>160</v>
      </c>
      <c r="E16" s="3">
        <v>23</v>
      </c>
      <c r="F16" s="17"/>
      <c r="G16" s="35">
        <v>73000</v>
      </c>
      <c r="H16" s="18"/>
      <c r="I16" s="3" t="s">
        <v>194</v>
      </c>
      <c r="J16" s="19"/>
      <c r="K16" s="36">
        <v>69300</v>
      </c>
      <c r="L16" s="5"/>
    </row>
    <row r="17" spans="1:12" x14ac:dyDescent="0.3">
      <c r="A17" s="30" t="s">
        <v>99</v>
      </c>
      <c r="B17" s="38" t="s">
        <v>13</v>
      </c>
      <c r="C17" s="39">
        <v>28621</v>
      </c>
      <c r="D17" s="20" t="s">
        <v>161</v>
      </c>
      <c r="E17" s="3">
        <v>24</v>
      </c>
      <c r="F17" s="17"/>
      <c r="G17" s="35">
        <v>36500</v>
      </c>
      <c r="H17" s="18"/>
      <c r="I17" s="3" t="s">
        <v>195</v>
      </c>
      <c r="J17" s="19"/>
      <c r="K17" s="36">
        <v>51500</v>
      </c>
      <c r="L17" s="5"/>
    </row>
    <row r="18" spans="1:12" x14ac:dyDescent="0.3">
      <c r="A18" s="30" t="s">
        <v>99</v>
      </c>
      <c r="B18" s="38" t="s">
        <v>13</v>
      </c>
      <c r="C18" s="41">
        <v>28620</v>
      </c>
      <c r="D18" s="20" t="s">
        <v>162</v>
      </c>
      <c r="E18" s="3">
        <v>24</v>
      </c>
      <c r="F18" s="17"/>
      <c r="G18" s="35">
        <v>4500</v>
      </c>
      <c r="H18" s="18"/>
      <c r="I18" s="3" t="s">
        <v>195</v>
      </c>
      <c r="J18" s="19"/>
      <c r="K18" s="36">
        <v>2000</v>
      </c>
      <c r="L18" s="5"/>
    </row>
    <row r="19" spans="1:12" x14ac:dyDescent="0.3">
      <c r="A19" s="30" t="s">
        <v>99</v>
      </c>
      <c r="B19" s="38" t="s">
        <v>13</v>
      </c>
      <c r="C19" s="41">
        <v>28623</v>
      </c>
      <c r="D19" s="20" t="s">
        <v>163</v>
      </c>
      <c r="E19" s="3">
        <v>24</v>
      </c>
      <c r="F19" s="17"/>
      <c r="G19" s="35">
        <v>58500</v>
      </c>
      <c r="H19" s="18"/>
      <c r="I19" s="3" t="s">
        <v>195</v>
      </c>
      <c r="J19" s="19"/>
      <c r="K19" s="36">
        <v>11000</v>
      </c>
      <c r="L19" s="5"/>
    </row>
    <row r="20" spans="1:12" x14ac:dyDescent="0.3">
      <c r="A20" s="30" t="s">
        <v>99</v>
      </c>
      <c r="B20" s="38" t="s">
        <v>13</v>
      </c>
      <c r="C20" s="41">
        <v>28620</v>
      </c>
      <c r="D20" s="20" t="s">
        <v>164</v>
      </c>
      <c r="E20" s="3">
        <v>25</v>
      </c>
      <c r="F20" s="17"/>
      <c r="G20" s="35">
        <v>28000</v>
      </c>
      <c r="H20" s="18"/>
      <c r="I20" s="3" t="s">
        <v>196</v>
      </c>
      <c r="J20" s="19"/>
      <c r="K20" s="36">
        <v>10500</v>
      </c>
      <c r="L20" s="5"/>
    </row>
    <row r="21" spans="1:12" x14ac:dyDescent="0.3">
      <c r="A21" s="30" t="s">
        <v>99</v>
      </c>
      <c r="B21" s="38" t="s">
        <v>13</v>
      </c>
      <c r="C21" s="41">
        <v>146</v>
      </c>
      <c r="D21" s="20" t="s">
        <v>165</v>
      </c>
      <c r="E21" s="3">
        <v>25</v>
      </c>
      <c r="F21" s="17"/>
      <c r="G21" s="35">
        <v>4500</v>
      </c>
      <c r="H21" s="18"/>
      <c r="I21" s="3" t="s">
        <v>196</v>
      </c>
      <c r="J21" s="19"/>
      <c r="K21" s="36">
        <v>16000</v>
      </c>
      <c r="L21" s="5"/>
    </row>
    <row r="22" spans="1:12" x14ac:dyDescent="0.3">
      <c r="A22" s="30" t="s">
        <v>99</v>
      </c>
      <c r="B22" s="38" t="s">
        <v>13</v>
      </c>
      <c r="C22" s="41">
        <v>144</v>
      </c>
      <c r="D22" s="20" t="s">
        <v>166</v>
      </c>
      <c r="E22" s="3">
        <v>25</v>
      </c>
      <c r="F22" s="17"/>
      <c r="G22" s="35">
        <v>7500</v>
      </c>
      <c r="H22" s="18"/>
      <c r="I22" s="3" t="s">
        <v>196</v>
      </c>
      <c r="J22" s="19"/>
      <c r="K22" s="36">
        <v>10000</v>
      </c>
      <c r="L22" s="5"/>
    </row>
    <row r="23" spans="1:12" x14ac:dyDescent="0.3">
      <c r="A23" s="30" t="s">
        <v>99</v>
      </c>
      <c r="B23" s="38" t="s">
        <v>13</v>
      </c>
      <c r="C23" s="41">
        <v>143</v>
      </c>
      <c r="D23" s="20" t="s">
        <v>167</v>
      </c>
      <c r="E23" s="3">
        <v>26</v>
      </c>
      <c r="F23" s="17"/>
      <c r="G23" s="35">
        <v>8500</v>
      </c>
      <c r="H23" s="18"/>
      <c r="I23" s="3" t="s">
        <v>197</v>
      </c>
      <c r="J23" s="19"/>
      <c r="K23" s="36">
        <v>13800</v>
      </c>
      <c r="L23" s="5"/>
    </row>
    <row r="24" spans="1:12" x14ac:dyDescent="0.3">
      <c r="A24" s="30" t="s">
        <v>99</v>
      </c>
      <c r="B24" s="38" t="s">
        <v>4</v>
      </c>
      <c r="C24" s="41">
        <v>294</v>
      </c>
      <c r="D24" s="20" t="s">
        <v>168</v>
      </c>
      <c r="E24" s="3">
        <v>26</v>
      </c>
      <c r="F24" s="17"/>
      <c r="G24" s="35">
        <v>47000</v>
      </c>
      <c r="H24" s="18"/>
      <c r="I24" s="3" t="s">
        <v>197</v>
      </c>
      <c r="J24" s="19"/>
      <c r="K24" s="36">
        <v>24000</v>
      </c>
      <c r="L24" s="5"/>
    </row>
    <row r="25" spans="1:12" x14ac:dyDescent="0.3">
      <c r="A25" s="30" t="s">
        <v>99</v>
      </c>
      <c r="B25" s="38" t="s">
        <v>4</v>
      </c>
      <c r="C25" s="41">
        <v>286</v>
      </c>
      <c r="D25" s="20" t="s">
        <v>169</v>
      </c>
      <c r="E25" s="3">
        <v>26</v>
      </c>
      <c r="F25" s="17"/>
      <c r="G25" s="35">
        <v>48500</v>
      </c>
      <c r="H25" s="18"/>
      <c r="I25" s="3" t="s">
        <v>198</v>
      </c>
      <c r="J25" s="19"/>
      <c r="K25" s="36">
        <v>14000</v>
      </c>
      <c r="L25" s="5"/>
    </row>
    <row r="26" spans="1:12" x14ac:dyDescent="0.3">
      <c r="A26" s="30" t="s">
        <v>99</v>
      </c>
      <c r="B26" s="38" t="s">
        <v>4</v>
      </c>
      <c r="C26" s="41">
        <v>286</v>
      </c>
      <c r="D26" s="20" t="s">
        <v>170</v>
      </c>
      <c r="E26" s="3">
        <v>26</v>
      </c>
      <c r="F26" s="17"/>
      <c r="G26" s="35">
        <v>41500</v>
      </c>
      <c r="H26" s="18"/>
      <c r="I26" s="3" t="s">
        <v>198</v>
      </c>
      <c r="J26" s="19"/>
      <c r="K26" s="36">
        <v>8000</v>
      </c>
      <c r="L26" s="5"/>
    </row>
    <row r="27" spans="1:12" x14ac:dyDescent="0.3">
      <c r="A27" s="30" t="s">
        <v>99</v>
      </c>
      <c r="B27" s="38" t="s">
        <v>13</v>
      </c>
      <c r="C27" s="41">
        <v>28619</v>
      </c>
      <c r="D27" s="20" t="s">
        <v>488</v>
      </c>
      <c r="E27" s="3">
        <v>26</v>
      </c>
      <c r="F27" s="17"/>
      <c r="G27" s="35">
        <v>52000</v>
      </c>
      <c r="H27" s="18"/>
      <c r="I27" s="3">
        <v>36</v>
      </c>
      <c r="J27" s="19"/>
      <c r="K27" s="36">
        <v>52000</v>
      </c>
      <c r="L27" s="5"/>
    </row>
    <row r="28" spans="1:12" x14ac:dyDescent="0.3">
      <c r="A28" s="30" t="s">
        <v>99</v>
      </c>
      <c r="B28" s="38" t="s">
        <v>13</v>
      </c>
      <c r="C28" s="39">
        <v>28620</v>
      </c>
      <c r="D28" s="20" t="s">
        <v>171</v>
      </c>
      <c r="E28" s="3">
        <v>26</v>
      </c>
      <c r="F28" s="17"/>
      <c r="G28" s="35">
        <v>29000</v>
      </c>
      <c r="H28" s="18"/>
      <c r="I28" s="3" t="s">
        <v>199</v>
      </c>
      <c r="J28" s="19"/>
      <c r="K28" s="36">
        <v>3000</v>
      </c>
      <c r="L28" s="5"/>
    </row>
    <row r="29" spans="1:12" x14ac:dyDescent="0.3">
      <c r="A29" s="30" t="s">
        <v>99</v>
      </c>
      <c r="B29" s="38" t="s">
        <v>13</v>
      </c>
      <c r="C29" s="39">
        <v>1023</v>
      </c>
      <c r="D29" s="20" t="s">
        <v>485</v>
      </c>
      <c r="E29" s="3">
        <v>28</v>
      </c>
      <c r="F29" s="17"/>
      <c r="G29" s="35">
        <v>11000</v>
      </c>
      <c r="H29" s="18"/>
      <c r="I29" s="3">
        <v>40</v>
      </c>
      <c r="J29" s="19"/>
      <c r="K29" s="36">
        <v>5000</v>
      </c>
      <c r="L29" s="5"/>
    </row>
    <row r="30" spans="1:12" x14ac:dyDescent="0.3">
      <c r="A30" s="30" t="s">
        <v>99</v>
      </c>
      <c r="B30" s="38" t="s">
        <v>13</v>
      </c>
      <c r="C30" s="39">
        <v>1021</v>
      </c>
      <c r="D30" s="20" t="s">
        <v>487</v>
      </c>
      <c r="E30" s="3">
        <v>28</v>
      </c>
      <c r="F30" s="17"/>
      <c r="G30" s="35">
        <v>4000</v>
      </c>
      <c r="H30" s="18"/>
      <c r="I30" s="3">
        <v>40</v>
      </c>
      <c r="J30" s="19"/>
      <c r="K30" s="36">
        <v>2000</v>
      </c>
      <c r="L30" s="5"/>
    </row>
    <row r="31" spans="1:12" x14ac:dyDescent="0.3">
      <c r="A31" s="30" t="s">
        <v>99</v>
      </c>
      <c r="B31" s="38" t="s">
        <v>13</v>
      </c>
      <c r="C31" s="39">
        <v>1020</v>
      </c>
      <c r="D31" s="20" t="s">
        <v>486</v>
      </c>
      <c r="E31" s="3">
        <v>29</v>
      </c>
      <c r="F31" s="17"/>
      <c r="G31" s="35">
        <v>6500</v>
      </c>
      <c r="H31" s="18"/>
      <c r="I31" s="3">
        <v>40</v>
      </c>
      <c r="J31" s="19"/>
      <c r="K31" s="36">
        <v>3000</v>
      </c>
      <c r="L31" s="5"/>
    </row>
    <row r="32" spans="1:12" x14ac:dyDescent="0.3">
      <c r="A32" s="30" t="s">
        <v>238</v>
      </c>
      <c r="B32" s="38" t="s">
        <v>4</v>
      </c>
      <c r="C32" s="39">
        <v>283</v>
      </c>
      <c r="D32" s="21" t="s">
        <v>201</v>
      </c>
      <c r="E32" s="3">
        <v>20</v>
      </c>
      <c r="F32" s="10"/>
      <c r="G32" s="35">
        <v>160000</v>
      </c>
      <c r="H32" s="18"/>
      <c r="I32" s="3">
        <v>36</v>
      </c>
      <c r="J32" s="11"/>
      <c r="K32" s="35">
        <v>80000</v>
      </c>
      <c r="L32" s="27"/>
    </row>
    <row r="33" spans="1:12" x14ac:dyDescent="0.3">
      <c r="A33" s="30" t="s">
        <v>238</v>
      </c>
      <c r="B33" s="38" t="s">
        <v>4</v>
      </c>
      <c r="C33" s="39">
        <v>286</v>
      </c>
      <c r="D33" s="21" t="s">
        <v>202</v>
      </c>
      <c r="E33" s="3">
        <v>22</v>
      </c>
      <c r="F33" s="10"/>
      <c r="G33" s="35">
        <v>120000</v>
      </c>
      <c r="H33" s="18"/>
      <c r="I33" s="3">
        <v>35</v>
      </c>
      <c r="J33" s="11"/>
      <c r="K33" s="35">
        <v>62000</v>
      </c>
      <c r="L33" s="27"/>
    </row>
    <row r="34" spans="1:12" x14ac:dyDescent="0.3">
      <c r="A34" s="30" t="s">
        <v>238</v>
      </c>
      <c r="B34" s="38" t="s">
        <v>4</v>
      </c>
      <c r="C34" s="39">
        <v>288</v>
      </c>
      <c r="D34" s="21" t="s">
        <v>203</v>
      </c>
      <c r="E34" s="3">
        <v>26</v>
      </c>
      <c r="F34" s="10"/>
      <c r="G34" s="35">
        <v>34000</v>
      </c>
      <c r="H34" s="18"/>
      <c r="I34" s="3">
        <v>39</v>
      </c>
      <c r="J34" s="11"/>
      <c r="K34" s="35">
        <v>33000</v>
      </c>
      <c r="L34" s="27"/>
    </row>
    <row r="35" spans="1:12" ht="15" x14ac:dyDescent="0.25">
      <c r="A35" s="30" t="s">
        <v>238</v>
      </c>
      <c r="B35" s="38" t="s">
        <v>4</v>
      </c>
      <c r="C35" s="39">
        <v>289</v>
      </c>
      <c r="D35" s="21" t="s">
        <v>204</v>
      </c>
      <c r="E35" s="3">
        <v>20</v>
      </c>
      <c r="F35" s="10"/>
      <c r="G35" s="35">
        <v>114000</v>
      </c>
      <c r="H35" s="18"/>
      <c r="I35" s="3">
        <v>34</v>
      </c>
      <c r="J35" s="11"/>
      <c r="K35" s="35">
        <v>90000</v>
      </c>
      <c r="L35" s="27"/>
    </row>
    <row r="36" spans="1:12" x14ac:dyDescent="0.3">
      <c r="A36" s="30" t="s">
        <v>238</v>
      </c>
      <c r="B36" s="38" t="s">
        <v>4</v>
      </c>
      <c r="C36" s="39">
        <v>290</v>
      </c>
      <c r="D36" s="21" t="s">
        <v>205</v>
      </c>
      <c r="E36" s="3">
        <v>23</v>
      </c>
      <c r="F36" s="10"/>
      <c r="G36" s="35">
        <v>105000</v>
      </c>
      <c r="H36" s="18"/>
      <c r="I36" s="3">
        <v>32</v>
      </c>
      <c r="J36" s="11"/>
      <c r="K36" s="35">
        <v>33000</v>
      </c>
      <c r="L36" s="27"/>
    </row>
    <row r="37" spans="1:12" x14ac:dyDescent="0.3">
      <c r="A37" s="30" t="s">
        <v>238</v>
      </c>
      <c r="B37" s="38" t="s">
        <v>4</v>
      </c>
      <c r="C37" s="39">
        <v>292</v>
      </c>
      <c r="D37" s="21" t="s">
        <v>206</v>
      </c>
      <c r="E37" s="3">
        <v>21</v>
      </c>
      <c r="F37" s="10"/>
      <c r="G37" s="35">
        <v>120000</v>
      </c>
      <c r="H37" s="18"/>
      <c r="I37" s="3">
        <v>34</v>
      </c>
      <c r="J37" s="11"/>
      <c r="K37" s="35">
        <v>72000</v>
      </c>
      <c r="L37" s="27"/>
    </row>
    <row r="38" spans="1:12" x14ac:dyDescent="0.3">
      <c r="A38" s="30" t="s">
        <v>238</v>
      </c>
      <c r="B38" s="38" t="s">
        <v>13</v>
      </c>
      <c r="C38" s="39">
        <v>29065</v>
      </c>
      <c r="D38" s="21" t="s">
        <v>207</v>
      </c>
      <c r="E38" s="3">
        <v>24</v>
      </c>
      <c r="F38" s="10"/>
      <c r="G38" s="35">
        <v>20000</v>
      </c>
      <c r="H38" s="18"/>
      <c r="I38" s="3">
        <v>38</v>
      </c>
      <c r="J38" s="11"/>
      <c r="K38" s="35">
        <v>7600</v>
      </c>
      <c r="L38" s="27"/>
    </row>
    <row r="39" spans="1:12" x14ac:dyDescent="0.3">
      <c r="A39" s="30" t="s">
        <v>238</v>
      </c>
      <c r="B39" s="38" t="s">
        <v>13</v>
      </c>
      <c r="C39" s="39">
        <v>29063</v>
      </c>
      <c r="D39" s="21" t="s">
        <v>208</v>
      </c>
      <c r="E39" s="3">
        <v>24</v>
      </c>
      <c r="F39" s="10"/>
      <c r="G39" s="35">
        <v>31000</v>
      </c>
      <c r="H39" s="18"/>
      <c r="I39" s="3">
        <v>41</v>
      </c>
      <c r="J39" s="11"/>
      <c r="K39" s="35">
        <v>13400</v>
      </c>
      <c r="L39" s="27"/>
    </row>
    <row r="40" spans="1:12" x14ac:dyDescent="0.3">
      <c r="A40" s="30" t="s">
        <v>238</v>
      </c>
      <c r="B40" s="38" t="s">
        <v>13</v>
      </c>
      <c r="C40" s="39">
        <v>29058</v>
      </c>
      <c r="D40" s="21" t="s">
        <v>209</v>
      </c>
      <c r="E40" s="3">
        <v>26</v>
      </c>
      <c r="F40" s="10"/>
      <c r="G40" s="35">
        <v>46000</v>
      </c>
      <c r="H40" s="18"/>
      <c r="I40" s="3">
        <v>40</v>
      </c>
      <c r="J40" s="11"/>
      <c r="K40" s="35">
        <v>32200</v>
      </c>
      <c r="L40" s="27"/>
    </row>
    <row r="41" spans="1:12" ht="15" x14ac:dyDescent="0.25">
      <c r="A41" s="30" t="s">
        <v>238</v>
      </c>
      <c r="B41" s="38" t="s">
        <v>13</v>
      </c>
      <c r="C41" s="39">
        <v>29056</v>
      </c>
      <c r="D41" s="21" t="s">
        <v>210</v>
      </c>
      <c r="E41" s="3">
        <v>26</v>
      </c>
      <c r="F41" s="10"/>
      <c r="G41" s="35">
        <v>19000</v>
      </c>
      <c r="H41" s="18"/>
      <c r="I41" s="3">
        <v>40</v>
      </c>
      <c r="J41" s="11"/>
      <c r="K41" s="35">
        <v>12300</v>
      </c>
      <c r="L41" s="27"/>
    </row>
    <row r="42" spans="1:12" x14ac:dyDescent="0.3">
      <c r="A42" s="30" t="s">
        <v>238</v>
      </c>
      <c r="B42" s="38" t="s">
        <v>13</v>
      </c>
      <c r="C42" s="39">
        <v>29057</v>
      </c>
      <c r="D42" s="21" t="s">
        <v>211</v>
      </c>
      <c r="E42" s="3">
        <v>26</v>
      </c>
      <c r="F42" s="10"/>
      <c r="G42" s="35">
        <v>4000</v>
      </c>
      <c r="H42" s="18"/>
      <c r="I42" s="3">
        <v>40</v>
      </c>
      <c r="J42" s="11"/>
      <c r="K42" s="35">
        <v>1600</v>
      </c>
      <c r="L42" s="27"/>
    </row>
    <row r="43" spans="1:12" x14ac:dyDescent="0.3">
      <c r="A43" s="30" t="s">
        <v>238</v>
      </c>
      <c r="B43" s="38" t="s">
        <v>13</v>
      </c>
      <c r="C43" s="39">
        <v>29062</v>
      </c>
      <c r="D43" s="21" t="s">
        <v>212</v>
      </c>
      <c r="E43" s="3">
        <v>26</v>
      </c>
      <c r="F43" s="10"/>
      <c r="G43" s="35">
        <v>6300</v>
      </c>
      <c r="H43" s="18"/>
      <c r="I43" s="3">
        <v>40</v>
      </c>
      <c r="J43" s="11"/>
      <c r="K43" s="35">
        <v>3150</v>
      </c>
      <c r="L43" s="27"/>
    </row>
    <row r="44" spans="1:12" x14ac:dyDescent="0.3">
      <c r="A44" s="30" t="s">
        <v>238</v>
      </c>
      <c r="B44" s="38" t="s">
        <v>13</v>
      </c>
      <c r="C44" s="39">
        <v>29062</v>
      </c>
      <c r="D44" s="21" t="s">
        <v>213</v>
      </c>
      <c r="E44" s="3">
        <v>26</v>
      </c>
      <c r="F44" s="10"/>
      <c r="G44" s="35">
        <v>24000</v>
      </c>
      <c r="H44" s="18"/>
      <c r="I44" s="3">
        <v>40</v>
      </c>
      <c r="J44" s="11"/>
      <c r="K44" s="35">
        <v>9400</v>
      </c>
      <c r="L44" s="27"/>
    </row>
    <row r="45" spans="1:12" x14ac:dyDescent="0.3">
      <c r="A45" s="30" t="s">
        <v>238</v>
      </c>
      <c r="B45" s="38" t="s">
        <v>13</v>
      </c>
      <c r="C45" s="39">
        <v>2887</v>
      </c>
      <c r="D45" s="21" t="s">
        <v>214</v>
      </c>
      <c r="E45" s="3">
        <v>21</v>
      </c>
      <c r="F45" s="10"/>
      <c r="G45" s="35">
        <v>96000</v>
      </c>
      <c r="H45" s="18"/>
      <c r="I45" s="3">
        <v>38</v>
      </c>
      <c r="J45" s="11"/>
      <c r="K45" s="35">
        <v>35000</v>
      </c>
      <c r="L45" s="27"/>
    </row>
    <row r="46" spans="1:12" x14ac:dyDescent="0.3">
      <c r="A46" s="30" t="s">
        <v>238</v>
      </c>
      <c r="B46" s="38" t="s">
        <v>13</v>
      </c>
      <c r="C46" s="39">
        <v>2886</v>
      </c>
      <c r="D46" s="21" t="s">
        <v>215</v>
      </c>
      <c r="E46" s="3">
        <v>26</v>
      </c>
      <c r="F46" s="10"/>
      <c r="G46" s="35">
        <v>11000</v>
      </c>
      <c r="H46" s="18"/>
      <c r="I46" s="3">
        <v>38</v>
      </c>
      <c r="J46" s="11"/>
      <c r="K46" s="35">
        <v>1600</v>
      </c>
      <c r="L46" s="27"/>
    </row>
    <row r="47" spans="1:12" x14ac:dyDescent="0.3">
      <c r="A47" s="30" t="s">
        <v>238</v>
      </c>
      <c r="B47" s="38" t="s">
        <v>13</v>
      </c>
      <c r="C47" s="39">
        <v>2881</v>
      </c>
      <c r="D47" s="21" t="s">
        <v>216</v>
      </c>
      <c r="E47" s="3">
        <v>27</v>
      </c>
      <c r="F47" s="10"/>
      <c r="G47" s="35">
        <v>29000</v>
      </c>
      <c r="H47" s="18"/>
      <c r="I47" s="3">
        <v>38</v>
      </c>
      <c r="J47" s="11"/>
      <c r="K47" s="35">
        <v>14200</v>
      </c>
      <c r="L47" s="27"/>
    </row>
    <row r="48" spans="1:12" ht="15" x14ac:dyDescent="0.25">
      <c r="A48" s="30" t="s">
        <v>238</v>
      </c>
      <c r="B48" s="38" t="s">
        <v>13</v>
      </c>
      <c r="C48" s="39">
        <v>2888</v>
      </c>
      <c r="D48" s="21" t="s">
        <v>217</v>
      </c>
      <c r="E48" s="3">
        <v>21</v>
      </c>
      <c r="F48" s="10"/>
      <c r="G48" s="35">
        <v>3900</v>
      </c>
      <c r="H48" s="18"/>
      <c r="I48" s="3">
        <v>42</v>
      </c>
      <c r="J48" s="11"/>
      <c r="K48" s="35">
        <v>1500</v>
      </c>
      <c r="L48" s="27"/>
    </row>
    <row r="49" spans="1:12" x14ac:dyDescent="0.3">
      <c r="A49" s="30" t="s">
        <v>238</v>
      </c>
      <c r="B49" s="38" t="s">
        <v>13</v>
      </c>
      <c r="C49" s="39">
        <v>2889</v>
      </c>
      <c r="D49" s="21" t="s">
        <v>218</v>
      </c>
      <c r="E49" s="3">
        <v>21</v>
      </c>
      <c r="F49" s="10"/>
      <c r="G49" s="35">
        <v>8900</v>
      </c>
      <c r="H49" s="18"/>
      <c r="I49" s="3">
        <v>42</v>
      </c>
      <c r="J49" s="11"/>
      <c r="K49" s="35">
        <v>4200</v>
      </c>
      <c r="L49" s="27"/>
    </row>
    <row r="50" spans="1:12" ht="15" x14ac:dyDescent="0.25">
      <c r="A50" s="30" t="s">
        <v>238</v>
      </c>
      <c r="B50" s="38" t="s">
        <v>13</v>
      </c>
      <c r="C50" s="39">
        <v>2895</v>
      </c>
      <c r="D50" s="21" t="s">
        <v>219</v>
      </c>
      <c r="E50" s="3">
        <v>27</v>
      </c>
      <c r="F50" s="10"/>
      <c r="G50" s="35">
        <v>37000</v>
      </c>
      <c r="H50" s="18"/>
      <c r="I50" s="3">
        <v>41</v>
      </c>
      <c r="J50" s="11"/>
      <c r="K50" s="35">
        <v>18600</v>
      </c>
      <c r="L50" s="27"/>
    </row>
    <row r="51" spans="1:12" ht="15" x14ac:dyDescent="0.25">
      <c r="A51" s="30" t="s">
        <v>238</v>
      </c>
      <c r="B51" s="38" t="s">
        <v>13</v>
      </c>
      <c r="C51" s="39">
        <v>2894</v>
      </c>
      <c r="D51" s="21" t="s">
        <v>220</v>
      </c>
      <c r="E51" s="3">
        <v>27</v>
      </c>
      <c r="F51" s="10"/>
      <c r="G51" s="35">
        <v>10500</v>
      </c>
      <c r="H51" s="18"/>
      <c r="I51" s="3">
        <v>42</v>
      </c>
      <c r="J51" s="11"/>
      <c r="K51" s="35">
        <v>3800</v>
      </c>
      <c r="L51" s="27"/>
    </row>
    <row r="52" spans="1:12" x14ac:dyDescent="0.3">
      <c r="A52" s="30" t="s">
        <v>238</v>
      </c>
      <c r="B52" s="38" t="s">
        <v>13</v>
      </c>
      <c r="C52" s="39">
        <v>2893</v>
      </c>
      <c r="D52" s="21" t="s">
        <v>221</v>
      </c>
      <c r="E52" s="3">
        <v>21</v>
      </c>
      <c r="F52" s="10"/>
      <c r="G52" s="35">
        <v>30000</v>
      </c>
      <c r="H52" s="18"/>
      <c r="I52" s="3">
        <v>35</v>
      </c>
      <c r="J52" s="11"/>
      <c r="K52" s="35">
        <v>18000</v>
      </c>
      <c r="L52" s="27"/>
    </row>
    <row r="53" spans="1:12" x14ac:dyDescent="0.3">
      <c r="A53" s="30" t="s">
        <v>238</v>
      </c>
      <c r="B53" s="38" t="s">
        <v>13</v>
      </c>
      <c r="C53" s="39">
        <v>2892</v>
      </c>
      <c r="D53" s="21" t="s">
        <v>222</v>
      </c>
      <c r="E53" s="3">
        <v>26</v>
      </c>
      <c r="F53" s="10"/>
      <c r="G53" s="35">
        <v>13500</v>
      </c>
      <c r="H53" s="18"/>
      <c r="I53" s="3">
        <v>40</v>
      </c>
      <c r="J53" s="11"/>
      <c r="K53" s="35">
        <v>7200</v>
      </c>
      <c r="L53" s="27"/>
    </row>
    <row r="54" spans="1:12" x14ac:dyDescent="0.3">
      <c r="A54" s="30" t="s">
        <v>238</v>
      </c>
      <c r="B54" s="38" t="s">
        <v>13</v>
      </c>
      <c r="C54" s="39">
        <v>2891</v>
      </c>
      <c r="D54" s="21" t="s">
        <v>492</v>
      </c>
      <c r="E54" s="3">
        <v>24</v>
      </c>
      <c r="F54" s="10"/>
      <c r="G54" s="35">
        <v>2000</v>
      </c>
      <c r="H54" s="18"/>
      <c r="I54" s="3">
        <v>40</v>
      </c>
      <c r="J54" s="11"/>
      <c r="K54" s="35">
        <v>2000</v>
      </c>
      <c r="L54" s="27"/>
    </row>
    <row r="55" spans="1:12" x14ac:dyDescent="0.3">
      <c r="A55" s="30" t="s">
        <v>238</v>
      </c>
      <c r="B55" s="38" t="s">
        <v>13</v>
      </c>
      <c r="C55" s="39">
        <v>2921</v>
      </c>
      <c r="D55" s="21" t="s">
        <v>223</v>
      </c>
      <c r="E55" s="3">
        <v>24</v>
      </c>
      <c r="F55" s="10"/>
      <c r="G55" s="35">
        <v>60000</v>
      </c>
      <c r="H55" s="18"/>
      <c r="I55" s="3">
        <v>38</v>
      </c>
      <c r="J55" s="11"/>
      <c r="K55" s="35">
        <v>20000</v>
      </c>
      <c r="L55" s="27"/>
    </row>
    <row r="56" spans="1:12" x14ac:dyDescent="0.3">
      <c r="A56" s="30" t="s">
        <v>238</v>
      </c>
      <c r="B56" s="38" t="s">
        <v>13</v>
      </c>
      <c r="C56" s="39">
        <v>2922</v>
      </c>
      <c r="D56" s="21" t="s">
        <v>224</v>
      </c>
      <c r="E56" s="3">
        <v>24</v>
      </c>
      <c r="F56" s="10"/>
      <c r="G56" s="35">
        <v>29000</v>
      </c>
      <c r="H56" s="18"/>
      <c r="I56" s="3">
        <v>38</v>
      </c>
      <c r="J56" s="11"/>
      <c r="K56" s="35">
        <v>23000</v>
      </c>
      <c r="L56" s="27"/>
    </row>
    <row r="57" spans="1:12" ht="15" x14ac:dyDescent="0.25">
      <c r="A57" s="30" t="s">
        <v>238</v>
      </c>
      <c r="B57" s="38" t="s">
        <v>13</v>
      </c>
      <c r="C57" s="39">
        <v>2923</v>
      </c>
      <c r="D57" s="21" t="s">
        <v>225</v>
      </c>
      <c r="E57" s="3">
        <v>24</v>
      </c>
      <c r="F57" s="10"/>
      <c r="G57" s="35">
        <v>13000</v>
      </c>
      <c r="H57" s="18"/>
      <c r="I57" s="3">
        <v>38</v>
      </c>
      <c r="J57" s="11"/>
      <c r="K57" s="35">
        <v>7200</v>
      </c>
      <c r="L57" s="27"/>
    </row>
    <row r="58" spans="1:12" x14ac:dyDescent="0.3">
      <c r="A58" s="30" t="s">
        <v>238</v>
      </c>
      <c r="B58" s="38" t="s">
        <v>13</v>
      </c>
      <c r="C58" s="39">
        <v>2934</v>
      </c>
      <c r="D58" s="21" t="s">
        <v>226</v>
      </c>
      <c r="E58" s="3">
        <v>27</v>
      </c>
      <c r="F58" s="10"/>
      <c r="G58" s="35">
        <v>28500</v>
      </c>
      <c r="H58" s="18"/>
      <c r="I58" s="3">
        <v>42</v>
      </c>
      <c r="J58" s="11"/>
      <c r="K58" s="35">
        <v>13800</v>
      </c>
      <c r="L58" s="27"/>
    </row>
    <row r="59" spans="1:12" x14ac:dyDescent="0.3">
      <c r="A59" s="30" t="s">
        <v>238</v>
      </c>
      <c r="B59" s="38" t="s">
        <v>13</v>
      </c>
      <c r="C59" s="39">
        <v>28215</v>
      </c>
      <c r="D59" s="21" t="s">
        <v>227</v>
      </c>
      <c r="E59" s="3">
        <v>26</v>
      </c>
      <c r="F59" s="10"/>
      <c r="G59" s="35">
        <v>17000</v>
      </c>
      <c r="H59" s="18"/>
      <c r="I59" s="3">
        <v>37</v>
      </c>
      <c r="J59" s="11"/>
      <c r="K59" s="35">
        <v>12200</v>
      </c>
      <c r="L59" s="27"/>
    </row>
    <row r="60" spans="1:12" ht="15" x14ac:dyDescent="0.25">
      <c r="A60" s="30" t="s">
        <v>238</v>
      </c>
      <c r="B60" s="38" t="s">
        <v>13</v>
      </c>
      <c r="C60" s="68" t="s">
        <v>200</v>
      </c>
      <c r="D60" s="21" t="s">
        <v>228</v>
      </c>
      <c r="E60" s="3">
        <v>21</v>
      </c>
      <c r="F60" s="10"/>
      <c r="G60" s="35">
        <v>78000</v>
      </c>
      <c r="H60" s="18"/>
      <c r="I60" s="3">
        <v>34</v>
      </c>
      <c r="J60" s="11"/>
      <c r="K60" s="35">
        <v>59000</v>
      </c>
      <c r="L60" s="27"/>
    </row>
    <row r="61" spans="1:12" x14ac:dyDescent="0.3">
      <c r="A61" s="30" t="s">
        <v>238</v>
      </c>
      <c r="B61" s="38" t="s">
        <v>13</v>
      </c>
      <c r="C61" s="39">
        <v>2837</v>
      </c>
      <c r="D61" s="21" t="s">
        <v>229</v>
      </c>
      <c r="E61" s="3">
        <v>26</v>
      </c>
      <c r="F61" s="10"/>
      <c r="G61" s="35">
        <v>18000</v>
      </c>
      <c r="H61" s="18"/>
      <c r="I61" s="3">
        <v>37</v>
      </c>
      <c r="J61" s="11"/>
      <c r="K61" s="35">
        <v>8200</v>
      </c>
      <c r="L61" s="27"/>
    </row>
    <row r="62" spans="1:12" x14ac:dyDescent="0.3">
      <c r="A62" s="30" t="s">
        <v>238</v>
      </c>
      <c r="B62" s="38" t="s">
        <v>13</v>
      </c>
      <c r="C62" s="39">
        <v>2838</v>
      </c>
      <c r="D62" s="21" t="s">
        <v>230</v>
      </c>
      <c r="E62" s="3">
        <v>36</v>
      </c>
      <c r="F62" s="10"/>
      <c r="G62" s="35">
        <v>1500</v>
      </c>
      <c r="H62" s="18"/>
      <c r="I62" s="3">
        <v>42</v>
      </c>
      <c r="J62" s="11"/>
      <c r="K62" s="35">
        <v>700</v>
      </c>
      <c r="L62" s="27"/>
    </row>
    <row r="63" spans="1:12" x14ac:dyDescent="0.3">
      <c r="A63" s="30" t="s">
        <v>238</v>
      </c>
      <c r="B63" s="38" t="s">
        <v>13</v>
      </c>
      <c r="C63" s="41">
        <v>2839</v>
      </c>
      <c r="D63" s="21" t="s">
        <v>231</v>
      </c>
      <c r="E63" s="3">
        <v>26</v>
      </c>
      <c r="F63" s="10"/>
      <c r="G63" s="35">
        <v>15500</v>
      </c>
      <c r="H63" s="18"/>
      <c r="I63" s="3">
        <v>37</v>
      </c>
      <c r="J63" s="11"/>
      <c r="K63" s="35">
        <v>6400</v>
      </c>
      <c r="L63" s="27"/>
    </row>
    <row r="64" spans="1:12" x14ac:dyDescent="0.3">
      <c r="A64" s="30" t="s">
        <v>238</v>
      </c>
      <c r="B64" s="38" t="s">
        <v>13</v>
      </c>
      <c r="C64" s="41">
        <v>28310</v>
      </c>
      <c r="D64" s="21" t="s">
        <v>232</v>
      </c>
      <c r="E64" s="3">
        <v>25</v>
      </c>
      <c r="F64" s="10"/>
      <c r="G64" s="35">
        <v>36400</v>
      </c>
      <c r="H64" s="18"/>
      <c r="I64" s="3">
        <v>38</v>
      </c>
      <c r="J64" s="11"/>
      <c r="K64" s="35">
        <v>6300</v>
      </c>
      <c r="L64" s="27"/>
    </row>
    <row r="65" spans="1:12" x14ac:dyDescent="0.3">
      <c r="A65" s="30" t="s">
        <v>238</v>
      </c>
      <c r="B65" s="38" t="s">
        <v>13</v>
      </c>
      <c r="C65" s="41">
        <v>28311</v>
      </c>
      <c r="D65" s="21" t="s">
        <v>233</v>
      </c>
      <c r="E65" s="3">
        <v>25</v>
      </c>
      <c r="F65" s="10"/>
      <c r="G65" s="35">
        <v>11600</v>
      </c>
      <c r="H65" s="18"/>
      <c r="I65" s="3">
        <v>38</v>
      </c>
      <c r="J65" s="11"/>
      <c r="K65" s="35">
        <v>7400</v>
      </c>
      <c r="L65" s="27"/>
    </row>
    <row r="66" spans="1:12" x14ac:dyDescent="0.3">
      <c r="A66" s="30" t="s">
        <v>238</v>
      </c>
      <c r="B66" s="38" t="s">
        <v>13</v>
      </c>
      <c r="C66" s="41">
        <v>28613</v>
      </c>
      <c r="D66" s="21" t="s">
        <v>234</v>
      </c>
      <c r="E66" s="3">
        <v>23</v>
      </c>
      <c r="F66" s="10"/>
      <c r="G66" s="35">
        <v>5400</v>
      </c>
      <c r="H66" s="18"/>
      <c r="I66" s="3">
        <v>42</v>
      </c>
      <c r="J66" s="11"/>
      <c r="K66" s="35">
        <v>2800</v>
      </c>
      <c r="L66" s="27"/>
    </row>
    <row r="67" spans="1:12" ht="15" x14ac:dyDescent="0.25">
      <c r="A67" s="30" t="s">
        <v>238</v>
      </c>
      <c r="B67" s="38" t="s">
        <v>13</v>
      </c>
      <c r="C67" s="41">
        <v>28614</v>
      </c>
      <c r="D67" s="21" t="s">
        <v>235</v>
      </c>
      <c r="E67" s="3">
        <v>24</v>
      </c>
      <c r="F67" s="10"/>
      <c r="G67" s="35">
        <v>10500</v>
      </c>
      <c r="H67" s="18"/>
      <c r="I67" s="3">
        <v>38</v>
      </c>
      <c r="J67" s="11"/>
      <c r="K67" s="35">
        <v>4900</v>
      </c>
      <c r="L67" s="27"/>
    </row>
    <row r="68" spans="1:12" x14ac:dyDescent="0.3">
      <c r="A68" s="30" t="s">
        <v>238</v>
      </c>
      <c r="B68" s="38" t="s">
        <v>13</v>
      </c>
      <c r="C68" s="41">
        <v>28617</v>
      </c>
      <c r="D68" s="21" t="s">
        <v>236</v>
      </c>
      <c r="E68" s="3">
        <v>24</v>
      </c>
      <c r="F68" s="10"/>
      <c r="G68" s="35">
        <v>12600</v>
      </c>
      <c r="H68" s="18"/>
      <c r="I68" s="3">
        <v>38</v>
      </c>
      <c r="J68" s="11"/>
      <c r="K68" s="35">
        <v>5800</v>
      </c>
      <c r="L68" s="27"/>
    </row>
    <row r="69" spans="1:12" x14ac:dyDescent="0.3">
      <c r="A69" s="30" t="s">
        <v>238</v>
      </c>
      <c r="B69" s="38" t="s">
        <v>13</v>
      </c>
      <c r="C69" s="41">
        <v>28618</v>
      </c>
      <c r="D69" s="21" t="s">
        <v>237</v>
      </c>
      <c r="E69" s="3">
        <v>24</v>
      </c>
      <c r="F69" s="10"/>
      <c r="G69" s="35">
        <v>18300</v>
      </c>
      <c r="H69" s="18"/>
      <c r="I69" s="3">
        <v>38</v>
      </c>
      <c r="J69" s="11"/>
      <c r="K69" s="35">
        <v>8400</v>
      </c>
      <c r="L69" s="27"/>
    </row>
    <row r="70" spans="1:12" x14ac:dyDescent="0.3">
      <c r="A70" s="65" t="s">
        <v>101</v>
      </c>
      <c r="B70" s="65" t="s">
        <v>4</v>
      </c>
      <c r="C70" s="12" t="s">
        <v>103</v>
      </c>
      <c r="D70" s="22" t="s">
        <v>173</v>
      </c>
      <c r="E70" s="13">
        <v>21</v>
      </c>
      <c r="F70" s="10"/>
      <c r="G70" s="35">
        <v>19799.999999999996</v>
      </c>
      <c r="H70" s="18"/>
      <c r="I70" s="14">
        <v>30</v>
      </c>
      <c r="J70" s="11"/>
      <c r="K70" s="69">
        <v>13200</v>
      </c>
      <c r="L70" s="27"/>
    </row>
    <row r="71" spans="1:12" ht="15" x14ac:dyDescent="0.25">
      <c r="A71" s="65" t="s">
        <v>101</v>
      </c>
      <c r="B71" s="65" t="s">
        <v>4</v>
      </c>
      <c r="C71" s="12" t="s">
        <v>104</v>
      </c>
      <c r="D71" s="22" t="s">
        <v>174</v>
      </c>
      <c r="E71" s="13">
        <v>21</v>
      </c>
      <c r="F71" s="10"/>
      <c r="G71" s="35">
        <v>10799.999999999998</v>
      </c>
      <c r="H71" s="18"/>
      <c r="I71" s="14">
        <v>30</v>
      </c>
      <c r="J71" s="11"/>
      <c r="K71" s="69">
        <v>7199.9999999999991</v>
      </c>
      <c r="L71" s="27"/>
    </row>
    <row r="72" spans="1:12" x14ac:dyDescent="0.3">
      <c r="A72" s="65" t="s">
        <v>101</v>
      </c>
      <c r="B72" s="65" t="s">
        <v>4</v>
      </c>
      <c r="C72" s="12" t="s">
        <v>105</v>
      </c>
      <c r="D72" s="22" t="s">
        <v>175</v>
      </c>
      <c r="E72" s="13">
        <v>21</v>
      </c>
      <c r="F72" s="10"/>
      <c r="G72" s="35">
        <v>22400</v>
      </c>
      <c r="H72" s="18"/>
      <c r="I72" s="14">
        <v>30</v>
      </c>
      <c r="J72" s="11"/>
      <c r="K72" s="69">
        <v>22400</v>
      </c>
      <c r="L72" s="27"/>
    </row>
    <row r="73" spans="1:12" x14ac:dyDescent="0.3">
      <c r="A73" s="65" t="s">
        <v>101</v>
      </c>
      <c r="B73" s="65" t="s">
        <v>4</v>
      </c>
      <c r="C73" s="12" t="s">
        <v>106</v>
      </c>
      <c r="D73" s="24" t="s">
        <v>518</v>
      </c>
      <c r="E73" s="13">
        <v>22</v>
      </c>
      <c r="F73" s="10"/>
      <c r="G73" s="35">
        <v>38000</v>
      </c>
      <c r="H73" s="18"/>
      <c r="I73" s="14">
        <v>30</v>
      </c>
      <c r="J73" s="11"/>
      <c r="K73" s="69">
        <v>38000</v>
      </c>
      <c r="L73" s="27"/>
    </row>
    <row r="74" spans="1:12" x14ac:dyDescent="0.3">
      <c r="A74" s="65" t="s">
        <v>101</v>
      </c>
      <c r="B74" s="65" t="s">
        <v>4</v>
      </c>
      <c r="C74" s="12" t="s">
        <v>107</v>
      </c>
      <c r="D74" s="23" t="s">
        <v>176</v>
      </c>
      <c r="E74" s="13">
        <v>22</v>
      </c>
      <c r="F74" s="10"/>
      <c r="G74" s="35">
        <v>56800</v>
      </c>
      <c r="H74" s="18"/>
      <c r="I74" s="14">
        <v>31</v>
      </c>
      <c r="J74" s="11"/>
      <c r="K74" s="69">
        <v>56800</v>
      </c>
      <c r="L74" s="27"/>
    </row>
    <row r="75" spans="1:12" x14ac:dyDescent="0.3">
      <c r="A75" s="65" t="s">
        <v>101</v>
      </c>
      <c r="B75" s="65" t="s">
        <v>4</v>
      </c>
      <c r="C75" s="12" t="s">
        <v>108</v>
      </c>
      <c r="D75" s="23" t="s">
        <v>175</v>
      </c>
      <c r="E75" s="13">
        <v>22</v>
      </c>
      <c r="F75" s="10"/>
      <c r="G75" s="35">
        <v>4000</v>
      </c>
      <c r="H75" s="15"/>
      <c r="I75" s="14">
        <v>31</v>
      </c>
      <c r="J75" s="11"/>
      <c r="K75" s="69">
        <v>4000</v>
      </c>
      <c r="L75" s="27"/>
    </row>
    <row r="76" spans="1:12" x14ac:dyDescent="0.3">
      <c r="A76" s="65" t="s">
        <v>101</v>
      </c>
      <c r="B76" s="65" t="s">
        <v>4</v>
      </c>
      <c r="C76" s="12" t="s">
        <v>109</v>
      </c>
      <c r="D76" s="24" t="s">
        <v>493</v>
      </c>
      <c r="E76" s="13">
        <v>22</v>
      </c>
      <c r="F76" s="10"/>
      <c r="G76" s="35">
        <v>11200</v>
      </c>
      <c r="H76" s="15"/>
      <c r="I76" s="14">
        <v>31</v>
      </c>
      <c r="J76" s="11"/>
      <c r="K76" s="69">
        <v>11200</v>
      </c>
      <c r="L76" s="27"/>
    </row>
    <row r="77" spans="1:12" x14ac:dyDescent="0.3">
      <c r="A77" s="65" t="s">
        <v>101</v>
      </c>
      <c r="B77" s="65" t="s">
        <v>13</v>
      </c>
      <c r="C77" s="12" t="s">
        <v>110</v>
      </c>
      <c r="D77" s="24" t="s">
        <v>494</v>
      </c>
      <c r="E77" s="13">
        <v>22</v>
      </c>
      <c r="F77" s="10"/>
      <c r="G77" s="35">
        <v>24000</v>
      </c>
      <c r="H77" s="15"/>
      <c r="I77" s="14">
        <v>31</v>
      </c>
      <c r="J77" s="11"/>
      <c r="K77" s="69">
        <v>24000</v>
      </c>
      <c r="L77" s="27"/>
    </row>
    <row r="78" spans="1:12" ht="15" x14ac:dyDescent="0.25">
      <c r="A78" s="65" t="s">
        <v>101</v>
      </c>
      <c r="B78" s="65" t="s">
        <v>13</v>
      </c>
      <c r="C78" s="12" t="s">
        <v>111</v>
      </c>
      <c r="D78" s="24" t="s">
        <v>495</v>
      </c>
      <c r="E78" s="13">
        <v>22</v>
      </c>
      <c r="F78" s="3"/>
      <c r="G78" s="35">
        <v>4000</v>
      </c>
      <c r="H78" s="15"/>
      <c r="I78" s="14">
        <v>31</v>
      </c>
      <c r="J78" s="16"/>
      <c r="K78" s="69">
        <v>4000</v>
      </c>
      <c r="L78" s="28"/>
    </row>
    <row r="79" spans="1:12" x14ac:dyDescent="0.3">
      <c r="A79" s="65" t="s">
        <v>101</v>
      </c>
      <c r="B79" s="65" t="s">
        <v>13</v>
      </c>
      <c r="C79" s="12" t="s">
        <v>112</v>
      </c>
      <c r="D79" s="24" t="s">
        <v>496</v>
      </c>
      <c r="E79" s="13">
        <v>22</v>
      </c>
      <c r="F79" s="3"/>
      <c r="G79" s="35">
        <v>8000</v>
      </c>
      <c r="H79" s="15"/>
      <c r="I79" s="14">
        <v>31</v>
      </c>
      <c r="J79" s="16"/>
      <c r="K79" s="69">
        <v>8000</v>
      </c>
      <c r="L79" s="28"/>
    </row>
    <row r="80" spans="1:12" x14ac:dyDescent="0.3">
      <c r="A80" s="65" t="s">
        <v>101</v>
      </c>
      <c r="B80" s="65" t="s">
        <v>13</v>
      </c>
      <c r="C80" s="12" t="s">
        <v>113</v>
      </c>
      <c r="D80" s="24" t="s">
        <v>497</v>
      </c>
      <c r="E80" s="13">
        <v>22</v>
      </c>
      <c r="F80" s="3"/>
      <c r="G80" s="35">
        <v>16000</v>
      </c>
      <c r="H80" s="15"/>
      <c r="I80" s="14">
        <v>31</v>
      </c>
      <c r="J80" s="16"/>
      <c r="K80" s="69">
        <v>16000</v>
      </c>
      <c r="L80" s="28"/>
    </row>
    <row r="81" spans="1:12" x14ac:dyDescent="0.3">
      <c r="A81" s="65" t="s">
        <v>101</v>
      </c>
      <c r="B81" s="65" t="s">
        <v>13</v>
      </c>
      <c r="C81" s="12" t="s">
        <v>114</v>
      </c>
      <c r="D81" s="24" t="s">
        <v>498</v>
      </c>
      <c r="E81" s="13">
        <v>23</v>
      </c>
      <c r="F81" s="3"/>
      <c r="G81" s="35">
        <v>8000</v>
      </c>
      <c r="H81" s="15"/>
      <c r="I81" s="14">
        <v>34</v>
      </c>
      <c r="J81" s="16"/>
      <c r="K81" s="69">
        <v>8000</v>
      </c>
      <c r="L81" s="28"/>
    </row>
    <row r="82" spans="1:12" x14ac:dyDescent="0.3">
      <c r="A82" s="65" t="s">
        <v>101</v>
      </c>
      <c r="B82" s="65" t="s">
        <v>13</v>
      </c>
      <c r="C82" s="12" t="s">
        <v>115</v>
      </c>
      <c r="D82" s="23" t="s">
        <v>177</v>
      </c>
      <c r="E82" s="13">
        <v>23</v>
      </c>
      <c r="F82" s="3"/>
      <c r="G82" s="35">
        <v>18000</v>
      </c>
      <c r="H82" s="15"/>
      <c r="I82" s="14">
        <v>34</v>
      </c>
      <c r="J82" s="16"/>
      <c r="K82" s="69">
        <v>18000</v>
      </c>
      <c r="L82" s="28"/>
    </row>
    <row r="83" spans="1:12" x14ac:dyDescent="0.3">
      <c r="A83" s="65" t="s">
        <v>101</v>
      </c>
      <c r="B83" s="65" t="s">
        <v>13</v>
      </c>
      <c r="C83" s="12" t="s">
        <v>116</v>
      </c>
      <c r="D83" s="23" t="s">
        <v>178</v>
      </c>
      <c r="E83" s="13">
        <v>23</v>
      </c>
      <c r="F83" s="3"/>
      <c r="G83" s="35">
        <v>12000</v>
      </c>
      <c r="H83" s="15"/>
      <c r="I83" s="14">
        <v>34</v>
      </c>
      <c r="J83" s="16"/>
      <c r="K83" s="69">
        <v>12000</v>
      </c>
      <c r="L83" s="28"/>
    </row>
    <row r="84" spans="1:12" ht="15" x14ac:dyDescent="0.25">
      <c r="A84" s="65" t="s">
        <v>101</v>
      </c>
      <c r="B84" s="65" t="s">
        <v>13</v>
      </c>
      <c r="C84" s="12" t="s">
        <v>117</v>
      </c>
      <c r="D84" s="23" t="s">
        <v>179</v>
      </c>
      <c r="E84" s="13">
        <v>23</v>
      </c>
      <c r="F84" s="3"/>
      <c r="G84" s="35">
        <v>25200</v>
      </c>
      <c r="H84" s="15"/>
      <c r="I84" s="14">
        <v>34</v>
      </c>
      <c r="J84" s="16"/>
      <c r="K84" s="69">
        <v>25200</v>
      </c>
      <c r="L84" s="28"/>
    </row>
    <row r="85" spans="1:12" x14ac:dyDescent="0.3">
      <c r="A85" s="65" t="s">
        <v>101</v>
      </c>
      <c r="B85" s="65" t="s">
        <v>13</v>
      </c>
      <c r="C85" s="12" t="s">
        <v>118</v>
      </c>
      <c r="D85" s="24" t="s">
        <v>499</v>
      </c>
      <c r="E85" s="13">
        <v>23</v>
      </c>
      <c r="F85" s="3"/>
      <c r="G85" s="35">
        <v>3200</v>
      </c>
      <c r="H85" s="15"/>
      <c r="I85" s="14">
        <v>34</v>
      </c>
      <c r="J85" s="16"/>
      <c r="K85" s="69">
        <v>3200</v>
      </c>
      <c r="L85" s="28"/>
    </row>
    <row r="86" spans="1:12" x14ac:dyDescent="0.3">
      <c r="A86" s="65" t="s">
        <v>101</v>
      </c>
      <c r="B86" s="65" t="s">
        <v>13</v>
      </c>
      <c r="C86" s="12" t="s">
        <v>119</v>
      </c>
      <c r="D86" s="24" t="s">
        <v>500</v>
      </c>
      <c r="E86" s="13">
        <v>23</v>
      </c>
      <c r="F86" s="3"/>
      <c r="G86" s="35">
        <v>20000</v>
      </c>
      <c r="H86" s="15"/>
      <c r="I86" s="14">
        <v>34</v>
      </c>
      <c r="J86" s="16"/>
      <c r="K86" s="69">
        <v>20000</v>
      </c>
      <c r="L86" s="28"/>
    </row>
    <row r="87" spans="1:12" ht="15" x14ac:dyDescent="0.25">
      <c r="A87" s="65" t="s">
        <v>101</v>
      </c>
      <c r="B87" s="65" t="s">
        <v>13</v>
      </c>
      <c r="C87" s="12" t="s">
        <v>120</v>
      </c>
      <c r="D87" s="24" t="s">
        <v>501</v>
      </c>
      <c r="E87" s="13">
        <v>24</v>
      </c>
      <c r="F87" s="3"/>
      <c r="G87" s="35">
        <v>8000</v>
      </c>
      <c r="H87" s="15"/>
      <c r="I87" s="14">
        <v>35</v>
      </c>
      <c r="J87" s="16"/>
      <c r="K87" s="69">
        <v>8000</v>
      </c>
      <c r="L87" s="28"/>
    </row>
    <row r="88" spans="1:12" x14ac:dyDescent="0.3">
      <c r="A88" s="65" t="s">
        <v>101</v>
      </c>
      <c r="B88" s="65" t="s">
        <v>13</v>
      </c>
      <c r="C88" s="12" t="s">
        <v>121</v>
      </c>
      <c r="D88" s="24" t="s">
        <v>502</v>
      </c>
      <c r="E88" s="13">
        <v>24</v>
      </c>
      <c r="F88" s="3"/>
      <c r="G88" s="35">
        <v>4000</v>
      </c>
      <c r="H88" s="15"/>
      <c r="I88" s="14">
        <v>35</v>
      </c>
      <c r="J88" s="16"/>
      <c r="K88" s="69">
        <v>4000</v>
      </c>
      <c r="L88" s="28"/>
    </row>
    <row r="89" spans="1:12" ht="15" x14ac:dyDescent="0.25">
      <c r="A89" s="65" t="s">
        <v>101</v>
      </c>
      <c r="B89" s="65" t="s">
        <v>13</v>
      </c>
      <c r="C89" s="12" t="s">
        <v>122</v>
      </c>
      <c r="D89" s="24" t="s">
        <v>503</v>
      </c>
      <c r="E89" s="13">
        <v>24</v>
      </c>
      <c r="F89" s="3"/>
      <c r="G89" s="35">
        <v>9600.0000000000018</v>
      </c>
      <c r="H89" s="15"/>
      <c r="I89" s="14">
        <v>35</v>
      </c>
      <c r="J89" s="16"/>
      <c r="K89" s="69">
        <v>9600.0000000000018</v>
      </c>
      <c r="L89" s="28"/>
    </row>
    <row r="90" spans="1:12" x14ac:dyDescent="0.3">
      <c r="A90" s="65" t="s">
        <v>101</v>
      </c>
      <c r="B90" s="65" t="s">
        <v>13</v>
      </c>
      <c r="C90" s="12" t="s">
        <v>123</v>
      </c>
      <c r="D90" s="24" t="s">
        <v>504</v>
      </c>
      <c r="E90" s="13">
        <v>24</v>
      </c>
      <c r="F90" s="3"/>
      <c r="G90" s="35">
        <v>26000</v>
      </c>
      <c r="H90" s="15"/>
      <c r="I90" s="14">
        <v>35</v>
      </c>
      <c r="J90" s="16"/>
      <c r="K90" s="69">
        <v>26000</v>
      </c>
      <c r="L90" s="28"/>
    </row>
    <row r="91" spans="1:12" x14ac:dyDescent="0.3">
      <c r="A91" s="65" t="s">
        <v>101</v>
      </c>
      <c r="B91" s="65" t="s">
        <v>13</v>
      </c>
      <c r="C91" s="12" t="s">
        <v>124</v>
      </c>
      <c r="D91" s="23" t="s">
        <v>181</v>
      </c>
      <c r="E91" s="13">
        <v>24</v>
      </c>
      <c r="F91" s="3"/>
      <c r="G91" s="35">
        <v>4400</v>
      </c>
      <c r="H91" s="15"/>
      <c r="I91" s="14">
        <v>35</v>
      </c>
      <c r="J91" s="16"/>
      <c r="K91" s="69">
        <v>4400</v>
      </c>
      <c r="L91" s="28"/>
    </row>
    <row r="92" spans="1:12" ht="15" x14ac:dyDescent="0.25">
      <c r="A92" s="65" t="s">
        <v>101</v>
      </c>
      <c r="B92" s="65" t="s">
        <v>13</v>
      </c>
      <c r="C92" s="12" t="s">
        <v>125</v>
      </c>
      <c r="D92" s="23" t="s">
        <v>101</v>
      </c>
      <c r="E92" s="13">
        <v>24</v>
      </c>
      <c r="F92" s="3"/>
      <c r="G92" s="35">
        <v>9600</v>
      </c>
      <c r="H92" s="15"/>
      <c r="I92" s="14">
        <v>35</v>
      </c>
      <c r="J92" s="16"/>
      <c r="K92" s="69">
        <v>9600</v>
      </c>
      <c r="L92" s="28"/>
    </row>
    <row r="93" spans="1:12" ht="15" x14ac:dyDescent="0.25">
      <c r="A93" s="65" t="s">
        <v>101</v>
      </c>
      <c r="B93" s="65" t="s">
        <v>13</v>
      </c>
      <c r="C93" s="12" t="s">
        <v>126</v>
      </c>
      <c r="D93" s="24" t="s">
        <v>505</v>
      </c>
      <c r="E93" s="13">
        <v>24</v>
      </c>
      <c r="F93" s="3"/>
      <c r="G93" s="35">
        <v>21600</v>
      </c>
      <c r="H93" s="15"/>
      <c r="I93" s="14">
        <v>35</v>
      </c>
      <c r="J93" s="16"/>
      <c r="K93" s="69">
        <v>21600</v>
      </c>
      <c r="L93" s="28"/>
    </row>
    <row r="94" spans="1:12" ht="15" x14ac:dyDescent="0.25">
      <c r="A94" s="65" t="s">
        <v>101</v>
      </c>
      <c r="B94" s="65" t="s">
        <v>13</v>
      </c>
      <c r="C94" s="12" t="s">
        <v>127</v>
      </c>
      <c r="D94" s="23" t="s">
        <v>182</v>
      </c>
      <c r="E94" s="13">
        <v>24</v>
      </c>
      <c r="F94" s="3"/>
      <c r="G94" s="35">
        <v>1600</v>
      </c>
      <c r="H94" s="15"/>
      <c r="I94" s="14">
        <v>35</v>
      </c>
      <c r="J94" s="16"/>
      <c r="K94" s="69">
        <v>1600</v>
      </c>
      <c r="L94" s="28"/>
    </row>
    <row r="95" spans="1:12" ht="15" x14ac:dyDescent="0.25">
      <c r="A95" s="65" t="s">
        <v>101</v>
      </c>
      <c r="B95" s="65" t="s">
        <v>13</v>
      </c>
      <c r="C95" s="12" t="s">
        <v>128</v>
      </c>
      <c r="D95" s="23" t="s">
        <v>183</v>
      </c>
      <c r="E95" s="13">
        <v>25</v>
      </c>
      <c r="F95" s="3"/>
      <c r="G95" s="35">
        <v>16000</v>
      </c>
      <c r="H95" s="15"/>
      <c r="I95" s="14">
        <v>36</v>
      </c>
      <c r="J95" s="16"/>
      <c r="K95" s="69">
        <v>16000</v>
      </c>
      <c r="L95" s="28"/>
    </row>
    <row r="96" spans="1:12" ht="15" x14ac:dyDescent="0.25">
      <c r="A96" s="65" t="s">
        <v>101</v>
      </c>
      <c r="B96" s="65" t="s">
        <v>13</v>
      </c>
      <c r="C96" s="12" t="s">
        <v>129</v>
      </c>
      <c r="D96" s="22" t="s">
        <v>183</v>
      </c>
      <c r="E96" s="13">
        <v>25</v>
      </c>
      <c r="F96" s="3"/>
      <c r="G96" s="35">
        <v>6399.9999999999991</v>
      </c>
      <c r="H96" s="15"/>
      <c r="I96" s="14">
        <v>36</v>
      </c>
      <c r="J96" s="16"/>
      <c r="K96" s="69">
        <v>6399.9999999999991</v>
      </c>
      <c r="L96" s="28"/>
    </row>
    <row r="97" spans="1:12" x14ac:dyDescent="0.3">
      <c r="A97" s="65" t="s">
        <v>101</v>
      </c>
      <c r="B97" s="65" t="s">
        <v>13</v>
      </c>
      <c r="C97" s="12" t="s">
        <v>130</v>
      </c>
      <c r="D97" s="24" t="s">
        <v>184</v>
      </c>
      <c r="E97" s="13">
        <v>25</v>
      </c>
      <c r="F97" s="3"/>
      <c r="G97" s="35">
        <v>6400</v>
      </c>
      <c r="H97" s="15"/>
      <c r="I97" s="14">
        <v>36</v>
      </c>
      <c r="J97" s="16"/>
      <c r="K97" s="69">
        <v>6400</v>
      </c>
      <c r="L97" s="28"/>
    </row>
    <row r="98" spans="1:12" ht="15" x14ac:dyDescent="0.25">
      <c r="A98" s="65" t="s">
        <v>101</v>
      </c>
      <c r="B98" s="65" t="s">
        <v>13</v>
      </c>
      <c r="C98" s="12" t="s">
        <v>131</v>
      </c>
      <c r="D98" s="23" t="s">
        <v>183</v>
      </c>
      <c r="E98" s="13">
        <v>25</v>
      </c>
      <c r="F98" s="3"/>
      <c r="G98" s="35">
        <v>800</v>
      </c>
      <c r="H98" s="15"/>
      <c r="I98" s="14">
        <v>36</v>
      </c>
      <c r="J98" s="16"/>
      <c r="K98" s="69">
        <v>800</v>
      </c>
      <c r="L98" s="28"/>
    </row>
    <row r="99" spans="1:12" x14ac:dyDescent="0.3">
      <c r="A99" s="65" t="s">
        <v>101</v>
      </c>
      <c r="B99" s="65" t="s">
        <v>13</v>
      </c>
      <c r="C99" s="12" t="s">
        <v>132</v>
      </c>
      <c r="D99" s="24" t="s">
        <v>506</v>
      </c>
      <c r="E99" s="13">
        <v>25</v>
      </c>
      <c r="F99" s="3"/>
      <c r="G99" s="35">
        <v>3200</v>
      </c>
      <c r="H99" s="15"/>
      <c r="I99" s="14">
        <v>36</v>
      </c>
      <c r="J99" s="16"/>
      <c r="K99" s="69">
        <v>3200</v>
      </c>
      <c r="L99" s="28"/>
    </row>
    <row r="100" spans="1:12" x14ac:dyDescent="0.3">
      <c r="A100" s="65" t="s">
        <v>101</v>
      </c>
      <c r="B100" s="65" t="s">
        <v>13</v>
      </c>
      <c r="C100" s="12" t="s">
        <v>133</v>
      </c>
      <c r="D100" s="24" t="s">
        <v>507</v>
      </c>
      <c r="E100" s="13">
        <v>25</v>
      </c>
      <c r="F100" s="3"/>
      <c r="G100" s="35">
        <v>18800</v>
      </c>
      <c r="H100" s="15"/>
      <c r="I100" s="14">
        <v>36</v>
      </c>
      <c r="J100" s="16"/>
      <c r="K100" s="69">
        <v>18800</v>
      </c>
      <c r="L100" s="28"/>
    </row>
    <row r="101" spans="1:12" x14ac:dyDescent="0.3">
      <c r="A101" s="65" t="s">
        <v>101</v>
      </c>
      <c r="B101" s="65" t="s">
        <v>13</v>
      </c>
      <c r="C101" s="12" t="s">
        <v>134</v>
      </c>
      <c r="D101" s="24" t="s">
        <v>508</v>
      </c>
      <c r="E101" s="13">
        <v>25</v>
      </c>
      <c r="F101" s="3"/>
      <c r="G101" s="35">
        <v>5200</v>
      </c>
      <c r="H101" s="15"/>
      <c r="I101" s="14">
        <v>36</v>
      </c>
      <c r="J101" s="16"/>
      <c r="K101" s="69">
        <v>5200</v>
      </c>
      <c r="L101" s="28"/>
    </row>
    <row r="102" spans="1:12" x14ac:dyDescent="0.3">
      <c r="A102" s="65" t="s">
        <v>101</v>
      </c>
      <c r="B102" s="65" t="s">
        <v>13</v>
      </c>
      <c r="C102" s="12" t="s">
        <v>135</v>
      </c>
      <c r="D102" s="24" t="s">
        <v>509</v>
      </c>
      <c r="E102" s="13">
        <v>25</v>
      </c>
      <c r="F102" s="3"/>
      <c r="G102" s="35">
        <v>2800</v>
      </c>
      <c r="H102" s="15"/>
      <c r="I102" s="14">
        <v>36</v>
      </c>
      <c r="J102" s="16"/>
      <c r="K102" s="69">
        <v>2800</v>
      </c>
      <c r="L102" s="28"/>
    </row>
    <row r="103" spans="1:12" ht="15" x14ac:dyDescent="0.25">
      <c r="A103" s="65" t="s">
        <v>101</v>
      </c>
      <c r="B103" s="65" t="s">
        <v>13</v>
      </c>
      <c r="C103" s="12" t="s">
        <v>136</v>
      </c>
      <c r="D103" s="23" t="s">
        <v>180</v>
      </c>
      <c r="E103" s="13">
        <v>25</v>
      </c>
      <c r="F103" s="3"/>
      <c r="G103" s="35">
        <v>75000</v>
      </c>
      <c r="H103" s="15"/>
      <c r="I103" s="14">
        <v>36</v>
      </c>
      <c r="J103" s="16"/>
      <c r="K103" s="69">
        <v>75000</v>
      </c>
      <c r="L103" s="28"/>
    </row>
    <row r="104" spans="1:12" ht="15" x14ac:dyDescent="0.25">
      <c r="A104" s="65" t="s">
        <v>101</v>
      </c>
      <c r="B104" s="65" t="s">
        <v>13</v>
      </c>
      <c r="C104" s="12" t="s">
        <v>137</v>
      </c>
      <c r="D104" s="23" t="s">
        <v>185</v>
      </c>
      <c r="E104" s="13">
        <v>26</v>
      </c>
      <c r="F104" s="3"/>
      <c r="G104" s="35">
        <v>66000</v>
      </c>
      <c r="H104" s="15"/>
      <c r="I104" s="14">
        <v>37</v>
      </c>
      <c r="J104" s="16"/>
      <c r="K104" s="69">
        <v>66000</v>
      </c>
      <c r="L104" s="28"/>
    </row>
    <row r="105" spans="1:12" x14ac:dyDescent="0.3">
      <c r="A105" s="65" t="s">
        <v>101</v>
      </c>
      <c r="B105" s="65" t="s">
        <v>13</v>
      </c>
      <c r="C105" s="12" t="s">
        <v>138</v>
      </c>
      <c r="D105" s="23" t="s">
        <v>186</v>
      </c>
      <c r="E105" s="13">
        <v>26</v>
      </c>
      <c r="F105" s="12"/>
      <c r="G105" s="35">
        <v>72000</v>
      </c>
      <c r="H105" s="15"/>
      <c r="I105" s="14">
        <v>37</v>
      </c>
      <c r="J105" s="16"/>
      <c r="K105" s="69">
        <v>72000</v>
      </c>
      <c r="L105" s="28"/>
    </row>
    <row r="106" spans="1:12" x14ac:dyDescent="0.3">
      <c r="A106" s="65" t="s">
        <v>101</v>
      </c>
      <c r="B106" s="65" t="s">
        <v>13</v>
      </c>
      <c r="C106" s="12" t="s">
        <v>139</v>
      </c>
      <c r="D106" s="23" t="s">
        <v>187</v>
      </c>
      <c r="E106" s="13">
        <v>26</v>
      </c>
      <c r="F106" s="12"/>
      <c r="G106" s="35">
        <v>35399.999999999993</v>
      </c>
      <c r="H106" s="15"/>
      <c r="I106" s="14">
        <v>37</v>
      </c>
      <c r="J106" s="16"/>
      <c r="K106" s="69">
        <v>35399.999999999993</v>
      </c>
      <c r="L106" s="28"/>
    </row>
    <row r="107" spans="1:12" x14ac:dyDescent="0.3">
      <c r="A107" s="65" t="s">
        <v>101</v>
      </c>
      <c r="B107" s="65" t="s">
        <v>13</v>
      </c>
      <c r="C107" s="12" t="s">
        <v>140</v>
      </c>
      <c r="D107" s="24" t="s">
        <v>510</v>
      </c>
      <c r="E107" s="13">
        <v>26</v>
      </c>
      <c r="F107" s="12"/>
      <c r="G107" s="35">
        <v>5600</v>
      </c>
      <c r="H107" s="15"/>
      <c r="I107" s="14">
        <v>37</v>
      </c>
      <c r="J107" s="16"/>
      <c r="K107" s="69">
        <v>5600</v>
      </c>
      <c r="L107" s="28"/>
    </row>
    <row r="108" spans="1:12" x14ac:dyDescent="0.3">
      <c r="A108" s="65" t="s">
        <v>101</v>
      </c>
      <c r="B108" s="65" t="s">
        <v>13</v>
      </c>
      <c r="C108" s="12" t="s">
        <v>141</v>
      </c>
      <c r="D108" s="24" t="s">
        <v>511</v>
      </c>
      <c r="E108" s="13">
        <v>26</v>
      </c>
      <c r="F108" s="12"/>
      <c r="G108" s="36">
        <v>14800</v>
      </c>
      <c r="H108" s="15"/>
      <c r="I108" s="14">
        <v>37</v>
      </c>
      <c r="J108" s="16"/>
      <c r="K108" s="69">
        <v>14800</v>
      </c>
      <c r="L108" s="28"/>
    </row>
    <row r="109" spans="1:12" x14ac:dyDescent="0.3">
      <c r="A109" s="65" t="s">
        <v>101</v>
      </c>
      <c r="B109" s="65" t="s">
        <v>13</v>
      </c>
      <c r="C109" s="12" t="s">
        <v>142</v>
      </c>
      <c r="D109" s="24" t="s">
        <v>512</v>
      </c>
      <c r="E109" s="13">
        <v>26</v>
      </c>
      <c r="F109" s="12"/>
      <c r="G109" s="36">
        <v>24800</v>
      </c>
      <c r="H109" s="15"/>
      <c r="I109" s="14">
        <v>37</v>
      </c>
      <c r="J109" s="16"/>
      <c r="K109" s="69">
        <v>24800</v>
      </c>
      <c r="L109" s="28"/>
    </row>
    <row r="110" spans="1:12" x14ac:dyDescent="0.3">
      <c r="A110" s="65" t="s">
        <v>101</v>
      </c>
      <c r="B110" s="65" t="s">
        <v>13</v>
      </c>
      <c r="C110" s="12" t="s">
        <v>143</v>
      </c>
      <c r="D110" s="24" t="s">
        <v>513</v>
      </c>
      <c r="E110" s="13">
        <v>26</v>
      </c>
      <c r="F110" s="12"/>
      <c r="G110" s="36">
        <v>4199.9999999999991</v>
      </c>
      <c r="H110" s="15"/>
      <c r="I110" s="14">
        <v>37</v>
      </c>
      <c r="J110" s="16"/>
      <c r="K110" s="69">
        <v>2800</v>
      </c>
      <c r="L110" s="28"/>
    </row>
    <row r="111" spans="1:12" ht="15" x14ac:dyDescent="0.25">
      <c r="A111" s="65" t="s">
        <v>101</v>
      </c>
      <c r="B111" s="65" t="s">
        <v>13</v>
      </c>
      <c r="C111" s="12" t="s">
        <v>144</v>
      </c>
      <c r="D111" s="24" t="s">
        <v>514</v>
      </c>
      <c r="E111" s="13">
        <v>26</v>
      </c>
      <c r="F111" s="12"/>
      <c r="G111" s="36">
        <v>800</v>
      </c>
      <c r="H111" s="15"/>
      <c r="I111" s="14">
        <v>37</v>
      </c>
      <c r="J111" s="16"/>
      <c r="K111" s="69">
        <v>1200.0000000000002</v>
      </c>
      <c r="L111" s="28"/>
    </row>
    <row r="112" spans="1:12" ht="15" x14ac:dyDescent="0.25">
      <c r="A112" s="65" t="s">
        <v>101</v>
      </c>
      <c r="B112" s="65" t="s">
        <v>13</v>
      </c>
      <c r="C112" s="12" t="s">
        <v>145</v>
      </c>
      <c r="D112" s="24" t="s">
        <v>515</v>
      </c>
      <c r="E112" s="13">
        <v>26</v>
      </c>
      <c r="F112" s="12"/>
      <c r="G112" s="36">
        <v>2800</v>
      </c>
      <c r="H112" s="15"/>
      <c r="I112" s="14">
        <v>37</v>
      </c>
      <c r="J112" s="16"/>
      <c r="K112" s="69">
        <v>2800</v>
      </c>
      <c r="L112" s="28"/>
    </row>
    <row r="113" spans="1:12" x14ac:dyDescent="0.3">
      <c r="A113" s="65" t="s">
        <v>101</v>
      </c>
      <c r="B113" s="65" t="s">
        <v>13</v>
      </c>
      <c r="C113" s="12" t="s">
        <v>146</v>
      </c>
      <c r="D113" s="24" t="s">
        <v>516</v>
      </c>
      <c r="E113" s="13">
        <v>26</v>
      </c>
      <c r="F113" s="12"/>
      <c r="G113" s="36">
        <v>13600</v>
      </c>
      <c r="H113" s="15"/>
      <c r="I113" s="14">
        <v>37</v>
      </c>
      <c r="J113" s="16"/>
      <c r="K113" s="69">
        <v>13600</v>
      </c>
      <c r="L113" s="28"/>
    </row>
    <row r="114" spans="1:12" x14ac:dyDescent="0.3">
      <c r="A114" s="65" t="s">
        <v>101</v>
      </c>
      <c r="B114" s="65" t="s">
        <v>13</v>
      </c>
      <c r="C114" s="12" t="s">
        <v>147</v>
      </c>
      <c r="D114" s="24" t="s">
        <v>517</v>
      </c>
      <c r="E114" s="13">
        <v>26</v>
      </c>
      <c r="F114" s="12"/>
      <c r="G114" s="36">
        <v>18000</v>
      </c>
      <c r="H114" s="15"/>
      <c r="I114" s="14">
        <v>37</v>
      </c>
      <c r="J114" s="16"/>
      <c r="K114" s="69">
        <v>18000</v>
      </c>
      <c r="L114" s="28"/>
    </row>
    <row r="115" spans="1:12" s="37" customFormat="1" ht="19.95" customHeight="1" x14ac:dyDescent="0.3">
      <c r="A115" s="124" t="s">
        <v>477</v>
      </c>
      <c r="B115" s="125"/>
      <c r="C115" s="125"/>
      <c r="D115" s="125"/>
      <c r="E115" s="125"/>
      <c r="F115" s="126"/>
      <c r="G115" s="62">
        <f>SUM(G4:G114)</f>
        <v>2980200</v>
      </c>
      <c r="H115" s="62">
        <f>SUM(H4:H114)</f>
        <v>0</v>
      </c>
      <c r="I115" s="63"/>
      <c r="J115" s="95"/>
      <c r="K115" s="62">
        <f>SUM(K4:K114)</f>
        <v>2231350</v>
      </c>
      <c r="L115" s="96">
        <f>SUM(L4:L114)</f>
        <v>0</v>
      </c>
    </row>
    <row r="116" spans="1:12" s="37" customFormat="1" ht="19.95" customHeight="1" x14ac:dyDescent="0.3">
      <c r="A116" s="90"/>
      <c r="B116" s="90"/>
      <c r="C116" s="90"/>
      <c r="D116" s="58" t="s">
        <v>534</v>
      </c>
      <c r="E116" s="91" t="str">
        <f>'Přehled výkonů'!$B$2</f>
        <v>xx.xx.2016</v>
      </c>
      <c r="F116" s="92"/>
      <c r="G116" s="90"/>
      <c r="H116" s="94">
        <f>H115/G115</f>
        <v>0</v>
      </c>
      <c r="I116" s="92"/>
      <c r="J116" s="92"/>
      <c r="K116" s="90"/>
      <c r="L116" s="94">
        <f>L115/K115</f>
        <v>0</v>
      </c>
    </row>
    <row r="117" spans="1:12" x14ac:dyDescent="0.3">
      <c r="H117" s="31"/>
      <c r="L117" s="71"/>
    </row>
  </sheetData>
  <autoFilter ref="A3:K115"/>
  <mergeCells count="2">
    <mergeCell ref="A1:L2"/>
    <mergeCell ref="A115:F115"/>
  </mergeCells>
  <pageMargins left="0.70866141732283472" right="0.70866141732283472" top="0.78740157480314965" bottom="0.78740157480314965" header="0.31496062992125984" footer="0.31496062992125984"/>
  <pageSetup paperSize="9" scale="43" orientation="portrait" r:id="rId1"/>
  <headerFooter>
    <oddFooter>Stránka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'[1]Silnice II. III. v LK'!#REF!</xm:f>
          </x14:formula1>
          <xm:sqref>C70:C114</xm:sqref>
        </x14:dataValidation>
        <x14:dataValidation type="list" allowBlank="1" showInputMessage="1" showErrorMessage="1">
          <x14:formula1>
            <xm:f>[1]DATA!#REF!</xm:f>
          </x14:formula1>
          <xm:sqref>D94:D96 D70:D72 D74:D75 D82:D84 D91:D92 D98 D103:D106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view="pageBreakPreview" zoomScale="110" zoomScaleNormal="100" zoomScaleSheetLayoutView="110" workbookViewId="0">
      <selection activeCell="D12" sqref="D12"/>
    </sheetView>
  </sheetViews>
  <sheetFormatPr defaultRowHeight="14.4" x14ac:dyDescent="0.3"/>
  <cols>
    <col min="1" max="1" width="18" style="37" customWidth="1"/>
    <col min="2" max="7" width="16.77734375" style="61" customWidth="1"/>
    <col min="8" max="16384" width="8.88671875" style="37"/>
  </cols>
  <sheetData>
    <row r="1" spans="1:7" x14ac:dyDescent="0.3">
      <c r="A1" s="127" t="s">
        <v>532</v>
      </c>
      <c r="B1" s="127"/>
      <c r="C1" s="127"/>
      <c r="D1" s="127"/>
      <c r="E1" s="127"/>
      <c r="F1" s="127"/>
      <c r="G1" s="127"/>
    </row>
    <row r="2" spans="1:7" x14ac:dyDescent="0.3">
      <c r="A2" s="116" t="s">
        <v>484</v>
      </c>
      <c r="B2" s="97" t="s">
        <v>533</v>
      </c>
    </row>
    <row r="3" spans="1:7" ht="18" customHeight="1" x14ac:dyDescent="0.3">
      <c r="A3" s="98" t="s">
        <v>479</v>
      </c>
      <c r="B3" s="99" t="s">
        <v>535</v>
      </c>
      <c r="C3" s="99" t="s">
        <v>536</v>
      </c>
      <c r="D3" s="100" t="s">
        <v>537</v>
      </c>
      <c r="E3" s="99" t="s">
        <v>540</v>
      </c>
      <c r="F3" s="99" t="s">
        <v>538</v>
      </c>
      <c r="G3" s="99" t="s">
        <v>539</v>
      </c>
    </row>
    <row r="4" spans="1:7" ht="18" customHeight="1" x14ac:dyDescent="0.3">
      <c r="A4" s="117" t="s">
        <v>3</v>
      </c>
      <c r="B4" s="101">
        <f>'Okres Česká Lípa'!G99</f>
        <v>2860000</v>
      </c>
      <c r="C4" s="102">
        <f>'Okres Česká Lípa'!K99</f>
        <v>2860000</v>
      </c>
      <c r="D4" s="101">
        <f>'Okres Česká Lípa'!H99</f>
        <v>0</v>
      </c>
      <c r="E4" s="103">
        <f>D4/B4</f>
        <v>0</v>
      </c>
      <c r="F4" s="101">
        <f>'Okres Česká Lípa'!L99</f>
        <v>0</v>
      </c>
      <c r="G4" s="104">
        <f>F4/C4</f>
        <v>0</v>
      </c>
    </row>
    <row r="5" spans="1:7" ht="18" customHeight="1" x14ac:dyDescent="0.3">
      <c r="A5" s="118" t="s">
        <v>342</v>
      </c>
      <c r="B5" s="105">
        <f>'Okres Liberec'!G116</f>
        <v>1880360</v>
      </c>
      <c r="C5" s="106">
        <f>'Okres Liberec'!K116</f>
        <v>1909860</v>
      </c>
      <c r="D5" s="105">
        <f>'Okres Liberec'!H116</f>
        <v>0</v>
      </c>
      <c r="E5" s="107">
        <f t="shared" ref="E5:E8" si="0">D5/B5</f>
        <v>0</v>
      </c>
      <c r="F5" s="105">
        <f>'Okres Liberec'!L116</f>
        <v>0</v>
      </c>
      <c r="G5" s="108">
        <f t="shared" ref="G5:G8" si="1">F5/C5</f>
        <v>0</v>
      </c>
    </row>
    <row r="6" spans="1:7" ht="18" customHeight="1" x14ac:dyDescent="0.3">
      <c r="A6" s="118" t="s">
        <v>480</v>
      </c>
      <c r="B6" s="105">
        <f>'Okres Jablonec nad Nisou'!G103</f>
        <v>1394868</v>
      </c>
      <c r="C6" s="106">
        <f>'Okres Jablonec nad Nisou'!K103</f>
        <v>893820</v>
      </c>
      <c r="D6" s="105">
        <f>'Okres Jablonec nad Nisou'!H103</f>
        <v>0</v>
      </c>
      <c r="E6" s="107">
        <f t="shared" si="0"/>
        <v>0</v>
      </c>
      <c r="F6" s="105">
        <f>'Okres Jablonec nad Nisou'!L103</f>
        <v>0</v>
      </c>
      <c r="G6" s="108">
        <f t="shared" si="1"/>
        <v>0</v>
      </c>
    </row>
    <row r="7" spans="1:7" ht="18" customHeight="1" x14ac:dyDescent="0.3">
      <c r="A7" s="119" t="s">
        <v>238</v>
      </c>
      <c r="B7" s="109">
        <f>'Okres Semily'!G115</f>
        <v>2980200</v>
      </c>
      <c r="C7" s="110">
        <f>'Okres Semily'!K115</f>
        <v>2231350</v>
      </c>
      <c r="D7" s="109">
        <f>'Okres Semily'!H115</f>
        <v>0</v>
      </c>
      <c r="E7" s="111">
        <f t="shared" si="0"/>
        <v>0</v>
      </c>
      <c r="F7" s="109">
        <f>'Okres Semily'!L115</f>
        <v>0</v>
      </c>
      <c r="G7" s="112">
        <f t="shared" si="1"/>
        <v>0</v>
      </c>
    </row>
    <row r="8" spans="1:7" ht="18" customHeight="1" x14ac:dyDescent="0.3">
      <c r="A8" s="113" t="s">
        <v>477</v>
      </c>
      <c r="B8" s="62">
        <f>SUM(B4:B7)</f>
        <v>9115428</v>
      </c>
      <c r="C8" s="62">
        <f>SUM(C4:C7)</f>
        <v>7895030</v>
      </c>
      <c r="D8" s="62">
        <f>SUM(D4:D7)</f>
        <v>0</v>
      </c>
      <c r="E8" s="114">
        <f t="shared" si="0"/>
        <v>0</v>
      </c>
      <c r="F8" s="62">
        <f>SUM(F4:F7)</f>
        <v>0</v>
      </c>
      <c r="G8" s="115">
        <f t="shared" si="1"/>
        <v>0</v>
      </c>
    </row>
  </sheetData>
  <mergeCells count="1">
    <mergeCell ref="A1:G1"/>
  </mergeCells>
  <pageMargins left="0.7" right="0.7" top="0.78740157499999996" bottom="0.78740157499999996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6</vt:i4>
      </vt:variant>
    </vt:vector>
  </HeadingPairs>
  <TitlesOfParts>
    <vt:vector size="11" baseType="lpstr">
      <vt:lpstr>Okres Česká Lípa</vt:lpstr>
      <vt:lpstr>Okres Liberec</vt:lpstr>
      <vt:lpstr>Okres Jablonec nad Nisou</vt:lpstr>
      <vt:lpstr>Okres Semily</vt:lpstr>
      <vt:lpstr>Přehled výkonů</vt:lpstr>
      <vt:lpstr>'Okres Česká Lípa'!Názvy_tisku</vt:lpstr>
      <vt:lpstr>'Okres Jablonec nad Nisou'!Názvy_tisku</vt:lpstr>
      <vt:lpstr>'Okres Liberec'!Názvy_tisku</vt:lpstr>
      <vt:lpstr>'Okres Semily'!Názvy_tisku</vt:lpstr>
      <vt:lpstr>'Okres Česká Lípa'!Oblast_tisku</vt:lpstr>
      <vt:lpstr>'Okres Semily'!Oblast_tisku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Hanč, Silnice LK a.s.</dc:creator>
  <cp:lastModifiedBy>Pavel Oleníček</cp:lastModifiedBy>
  <cp:lastPrinted>2015-04-28T10:46:35Z</cp:lastPrinted>
  <dcterms:created xsi:type="dcterms:W3CDTF">2015-04-10T05:20:05Z</dcterms:created>
  <dcterms:modified xsi:type="dcterms:W3CDTF">2016-04-14T07:40:42Z</dcterms:modified>
</cp:coreProperties>
</file>