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225" windowWidth="17400" windowHeight="13995"/>
  </bookViews>
  <sheets>
    <sheet name="Bilance PaV" sheetId="5" r:id="rId1"/>
    <sheet name="ZR_RO_174_16" sheetId="4" r:id="rId2"/>
  </sheets>
  <calcPr calcId="145621"/>
</workbook>
</file>

<file path=xl/calcChain.xml><?xml version="1.0" encoding="utf-8"?>
<calcChain xmlns="http://schemas.openxmlformats.org/spreadsheetml/2006/main">
  <c r="D45" i="5" l="1"/>
  <c r="C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45" i="5" s="1"/>
  <c r="E24" i="5"/>
  <c r="E23" i="5"/>
  <c r="E22" i="5"/>
  <c r="E21" i="5"/>
  <c r="D20" i="5"/>
  <c r="C20" i="5"/>
  <c r="E20" i="5" s="1"/>
  <c r="E18" i="5"/>
  <c r="E17" i="5"/>
  <c r="E16" i="5"/>
  <c r="E15" i="5"/>
  <c r="D14" i="5"/>
  <c r="C14" i="5"/>
  <c r="E14" i="5" s="1"/>
  <c r="E13" i="5"/>
  <c r="E12" i="5"/>
  <c r="E11" i="5"/>
  <c r="E10" i="5"/>
  <c r="E9" i="5"/>
  <c r="D8" i="5"/>
  <c r="C8" i="5"/>
  <c r="E8" i="5" s="1"/>
  <c r="D7" i="5"/>
  <c r="C7" i="5"/>
  <c r="E7" i="5" s="1"/>
  <c r="E6" i="5"/>
  <c r="E5" i="5"/>
  <c r="E4" i="5"/>
  <c r="D3" i="5"/>
  <c r="D19" i="5" s="1"/>
  <c r="D25" i="5" s="1"/>
  <c r="C3" i="5"/>
  <c r="C25" i="5" s="1"/>
  <c r="E25" i="5" s="1"/>
  <c r="E3" i="5" l="1"/>
  <c r="C19" i="5"/>
  <c r="E19" i="5" s="1"/>
  <c r="N183" i="4"/>
  <c r="N185" i="4" s="1"/>
  <c r="K182" i="4"/>
  <c r="J182" i="4"/>
  <c r="L182" i="4" s="1"/>
  <c r="L181" i="4"/>
  <c r="K180" i="4"/>
  <c r="J180" i="4"/>
  <c r="L180" i="4" s="1"/>
  <c r="L179" i="4"/>
  <c r="K178" i="4"/>
  <c r="J178" i="4"/>
  <c r="L178" i="4" s="1"/>
  <c r="L177" i="4"/>
  <c r="K176" i="4"/>
  <c r="J176" i="4"/>
  <c r="L176" i="4" s="1"/>
  <c r="L175" i="4"/>
  <c r="K174" i="4"/>
  <c r="J174" i="4"/>
  <c r="L174" i="4" s="1"/>
  <c r="L173" i="4"/>
  <c r="K172" i="4"/>
  <c r="J172" i="4"/>
  <c r="L172" i="4" s="1"/>
  <c r="L171" i="4"/>
  <c r="K170" i="4"/>
  <c r="J170" i="4"/>
  <c r="L170" i="4" s="1"/>
  <c r="L169" i="4"/>
  <c r="K168" i="4"/>
  <c r="J168" i="4"/>
  <c r="L168" i="4" s="1"/>
  <c r="L167" i="4"/>
  <c r="K166" i="4"/>
  <c r="J166" i="4"/>
  <c r="L166" i="4" s="1"/>
  <c r="L165" i="4"/>
  <c r="K164" i="4"/>
  <c r="J164" i="4"/>
  <c r="L164" i="4" s="1"/>
  <c r="L163" i="4"/>
  <c r="K162" i="4"/>
  <c r="J162" i="4"/>
  <c r="L162" i="4" s="1"/>
  <c r="L161" i="4"/>
  <c r="K160" i="4"/>
  <c r="J160" i="4"/>
  <c r="L160" i="4" s="1"/>
  <c r="L159" i="4"/>
  <c r="K158" i="4"/>
  <c r="J158" i="4"/>
  <c r="L158" i="4" s="1"/>
  <c r="L157" i="4"/>
  <c r="K156" i="4"/>
  <c r="J156" i="4"/>
  <c r="L156" i="4" s="1"/>
  <c r="L155" i="4"/>
  <c r="K154" i="4"/>
  <c r="J154" i="4"/>
  <c r="L154" i="4" s="1"/>
  <c r="L153" i="4"/>
  <c r="K152" i="4"/>
  <c r="J152" i="4"/>
  <c r="L152" i="4" s="1"/>
  <c r="L151" i="4"/>
  <c r="K150" i="4"/>
  <c r="J150" i="4"/>
  <c r="L150" i="4" s="1"/>
  <c r="L149" i="4"/>
  <c r="K148" i="4"/>
  <c r="J148" i="4"/>
  <c r="L148" i="4" s="1"/>
  <c r="L147" i="4"/>
  <c r="K146" i="4"/>
  <c r="J146" i="4"/>
  <c r="L146" i="4" s="1"/>
  <c r="L145" i="4"/>
  <c r="K144" i="4"/>
  <c r="J144" i="4"/>
  <c r="L144" i="4" s="1"/>
  <c r="L143" i="4"/>
  <c r="K142" i="4"/>
  <c r="J142" i="4"/>
  <c r="L142" i="4" s="1"/>
  <c r="L141" i="4"/>
  <c r="K140" i="4"/>
  <c r="J140" i="4"/>
  <c r="L140" i="4" s="1"/>
  <c r="L139" i="4"/>
  <c r="K138" i="4"/>
  <c r="J138" i="4"/>
  <c r="L138" i="4" s="1"/>
  <c r="L137" i="4"/>
  <c r="K136" i="4"/>
  <c r="J136" i="4"/>
  <c r="L136" i="4" s="1"/>
  <c r="L135" i="4"/>
  <c r="K134" i="4"/>
  <c r="J134" i="4"/>
  <c r="L134" i="4" s="1"/>
  <c r="L133" i="4"/>
  <c r="K132" i="4"/>
  <c r="J132" i="4"/>
  <c r="L132" i="4" s="1"/>
  <c r="L131" i="4"/>
  <c r="K130" i="4"/>
  <c r="J130" i="4"/>
  <c r="L130" i="4" s="1"/>
  <c r="L129" i="4"/>
  <c r="K128" i="4"/>
  <c r="J128" i="4"/>
  <c r="L128" i="4" s="1"/>
  <c r="L127" i="4"/>
  <c r="K126" i="4"/>
  <c r="J126" i="4"/>
  <c r="L126" i="4" s="1"/>
  <c r="L125" i="4"/>
  <c r="K124" i="4"/>
  <c r="J124" i="4"/>
  <c r="L124" i="4" s="1"/>
  <c r="L123" i="4"/>
  <c r="K122" i="4"/>
  <c r="J122" i="4"/>
  <c r="L122" i="4" s="1"/>
  <c r="L121" i="4"/>
  <c r="K120" i="4"/>
  <c r="J120" i="4"/>
  <c r="L120" i="4" s="1"/>
  <c r="L119" i="4"/>
  <c r="K118" i="4"/>
  <c r="J118" i="4"/>
  <c r="L118" i="4" s="1"/>
  <c r="L117" i="4"/>
  <c r="K116" i="4"/>
  <c r="J116" i="4"/>
  <c r="L116" i="4" s="1"/>
  <c r="L115" i="4"/>
  <c r="K114" i="4"/>
  <c r="J114" i="4"/>
  <c r="L114" i="4" s="1"/>
  <c r="L113" i="4"/>
  <c r="K112" i="4"/>
  <c r="J112" i="4"/>
  <c r="L112" i="4" s="1"/>
  <c r="L111" i="4"/>
  <c r="K110" i="4"/>
  <c r="J110" i="4"/>
  <c r="L110" i="4" s="1"/>
  <c r="L109" i="4"/>
  <c r="K108" i="4"/>
  <c r="J108" i="4"/>
  <c r="L108" i="4" s="1"/>
  <c r="L107" i="4"/>
  <c r="K106" i="4"/>
  <c r="J106" i="4"/>
  <c r="L106" i="4" s="1"/>
  <c r="L105" i="4"/>
  <c r="K104" i="4"/>
  <c r="J104" i="4"/>
  <c r="L104" i="4" s="1"/>
  <c r="L103" i="4"/>
  <c r="K102" i="4"/>
  <c r="J102" i="4"/>
  <c r="L102" i="4" s="1"/>
  <c r="L101" i="4"/>
  <c r="K100" i="4"/>
  <c r="J100" i="4"/>
  <c r="L100" i="4" s="1"/>
  <c r="L99" i="4"/>
  <c r="K98" i="4"/>
  <c r="J98" i="4"/>
  <c r="L98" i="4" s="1"/>
  <c r="L97" i="4"/>
  <c r="K96" i="4"/>
  <c r="J96" i="4"/>
  <c r="L96" i="4" s="1"/>
  <c r="L95" i="4"/>
  <c r="K94" i="4"/>
  <c r="J94" i="4"/>
  <c r="L94" i="4" s="1"/>
  <c r="L93" i="4"/>
  <c r="K92" i="4"/>
  <c r="J92" i="4"/>
  <c r="L92" i="4" s="1"/>
  <c r="L91" i="4"/>
  <c r="K90" i="4"/>
  <c r="J90" i="4"/>
  <c r="L90" i="4" s="1"/>
  <c r="L89" i="4"/>
  <c r="K88" i="4"/>
  <c r="J88" i="4"/>
  <c r="L88" i="4" s="1"/>
  <c r="L87" i="4"/>
  <c r="K86" i="4"/>
  <c r="J86" i="4"/>
  <c r="L86" i="4" s="1"/>
  <c r="L85" i="4"/>
  <c r="K84" i="4"/>
  <c r="J84" i="4"/>
  <c r="L84" i="4" s="1"/>
  <c r="L83" i="4"/>
  <c r="K82" i="4"/>
  <c r="J82" i="4"/>
  <c r="L82" i="4" s="1"/>
  <c r="L81" i="4"/>
  <c r="K80" i="4"/>
  <c r="J80" i="4"/>
  <c r="L80" i="4" s="1"/>
  <c r="L79" i="4"/>
  <c r="K78" i="4"/>
  <c r="J78" i="4"/>
  <c r="L78" i="4" s="1"/>
  <c r="L77" i="4"/>
  <c r="K76" i="4"/>
  <c r="J76" i="4"/>
  <c r="L76" i="4" s="1"/>
  <c r="L75" i="4"/>
  <c r="K74" i="4"/>
  <c r="J74" i="4"/>
  <c r="L74" i="4" s="1"/>
  <c r="L73" i="4"/>
  <c r="K72" i="4"/>
  <c r="J72" i="4"/>
  <c r="L72" i="4" s="1"/>
  <c r="L71" i="4"/>
  <c r="K70" i="4"/>
  <c r="J70" i="4"/>
  <c r="L70" i="4" s="1"/>
  <c r="L69" i="4"/>
  <c r="K68" i="4"/>
  <c r="J68" i="4"/>
  <c r="L68" i="4" s="1"/>
  <c r="L67" i="4"/>
  <c r="K66" i="4"/>
  <c r="J66" i="4"/>
  <c r="L66" i="4" s="1"/>
  <c r="L65" i="4"/>
  <c r="K64" i="4"/>
  <c r="J64" i="4"/>
  <c r="L64" i="4" s="1"/>
  <c r="L63" i="4"/>
  <c r="K62" i="4"/>
  <c r="J62" i="4"/>
  <c r="L62" i="4" s="1"/>
  <c r="L61" i="4"/>
  <c r="K60" i="4"/>
  <c r="J60" i="4"/>
  <c r="L60" i="4" s="1"/>
  <c r="L59" i="4"/>
  <c r="K58" i="4"/>
  <c r="J58" i="4"/>
  <c r="L58" i="4" s="1"/>
  <c r="L57" i="4"/>
  <c r="K56" i="4"/>
  <c r="J56" i="4"/>
  <c r="L56" i="4" s="1"/>
  <c r="L55" i="4"/>
  <c r="K54" i="4"/>
  <c r="J54" i="4"/>
  <c r="L54" i="4" s="1"/>
  <c r="L53" i="4"/>
  <c r="K52" i="4"/>
  <c r="J52" i="4"/>
  <c r="L52" i="4" s="1"/>
  <c r="L51" i="4"/>
  <c r="K50" i="4"/>
  <c r="J50" i="4"/>
  <c r="L50" i="4" s="1"/>
  <c r="L49" i="4"/>
  <c r="K48" i="4"/>
  <c r="J48" i="4"/>
  <c r="L48" i="4" s="1"/>
  <c r="L47" i="4"/>
  <c r="K46" i="4"/>
  <c r="J46" i="4"/>
  <c r="L46" i="4" s="1"/>
  <c r="L45" i="4"/>
  <c r="K44" i="4"/>
  <c r="J44" i="4"/>
  <c r="L44" i="4" s="1"/>
  <c r="L43" i="4"/>
  <c r="K42" i="4"/>
  <c r="J42" i="4"/>
  <c r="L42" i="4" s="1"/>
  <c r="L41" i="4"/>
  <c r="K40" i="4"/>
  <c r="J40" i="4"/>
  <c r="L40" i="4" s="1"/>
  <c r="L39" i="4"/>
  <c r="K38" i="4"/>
  <c r="J38" i="4"/>
  <c r="L38" i="4" s="1"/>
  <c r="L37" i="4"/>
  <c r="K36" i="4"/>
  <c r="J36" i="4"/>
  <c r="L36" i="4" s="1"/>
  <c r="L35" i="4"/>
  <c r="K34" i="4"/>
  <c r="J34" i="4"/>
  <c r="L34" i="4" s="1"/>
  <c r="L33" i="4"/>
  <c r="K32" i="4"/>
  <c r="J32" i="4"/>
  <c r="L32" i="4" s="1"/>
  <c r="L31" i="4"/>
  <c r="K30" i="4"/>
  <c r="J30" i="4"/>
  <c r="L30" i="4" s="1"/>
  <c r="L29" i="4"/>
  <c r="K28" i="4"/>
  <c r="J28" i="4"/>
  <c r="L28" i="4" s="1"/>
  <c r="L27" i="4"/>
  <c r="K26" i="4"/>
  <c r="J26" i="4"/>
  <c r="L26" i="4" s="1"/>
  <c r="L25" i="4"/>
  <c r="K24" i="4"/>
  <c r="J24" i="4"/>
  <c r="L24" i="4" s="1"/>
  <c r="L23" i="4"/>
  <c r="K22" i="4"/>
  <c r="J22" i="4"/>
  <c r="L22" i="4" s="1"/>
  <c r="L21" i="4"/>
  <c r="K20" i="4"/>
  <c r="J20" i="4"/>
  <c r="L20" i="4" s="1"/>
  <c r="L19" i="4"/>
  <c r="K18" i="4"/>
  <c r="J18" i="4"/>
  <c r="L18" i="4" s="1"/>
  <c r="L17" i="4"/>
  <c r="K16" i="4"/>
  <c r="J16" i="4"/>
  <c r="L16" i="4" s="1"/>
  <c r="L15" i="4"/>
  <c r="K14" i="4"/>
  <c r="J14" i="4"/>
  <c r="L14" i="4" s="1"/>
  <c r="L13" i="4"/>
  <c r="K12" i="4"/>
  <c r="J12" i="4"/>
  <c r="L12" i="4" s="1"/>
  <c r="L11" i="4"/>
  <c r="K10" i="4"/>
  <c r="K9" i="4" s="1"/>
  <c r="L9" i="4" s="1"/>
  <c r="L8" i="4"/>
</calcChain>
</file>

<file path=xl/comments1.xml><?xml version="1.0" encoding="utf-8"?>
<comments xmlns="http://schemas.openxmlformats.org/spreadsheetml/2006/main">
  <authors>
    <author>Svarovsky Arnost</author>
  </authors>
  <commentList>
    <comment ref="K10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<sst xmlns="http://schemas.openxmlformats.org/spreadsheetml/2006/main" count="1432" uniqueCount="467">
  <si>
    <t>Odbor  kancelář hejtmana</t>
  </si>
  <si>
    <t>uk.</t>
  </si>
  <si>
    <t>č.a.</t>
  </si>
  <si>
    <t>§</t>
  </si>
  <si>
    <t>pol.</t>
  </si>
  <si>
    <t>926 01 - D O T A Č N Í   F O N D</t>
  </si>
  <si>
    <t>SU</t>
  </si>
  <si>
    <t>x</t>
  </si>
  <si>
    <t>0000</t>
  </si>
  <si>
    <t>1020000</t>
  </si>
  <si>
    <t>Příloha č. 3</t>
  </si>
  <si>
    <t>neinvestiční transfery spolkům</t>
  </si>
  <si>
    <t>Výdaje 2016 - dílčí a rozpisové ukazatele</t>
  </si>
  <si>
    <t>UR I. 2016</t>
  </si>
  <si>
    <t>UR II. 2016</t>
  </si>
  <si>
    <t>Změna rozpočtu - rozpočtové opatření č. 174/16</t>
  </si>
  <si>
    <t>v Kč</t>
  </si>
  <si>
    <t>ZR-RO 
č. 174/16</t>
  </si>
  <si>
    <t>Požadovaná výše dotace</t>
  </si>
  <si>
    <t>č. sml.</t>
  </si>
  <si>
    <t>(ne)inv.</t>
  </si>
  <si>
    <t>IČ</t>
  </si>
  <si>
    <t>DIČ</t>
  </si>
  <si>
    <t>Účet</t>
  </si>
  <si>
    <t>Banka</t>
  </si>
  <si>
    <t>Finance slovy</t>
  </si>
  <si>
    <t>variabilní symbol</t>
  </si>
  <si>
    <t>1.2 Podpora sdružení hasičů ČMS LK</t>
  </si>
  <si>
    <t>Kč</t>
  </si>
  <si>
    <t>nespecifikované rezervy</t>
  </si>
  <si>
    <t>1020181</t>
  </si>
  <si>
    <t xml:space="preserve">SH ČMS - Sbor dobrovolných hasičů </t>
  </si>
  <si>
    <t>Benešov u Semil</t>
  </si>
  <si>
    <t>"Pohár starosty Benešov u Semil" - Jizerská liga</t>
  </si>
  <si>
    <t>neinvestiční</t>
  </si>
  <si>
    <t>62014471</t>
  </si>
  <si>
    <t>207114718/0300</t>
  </si>
  <si>
    <t>Československá obchodní banka, a.s.</t>
  </si>
  <si>
    <t>Sedmtisícpětset</t>
  </si>
  <si>
    <t>1020182</t>
  </si>
  <si>
    <t>Bozkov</t>
  </si>
  <si>
    <t>Uspořádání dětské soutěže O dráčka Soptíka</t>
  </si>
  <si>
    <t>62013645</t>
  </si>
  <si>
    <t>989568369/0800</t>
  </si>
  <si>
    <t>Česká spořitelna a.s.</t>
  </si>
  <si>
    <t>Osmtisíc</t>
  </si>
  <si>
    <t>1020183</t>
  </si>
  <si>
    <t>Dětský letní tábor SDH Bozkov - Borečov 2016</t>
  </si>
  <si>
    <t>Dvacetosmtisíc</t>
  </si>
  <si>
    <t>1020184</t>
  </si>
  <si>
    <t>Příprava a doplnění materiálního vybavení mládeže SDH Bozkov</t>
  </si>
  <si>
    <t>Desettisíc</t>
  </si>
  <si>
    <t>1020185</t>
  </si>
  <si>
    <t>Březová</t>
  </si>
  <si>
    <t>Hasičská soutěž Březovák 2016</t>
  </si>
  <si>
    <t>49111965</t>
  </si>
  <si>
    <t>0988645369/0800</t>
  </si>
  <si>
    <t>1020186</t>
  </si>
  <si>
    <t>Bukovina u Čisté</t>
  </si>
  <si>
    <t>Soptíci v akci</t>
  </si>
  <si>
    <t>62014242</t>
  </si>
  <si>
    <t>185472724/0300</t>
  </si>
  <si>
    <t>Dvanácttisícdvěstědvacetčtyřikorundesethaléřů</t>
  </si>
  <si>
    <t>1020187</t>
  </si>
  <si>
    <t>SH ČMS - Sbor dobrovolných hasičů</t>
  </si>
  <si>
    <t>Česká Lípa</t>
  </si>
  <si>
    <t>Dětská liga pro mladé hasiče s mezinárodní účastí - 15. ročník</t>
  </si>
  <si>
    <t>48282570</t>
  </si>
  <si>
    <t>900443309/0800</t>
  </si>
  <si>
    <t>1020188</t>
  </si>
  <si>
    <t>Dětřichov</t>
  </si>
  <si>
    <t>Hasičská soutěž ve střelbě ze vzduchovky</t>
  </si>
  <si>
    <t>49111884</t>
  </si>
  <si>
    <t>212871879/0300</t>
  </si>
  <si>
    <t>1020189</t>
  </si>
  <si>
    <t>O pohár starosty obce Dětřichov</t>
  </si>
  <si>
    <t>1020190</t>
  </si>
  <si>
    <t xml:space="preserve">SH ČMS Sbor dobrovolných hasičů </t>
  </si>
  <si>
    <t>Dlouhý Most</t>
  </si>
  <si>
    <t>Dlouhomostecký čtyřboj 2016</t>
  </si>
  <si>
    <t>64039315</t>
  </si>
  <si>
    <t>243899962/0300</t>
  </si>
  <si>
    <t>1020191</t>
  </si>
  <si>
    <t>Dlouhomostecká osmička</t>
  </si>
  <si>
    <t>1020192</t>
  </si>
  <si>
    <t>Frýdštejn</t>
  </si>
  <si>
    <t>Dětská soutěž „O hrad Frýdštejn“</t>
  </si>
  <si>
    <t>60254939</t>
  </si>
  <si>
    <t>CZ60254939</t>
  </si>
  <si>
    <t>1260905329/0800</t>
  </si>
  <si>
    <t>1020193</t>
  </si>
  <si>
    <t>Soustředění mladých hasičů</t>
  </si>
  <si>
    <t>Šestnácttisícosmset</t>
  </si>
  <si>
    <t>1020194</t>
  </si>
  <si>
    <t xml:space="preserve">SH ČMS -Sbor dobrovolných hasičů </t>
  </si>
  <si>
    <t>Hěřmanice</t>
  </si>
  <si>
    <t>Heřmanické šedesátkování</t>
  </si>
  <si>
    <t>70861773</t>
  </si>
  <si>
    <t>211313939/0300</t>
  </si>
  <si>
    <t>Devěttisícčtyřista</t>
  </si>
  <si>
    <t>1020195</t>
  </si>
  <si>
    <t>Soutěž mladých hasičů "O předvánočního kapra"</t>
  </si>
  <si>
    <t>1020196</t>
  </si>
  <si>
    <t>Hodkovice nad Mohelkou</t>
  </si>
  <si>
    <t>49112155</t>
  </si>
  <si>
    <t>202989494/0300</t>
  </si>
  <si>
    <t>Pěttisícdevětsetpadesát</t>
  </si>
  <si>
    <t>1020197</t>
  </si>
  <si>
    <t>Memoriál Vladimíra Linky</t>
  </si>
  <si>
    <t>1020198</t>
  </si>
  <si>
    <t>Horní Hanychov</t>
  </si>
  <si>
    <t>Celoroční vzdělávací činnost mladých hasičů</t>
  </si>
  <si>
    <t>46749969</t>
  </si>
  <si>
    <t>216547515/0300</t>
  </si>
  <si>
    <t>1020199</t>
  </si>
  <si>
    <t>Branná soutěž TFA o titul „ Ještědský záchrannář“ ( 11. ročník )</t>
  </si>
  <si>
    <t>1020200</t>
  </si>
  <si>
    <t>Horní Tanvald</t>
  </si>
  <si>
    <t>O pohár starosty města Tanvaldu - kategorie dětí - odpolední část</t>
  </si>
  <si>
    <t>60252464</t>
  </si>
  <si>
    <t>CZ60252464</t>
  </si>
  <si>
    <t>961475339/0800</t>
  </si>
  <si>
    <t>1020201</t>
  </si>
  <si>
    <t>O pohár starosty města Tanvaldu - kategorie dospělých - dopolední část</t>
  </si>
  <si>
    <t>1020202</t>
  </si>
  <si>
    <t>Chrastava</t>
  </si>
  <si>
    <t>Letní soustředění mladých hasičů</t>
  </si>
  <si>
    <t>64039188</t>
  </si>
  <si>
    <t>196581416/0300</t>
  </si>
  <si>
    <t>Osmtisícčtyřista</t>
  </si>
  <si>
    <t>1020203</t>
  </si>
  <si>
    <t>SH ČMS - Okresní sdružení hasičů Jablonec nad Nisou</t>
  </si>
  <si>
    <t>Jablonec nad Nisou</t>
  </si>
  <si>
    <t>III. Jablonecká hala Mladých hasičů 2016 a II. Jablonecká hala Dorostu 2016</t>
  </si>
  <si>
    <t>60254572</t>
  </si>
  <si>
    <t>CZ60254572</t>
  </si>
  <si>
    <t>960615379/0800</t>
  </si>
  <si>
    <t>Čtyřicettisíc</t>
  </si>
  <si>
    <t>1020204</t>
  </si>
  <si>
    <t xml:space="preserve">SH ČMS - Okresní sdružení hasičů </t>
  </si>
  <si>
    <t>Okresní kolo hry Plamen a dorostu</t>
  </si>
  <si>
    <t>Dvacetpěttisíc</t>
  </si>
  <si>
    <t>1020205</t>
  </si>
  <si>
    <t>Jablonecká hala 2016</t>
  </si>
  <si>
    <t>1020206</t>
  </si>
  <si>
    <t xml:space="preserve">Sdružení hasičů Čech, Moravy a Slezska Sbor dobrovolných hasičů </t>
  </si>
  <si>
    <t>Jeřmanice</t>
  </si>
  <si>
    <t>Obvodové kolo hry Plamen</t>
  </si>
  <si>
    <t>64039200</t>
  </si>
  <si>
    <t>169506875/0300</t>
  </si>
  <si>
    <t>1020207</t>
  </si>
  <si>
    <t>Jeřmanický víceboj</t>
  </si>
  <si>
    <t>1020208</t>
  </si>
  <si>
    <t>Soutěž FNC a PKL</t>
  </si>
  <si>
    <t>Osmtisícpětsetdvacet</t>
  </si>
  <si>
    <t>1020209</t>
  </si>
  <si>
    <t>Jilemnice</t>
  </si>
  <si>
    <t>Výcvik mladých hasičů na soustředění v Miletínských Lázních</t>
  </si>
  <si>
    <t>49294865</t>
  </si>
  <si>
    <t>1261436309/0800</t>
  </si>
  <si>
    <t>1020210</t>
  </si>
  <si>
    <t>Krásný Les</t>
  </si>
  <si>
    <t>Letní tábor s výcvikovým programem</t>
  </si>
  <si>
    <t>49111906</t>
  </si>
  <si>
    <t>178254024/0300</t>
  </si>
  <si>
    <t>Devěttisícosmset</t>
  </si>
  <si>
    <t>1020211</t>
  </si>
  <si>
    <t>Krásnoleský víceboj</t>
  </si>
  <si>
    <t>1020212</t>
  </si>
  <si>
    <t>SH ČMS- Sbor dobrovolných hasičů</t>
  </si>
  <si>
    <t>Cesta pohádkovým lesem a bobřík odvahy</t>
  </si>
  <si>
    <t>1020213</t>
  </si>
  <si>
    <t>Křečovice</t>
  </si>
  <si>
    <t>MEMORIÁL Jana Šourka</t>
  </si>
  <si>
    <t>70147141</t>
  </si>
  <si>
    <t>220059709/0300</t>
  </si>
  <si>
    <t>1020214</t>
  </si>
  <si>
    <t xml:space="preserve">Lázně Libverda </t>
  </si>
  <si>
    <t>Dětský den</t>
  </si>
  <si>
    <t>49111931</t>
  </si>
  <si>
    <t>236659119/0300</t>
  </si>
  <si>
    <t>1020215</t>
  </si>
  <si>
    <t>Liberec</t>
  </si>
  <si>
    <t>Okresní kolo mladých hasičů a dorostu</t>
  </si>
  <si>
    <t>64039145</t>
  </si>
  <si>
    <t>14133461/0100</t>
  </si>
  <si>
    <t>Komerční banka a.s.</t>
  </si>
  <si>
    <t>1020216</t>
  </si>
  <si>
    <t xml:space="preserve">Soutěž „ O Předvánočního kapra“ </t>
  </si>
  <si>
    <t>Pětnácttisícpadesát</t>
  </si>
  <si>
    <t>1020217</t>
  </si>
  <si>
    <t xml:space="preserve">O Pohár starosty OSH Liberec </t>
  </si>
  <si>
    <t>Třinácttisícdevadesát</t>
  </si>
  <si>
    <t>1020218</t>
  </si>
  <si>
    <t>SH ČMS - Krajské sdružení hasičů</t>
  </si>
  <si>
    <t>Libereckého kraje</t>
  </si>
  <si>
    <t>Krajské kolo mladých hasičů a dorostu</t>
  </si>
  <si>
    <t>71171452</t>
  </si>
  <si>
    <t>78-6183690207/0100</t>
  </si>
  <si>
    <t>1020219</t>
  </si>
  <si>
    <t xml:space="preserve">SH ČMS - Krajské sdružení hasičů </t>
  </si>
  <si>
    <t>Krajské kolo v požárním sportu</t>
  </si>
  <si>
    <t>1020220</t>
  </si>
  <si>
    <t>Školení rozhodčích mládežnických soutěží a rozhodčí požárního sportu</t>
  </si>
  <si>
    <t>6183690207/0100</t>
  </si>
  <si>
    <t>Patnácttisícsedmsetpadesát</t>
  </si>
  <si>
    <t>1020221</t>
  </si>
  <si>
    <t>Lužec</t>
  </si>
  <si>
    <t xml:space="preserve">Lužecký pohár </t>
  </si>
  <si>
    <t>49111728</t>
  </si>
  <si>
    <t>0986204359/0800</t>
  </si>
  <si>
    <t>1020222</t>
  </si>
  <si>
    <t>Machnín</t>
  </si>
  <si>
    <t>Machnínská šlápota 2016</t>
  </si>
  <si>
    <t>65100204</t>
  </si>
  <si>
    <t>175281967/0300</t>
  </si>
  <si>
    <t>1020223</t>
  </si>
  <si>
    <t>Vybavení pro mladé hasiče Machnín</t>
  </si>
  <si>
    <t>1020224</t>
  </si>
  <si>
    <t>Stan pro mladé hasiče Machnín</t>
  </si>
  <si>
    <t>1020225</t>
  </si>
  <si>
    <t xml:space="preserve">Maršovice </t>
  </si>
  <si>
    <t>Dětská soutěž Floriánek - 11. ročník</t>
  </si>
  <si>
    <t>60252189</t>
  </si>
  <si>
    <t>262900148/0300</t>
  </si>
  <si>
    <t>Pěttisícsedmset</t>
  </si>
  <si>
    <t>1020226</t>
  </si>
  <si>
    <t xml:space="preserve"> SH ČMS - Sbor dobrovolných hasičů  </t>
  </si>
  <si>
    <t>Mimoň</t>
  </si>
  <si>
    <t>Letní soustředění mladých hasičů a dorostu 2016</t>
  </si>
  <si>
    <t>63778866</t>
  </si>
  <si>
    <t>904102309/0800</t>
  </si>
  <si>
    <t>1020227</t>
  </si>
  <si>
    <t>Nedaříž</t>
  </si>
  <si>
    <t>Podkrkonošský pohár mládeže</t>
  </si>
  <si>
    <t>49296132</t>
  </si>
  <si>
    <t>195850047/0300</t>
  </si>
  <si>
    <t>1020228</t>
  </si>
  <si>
    <t>Pertoltice</t>
  </si>
  <si>
    <t>Soutěž mladých hasičů</t>
  </si>
  <si>
    <t>49111736</t>
  </si>
  <si>
    <t>CZ49111736</t>
  </si>
  <si>
    <t>210691137/0300</t>
  </si>
  <si>
    <t>Třiticícepětsetosmdesátčtyři</t>
  </si>
  <si>
    <t>1020229</t>
  </si>
  <si>
    <t>Pilínkov</t>
  </si>
  <si>
    <t>Hasičská soutěž v požárním útoku mladých hasičů - Pilínkovský plamínek</t>
  </si>
  <si>
    <t>64039226</t>
  </si>
  <si>
    <t>CZ64039226</t>
  </si>
  <si>
    <t>986218339/0800</t>
  </si>
  <si>
    <t>Sedmtisíc</t>
  </si>
  <si>
    <t>1020230</t>
  </si>
  <si>
    <t>Dětské sportovní odpoledne</t>
  </si>
  <si>
    <t>1020231</t>
  </si>
  <si>
    <t>Ploukonice</t>
  </si>
  <si>
    <t>Pořádání hasičské soutěže dětí a mládeže</t>
  </si>
  <si>
    <t>62014048</t>
  </si>
  <si>
    <t>224001934/0300</t>
  </si>
  <si>
    <t>1020232</t>
  </si>
  <si>
    <t>Pořádání hasičské soutěže dospělých</t>
  </si>
  <si>
    <t>1020233</t>
  </si>
  <si>
    <t>SH ČMS  - Sbor dobrovolných hasičů</t>
  </si>
  <si>
    <t xml:space="preserve">Celoroční činnost mladých hasičů </t>
  </si>
  <si>
    <t>1020234</t>
  </si>
  <si>
    <t>Poniklá</t>
  </si>
  <si>
    <t>Letní tábor mladých hasičů</t>
  </si>
  <si>
    <t>15045358</t>
  </si>
  <si>
    <t>214391078/0300</t>
  </si>
  <si>
    <t>Šesnácttisícosmset</t>
  </si>
  <si>
    <t>1020235</t>
  </si>
  <si>
    <t>Předlánce</t>
  </si>
  <si>
    <t>10. ročník soutěže PS 8</t>
  </si>
  <si>
    <t>49111752</t>
  </si>
  <si>
    <t>220151679/0300</t>
  </si>
  <si>
    <t>1020236</t>
  </si>
  <si>
    <t>Příšovice</t>
  </si>
  <si>
    <t>Příšovický pohár 2016</t>
  </si>
  <si>
    <t>64039056</t>
  </si>
  <si>
    <t>1260838349/0800</t>
  </si>
  <si>
    <t>1020237</t>
  </si>
  <si>
    <t>Celoroční činnost mladých hasičů Příšovice</t>
  </si>
  <si>
    <t>1020238</t>
  </si>
  <si>
    <t>Radimovice</t>
  </si>
  <si>
    <t>46746161</t>
  </si>
  <si>
    <t>CZ46746161</t>
  </si>
  <si>
    <t>107-9335280287/0100</t>
  </si>
  <si>
    <t>1020239</t>
  </si>
  <si>
    <t>Zimní soustředění mladých hasičů Albrechtice 2016</t>
  </si>
  <si>
    <t>1020240</t>
  </si>
  <si>
    <t>Dětský den s hasičskou tématikou Radimovice</t>
  </si>
  <si>
    <t>1020241</t>
  </si>
  <si>
    <t>Rovensko pod Troskami</t>
  </si>
  <si>
    <t>Dětský den s hasičem</t>
  </si>
  <si>
    <t>62013602</t>
  </si>
  <si>
    <t>107-9011700257/0100</t>
  </si>
  <si>
    <t>Devěttisícdevětsetčtyřicet</t>
  </si>
  <si>
    <t>1020242</t>
  </si>
  <si>
    <t>SH ČMS - Okresní sdružení hasičů</t>
  </si>
  <si>
    <t>Semily</t>
  </si>
  <si>
    <t>Okresní kolo hry Plamen a soutěže dorostu a Závod hasičské všestrannosti</t>
  </si>
  <si>
    <t>62012746</t>
  </si>
  <si>
    <t>204119564/0300</t>
  </si>
  <si>
    <t>1020243</t>
  </si>
  <si>
    <t>Okresní pohár o dráčka Soptíka</t>
  </si>
  <si>
    <t>1020244</t>
  </si>
  <si>
    <t>Okresní kolo soutěže v požárním sportu</t>
  </si>
  <si>
    <t>1020245</t>
  </si>
  <si>
    <t>Semily 1</t>
  </si>
  <si>
    <t>Pohár OSH Semily ,,O dráčka Soptíka“</t>
  </si>
  <si>
    <t>62013777</t>
  </si>
  <si>
    <t>100072810/2030</t>
  </si>
  <si>
    <t>Akcenta, spořitelní a úvěrní družstvo</t>
  </si>
  <si>
    <t>1020246</t>
  </si>
  <si>
    <t>Hasičský tábor SDH Semily 1</t>
  </si>
  <si>
    <t xml:space="preserve"> Akcenta, spořitelní a úvěrní družstvo</t>
  </si>
  <si>
    <t>Třicetpěttisíc</t>
  </si>
  <si>
    <t>1020247</t>
  </si>
  <si>
    <t>Hasičský den dětí</t>
  </si>
  <si>
    <t>1020248</t>
  </si>
  <si>
    <t>Smržovka</t>
  </si>
  <si>
    <t>Rozlučka s prázdninami aneb soutěž mladých hasičů ve Smržovce</t>
  </si>
  <si>
    <t>64668231</t>
  </si>
  <si>
    <t>4201042379/0800</t>
  </si>
  <si>
    <t>1020249</t>
  </si>
  <si>
    <t>Stráž nad Nisou</t>
  </si>
  <si>
    <t>Hasičské šedesátkování SDH Stráž nad Nisou pro mladé hasiče při dětském dni pod záštitou hejtmana LK</t>
  </si>
  <si>
    <t>64039251</t>
  </si>
  <si>
    <t>CZ64039251</t>
  </si>
  <si>
    <t>21361008/0300</t>
  </si>
  <si>
    <t>1020250</t>
  </si>
  <si>
    <t>Strážský pohár starosty SDH Stráž nad Nisou 18.ročník pro mladé hasiče</t>
  </si>
  <si>
    <t>1020251</t>
  </si>
  <si>
    <t>Letní soustředění mladých hasičů Vltava 2016</t>
  </si>
  <si>
    <t>Čtrnácttisícsedmset</t>
  </si>
  <si>
    <t>1020252</t>
  </si>
  <si>
    <t>Svijany</t>
  </si>
  <si>
    <t>Hasičská soutěž mladých hasičů „Svijanský Soptík“</t>
  </si>
  <si>
    <t>64039064</t>
  </si>
  <si>
    <t>210106276/0300</t>
  </si>
  <si>
    <t>1020253</t>
  </si>
  <si>
    <t>Hasičská soutěž v požárním útoku „Svijanská 13“</t>
  </si>
  <si>
    <t>1020254</t>
  </si>
  <si>
    <t>Škodějov</t>
  </si>
  <si>
    <t>Škodějovský pohár</t>
  </si>
  <si>
    <t>62013068</t>
  </si>
  <si>
    <t>209831470/0300</t>
  </si>
  <si>
    <t>1020255</t>
  </si>
  <si>
    <t>Tanvald Šumburk</t>
  </si>
  <si>
    <t>64668282</t>
  </si>
  <si>
    <t>2500954133/2010</t>
  </si>
  <si>
    <t>Fio banka</t>
  </si>
  <si>
    <t>Dvanácttisíctřistadvacet</t>
  </si>
  <si>
    <t>1020256</t>
  </si>
  <si>
    <t>Velké Hamry I</t>
  </si>
  <si>
    <t>Letní hasičský tábor Borečov 2016</t>
  </si>
  <si>
    <t>43257577</t>
  </si>
  <si>
    <t>210128125/0300</t>
  </si>
  <si>
    <t>1020257</t>
  </si>
  <si>
    <t>Hamrovská štafeta</t>
  </si>
  <si>
    <t>1020258</t>
  </si>
  <si>
    <t>Noční soutěž v požárním útoku</t>
  </si>
  <si>
    <t>1020259</t>
  </si>
  <si>
    <t xml:space="preserve">SH ČMS - sbor dobrovolných hasičů </t>
  </si>
  <si>
    <t>Višňová</t>
  </si>
  <si>
    <t xml:space="preserve">Soutěž o zlatou povodňovou lopatu - Memoriál Františka Melky </t>
  </si>
  <si>
    <t>49111868</t>
  </si>
  <si>
    <t>107-2794440217/0100</t>
  </si>
  <si>
    <t>1020260</t>
  </si>
  <si>
    <t xml:space="preserve">Sdružení hasičů Čech, Moravy a Slezska - Sbor dobrovolných hasičů </t>
  </si>
  <si>
    <t>Vratislavice nad Nisou</t>
  </si>
  <si>
    <t>Letní pobytový tábor</t>
  </si>
  <si>
    <t>64039242</t>
  </si>
  <si>
    <t>197379519/0300</t>
  </si>
  <si>
    <t>Dvacettisíc</t>
  </si>
  <si>
    <t>1020261</t>
  </si>
  <si>
    <t>Všelibice</t>
  </si>
  <si>
    <t>Všelibický pohár 2016</t>
  </si>
  <si>
    <t>49112171</t>
  </si>
  <si>
    <t>989234369/0800</t>
  </si>
  <si>
    <t>1020262</t>
  </si>
  <si>
    <t>Celoroční činnost mladých hasičů</t>
  </si>
  <si>
    <t>1020263</t>
  </si>
  <si>
    <t xml:space="preserve"> SH ČMS - Sbor dobrovolných hasičů </t>
  </si>
  <si>
    <t>Vysoké nad Jizerou</t>
  </si>
  <si>
    <t>62012941</t>
  </si>
  <si>
    <t>206092828/0300</t>
  </si>
  <si>
    <t>1020264</t>
  </si>
  <si>
    <t>Zdislava</t>
  </si>
  <si>
    <t>65100239</t>
  </si>
  <si>
    <t>213671609/0300</t>
  </si>
  <si>
    <t>1020265</t>
  </si>
  <si>
    <t>Žďár u Staré Paky</t>
  </si>
  <si>
    <t>62013882</t>
  </si>
  <si>
    <t>213067954/0300</t>
  </si>
  <si>
    <t>Pěttisíctřistadevadesát</t>
  </si>
  <si>
    <t>1020266</t>
  </si>
  <si>
    <t>Žďárek</t>
  </si>
  <si>
    <t>Letní tábor a soustředění mladých hsičů SDH Žďárek</t>
  </si>
  <si>
    <t>49112180</t>
  </si>
  <si>
    <t>200950529/0300</t>
  </si>
  <si>
    <t>přiděleno</t>
  </si>
  <si>
    <t>alokováno</t>
  </si>
  <si>
    <t>zbytek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</si>
  <si>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</si>
  <si>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</si>
  <si>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</si>
  <si>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</si>
  <si>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</si>
  <si>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</si>
  <si>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</si>
  <si>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</si>
  <si>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</si>
  <si>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</si>
  <si>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</si>
  <si>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</si>
  <si>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</si>
  <si>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</si>
  <si>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</si>
  <si>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</si>
  <si>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</si>
  <si>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</si>
  <si>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</si>
  <si>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</si>
  <si>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</si>
  <si>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</si>
  <si>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</si>
  <si>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</si>
  <si>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</si>
  <si>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</si>
  <si>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</si>
  <si>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</si>
  <si>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</si>
  <si>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</si>
  <si>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</si>
  <si>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</si>
  <si>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</si>
  <si>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</si>
  <si>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</si>
  <si>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</si>
  <si>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</si>
  <si>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</si>
  <si>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</si>
  <si>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</si>
  <si>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</si>
  <si>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</si>
  <si>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</si>
  <si>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</si>
  <si>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</si>
  <si>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</si>
  <si>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</si>
  <si>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</si>
  <si>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</si>
  <si>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</si>
  <si>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</si>
  <si>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</si>
  <si>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</si>
  <si>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</si>
  <si>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</si>
  <si>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</si>
  <si>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</si>
  <si>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</si>
  <si>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</si>
  <si>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</si>
  <si>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</si>
  <si>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</si>
  <si>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</si>
  <si>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174/16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</si>
</sst>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color rgb="FF0066FF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b/>
      <sz val="8"/>
      <color theme="6" tint="0.39997558519241921"/>
      <name val="Times New Roman"/>
      <family val="1"/>
      <charset val="238"/>
    </font>
    <font>
      <sz val="8"/>
      <color rgb="FF0066FF"/>
      <name val="Times New Roman"/>
      <family val="1"/>
      <charset val="238"/>
    </font>
    <font>
      <sz val="10"/>
      <color rgb="FF0066FF"/>
      <name val="Arial"/>
      <family val="2"/>
      <charset val="238"/>
    </font>
    <font>
      <sz val="8"/>
      <color indexed="10"/>
      <name val="Times New Roman"/>
      <family val="1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21" fillId="0" borderId="0"/>
  </cellStyleXfs>
  <cellXfs count="169">
    <xf numFmtId="0" fontId="0" fillId="0" borderId="0" xfId="0"/>
    <xf numFmtId="0" fontId="2" fillId="0" borderId="0" xfId="1" applyFont="1"/>
    <xf numFmtId="0" fontId="2" fillId="0" borderId="0" xfId="2" applyFont="1" applyFill="1" applyAlignment="1">
      <alignment horizontal="right"/>
    </xf>
    <xf numFmtId="0" fontId="2" fillId="0" borderId="0" xfId="3" applyFont="1"/>
    <xf numFmtId="0" fontId="4" fillId="0" borderId="0" xfId="1" applyFont="1" applyFill="1" applyAlignment="1">
      <alignment horizontal="center"/>
    </xf>
    <xf numFmtId="0" fontId="5" fillId="0" borderId="0" xfId="3" applyFont="1"/>
    <xf numFmtId="0" fontId="2" fillId="0" borderId="0" xfId="4" applyFont="1"/>
    <xf numFmtId="0" fontId="2" fillId="0" borderId="0" xfId="4" applyFont="1" applyFill="1"/>
    <xf numFmtId="0" fontId="6" fillId="0" borderId="3" xfId="3" applyFont="1" applyBorder="1" applyAlignment="1">
      <alignment horizontal="center" vertical="center"/>
    </xf>
    <xf numFmtId="1" fontId="8" fillId="0" borderId="8" xfId="3" applyNumberFormat="1" applyFont="1" applyBorder="1" applyAlignment="1">
      <alignment horizontal="center" vertical="center"/>
    </xf>
    <xf numFmtId="1" fontId="8" fillId="0" borderId="8" xfId="3" applyNumberFormat="1" applyFont="1" applyFill="1" applyBorder="1" applyAlignment="1">
      <alignment horizontal="center" vertical="center"/>
    </xf>
    <xf numFmtId="4" fontId="8" fillId="0" borderId="8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13" xfId="4" applyFont="1" applyFill="1" applyBorder="1" applyAlignment="1" applyProtection="1">
      <alignment vertical="center" wrapText="1"/>
      <protection locked="0"/>
    </xf>
    <xf numFmtId="0" fontId="2" fillId="0" borderId="0" xfId="4" applyFont="1" applyAlignment="1">
      <alignment vertical="center"/>
    </xf>
    <xf numFmtId="4" fontId="8" fillId="0" borderId="8" xfId="3" applyNumberFormat="1" applyFont="1" applyFill="1" applyBorder="1" applyAlignment="1">
      <alignment vertical="center"/>
    </xf>
    <xf numFmtId="0" fontId="8" fillId="0" borderId="0" xfId="4" applyFont="1" applyFill="1" applyAlignment="1" applyProtection="1">
      <alignment horizontal="center"/>
      <protection locked="0"/>
    </xf>
    <xf numFmtId="0" fontId="8" fillId="0" borderId="0" xfId="4" applyFont="1" applyFill="1" applyAlignment="1" applyProtection="1">
      <alignment horizontal="center" vertical="center" wrapText="1"/>
      <protection locked="0"/>
    </xf>
    <xf numFmtId="0" fontId="12" fillId="0" borderId="0" xfId="4" applyFont="1" applyFill="1" applyBorder="1" applyAlignment="1" applyProtection="1">
      <alignment vertical="center" wrapText="1"/>
      <protection locked="0"/>
    </xf>
    <xf numFmtId="0" fontId="13" fillId="0" borderId="0" xfId="4" applyFont="1" applyFill="1" applyBorder="1" applyAlignment="1" applyProtection="1">
      <alignment vertical="center" wrapText="1"/>
      <protection locked="0"/>
    </xf>
    <xf numFmtId="0" fontId="8" fillId="0" borderId="0" xfId="4" applyFont="1" applyFill="1" applyProtection="1">
      <protection locked="0"/>
    </xf>
    <xf numFmtId="0" fontId="3" fillId="0" borderId="0" xfId="4" applyFill="1" applyProtection="1">
      <protection locked="0"/>
    </xf>
    <xf numFmtId="0" fontId="3" fillId="0" borderId="0" xfId="4" applyFill="1" applyAlignment="1" applyProtection="1">
      <alignment vertical="center"/>
      <protection locked="0"/>
    </xf>
    <xf numFmtId="0" fontId="6" fillId="0" borderId="11" xfId="4" applyFont="1" applyFill="1" applyBorder="1" applyAlignment="1" applyProtection="1">
      <alignment vertical="center" wrapText="1"/>
      <protection locked="0"/>
    </xf>
    <xf numFmtId="0" fontId="3" fillId="0" borderId="0" xfId="4" applyProtection="1">
      <protection locked="0"/>
    </xf>
    <xf numFmtId="0" fontId="8" fillId="0" borderId="0" xfId="4" applyFont="1" applyAlignment="1" applyProtection="1">
      <alignment horizontal="center"/>
      <protection locked="0"/>
    </xf>
    <xf numFmtId="0" fontId="8" fillId="0" borderId="0" xfId="4" applyFont="1" applyFill="1" applyAlignment="1" applyProtection="1">
      <alignment vertical="center"/>
      <protection locked="0"/>
    </xf>
    <xf numFmtId="0" fontId="8" fillId="0" borderId="0" xfId="4" applyFont="1" applyFill="1" applyAlignment="1" applyProtection="1">
      <alignment horizontal="right" vertical="center"/>
      <protection locked="0"/>
    </xf>
    <xf numFmtId="2" fontId="8" fillId="0" borderId="0" xfId="4" applyNumberFormat="1" applyFont="1" applyFill="1" applyAlignment="1" applyProtection="1">
      <alignment horizontal="center" vertical="center"/>
      <protection locked="0"/>
    </xf>
    <xf numFmtId="2" fontId="8" fillId="0" borderId="0" xfId="4" applyNumberFormat="1" applyFont="1" applyAlignment="1" applyProtection="1">
      <alignment horizontal="center" vertical="center"/>
      <protection locked="0"/>
    </xf>
    <xf numFmtId="0" fontId="8" fillId="0" borderId="0" xfId="4" applyFont="1" applyFill="1" applyAlignment="1" applyProtection="1">
      <alignment vertical="center" wrapText="1"/>
      <protection locked="0"/>
    </xf>
    <xf numFmtId="0" fontId="8" fillId="0" borderId="7" xfId="4" applyFont="1" applyFill="1" applyBorder="1" applyAlignment="1" applyProtection="1">
      <alignment vertical="center" wrapText="1"/>
      <protection locked="0"/>
    </xf>
    <xf numFmtId="0" fontId="5" fillId="0" borderId="0" xfId="4" applyFont="1" applyFill="1" applyAlignment="1">
      <alignment horizontal="center"/>
    </xf>
    <xf numFmtId="0" fontId="2" fillId="0" borderId="0" xfId="4" applyFont="1" applyFill="1" applyAlignment="1">
      <alignment horizontal="center"/>
    </xf>
    <xf numFmtId="0" fontId="6" fillId="0" borderId="0" xfId="4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>
      <alignment vertical="center"/>
    </xf>
    <xf numFmtId="0" fontId="6" fillId="0" borderId="3" xfId="4" applyFont="1" applyFill="1" applyBorder="1" applyAlignment="1" applyProtection="1">
      <alignment vertical="center"/>
      <protection locked="0"/>
    </xf>
    <xf numFmtId="0" fontId="8" fillId="0" borderId="3" xfId="4" applyFont="1" applyFill="1" applyBorder="1" applyAlignment="1" applyProtection="1">
      <alignment horizontal="center" vertical="center" wrapText="1"/>
      <protection locked="0"/>
    </xf>
    <xf numFmtId="0" fontId="14" fillId="0" borderId="3" xfId="4" applyFont="1" applyFill="1" applyBorder="1" applyAlignment="1" applyProtection="1">
      <alignment horizontal="center" vertical="center"/>
      <protection locked="0"/>
    </xf>
    <xf numFmtId="0" fontId="15" fillId="0" borderId="3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8" fillId="0" borderId="0" xfId="4" applyFont="1" applyFill="1" applyBorder="1" applyAlignment="1" applyProtection="1">
      <alignment horizontal="center" vertical="center"/>
      <protection locked="0"/>
    </xf>
    <xf numFmtId="0" fontId="6" fillId="0" borderId="3" xfId="4" applyFont="1" applyFill="1" applyBorder="1" applyAlignment="1" applyProtection="1">
      <alignment horizontal="center" vertical="center" wrapText="1"/>
      <protection locked="0"/>
    </xf>
    <xf numFmtId="0" fontId="16" fillId="0" borderId="17" xfId="4" applyFont="1" applyBorder="1" applyAlignment="1" applyProtection="1">
      <alignment horizontal="center" vertical="center" wrapText="1"/>
      <protection locked="0"/>
    </xf>
    <xf numFmtId="49" fontId="16" fillId="0" borderId="17" xfId="4" applyNumberFormat="1" applyFont="1" applyBorder="1" applyAlignment="1" applyProtection="1">
      <alignment horizontal="center" vertical="center"/>
      <protection locked="0"/>
    </xf>
    <xf numFmtId="0" fontId="6" fillId="0" borderId="18" xfId="8" applyFont="1" applyFill="1" applyBorder="1" applyAlignment="1">
      <alignment horizontal="center" vertical="center"/>
    </xf>
    <xf numFmtId="49" fontId="6" fillId="0" borderId="19" xfId="8" applyNumberFormat="1" applyFont="1" applyBorder="1" applyAlignment="1">
      <alignment horizontal="center" vertical="center"/>
    </xf>
    <xf numFmtId="49" fontId="6" fillId="0" borderId="20" xfId="8" applyNumberFormat="1" applyFont="1" applyBorder="1" applyAlignment="1">
      <alignment horizontal="center" vertical="center"/>
    </xf>
    <xf numFmtId="0" fontId="6" fillId="0" borderId="17" xfId="8" applyFont="1" applyBorder="1" applyAlignment="1">
      <alignment horizontal="center" vertical="center"/>
    </xf>
    <xf numFmtId="0" fontId="6" fillId="0" borderId="17" xfId="8" applyFont="1" applyBorder="1" applyAlignment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  <protection locked="0"/>
    </xf>
    <xf numFmtId="0" fontId="8" fillId="0" borderId="17" xfId="4" applyFont="1" applyFill="1" applyBorder="1" applyAlignment="1" applyProtection="1">
      <alignment horizontal="center" vertical="center"/>
      <protection locked="0"/>
    </xf>
    <xf numFmtId="4" fontId="6" fillId="0" borderId="17" xfId="3" applyNumberFormat="1" applyFont="1" applyFill="1" applyBorder="1" applyAlignment="1">
      <alignment vertical="center"/>
    </xf>
    <xf numFmtId="4" fontId="6" fillId="0" borderId="21" xfId="3" applyNumberFormat="1" applyFont="1" applyBorder="1" applyAlignment="1">
      <alignment horizontal="center" vertical="center"/>
    </xf>
    <xf numFmtId="0" fontId="6" fillId="0" borderId="8" xfId="4" applyFont="1" applyFill="1" applyBorder="1" applyAlignment="1" applyProtection="1">
      <alignment horizontal="center" vertical="center"/>
      <protection locked="0"/>
    </xf>
    <xf numFmtId="0" fontId="17" fillId="0" borderId="8" xfId="4" applyFont="1" applyBorder="1" applyAlignment="1" applyProtection="1">
      <alignment horizontal="center" vertical="center" wrapText="1"/>
      <protection locked="0"/>
    </xf>
    <xf numFmtId="49" fontId="17" fillId="0" borderId="8" xfId="4" applyNumberFormat="1" applyFont="1" applyBorder="1" applyAlignment="1" applyProtection="1">
      <alignment horizontal="center" vertical="center"/>
      <protection locked="0"/>
    </xf>
    <xf numFmtId="0" fontId="8" fillId="0" borderId="5" xfId="8" applyFont="1" applyFill="1" applyBorder="1" applyAlignment="1">
      <alignment horizontal="center" vertical="center"/>
    </xf>
    <xf numFmtId="49" fontId="8" fillId="0" borderId="22" xfId="8" applyNumberFormat="1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" fontId="18" fillId="0" borderId="8" xfId="3" applyNumberFormat="1" applyFont="1" applyBorder="1" applyAlignment="1">
      <alignment horizontal="center" vertical="center"/>
    </xf>
    <xf numFmtId="1" fontId="18" fillId="0" borderId="8" xfId="3" applyNumberFormat="1" applyFont="1" applyFill="1" applyBorder="1" applyAlignment="1">
      <alignment horizontal="center" vertical="center"/>
    </xf>
    <xf numFmtId="0" fontId="19" fillId="0" borderId="23" xfId="4" applyFont="1" applyBorder="1" applyProtection="1">
      <protection locked="0"/>
    </xf>
    <xf numFmtId="0" fontId="18" fillId="0" borderId="14" xfId="4" applyFont="1" applyFill="1" applyBorder="1" applyAlignment="1" applyProtection="1">
      <alignment horizontal="center" vertical="center" wrapText="1"/>
      <protection locked="0"/>
    </xf>
    <xf numFmtId="0" fontId="18" fillId="0" borderId="7" xfId="8" applyFont="1" applyBorder="1" applyAlignment="1">
      <alignment vertical="center"/>
    </xf>
    <xf numFmtId="4" fontId="18" fillId="0" borderId="8" xfId="3" applyNumberFormat="1" applyFont="1" applyFill="1" applyBorder="1" applyAlignment="1">
      <alignment vertical="center"/>
    </xf>
    <xf numFmtId="4" fontId="15" fillId="0" borderId="9" xfId="3" applyNumberFormat="1" applyFont="1" applyBorder="1" applyAlignment="1">
      <alignment horizontal="center" vertical="center"/>
    </xf>
    <xf numFmtId="0" fontId="9" fillId="0" borderId="16" xfId="4" applyFont="1" applyFill="1" applyBorder="1" applyAlignment="1" applyProtection="1">
      <alignment horizontal="center" vertical="center" wrapText="1"/>
      <protection locked="0"/>
    </xf>
    <xf numFmtId="0" fontId="17" fillId="0" borderId="16" xfId="4" applyFont="1" applyBorder="1" applyAlignment="1" applyProtection="1">
      <alignment horizontal="center" vertical="center" wrapText="1"/>
      <protection locked="0"/>
    </xf>
    <xf numFmtId="49" fontId="17" fillId="0" borderId="16" xfId="4" applyNumberFormat="1" applyFont="1" applyBorder="1" applyAlignment="1" applyProtection="1">
      <alignment horizontal="center" vertical="center"/>
      <protection locked="0"/>
    </xf>
    <xf numFmtId="0" fontId="17" fillId="0" borderId="24" xfId="4" applyFont="1" applyBorder="1" applyAlignment="1" applyProtection="1">
      <alignment horizontal="center" vertical="center" wrapText="1"/>
      <protection locked="0"/>
    </xf>
    <xf numFmtId="0" fontId="6" fillId="0" borderId="23" xfId="4" applyFont="1" applyBorder="1" applyAlignment="1" applyProtection="1">
      <alignment horizontal="center" vertical="center" wrapText="1"/>
      <protection locked="0"/>
    </xf>
    <xf numFmtId="0" fontId="17" fillId="0" borderId="23" xfId="4" applyFont="1" applyBorder="1" applyAlignment="1" applyProtection="1">
      <alignment horizontal="center" vertical="center" wrapText="1"/>
      <protection locked="0"/>
    </xf>
    <xf numFmtId="0" fontId="6" fillId="0" borderId="23" xfId="4" applyFont="1" applyFill="1" applyBorder="1" applyAlignment="1" applyProtection="1">
      <alignment vertical="center" wrapText="1"/>
      <protection locked="0"/>
    </xf>
    <xf numFmtId="0" fontId="8" fillId="0" borderId="23" xfId="4" applyFont="1" applyFill="1" applyBorder="1" applyAlignment="1" applyProtection="1">
      <alignment horizontal="center" vertical="center" wrapText="1"/>
      <protection locked="0"/>
    </xf>
    <xf numFmtId="0" fontId="8" fillId="0" borderId="23" xfId="4" applyFont="1" applyFill="1" applyBorder="1" applyAlignment="1" applyProtection="1">
      <alignment horizontal="center" vertical="center"/>
      <protection locked="0"/>
    </xf>
    <xf numFmtId="4" fontId="7" fillId="0" borderId="23" xfId="3" applyNumberFormat="1" applyFont="1" applyFill="1" applyBorder="1"/>
    <xf numFmtId="0" fontId="6" fillId="0" borderId="23" xfId="4" applyFont="1" applyFill="1" applyBorder="1" applyAlignment="1" applyProtection="1">
      <alignment horizontal="center" vertical="center" wrapText="1"/>
      <protection locked="0"/>
    </xf>
    <xf numFmtId="0" fontId="8" fillId="0" borderId="4" xfId="4" applyFont="1" applyFill="1" applyBorder="1" applyAlignment="1" applyProtection="1">
      <alignment horizontal="center" vertical="center"/>
      <protection locked="0"/>
    </xf>
    <xf numFmtId="0" fontId="6" fillId="0" borderId="4" xfId="4" applyFont="1" applyFill="1" applyBorder="1" applyAlignment="1" applyProtection="1">
      <alignment horizontal="center" vertical="center"/>
      <protection locked="0"/>
    </xf>
    <xf numFmtId="49" fontId="6" fillId="0" borderId="25" xfId="3" applyNumberFormat="1" applyFont="1" applyFill="1" applyBorder="1" applyAlignment="1" applyProtection="1">
      <alignment horizontal="center" vertical="center"/>
      <protection locked="0"/>
    </xf>
    <xf numFmtId="49" fontId="6" fillId="0" borderId="13" xfId="3" applyNumberFormat="1" applyFont="1" applyFill="1" applyBorder="1" applyAlignment="1" applyProtection="1">
      <alignment horizontal="center" vertical="center"/>
      <protection locked="0"/>
    </xf>
    <xf numFmtId="1" fontId="6" fillId="0" borderId="4" xfId="3" applyNumberFormat="1" applyFont="1" applyBorder="1" applyAlignment="1">
      <alignment horizontal="center" vertical="center"/>
    </xf>
    <xf numFmtId="1" fontId="6" fillId="0" borderId="4" xfId="3" applyNumberFormat="1" applyFont="1" applyFill="1" applyBorder="1" applyAlignment="1">
      <alignment horizontal="center" vertical="center"/>
    </xf>
    <xf numFmtId="0" fontId="6" fillId="0" borderId="12" xfId="4" applyFont="1" applyFill="1" applyBorder="1" applyAlignment="1" applyProtection="1">
      <alignment vertical="center" wrapText="1"/>
      <protection locked="0"/>
    </xf>
    <xf numFmtId="4" fontId="8" fillId="0" borderId="4" xfId="3" applyNumberFormat="1" applyFont="1" applyFill="1" applyBorder="1" applyAlignment="1">
      <alignment vertical="center"/>
    </xf>
    <xf numFmtId="4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4" fontId="8" fillId="0" borderId="4" xfId="4" applyNumberFormat="1" applyFont="1" applyFill="1" applyBorder="1" applyAlignment="1" applyProtection="1">
      <alignment vertical="center" wrapText="1"/>
      <protection locked="0"/>
    </xf>
    <xf numFmtId="4" fontId="8" fillId="0" borderId="0" xfId="4" applyNumberFormat="1" applyFont="1" applyFill="1" applyBorder="1" applyAlignment="1" applyProtection="1">
      <alignment horizontal="right" vertical="center" wrapText="1"/>
      <protection locked="0"/>
    </xf>
    <xf numFmtId="4" fontId="8" fillId="0" borderId="17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4" xfId="4" applyFont="1" applyFill="1" applyBorder="1" applyAlignment="1" applyProtection="1">
      <alignment vertical="center"/>
      <protection locked="0"/>
    </xf>
    <xf numFmtId="49" fontId="8" fillId="0" borderId="4" xfId="4" applyNumberFormat="1" applyFont="1" applyFill="1" applyBorder="1" applyAlignment="1" applyProtection="1">
      <alignment horizontal="center" vertical="center"/>
      <protection locked="0"/>
    </xf>
    <xf numFmtId="0" fontId="8" fillId="0" borderId="4" xfId="4" applyFont="1" applyFill="1" applyBorder="1" applyAlignment="1" applyProtection="1">
      <alignment vertical="center" wrapText="1"/>
      <protection locked="0"/>
    </xf>
    <xf numFmtId="0" fontId="8" fillId="0" borderId="4" xfId="4" applyFont="1" applyFill="1" applyBorder="1" applyAlignment="1" applyProtection="1">
      <alignment horizontal="left" vertical="center" wrapText="1"/>
      <protection locked="0"/>
    </xf>
    <xf numFmtId="49" fontId="8" fillId="0" borderId="12" xfId="3" applyNumberFormat="1" applyFont="1" applyFill="1" applyBorder="1" applyAlignment="1" applyProtection="1">
      <alignment horizontal="center" vertical="center"/>
      <protection locked="0"/>
    </xf>
    <xf numFmtId="49" fontId="6" fillId="0" borderId="22" xfId="3" applyNumberFormat="1" applyFont="1" applyFill="1" applyBorder="1" applyAlignment="1" applyProtection="1">
      <alignment horizontal="center" vertical="center"/>
      <protection locked="0"/>
    </xf>
    <xf numFmtId="49" fontId="6" fillId="0" borderId="7" xfId="3" applyNumberFormat="1" applyFont="1" applyFill="1" applyBorder="1" applyAlignment="1" applyProtection="1">
      <alignment horizontal="center" vertical="center"/>
      <protection locked="0"/>
    </xf>
    <xf numFmtId="0" fontId="6" fillId="0" borderId="6" xfId="4" applyFont="1" applyFill="1" applyBorder="1" applyAlignment="1" applyProtection="1">
      <alignment vertical="center" wrapText="1"/>
      <protection locked="0"/>
    </xf>
    <xf numFmtId="0" fontId="6" fillId="0" borderId="14" xfId="4" applyFont="1" applyFill="1" applyBorder="1" applyAlignment="1" applyProtection="1">
      <alignment vertical="center" wrapText="1"/>
      <protection locked="0"/>
    </xf>
    <xf numFmtId="4" fontId="8" fillId="0" borderId="8" xfId="4" applyNumberFormat="1" applyFont="1" applyFill="1" applyBorder="1" applyAlignment="1" applyProtection="1">
      <alignment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/>
      <protection locked="0"/>
    </xf>
    <xf numFmtId="1" fontId="6" fillId="0" borderId="17" xfId="3" applyNumberFormat="1" applyFont="1" applyBorder="1" applyAlignment="1">
      <alignment horizontal="center" vertical="center"/>
    </xf>
    <xf numFmtId="1" fontId="6" fillId="0" borderId="17" xfId="3" applyNumberFormat="1" applyFont="1" applyFill="1" applyBorder="1" applyAlignment="1">
      <alignment horizontal="center" vertical="center"/>
    </xf>
    <xf numFmtId="0" fontId="6" fillId="0" borderId="17" xfId="4" applyFont="1" applyFill="1" applyBorder="1" applyAlignment="1" applyProtection="1">
      <alignment horizontal="center" vertical="center"/>
      <protection locked="0"/>
    </xf>
    <xf numFmtId="49" fontId="6" fillId="0" borderId="19" xfId="3" applyNumberFormat="1" applyFont="1" applyFill="1" applyBorder="1" applyAlignment="1" applyProtection="1">
      <alignment horizontal="center" vertical="center"/>
      <protection locked="0"/>
    </xf>
    <xf numFmtId="0" fontId="6" fillId="0" borderId="15" xfId="4" applyFont="1" applyFill="1" applyBorder="1" applyAlignment="1" applyProtection="1">
      <alignment vertical="center" wrapText="1"/>
      <protection locked="0"/>
    </xf>
    <xf numFmtId="0" fontId="6" fillId="0" borderId="26" xfId="4" applyFont="1" applyFill="1" applyBorder="1" applyAlignment="1" applyProtection="1">
      <alignment vertical="center" wrapText="1"/>
      <protection locked="0"/>
    </xf>
    <xf numFmtId="0" fontId="6" fillId="0" borderId="20" xfId="4" applyFont="1" applyFill="1" applyBorder="1" applyAlignment="1" applyProtection="1">
      <alignment vertical="center" wrapText="1"/>
      <protection locked="0"/>
    </xf>
    <xf numFmtId="4" fontId="8" fillId="0" borderId="17" xfId="3" applyNumberFormat="1" applyFont="1" applyFill="1" applyBorder="1" applyAlignment="1">
      <alignment vertical="center"/>
    </xf>
    <xf numFmtId="4" fontId="8" fillId="0" borderId="17" xfId="4" applyNumberFormat="1" applyFont="1" applyFill="1" applyBorder="1" applyAlignment="1" applyProtection="1">
      <alignment vertical="center" wrapText="1"/>
      <protection locked="0"/>
    </xf>
    <xf numFmtId="0" fontId="8" fillId="2" borderId="4" xfId="4" applyFont="1" applyFill="1" applyBorder="1" applyAlignment="1" applyProtection="1">
      <alignment vertical="center" wrapText="1"/>
      <protection locked="0"/>
    </xf>
    <xf numFmtId="49" fontId="8" fillId="2" borderId="4" xfId="4" applyNumberFormat="1" applyFont="1" applyFill="1" applyBorder="1" applyAlignment="1" applyProtection="1">
      <alignment horizontal="center" vertical="center"/>
      <protection locked="0"/>
    </xf>
    <xf numFmtId="0" fontId="14" fillId="0" borderId="0" xfId="4" applyFont="1" applyProtection="1">
      <protection locked="0"/>
    </xf>
    <xf numFmtId="4" fontId="6" fillId="2" borderId="0" xfId="4" applyNumberFormat="1" applyFont="1" applyFill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14" fillId="0" borderId="0" xfId="4" applyFont="1" applyAlignment="1" applyProtection="1">
      <alignment wrapText="1"/>
      <protection locked="0"/>
    </xf>
    <xf numFmtId="4" fontId="8" fillId="0" borderId="0" xfId="4" applyNumberFormat="1" applyFont="1" applyFill="1" applyBorder="1" applyAlignment="1" applyProtection="1">
      <alignment vertical="center" wrapText="1"/>
      <protection locked="0"/>
    </xf>
    <xf numFmtId="0" fontId="8" fillId="0" borderId="0" xfId="4" applyFont="1" applyFill="1" applyBorder="1" applyAlignment="1" applyProtection="1">
      <alignment horizontal="right" vertical="center"/>
      <protection locked="0"/>
    </xf>
    <xf numFmtId="4" fontId="9" fillId="0" borderId="0" xfId="4" applyNumberFormat="1" applyFont="1" applyFill="1" applyBorder="1" applyAlignment="1" applyProtection="1">
      <alignment vertical="center" wrapText="1"/>
      <protection locked="0"/>
    </xf>
    <xf numFmtId="0" fontId="20" fillId="0" borderId="0" xfId="4" applyFont="1" applyFill="1" applyBorder="1" applyAlignment="1" applyProtection="1">
      <alignment horizontal="left" vertical="center"/>
      <protection locked="0"/>
    </xf>
    <xf numFmtId="2" fontId="8" fillId="0" borderId="0" xfId="4" applyNumberFormat="1" applyFont="1" applyFill="1" applyBorder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horizontal="center"/>
      <protection locked="0"/>
    </xf>
    <xf numFmtId="0" fontId="3" fillId="0" borderId="0" xfId="4" applyAlignment="1" applyProtection="1">
      <alignment wrapText="1"/>
      <protection locked="0"/>
    </xf>
    <xf numFmtId="0" fontId="3" fillId="0" borderId="0" xfId="4" applyBorder="1" applyProtection="1">
      <protection locked="0"/>
    </xf>
    <xf numFmtId="0" fontId="8" fillId="0" borderId="0" xfId="4" applyFont="1" applyAlignment="1" applyProtection="1">
      <alignment vertical="center"/>
      <protection locked="0"/>
    </xf>
    <xf numFmtId="0" fontId="8" fillId="0" borderId="1" xfId="4" applyFont="1" applyFill="1" applyBorder="1" applyAlignment="1" applyProtection="1">
      <alignment horizontal="center" vertical="center"/>
      <protection locked="0"/>
    </xf>
    <xf numFmtId="0" fontId="8" fillId="0" borderId="27" xfId="4" applyFont="1" applyFill="1" applyBorder="1" applyAlignment="1" applyProtection="1">
      <alignment horizontal="center" vertical="center"/>
      <protection locked="0"/>
    </xf>
    <xf numFmtId="0" fontId="23" fillId="0" borderId="0" xfId="9" applyFont="1" applyFill="1"/>
    <xf numFmtId="0" fontId="23" fillId="0" borderId="0" xfId="9" applyFont="1" applyFill="1" applyAlignment="1">
      <alignment horizontal="right"/>
    </xf>
    <xf numFmtId="0" fontId="21" fillId="0" borderId="0" xfId="9"/>
    <xf numFmtId="0" fontId="24" fillId="3" borderId="28" xfId="9" applyFont="1" applyFill="1" applyBorder="1" applyAlignment="1">
      <alignment horizontal="center" vertical="center" wrapText="1"/>
    </xf>
    <xf numFmtId="0" fontId="24" fillId="3" borderId="29" xfId="9" applyFont="1" applyFill="1" applyBorder="1" applyAlignment="1">
      <alignment horizontal="center" vertical="center" wrapText="1"/>
    </xf>
    <xf numFmtId="0" fontId="24" fillId="3" borderId="30" xfId="9" applyFont="1" applyFill="1" applyBorder="1" applyAlignment="1">
      <alignment horizontal="center" vertical="center" wrapText="1"/>
    </xf>
    <xf numFmtId="0" fontId="12" fillId="0" borderId="31" xfId="9" applyFont="1" applyBorder="1" applyAlignment="1">
      <alignment vertical="center" wrapText="1"/>
    </xf>
    <xf numFmtId="0" fontId="12" fillId="0" borderId="4" xfId="9" applyFont="1" applyBorder="1" applyAlignment="1">
      <alignment horizontal="right" vertical="center" wrapText="1"/>
    </xf>
    <xf numFmtId="4" fontId="12" fillId="0" borderId="4" xfId="9" applyNumberFormat="1" applyFont="1" applyBorder="1" applyAlignment="1">
      <alignment horizontal="right" vertical="center" wrapText="1"/>
    </xf>
    <xf numFmtId="4" fontId="12" fillId="0" borderId="32" xfId="9" applyNumberFormat="1" applyFont="1" applyBorder="1" applyAlignment="1">
      <alignment horizontal="right" vertical="center" wrapText="1"/>
    </xf>
    <xf numFmtId="0" fontId="25" fillId="0" borderId="18" xfId="9" applyFont="1" applyBorder="1" applyAlignment="1">
      <alignment vertical="center" wrapText="1"/>
    </xf>
    <xf numFmtId="0" fontId="25" fillId="0" borderId="17" xfId="9" applyFont="1" applyBorder="1" applyAlignment="1">
      <alignment horizontal="right" vertical="center" wrapText="1"/>
    </xf>
    <xf numFmtId="4" fontId="25" fillId="0" borderId="17" xfId="9" applyNumberFormat="1" applyFont="1" applyBorder="1" applyAlignment="1">
      <alignment horizontal="right" vertical="center" wrapText="1"/>
    </xf>
    <xf numFmtId="4" fontId="25" fillId="0" borderId="17" xfId="9" applyNumberFormat="1" applyFont="1" applyBorder="1" applyAlignment="1">
      <alignment vertical="center"/>
    </xf>
    <xf numFmtId="4" fontId="25" fillId="0" borderId="21" xfId="9" applyNumberFormat="1" applyFont="1" applyBorder="1" applyAlignment="1">
      <alignment vertical="center"/>
    </xf>
    <xf numFmtId="4" fontId="21" fillId="0" borderId="0" xfId="9" applyNumberFormat="1"/>
    <xf numFmtId="4" fontId="25" fillId="0" borderId="4" xfId="9" applyNumberFormat="1" applyFont="1" applyBorder="1" applyAlignment="1">
      <alignment horizontal="right" vertical="center" wrapText="1"/>
    </xf>
    <xf numFmtId="0" fontId="12" fillId="0" borderId="18" xfId="9" applyFont="1" applyBorder="1" applyAlignment="1">
      <alignment vertical="center" wrapText="1"/>
    </xf>
    <xf numFmtId="4" fontId="12" fillId="0" borderId="17" xfId="9" applyNumberFormat="1" applyFont="1" applyBorder="1" applyAlignment="1">
      <alignment horizontal="right" vertical="center" wrapText="1"/>
    </xf>
    <xf numFmtId="4" fontId="12" fillId="0" borderId="21" xfId="9" applyNumberFormat="1" applyFont="1" applyBorder="1" applyAlignment="1">
      <alignment horizontal="right" vertical="center" wrapText="1"/>
    </xf>
    <xf numFmtId="4" fontId="25" fillId="0" borderId="21" xfId="9" applyNumberFormat="1" applyFont="1" applyBorder="1" applyAlignment="1">
      <alignment horizontal="right" vertical="center" wrapText="1"/>
    </xf>
    <xf numFmtId="0" fontId="12" fillId="0" borderId="17" xfId="9" applyFont="1" applyBorder="1" applyAlignment="1">
      <alignment horizontal="right" vertical="center" wrapText="1"/>
    </xf>
    <xf numFmtId="0" fontId="25" fillId="0" borderId="33" xfId="9" applyFont="1" applyBorder="1" applyAlignment="1">
      <alignment vertical="center" wrapText="1"/>
    </xf>
    <xf numFmtId="0" fontId="25" fillId="0" borderId="34" xfId="9" applyFont="1" applyBorder="1" applyAlignment="1">
      <alignment horizontal="right" vertical="center" wrapText="1"/>
    </xf>
    <xf numFmtId="4" fontId="25" fillId="0" borderId="34" xfId="9" applyNumberFormat="1" applyFont="1" applyBorder="1" applyAlignment="1">
      <alignment horizontal="right" vertical="center" wrapText="1"/>
    </xf>
    <xf numFmtId="4" fontId="25" fillId="0" borderId="35" xfId="9" applyNumberFormat="1" applyFont="1" applyBorder="1" applyAlignment="1">
      <alignment horizontal="right" vertical="center" wrapText="1"/>
    </xf>
    <xf numFmtId="0" fontId="12" fillId="0" borderId="28" xfId="9" applyFont="1" applyBorder="1" applyAlignment="1">
      <alignment vertical="center" wrapText="1"/>
    </xf>
    <xf numFmtId="0" fontId="12" fillId="0" borderId="29" xfId="9" applyFont="1" applyBorder="1" applyAlignment="1">
      <alignment horizontal="right" vertical="center" wrapText="1"/>
    </xf>
    <xf numFmtId="4" fontId="12" fillId="0" borderId="29" xfId="9" applyNumberFormat="1" applyFont="1" applyBorder="1" applyAlignment="1">
      <alignment horizontal="right" vertical="center" wrapText="1"/>
    </xf>
    <xf numFmtId="4" fontId="12" fillId="0" borderId="30" xfId="9" applyNumberFormat="1" applyFont="1" applyBorder="1" applyAlignment="1">
      <alignment horizontal="right" vertical="center" wrapText="1"/>
    </xf>
    <xf numFmtId="0" fontId="23" fillId="0" borderId="0" xfId="9" applyFont="1" applyFill="1" applyBorder="1"/>
    <xf numFmtId="164" fontId="23" fillId="0" borderId="23" xfId="9" applyNumberFormat="1" applyFont="1" applyFill="1" applyBorder="1" applyAlignment="1">
      <alignment horizontal="right"/>
    </xf>
    <xf numFmtId="0" fontId="25" fillId="0" borderId="31" xfId="9" applyFont="1" applyBorder="1" applyAlignment="1">
      <alignment horizontal="left" vertical="center" wrapText="1"/>
    </xf>
    <xf numFmtId="0" fontId="25" fillId="0" borderId="4" xfId="9" applyFont="1" applyBorder="1" applyAlignment="1">
      <alignment horizontal="right" vertical="center" wrapText="1"/>
    </xf>
    <xf numFmtId="4" fontId="25" fillId="0" borderId="32" xfId="9" applyNumberFormat="1" applyFont="1" applyBorder="1" applyAlignment="1">
      <alignment horizontal="right" vertical="center" wrapText="1"/>
    </xf>
    <xf numFmtId="0" fontId="25" fillId="0" borderId="18" xfId="9" applyFont="1" applyBorder="1" applyAlignment="1">
      <alignment horizontal="left" vertical="center" wrapText="1"/>
    </xf>
    <xf numFmtId="0" fontId="12" fillId="0" borderId="28" xfId="9" applyFont="1" applyBorder="1" applyAlignment="1">
      <alignment horizontal="left" vertical="center" wrapText="1"/>
    </xf>
    <xf numFmtId="0" fontId="22" fillId="3" borderId="23" xfId="9" applyFont="1" applyFill="1" applyBorder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4" applyFont="1" applyAlignment="1">
      <alignment horizontal="center"/>
    </xf>
    <xf numFmtId="0" fontId="6" fillId="0" borderId="3" xfId="3" applyFont="1" applyBorder="1" applyAlignment="1">
      <alignment horizontal="center" vertical="center"/>
    </xf>
  </cellXfs>
  <cellStyles count="10">
    <cellStyle name="čárky 2" xfId="5"/>
    <cellStyle name="Normální" xfId="0" builtinId="0"/>
    <cellStyle name="Normální 11" xfId="4"/>
    <cellStyle name="Normální 2" xfId="7"/>
    <cellStyle name="normální 2 2" xfId="6"/>
    <cellStyle name="Normální 3" xfId="9"/>
    <cellStyle name="normální_2. Rozpočet 2007 - tabulky" xfId="1"/>
    <cellStyle name="normální_Rozpis výdajů 03 bez PO 2" xfId="3"/>
    <cellStyle name="normální_Rozpis výdajů 03 bez PO_UR 2008 1-168 tisk" xfId="8"/>
    <cellStyle name="normální_Rozpočet 2004 (ZK)" xfId="2"/>
  </cellStyles>
  <dxfs count="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H29" sqref="H29"/>
    </sheetView>
  </sheetViews>
  <sheetFormatPr defaultRowHeight="12.75" x14ac:dyDescent="0.2"/>
  <cols>
    <col min="1" max="1" width="36.5703125" style="128" bestFit="1" customWidth="1"/>
    <col min="2" max="2" width="7.28515625" style="128" customWidth="1"/>
    <col min="3" max="3" width="13.85546875" style="128" customWidth="1"/>
    <col min="4" max="4" width="10" style="128" bestFit="1" customWidth="1"/>
    <col min="5" max="5" width="14.140625" style="128" customWidth="1"/>
    <col min="6" max="9" width="9.140625" style="128"/>
    <col min="10" max="10" width="11.7109375" style="128" bestFit="1" customWidth="1"/>
    <col min="11" max="256" width="9.140625" style="128"/>
    <col min="257" max="257" width="36.5703125" style="128" bestFit="1" customWidth="1"/>
    <col min="258" max="258" width="7.28515625" style="128" customWidth="1"/>
    <col min="259" max="259" width="13.85546875" style="128" customWidth="1"/>
    <col min="260" max="260" width="10" style="128" bestFit="1" customWidth="1"/>
    <col min="261" max="261" width="14.140625" style="128" customWidth="1"/>
    <col min="262" max="265" width="9.140625" style="128"/>
    <col min="266" max="266" width="11.7109375" style="128" bestFit="1" customWidth="1"/>
    <col min="267" max="512" width="9.140625" style="128"/>
    <col min="513" max="513" width="36.5703125" style="128" bestFit="1" customWidth="1"/>
    <col min="514" max="514" width="7.28515625" style="128" customWidth="1"/>
    <col min="515" max="515" width="13.85546875" style="128" customWidth="1"/>
    <col min="516" max="516" width="10" style="128" bestFit="1" customWidth="1"/>
    <col min="517" max="517" width="14.140625" style="128" customWidth="1"/>
    <col min="518" max="521" width="9.140625" style="128"/>
    <col min="522" max="522" width="11.7109375" style="128" bestFit="1" customWidth="1"/>
    <col min="523" max="768" width="9.140625" style="128"/>
    <col min="769" max="769" width="36.5703125" style="128" bestFit="1" customWidth="1"/>
    <col min="770" max="770" width="7.28515625" style="128" customWidth="1"/>
    <col min="771" max="771" width="13.85546875" style="128" customWidth="1"/>
    <col min="772" max="772" width="10" style="128" bestFit="1" customWidth="1"/>
    <col min="773" max="773" width="14.140625" style="128" customWidth="1"/>
    <col min="774" max="777" width="9.140625" style="128"/>
    <col min="778" max="778" width="11.7109375" style="128" bestFit="1" customWidth="1"/>
    <col min="779" max="1024" width="9.140625" style="128"/>
    <col min="1025" max="1025" width="36.5703125" style="128" bestFit="1" customWidth="1"/>
    <col min="1026" max="1026" width="7.28515625" style="128" customWidth="1"/>
    <col min="1027" max="1027" width="13.85546875" style="128" customWidth="1"/>
    <col min="1028" max="1028" width="10" style="128" bestFit="1" customWidth="1"/>
    <col min="1029" max="1029" width="14.140625" style="128" customWidth="1"/>
    <col min="1030" max="1033" width="9.140625" style="128"/>
    <col min="1034" max="1034" width="11.7109375" style="128" bestFit="1" customWidth="1"/>
    <col min="1035" max="1280" width="9.140625" style="128"/>
    <col min="1281" max="1281" width="36.5703125" style="128" bestFit="1" customWidth="1"/>
    <col min="1282" max="1282" width="7.28515625" style="128" customWidth="1"/>
    <col min="1283" max="1283" width="13.85546875" style="128" customWidth="1"/>
    <col min="1284" max="1284" width="10" style="128" bestFit="1" customWidth="1"/>
    <col min="1285" max="1285" width="14.140625" style="128" customWidth="1"/>
    <col min="1286" max="1289" width="9.140625" style="128"/>
    <col min="1290" max="1290" width="11.7109375" style="128" bestFit="1" customWidth="1"/>
    <col min="1291" max="1536" width="9.140625" style="128"/>
    <col min="1537" max="1537" width="36.5703125" style="128" bestFit="1" customWidth="1"/>
    <col min="1538" max="1538" width="7.28515625" style="128" customWidth="1"/>
    <col min="1539" max="1539" width="13.85546875" style="128" customWidth="1"/>
    <col min="1540" max="1540" width="10" style="128" bestFit="1" customWidth="1"/>
    <col min="1541" max="1541" width="14.140625" style="128" customWidth="1"/>
    <col min="1542" max="1545" width="9.140625" style="128"/>
    <col min="1546" max="1546" width="11.7109375" style="128" bestFit="1" customWidth="1"/>
    <col min="1547" max="1792" width="9.140625" style="128"/>
    <col min="1793" max="1793" width="36.5703125" style="128" bestFit="1" customWidth="1"/>
    <col min="1794" max="1794" width="7.28515625" style="128" customWidth="1"/>
    <col min="1795" max="1795" width="13.85546875" style="128" customWidth="1"/>
    <col min="1796" max="1796" width="10" style="128" bestFit="1" customWidth="1"/>
    <col min="1797" max="1797" width="14.140625" style="128" customWidth="1"/>
    <col min="1798" max="1801" width="9.140625" style="128"/>
    <col min="1802" max="1802" width="11.7109375" style="128" bestFit="1" customWidth="1"/>
    <col min="1803" max="2048" width="9.140625" style="128"/>
    <col min="2049" max="2049" width="36.5703125" style="128" bestFit="1" customWidth="1"/>
    <col min="2050" max="2050" width="7.28515625" style="128" customWidth="1"/>
    <col min="2051" max="2051" width="13.85546875" style="128" customWidth="1"/>
    <col min="2052" max="2052" width="10" style="128" bestFit="1" customWidth="1"/>
    <col min="2053" max="2053" width="14.140625" style="128" customWidth="1"/>
    <col min="2054" max="2057" width="9.140625" style="128"/>
    <col min="2058" max="2058" width="11.7109375" style="128" bestFit="1" customWidth="1"/>
    <col min="2059" max="2304" width="9.140625" style="128"/>
    <col min="2305" max="2305" width="36.5703125" style="128" bestFit="1" customWidth="1"/>
    <col min="2306" max="2306" width="7.28515625" style="128" customWidth="1"/>
    <col min="2307" max="2307" width="13.85546875" style="128" customWidth="1"/>
    <col min="2308" max="2308" width="10" style="128" bestFit="1" customWidth="1"/>
    <col min="2309" max="2309" width="14.140625" style="128" customWidth="1"/>
    <col min="2310" max="2313" width="9.140625" style="128"/>
    <col min="2314" max="2314" width="11.7109375" style="128" bestFit="1" customWidth="1"/>
    <col min="2315" max="2560" width="9.140625" style="128"/>
    <col min="2561" max="2561" width="36.5703125" style="128" bestFit="1" customWidth="1"/>
    <col min="2562" max="2562" width="7.28515625" style="128" customWidth="1"/>
    <col min="2563" max="2563" width="13.85546875" style="128" customWidth="1"/>
    <col min="2564" max="2564" width="10" style="128" bestFit="1" customWidth="1"/>
    <col min="2565" max="2565" width="14.140625" style="128" customWidth="1"/>
    <col min="2566" max="2569" width="9.140625" style="128"/>
    <col min="2570" max="2570" width="11.7109375" style="128" bestFit="1" customWidth="1"/>
    <col min="2571" max="2816" width="9.140625" style="128"/>
    <col min="2817" max="2817" width="36.5703125" style="128" bestFit="1" customWidth="1"/>
    <col min="2818" max="2818" width="7.28515625" style="128" customWidth="1"/>
    <col min="2819" max="2819" width="13.85546875" style="128" customWidth="1"/>
    <col min="2820" max="2820" width="10" style="128" bestFit="1" customWidth="1"/>
    <col min="2821" max="2821" width="14.140625" style="128" customWidth="1"/>
    <col min="2822" max="2825" width="9.140625" style="128"/>
    <col min="2826" max="2826" width="11.7109375" style="128" bestFit="1" customWidth="1"/>
    <col min="2827" max="3072" width="9.140625" style="128"/>
    <col min="3073" max="3073" width="36.5703125" style="128" bestFit="1" customWidth="1"/>
    <col min="3074" max="3074" width="7.28515625" style="128" customWidth="1"/>
    <col min="3075" max="3075" width="13.85546875" style="128" customWidth="1"/>
    <col min="3076" max="3076" width="10" style="128" bestFit="1" customWidth="1"/>
    <col min="3077" max="3077" width="14.140625" style="128" customWidth="1"/>
    <col min="3078" max="3081" width="9.140625" style="128"/>
    <col min="3082" max="3082" width="11.7109375" style="128" bestFit="1" customWidth="1"/>
    <col min="3083" max="3328" width="9.140625" style="128"/>
    <col min="3329" max="3329" width="36.5703125" style="128" bestFit="1" customWidth="1"/>
    <col min="3330" max="3330" width="7.28515625" style="128" customWidth="1"/>
    <col min="3331" max="3331" width="13.85546875" style="128" customWidth="1"/>
    <col min="3332" max="3332" width="10" style="128" bestFit="1" customWidth="1"/>
    <col min="3333" max="3333" width="14.140625" style="128" customWidth="1"/>
    <col min="3334" max="3337" width="9.140625" style="128"/>
    <col min="3338" max="3338" width="11.7109375" style="128" bestFit="1" customWidth="1"/>
    <col min="3339" max="3584" width="9.140625" style="128"/>
    <col min="3585" max="3585" width="36.5703125" style="128" bestFit="1" customWidth="1"/>
    <col min="3586" max="3586" width="7.28515625" style="128" customWidth="1"/>
    <col min="3587" max="3587" width="13.85546875" style="128" customWidth="1"/>
    <col min="3588" max="3588" width="10" style="128" bestFit="1" customWidth="1"/>
    <col min="3589" max="3589" width="14.140625" style="128" customWidth="1"/>
    <col min="3590" max="3593" width="9.140625" style="128"/>
    <col min="3594" max="3594" width="11.7109375" style="128" bestFit="1" customWidth="1"/>
    <col min="3595" max="3840" width="9.140625" style="128"/>
    <col min="3841" max="3841" width="36.5703125" style="128" bestFit="1" customWidth="1"/>
    <col min="3842" max="3842" width="7.28515625" style="128" customWidth="1"/>
    <col min="3843" max="3843" width="13.85546875" style="128" customWidth="1"/>
    <col min="3844" max="3844" width="10" style="128" bestFit="1" customWidth="1"/>
    <col min="3845" max="3845" width="14.140625" style="128" customWidth="1"/>
    <col min="3846" max="3849" width="9.140625" style="128"/>
    <col min="3850" max="3850" width="11.7109375" style="128" bestFit="1" customWidth="1"/>
    <col min="3851" max="4096" width="9.140625" style="128"/>
    <col min="4097" max="4097" width="36.5703125" style="128" bestFit="1" customWidth="1"/>
    <col min="4098" max="4098" width="7.28515625" style="128" customWidth="1"/>
    <col min="4099" max="4099" width="13.85546875" style="128" customWidth="1"/>
    <col min="4100" max="4100" width="10" style="128" bestFit="1" customWidth="1"/>
    <col min="4101" max="4101" width="14.140625" style="128" customWidth="1"/>
    <col min="4102" max="4105" width="9.140625" style="128"/>
    <col min="4106" max="4106" width="11.7109375" style="128" bestFit="1" customWidth="1"/>
    <col min="4107" max="4352" width="9.140625" style="128"/>
    <col min="4353" max="4353" width="36.5703125" style="128" bestFit="1" customWidth="1"/>
    <col min="4354" max="4354" width="7.28515625" style="128" customWidth="1"/>
    <col min="4355" max="4355" width="13.85546875" style="128" customWidth="1"/>
    <col min="4356" max="4356" width="10" style="128" bestFit="1" customWidth="1"/>
    <col min="4357" max="4357" width="14.140625" style="128" customWidth="1"/>
    <col min="4358" max="4361" width="9.140625" style="128"/>
    <col min="4362" max="4362" width="11.7109375" style="128" bestFit="1" customWidth="1"/>
    <col min="4363" max="4608" width="9.140625" style="128"/>
    <col min="4609" max="4609" width="36.5703125" style="128" bestFit="1" customWidth="1"/>
    <col min="4610" max="4610" width="7.28515625" style="128" customWidth="1"/>
    <col min="4611" max="4611" width="13.85546875" style="128" customWidth="1"/>
    <col min="4612" max="4612" width="10" style="128" bestFit="1" customWidth="1"/>
    <col min="4613" max="4613" width="14.140625" style="128" customWidth="1"/>
    <col min="4614" max="4617" width="9.140625" style="128"/>
    <col min="4618" max="4618" width="11.7109375" style="128" bestFit="1" customWidth="1"/>
    <col min="4619" max="4864" width="9.140625" style="128"/>
    <col min="4865" max="4865" width="36.5703125" style="128" bestFit="1" customWidth="1"/>
    <col min="4866" max="4866" width="7.28515625" style="128" customWidth="1"/>
    <col min="4867" max="4867" width="13.85546875" style="128" customWidth="1"/>
    <col min="4868" max="4868" width="10" style="128" bestFit="1" customWidth="1"/>
    <col min="4869" max="4869" width="14.140625" style="128" customWidth="1"/>
    <col min="4870" max="4873" width="9.140625" style="128"/>
    <col min="4874" max="4874" width="11.7109375" style="128" bestFit="1" customWidth="1"/>
    <col min="4875" max="5120" width="9.140625" style="128"/>
    <col min="5121" max="5121" width="36.5703125" style="128" bestFit="1" customWidth="1"/>
    <col min="5122" max="5122" width="7.28515625" style="128" customWidth="1"/>
    <col min="5123" max="5123" width="13.85546875" style="128" customWidth="1"/>
    <col min="5124" max="5124" width="10" style="128" bestFit="1" customWidth="1"/>
    <col min="5125" max="5125" width="14.140625" style="128" customWidth="1"/>
    <col min="5126" max="5129" width="9.140625" style="128"/>
    <col min="5130" max="5130" width="11.7109375" style="128" bestFit="1" customWidth="1"/>
    <col min="5131" max="5376" width="9.140625" style="128"/>
    <col min="5377" max="5377" width="36.5703125" style="128" bestFit="1" customWidth="1"/>
    <col min="5378" max="5378" width="7.28515625" style="128" customWidth="1"/>
    <col min="5379" max="5379" width="13.85546875" style="128" customWidth="1"/>
    <col min="5380" max="5380" width="10" style="128" bestFit="1" customWidth="1"/>
    <col min="5381" max="5381" width="14.140625" style="128" customWidth="1"/>
    <col min="5382" max="5385" width="9.140625" style="128"/>
    <col min="5386" max="5386" width="11.7109375" style="128" bestFit="1" customWidth="1"/>
    <col min="5387" max="5632" width="9.140625" style="128"/>
    <col min="5633" max="5633" width="36.5703125" style="128" bestFit="1" customWidth="1"/>
    <col min="5634" max="5634" width="7.28515625" style="128" customWidth="1"/>
    <col min="5635" max="5635" width="13.85546875" style="128" customWidth="1"/>
    <col min="5636" max="5636" width="10" style="128" bestFit="1" customWidth="1"/>
    <col min="5637" max="5637" width="14.140625" style="128" customWidth="1"/>
    <col min="5638" max="5641" width="9.140625" style="128"/>
    <col min="5642" max="5642" width="11.7109375" style="128" bestFit="1" customWidth="1"/>
    <col min="5643" max="5888" width="9.140625" style="128"/>
    <col min="5889" max="5889" width="36.5703125" style="128" bestFit="1" customWidth="1"/>
    <col min="5890" max="5890" width="7.28515625" style="128" customWidth="1"/>
    <col min="5891" max="5891" width="13.85546875" style="128" customWidth="1"/>
    <col min="5892" max="5892" width="10" style="128" bestFit="1" customWidth="1"/>
    <col min="5893" max="5893" width="14.140625" style="128" customWidth="1"/>
    <col min="5894" max="5897" width="9.140625" style="128"/>
    <col min="5898" max="5898" width="11.7109375" style="128" bestFit="1" customWidth="1"/>
    <col min="5899" max="6144" width="9.140625" style="128"/>
    <col min="6145" max="6145" width="36.5703125" style="128" bestFit="1" customWidth="1"/>
    <col min="6146" max="6146" width="7.28515625" style="128" customWidth="1"/>
    <col min="6147" max="6147" width="13.85546875" style="128" customWidth="1"/>
    <col min="6148" max="6148" width="10" style="128" bestFit="1" customWidth="1"/>
    <col min="6149" max="6149" width="14.140625" style="128" customWidth="1"/>
    <col min="6150" max="6153" width="9.140625" style="128"/>
    <col min="6154" max="6154" width="11.7109375" style="128" bestFit="1" customWidth="1"/>
    <col min="6155" max="6400" width="9.140625" style="128"/>
    <col min="6401" max="6401" width="36.5703125" style="128" bestFit="1" customWidth="1"/>
    <col min="6402" max="6402" width="7.28515625" style="128" customWidth="1"/>
    <col min="6403" max="6403" width="13.85546875" style="128" customWidth="1"/>
    <col min="6404" max="6404" width="10" style="128" bestFit="1" customWidth="1"/>
    <col min="6405" max="6405" width="14.140625" style="128" customWidth="1"/>
    <col min="6406" max="6409" width="9.140625" style="128"/>
    <col min="6410" max="6410" width="11.7109375" style="128" bestFit="1" customWidth="1"/>
    <col min="6411" max="6656" width="9.140625" style="128"/>
    <col min="6657" max="6657" width="36.5703125" style="128" bestFit="1" customWidth="1"/>
    <col min="6658" max="6658" width="7.28515625" style="128" customWidth="1"/>
    <col min="6659" max="6659" width="13.85546875" style="128" customWidth="1"/>
    <col min="6660" max="6660" width="10" style="128" bestFit="1" customWidth="1"/>
    <col min="6661" max="6661" width="14.140625" style="128" customWidth="1"/>
    <col min="6662" max="6665" width="9.140625" style="128"/>
    <col min="6666" max="6666" width="11.7109375" style="128" bestFit="1" customWidth="1"/>
    <col min="6667" max="6912" width="9.140625" style="128"/>
    <col min="6913" max="6913" width="36.5703125" style="128" bestFit="1" customWidth="1"/>
    <col min="6914" max="6914" width="7.28515625" style="128" customWidth="1"/>
    <col min="6915" max="6915" width="13.85546875" style="128" customWidth="1"/>
    <col min="6916" max="6916" width="10" style="128" bestFit="1" customWidth="1"/>
    <col min="6917" max="6917" width="14.140625" style="128" customWidth="1"/>
    <col min="6918" max="6921" width="9.140625" style="128"/>
    <col min="6922" max="6922" width="11.7109375" style="128" bestFit="1" customWidth="1"/>
    <col min="6923" max="7168" width="9.140625" style="128"/>
    <col min="7169" max="7169" width="36.5703125" style="128" bestFit="1" customWidth="1"/>
    <col min="7170" max="7170" width="7.28515625" style="128" customWidth="1"/>
    <col min="7171" max="7171" width="13.85546875" style="128" customWidth="1"/>
    <col min="7172" max="7172" width="10" style="128" bestFit="1" customWidth="1"/>
    <col min="7173" max="7173" width="14.140625" style="128" customWidth="1"/>
    <col min="7174" max="7177" width="9.140625" style="128"/>
    <col min="7178" max="7178" width="11.7109375" style="128" bestFit="1" customWidth="1"/>
    <col min="7179" max="7424" width="9.140625" style="128"/>
    <col min="7425" max="7425" width="36.5703125" style="128" bestFit="1" customWidth="1"/>
    <col min="7426" max="7426" width="7.28515625" style="128" customWidth="1"/>
    <col min="7427" max="7427" width="13.85546875" style="128" customWidth="1"/>
    <col min="7428" max="7428" width="10" style="128" bestFit="1" customWidth="1"/>
    <col min="7429" max="7429" width="14.140625" style="128" customWidth="1"/>
    <col min="7430" max="7433" width="9.140625" style="128"/>
    <col min="7434" max="7434" width="11.7109375" style="128" bestFit="1" customWidth="1"/>
    <col min="7435" max="7680" width="9.140625" style="128"/>
    <col min="7681" max="7681" width="36.5703125" style="128" bestFit="1" customWidth="1"/>
    <col min="7682" max="7682" width="7.28515625" style="128" customWidth="1"/>
    <col min="7683" max="7683" width="13.85546875" style="128" customWidth="1"/>
    <col min="7684" max="7684" width="10" style="128" bestFit="1" customWidth="1"/>
    <col min="7685" max="7685" width="14.140625" style="128" customWidth="1"/>
    <col min="7686" max="7689" width="9.140625" style="128"/>
    <col min="7690" max="7690" width="11.7109375" style="128" bestFit="1" customWidth="1"/>
    <col min="7691" max="7936" width="9.140625" style="128"/>
    <col min="7937" max="7937" width="36.5703125" style="128" bestFit="1" customWidth="1"/>
    <col min="7938" max="7938" width="7.28515625" style="128" customWidth="1"/>
    <col min="7939" max="7939" width="13.85546875" style="128" customWidth="1"/>
    <col min="7940" max="7940" width="10" style="128" bestFit="1" customWidth="1"/>
    <col min="7941" max="7941" width="14.140625" style="128" customWidth="1"/>
    <col min="7942" max="7945" width="9.140625" style="128"/>
    <col min="7946" max="7946" width="11.7109375" style="128" bestFit="1" customWidth="1"/>
    <col min="7947" max="8192" width="9.140625" style="128"/>
    <col min="8193" max="8193" width="36.5703125" style="128" bestFit="1" customWidth="1"/>
    <col min="8194" max="8194" width="7.28515625" style="128" customWidth="1"/>
    <col min="8195" max="8195" width="13.85546875" style="128" customWidth="1"/>
    <col min="8196" max="8196" width="10" style="128" bestFit="1" customWidth="1"/>
    <col min="8197" max="8197" width="14.140625" style="128" customWidth="1"/>
    <col min="8198" max="8201" width="9.140625" style="128"/>
    <col min="8202" max="8202" width="11.7109375" style="128" bestFit="1" customWidth="1"/>
    <col min="8203" max="8448" width="9.140625" style="128"/>
    <col min="8449" max="8449" width="36.5703125" style="128" bestFit="1" customWidth="1"/>
    <col min="8450" max="8450" width="7.28515625" style="128" customWidth="1"/>
    <col min="8451" max="8451" width="13.85546875" style="128" customWidth="1"/>
    <col min="8452" max="8452" width="10" style="128" bestFit="1" customWidth="1"/>
    <col min="8453" max="8453" width="14.140625" style="128" customWidth="1"/>
    <col min="8454" max="8457" width="9.140625" style="128"/>
    <col min="8458" max="8458" width="11.7109375" style="128" bestFit="1" customWidth="1"/>
    <col min="8459" max="8704" width="9.140625" style="128"/>
    <col min="8705" max="8705" width="36.5703125" style="128" bestFit="1" customWidth="1"/>
    <col min="8706" max="8706" width="7.28515625" style="128" customWidth="1"/>
    <col min="8707" max="8707" width="13.85546875" style="128" customWidth="1"/>
    <col min="8708" max="8708" width="10" style="128" bestFit="1" customWidth="1"/>
    <col min="8709" max="8709" width="14.140625" style="128" customWidth="1"/>
    <col min="8710" max="8713" width="9.140625" style="128"/>
    <col min="8714" max="8714" width="11.7109375" style="128" bestFit="1" customWidth="1"/>
    <col min="8715" max="8960" width="9.140625" style="128"/>
    <col min="8961" max="8961" width="36.5703125" style="128" bestFit="1" customWidth="1"/>
    <col min="8962" max="8962" width="7.28515625" style="128" customWidth="1"/>
    <col min="8963" max="8963" width="13.85546875" style="128" customWidth="1"/>
    <col min="8964" max="8964" width="10" style="128" bestFit="1" customWidth="1"/>
    <col min="8965" max="8965" width="14.140625" style="128" customWidth="1"/>
    <col min="8966" max="8969" width="9.140625" style="128"/>
    <col min="8970" max="8970" width="11.7109375" style="128" bestFit="1" customWidth="1"/>
    <col min="8971" max="9216" width="9.140625" style="128"/>
    <col min="9217" max="9217" width="36.5703125" style="128" bestFit="1" customWidth="1"/>
    <col min="9218" max="9218" width="7.28515625" style="128" customWidth="1"/>
    <col min="9219" max="9219" width="13.85546875" style="128" customWidth="1"/>
    <col min="9220" max="9220" width="10" style="128" bestFit="1" customWidth="1"/>
    <col min="9221" max="9221" width="14.140625" style="128" customWidth="1"/>
    <col min="9222" max="9225" width="9.140625" style="128"/>
    <col min="9226" max="9226" width="11.7109375" style="128" bestFit="1" customWidth="1"/>
    <col min="9227" max="9472" width="9.140625" style="128"/>
    <col min="9473" max="9473" width="36.5703125" style="128" bestFit="1" customWidth="1"/>
    <col min="9474" max="9474" width="7.28515625" style="128" customWidth="1"/>
    <col min="9475" max="9475" width="13.85546875" style="128" customWidth="1"/>
    <col min="9476" max="9476" width="10" style="128" bestFit="1" customWidth="1"/>
    <col min="9477" max="9477" width="14.140625" style="128" customWidth="1"/>
    <col min="9478" max="9481" width="9.140625" style="128"/>
    <col min="9482" max="9482" width="11.7109375" style="128" bestFit="1" customWidth="1"/>
    <col min="9483" max="9728" width="9.140625" style="128"/>
    <col min="9729" max="9729" width="36.5703125" style="128" bestFit="1" customWidth="1"/>
    <col min="9730" max="9730" width="7.28515625" style="128" customWidth="1"/>
    <col min="9731" max="9731" width="13.85546875" style="128" customWidth="1"/>
    <col min="9732" max="9732" width="10" style="128" bestFit="1" customWidth="1"/>
    <col min="9733" max="9733" width="14.140625" style="128" customWidth="1"/>
    <col min="9734" max="9737" width="9.140625" style="128"/>
    <col min="9738" max="9738" width="11.7109375" style="128" bestFit="1" customWidth="1"/>
    <col min="9739" max="9984" width="9.140625" style="128"/>
    <col min="9985" max="9985" width="36.5703125" style="128" bestFit="1" customWidth="1"/>
    <col min="9986" max="9986" width="7.28515625" style="128" customWidth="1"/>
    <col min="9987" max="9987" width="13.85546875" style="128" customWidth="1"/>
    <col min="9988" max="9988" width="10" style="128" bestFit="1" customWidth="1"/>
    <col min="9989" max="9989" width="14.140625" style="128" customWidth="1"/>
    <col min="9990" max="9993" width="9.140625" style="128"/>
    <col min="9994" max="9994" width="11.7109375" style="128" bestFit="1" customWidth="1"/>
    <col min="9995" max="10240" width="9.140625" style="128"/>
    <col min="10241" max="10241" width="36.5703125" style="128" bestFit="1" customWidth="1"/>
    <col min="10242" max="10242" width="7.28515625" style="128" customWidth="1"/>
    <col min="10243" max="10243" width="13.85546875" style="128" customWidth="1"/>
    <col min="10244" max="10244" width="10" style="128" bestFit="1" customWidth="1"/>
    <col min="10245" max="10245" width="14.140625" style="128" customWidth="1"/>
    <col min="10246" max="10249" width="9.140625" style="128"/>
    <col min="10250" max="10250" width="11.7109375" style="128" bestFit="1" customWidth="1"/>
    <col min="10251" max="10496" width="9.140625" style="128"/>
    <col min="10497" max="10497" width="36.5703125" style="128" bestFit="1" customWidth="1"/>
    <col min="10498" max="10498" width="7.28515625" style="128" customWidth="1"/>
    <col min="10499" max="10499" width="13.85546875" style="128" customWidth="1"/>
    <col min="10500" max="10500" width="10" style="128" bestFit="1" customWidth="1"/>
    <col min="10501" max="10501" width="14.140625" style="128" customWidth="1"/>
    <col min="10502" max="10505" width="9.140625" style="128"/>
    <col min="10506" max="10506" width="11.7109375" style="128" bestFit="1" customWidth="1"/>
    <col min="10507" max="10752" width="9.140625" style="128"/>
    <col min="10753" max="10753" width="36.5703125" style="128" bestFit="1" customWidth="1"/>
    <col min="10754" max="10754" width="7.28515625" style="128" customWidth="1"/>
    <col min="10755" max="10755" width="13.85546875" style="128" customWidth="1"/>
    <col min="10756" max="10756" width="10" style="128" bestFit="1" customWidth="1"/>
    <col min="10757" max="10757" width="14.140625" style="128" customWidth="1"/>
    <col min="10758" max="10761" width="9.140625" style="128"/>
    <col min="10762" max="10762" width="11.7109375" style="128" bestFit="1" customWidth="1"/>
    <col min="10763" max="11008" width="9.140625" style="128"/>
    <col min="11009" max="11009" width="36.5703125" style="128" bestFit="1" customWidth="1"/>
    <col min="11010" max="11010" width="7.28515625" style="128" customWidth="1"/>
    <col min="11011" max="11011" width="13.85546875" style="128" customWidth="1"/>
    <col min="11012" max="11012" width="10" style="128" bestFit="1" customWidth="1"/>
    <col min="11013" max="11013" width="14.140625" style="128" customWidth="1"/>
    <col min="11014" max="11017" width="9.140625" style="128"/>
    <col min="11018" max="11018" width="11.7109375" style="128" bestFit="1" customWidth="1"/>
    <col min="11019" max="11264" width="9.140625" style="128"/>
    <col min="11265" max="11265" width="36.5703125" style="128" bestFit="1" customWidth="1"/>
    <col min="11266" max="11266" width="7.28515625" style="128" customWidth="1"/>
    <col min="11267" max="11267" width="13.85546875" style="128" customWidth="1"/>
    <col min="11268" max="11268" width="10" style="128" bestFit="1" customWidth="1"/>
    <col min="11269" max="11269" width="14.140625" style="128" customWidth="1"/>
    <col min="11270" max="11273" width="9.140625" style="128"/>
    <col min="11274" max="11274" width="11.7109375" style="128" bestFit="1" customWidth="1"/>
    <col min="11275" max="11520" width="9.140625" style="128"/>
    <col min="11521" max="11521" width="36.5703125" style="128" bestFit="1" customWidth="1"/>
    <col min="11522" max="11522" width="7.28515625" style="128" customWidth="1"/>
    <col min="11523" max="11523" width="13.85546875" style="128" customWidth="1"/>
    <col min="11524" max="11524" width="10" style="128" bestFit="1" customWidth="1"/>
    <col min="11525" max="11525" width="14.140625" style="128" customWidth="1"/>
    <col min="11526" max="11529" width="9.140625" style="128"/>
    <col min="11530" max="11530" width="11.7109375" style="128" bestFit="1" customWidth="1"/>
    <col min="11531" max="11776" width="9.140625" style="128"/>
    <col min="11777" max="11777" width="36.5703125" style="128" bestFit="1" customWidth="1"/>
    <col min="11778" max="11778" width="7.28515625" style="128" customWidth="1"/>
    <col min="11779" max="11779" width="13.85546875" style="128" customWidth="1"/>
    <col min="11780" max="11780" width="10" style="128" bestFit="1" customWidth="1"/>
    <col min="11781" max="11781" width="14.140625" style="128" customWidth="1"/>
    <col min="11782" max="11785" width="9.140625" style="128"/>
    <col min="11786" max="11786" width="11.7109375" style="128" bestFit="1" customWidth="1"/>
    <col min="11787" max="12032" width="9.140625" style="128"/>
    <col min="12033" max="12033" width="36.5703125" style="128" bestFit="1" customWidth="1"/>
    <col min="12034" max="12034" width="7.28515625" style="128" customWidth="1"/>
    <col min="12035" max="12035" width="13.85546875" style="128" customWidth="1"/>
    <col min="12036" max="12036" width="10" style="128" bestFit="1" customWidth="1"/>
    <col min="12037" max="12037" width="14.140625" style="128" customWidth="1"/>
    <col min="12038" max="12041" width="9.140625" style="128"/>
    <col min="12042" max="12042" width="11.7109375" style="128" bestFit="1" customWidth="1"/>
    <col min="12043" max="12288" width="9.140625" style="128"/>
    <col min="12289" max="12289" width="36.5703125" style="128" bestFit="1" customWidth="1"/>
    <col min="12290" max="12290" width="7.28515625" style="128" customWidth="1"/>
    <col min="12291" max="12291" width="13.85546875" style="128" customWidth="1"/>
    <col min="12292" max="12292" width="10" style="128" bestFit="1" customWidth="1"/>
    <col min="12293" max="12293" width="14.140625" style="128" customWidth="1"/>
    <col min="12294" max="12297" width="9.140625" style="128"/>
    <col min="12298" max="12298" width="11.7109375" style="128" bestFit="1" customWidth="1"/>
    <col min="12299" max="12544" width="9.140625" style="128"/>
    <col min="12545" max="12545" width="36.5703125" style="128" bestFit="1" customWidth="1"/>
    <col min="12546" max="12546" width="7.28515625" style="128" customWidth="1"/>
    <col min="12547" max="12547" width="13.85546875" style="128" customWidth="1"/>
    <col min="12548" max="12548" width="10" style="128" bestFit="1" customWidth="1"/>
    <col min="12549" max="12549" width="14.140625" style="128" customWidth="1"/>
    <col min="12550" max="12553" width="9.140625" style="128"/>
    <col min="12554" max="12554" width="11.7109375" style="128" bestFit="1" customWidth="1"/>
    <col min="12555" max="12800" width="9.140625" style="128"/>
    <col min="12801" max="12801" width="36.5703125" style="128" bestFit="1" customWidth="1"/>
    <col min="12802" max="12802" width="7.28515625" style="128" customWidth="1"/>
    <col min="12803" max="12803" width="13.85546875" style="128" customWidth="1"/>
    <col min="12804" max="12804" width="10" style="128" bestFit="1" customWidth="1"/>
    <col min="12805" max="12805" width="14.140625" style="128" customWidth="1"/>
    <col min="12806" max="12809" width="9.140625" style="128"/>
    <col min="12810" max="12810" width="11.7109375" style="128" bestFit="1" customWidth="1"/>
    <col min="12811" max="13056" width="9.140625" style="128"/>
    <col min="13057" max="13057" width="36.5703125" style="128" bestFit="1" customWidth="1"/>
    <col min="13058" max="13058" width="7.28515625" style="128" customWidth="1"/>
    <col min="13059" max="13059" width="13.85546875" style="128" customWidth="1"/>
    <col min="13060" max="13060" width="10" style="128" bestFit="1" customWidth="1"/>
    <col min="13061" max="13061" width="14.140625" style="128" customWidth="1"/>
    <col min="13062" max="13065" width="9.140625" style="128"/>
    <col min="13066" max="13066" width="11.7109375" style="128" bestFit="1" customWidth="1"/>
    <col min="13067" max="13312" width="9.140625" style="128"/>
    <col min="13313" max="13313" width="36.5703125" style="128" bestFit="1" customWidth="1"/>
    <col min="13314" max="13314" width="7.28515625" style="128" customWidth="1"/>
    <col min="13315" max="13315" width="13.85546875" style="128" customWidth="1"/>
    <col min="13316" max="13316" width="10" style="128" bestFit="1" customWidth="1"/>
    <col min="13317" max="13317" width="14.140625" style="128" customWidth="1"/>
    <col min="13318" max="13321" width="9.140625" style="128"/>
    <col min="13322" max="13322" width="11.7109375" style="128" bestFit="1" customWidth="1"/>
    <col min="13323" max="13568" width="9.140625" style="128"/>
    <col min="13569" max="13569" width="36.5703125" style="128" bestFit="1" customWidth="1"/>
    <col min="13570" max="13570" width="7.28515625" style="128" customWidth="1"/>
    <col min="13571" max="13571" width="13.85546875" style="128" customWidth="1"/>
    <col min="13572" max="13572" width="10" style="128" bestFit="1" customWidth="1"/>
    <col min="13573" max="13573" width="14.140625" style="128" customWidth="1"/>
    <col min="13574" max="13577" width="9.140625" style="128"/>
    <col min="13578" max="13578" width="11.7109375" style="128" bestFit="1" customWidth="1"/>
    <col min="13579" max="13824" width="9.140625" style="128"/>
    <col min="13825" max="13825" width="36.5703125" style="128" bestFit="1" customWidth="1"/>
    <col min="13826" max="13826" width="7.28515625" style="128" customWidth="1"/>
    <col min="13827" max="13827" width="13.85546875" style="128" customWidth="1"/>
    <col min="13828" max="13828" width="10" style="128" bestFit="1" customWidth="1"/>
    <col min="13829" max="13829" width="14.140625" style="128" customWidth="1"/>
    <col min="13830" max="13833" width="9.140625" style="128"/>
    <col min="13834" max="13834" width="11.7109375" style="128" bestFit="1" customWidth="1"/>
    <col min="13835" max="14080" width="9.140625" style="128"/>
    <col min="14081" max="14081" width="36.5703125" style="128" bestFit="1" customWidth="1"/>
    <col min="14082" max="14082" width="7.28515625" style="128" customWidth="1"/>
    <col min="14083" max="14083" width="13.85546875" style="128" customWidth="1"/>
    <col min="14084" max="14084" width="10" style="128" bestFit="1" customWidth="1"/>
    <col min="14085" max="14085" width="14.140625" style="128" customWidth="1"/>
    <col min="14086" max="14089" width="9.140625" style="128"/>
    <col min="14090" max="14090" width="11.7109375" style="128" bestFit="1" customWidth="1"/>
    <col min="14091" max="14336" width="9.140625" style="128"/>
    <col min="14337" max="14337" width="36.5703125" style="128" bestFit="1" customWidth="1"/>
    <col min="14338" max="14338" width="7.28515625" style="128" customWidth="1"/>
    <col min="14339" max="14339" width="13.85546875" style="128" customWidth="1"/>
    <col min="14340" max="14340" width="10" style="128" bestFit="1" customWidth="1"/>
    <col min="14341" max="14341" width="14.140625" style="128" customWidth="1"/>
    <col min="14342" max="14345" width="9.140625" style="128"/>
    <col min="14346" max="14346" width="11.7109375" style="128" bestFit="1" customWidth="1"/>
    <col min="14347" max="14592" width="9.140625" style="128"/>
    <col min="14593" max="14593" width="36.5703125" style="128" bestFit="1" customWidth="1"/>
    <col min="14594" max="14594" width="7.28515625" style="128" customWidth="1"/>
    <col min="14595" max="14595" width="13.85546875" style="128" customWidth="1"/>
    <col min="14596" max="14596" width="10" style="128" bestFit="1" customWidth="1"/>
    <col min="14597" max="14597" width="14.140625" style="128" customWidth="1"/>
    <col min="14598" max="14601" width="9.140625" style="128"/>
    <col min="14602" max="14602" width="11.7109375" style="128" bestFit="1" customWidth="1"/>
    <col min="14603" max="14848" width="9.140625" style="128"/>
    <col min="14849" max="14849" width="36.5703125" style="128" bestFit="1" customWidth="1"/>
    <col min="14850" max="14850" width="7.28515625" style="128" customWidth="1"/>
    <col min="14851" max="14851" width="13.85546875" style="128" customWidth="1"/>
    <col min="14852" max="14852" width="10" style="128" bestFit="1" customWidth="1"/>
    <col min="14853" max="14853" width="14.140625" style="128" customWidth="1"/>
    <col min="14854" max="14857" width="9.140625" style="128"/>
    <col min="14858" max="14858" width="11.7109375" style="128" bestFit="1" customWidth="1"/>
    <col min="14859" max="15104" width="9.140625" style="128"/>
    <col min="15105" max="15105" width="36.5703125" style="128" bestFit="1" customWidth="1"/>
    <col min="15106" max="15106" width="7.28515625" style="128" customWidth="1"/>
    <col min="15107" max="15107" width="13.85546875" style="128" customWidth="1"/>
    <col min="15108" max="15108" width="10" style="128" bestFit="1" customWidth="1"/>
    <col min="15109" max="15109" width="14.140625" style="128" customWidth="1"/>
    <col min="15110" max="15113" width="9.140625" style="128"/>
    <col min="15114" max="15114" width="11.7109375" style="128" bestFit="1" customWidth="1"/>
    <col min="15115" max="15360" width="9.140625" style="128"/>
    <col min="15361" max="15361" width="36.5703125" style="128" bestFit="1" customWidth="1"/>
    <col min="15362" max="15362" width="7.28515625" style="128" customWidth="1"/>
    <col min="15363" max="15363" width="13.85546875" style="128" customWidth="1"/>
    <col min="15364" max="15364" width="10" style="128" bestFit="1" customWidth="1"/>
    <col min="15365" max="15365" width="14.140625" style="128" customWidth="1"/>
    <col min="15366" max="15369" width="9.140625" style="128"/>
    <col min="15370" max="15370" width="11.7109375" style="128" bestFit="1" customWidth="1"/>
    <col min="15371" max="15616" width="9.140625" style="128"/>
    <col min="15617" max="15617" width="36.5703125" style="128" bestFit="1" customWidth="1"/>
    <col min="15618" max="15618" width="7.28515625" style="128" customWidth="1"/>
    <col min="15619" max="15619" width="13.85546875" style="128" customWidth="1"/>
    <col min="15620" max="15620" width="10" style="128" bestFit="1" customWidth="1"/>
    <col min="15621" max="15621" width="14.140625" style="128" customWidth="1"/>
    <col min="15622" max="15625" width="9.140625" style="128"/>
    <col min="15626" max="15626" width="11.7109375" style="128" bestFit="1" customWidth="1"/>
    <col min="15627" max="15872" width="9.140625" style="128"/>
    <col min="15873" max="15873" width="36.5703125" style="128" bestFit="1" customWidth="1"/>
    <col min="15874" max="15874" width="7.28515625" style="128" customWidth="1"/>
    <col min="15875" max="15875" width="13.85546875" style="128" customWidth="1"/>
    <col min="15876" max="15876" width="10" style="128" bestFit="1" customWidth="1"/>
    <col min="15877" max="15877" width="14.140625" style="128" customWidth="1"/>
    <col min="15878" max="15881" width="9.140625" style="128"/>
    <col min="15882" max="15882" width="11.7109375" style="128" bestFit="1" customWidth="1"/>
    <col min="15883" max="16128" width="9.140625" style="128"/>
    <col min="16129" max="16129" width="36.5703125" style="128" bestFit="1" customWidth="1"/>
    <col min="16130" max="16130" width="7.28515625" style="128" customWidth="1"/>
    <col min="16131" max="16131" width="13.85546875" style="128" customWidth="1"/>
    <col min="16132" max="16132" width="10" style="128" bestFit="1" customWidth="1"/>
    <col min="16133" max="16133" width="14.140625" style="128" customWidth="1"/>
    <col min="16134" max="16137" width="9.140625" style="128"/>
    <col min="16138" max="16138" width="11.7109375" style="128" bestFit="1" customWidth="1"/>
    <col min="16139" max="16384" width="9.140625" style="128"/>
  </cols>
  <sheetData>
    <row r="1" spans="1:10" ht="13.5" thickBot="1" x14ac:dyDescent="0.25">
      <c r="A1" s="163" t="s">
        <v>403</v>
      </c>
      <c r="B1" s="163"/>
      <c r="C1" s="126"/>
      <c r="D1" s="126"/>
      <c r="E1" s="127" t="s">
        <v>404</v>
      </c>
    </row>
    <row r="2" spans="1:10" ht="24.75" thickBot="1" x14ac:dyDescent="0.25">
      <c r="A2" s="129" t="s">
        <v>405</v>
      </c>
      <c r="B2" s="130" t="s">
        <v>406</v>
      </c>
      <c r="C2" s="131" t="s">
        <v>407</v>
      </c>
      <c r="D2" s="131" t="s">
        <v>466</v>
      </c>
      <c r="E2" s="131" t="s">
        <v>408</v>
      </c>
    </row>
    <row r="3" spans="1:10" ht="15" customHeight="1" x14ac:dyDescent="0.2">
      <c r="A3" s="132" t="s">
        <v>409</v>
      </c>
      <c r="B3" s="133" t="s">
        <v>410</v>
      </c>
      <c r="C3" s="134">
        <f>C4+C5+C6</f>
        <v>2628011.62</v>
      </c>
      <c r="D3" s="134">
        <f>D4+D5+D6</f>
        <v>0</v>
      </c>
      <c r="E3" s="135">
        <f t="shared" ref="E3:E25" si="0">C3+D3</f>
        <v>2628011.62</v>
      </c>
    </row>
    <row r="4" spans="1:10" ht="15" customHeight="1" x14ac:dyDescent="0.2">
      <c r="A4" s="136" t="s">
        <v>411</v>
      </c>
      <c r="B4" s="137" t="s">
        <v>412</v>
      </c>
      <c r="C4" s="138">
        <v>2466142.71</v>
      </c>
      <c r="D4" s="139">
        <v>0</v>
      </c>
      <c r="E4" s="140">
        <f t="shared" si="0"/>
        <v>2466142.71</v>
      </c>
      <c r="J4" s="141"/>
    </row>
    <row r="5" spans="1:10" ht="15" customHeight="1" x14ac:dyDescent="0.2">
      <c r="A5" s="136" t="s">
        <v>413</v>
      </c>
      <c r="B5" s="137" t="s">
        <v>414</v>
      </c>
      <c r="C5" s="138">
        <v>161652.65999999997</v>
      </c>
      <c r="D5" s="142">
        <v>0</v>
      </c>
      <c r="E5" s="140">
        <f t="shared" si="0"/>
        <v>161652.65999999997</v>
      </c>
    </row>
    <row r="6" spans="1:10" ht="15" customHeight="1" x14ac:dyDescent="0.2">
      <c r="A6" s="136" t="s">
        <v>415</v>
      </c>
      <c r="B6" s="137" t="s">
        <v>416</v>
      </c>
      <c r="C6" s="138">
        <v>216.25</v>
      </c>
      <c r="D6" s="138">
        <v>0</v>
      </c>
      <c r="E6" s="140">
        <f t="shared" si="0"/>
        <v>216.25</v>
      </c>
    </row>
    <row r="7" spans="1:10" ht="15" customHeight="1" x14ac:dyDescent="0.2">
      <c r="A7" s="143" t="s">
        <v>417</v>
      </c>
      <c r="B7" s="137" t="s">
        <v>418</v>
      </c>
      <c r="C7" s="144">
        <f>C8+C14</f>
        <v>4575502.25</v>
      </c>
      <c r="D7" s="144">
        <f>D8+D14</f>
        <v>0</v>
      </c>
      <c r="E7" s="145">
        <f t="shared" si="0"/>
        <v>4575502.25</v>
      </c>
    </row>
    <row r="8" spans="1:10" ht="15" customHeight="1" x14ac:dyDescent="0.2">
      <c r="A8" s="136" t="s">
        <v>419</v>
      </c>
      <c r="B8" s="137" t="s">
        <v>420</v>
      </c>
      <c r="C8" s="138">
        <f>C9+C10+C12+C13+C11</f>
        <v>4285262.33</v>
      </c>
      <c r="D8" s="138">
        <f>D9+D10+D12+D13</f>
        <v>0</v>
      </c>
      <c r="E8" s="146">
        <f t="shared" si="0"/>
        <v>4285262.33</v>
      </c>
    </row>
    <row r="9" spans="1:10" ht="15" customHeight="1" x14ac:dyDescent="0.2">
      <c r="A9" s="136" t="s">
        <v>421</v>
      </c>
      <c r="B9" s="137" t="s">
        <v>422</v>
      </c>
      <c r="C9" s="138">
        <v>63118.7</v>
      </c>
      <c r="D9" s="138">
        <v>0</v>
      </c>
      <c r="E9" s="146">
        <f t="shared" si="0"/>
        <v>63118.7</v>
      </c>
    </row>
    <row r="10" spans="1:10" ht="15" customHeight="1" x14ac:dyDescent="0.2">
      <c r="A10" s="136" t="s">
        <v>423</v>
      </c>
      <c r="B10" s="137" t="s">
        <v>420</v>
      </c>
      <c r="C10" s="138">
        <v>4190528.87</v>
      </c>
      <c r="D10" s="138">
        <v>0</v>
      </c>
      <c r="E10" s="146">
        <f t="shared" si="0"/>
        <v>4190528.87</v>
      </c>
    </row>
    <row r="11" spans="1:10" ht="15" customHeight="1" x14ac:dyDescent="0.2">
      <c r="A11" s="136" t="s">
        <v>424</v>
      </c>
      <c r="B11" s="137">
        <v>4123</v>
      </c>
      <c r="C11" s="138">
        <v>6729.85</v>
      </c>
      <c r="D11" s="138">
        <v>0</v>
      </c>
      <c r="E11" s="146">
        <f>SUM(C11:D11)</f>
        <v>6729.85</v>
      </c>
    </row>
    <row r="12" spans="1:10" ht="15" customHeight="1" x14ac:dyDescent="0.2">
      <c r="A12" s="136" t="s">
        <v>425</v>
      </c>
      <c r="B12" s="137" t="s">
        <v>426</v>
      </c>
      <c r="C12" s="138">
        <v>114.91</v>
      </c>
      <c r="D12" s="138">
        <v>0</v>
      </c>
      <c r="E12" s="146">
        <f>SUM(C12:D12)</f>
        <v>114.91</v>
      </c>
    </row>
    <row r="13" spans="1:10" ht="15" customHeight="1" x14ac:dyDescent="0.2">
      <c r="A13" s="136" t="s">
        <v>427</v>
      </c>
      <c r="B13" s="137">
        <v>4121</v>
      </c>
      <c r="C13" s="138">
        <v>24770</v>
      </c>
      <c r="D13" s="138">
        <v>0</v>
      </c>
      <c r="E13" s="146">
        <f>SUM(C13:D13)</f>
        <v>24770</v>
      </c>
    </row>
    <row r="14" spans="1:10" ht="15" customHeight="1" x14ac:dyDescent="0.2">
      <c r="A14" s="136" t="s">
        <v>428</v>
      </c>
      <c r="B14" s="137" t="s">
        <v>429</v>
      </c>
      <c r="C14" s="138">
        <f>C15+C16+C17+C18</f>
        <v>290239.92</v>
      </c>
      <c r="D14" s="138">
        <f>D15+D17+D18</f>
        <v>0</v>
      </c>
      <c r="E14" s="146">
        <f t="shared" si="0"/>
        <v>290239.92</v>
      </c>
    </row>
    <row r="15" spans="1:10" ht="15" customHeight="1" x14ac:dyDescent="0.2">
      <c r="A15" s="136" t="s">
        <v>423</v>
      </c>
      <c r="B15" s="137" t="s">
        <v>430</v>
      </c>
      <c r="C15" s="138">
        <v>253375.05000000002</v>
      </c>
      <c r="D15" s="138">
        <v>0</v>
      </c>
      <c r="E15" s="146">
        <f t="shared" si="0"/>
        <v>253375.05000000002</v>
      </c>
    </row>
    <row r="16" spans="1:10" ht="15" customHeight="1" x14ac:dyDescent="0.2">
      <c r="A16" s="136" t="s">
        <v>431</v>
      </c>
      <c r="B16" s="137">
        <v>4223</v>
      </c>
      <c r="C16" s="138">
        <v>32335.51</v>
      </c>
      <c r="D16" s="138">
        <v>0</v>
      </c>
      <c r="E16" s="146">
        <f>SUM(C16:D16)</f>
        <v>32335.51</v>
      </c>
    </row>
    <row r="17" spans="1:5" ht="15" customHeight="1" x14ac:dyDescent="0.2">
      <c r="A17" s="136" t="s">
        <v>425</v>
      </c>
      <c r="B17" s="137" t="s">
        <v>432</v>
      </c>
      <c r="C17" s="138">
        <v>0</v>
      </c>
      <c r="D17" s="138">
        <v>0</v>
      </c>
      <c r="E17" s="146">
        <f>SUM(C17:D17)</f>
        <v>0</v>
      </c>
    </row>
    <row r="18" spans="1:5" ht="15" customHeight="1" x14ac:dyDescent="0.2">
      <c r="A18" s="136" t="s">
        <v>427</v>
      </c>
      <c r="B18" s="137">
        <v>4221</v>
      </c>
      <c r="C18" s="138">
        <v>4529.3599999999997</v>
      </c>
      <c r="D18" s="138">
        <v>0</v>
      </c>
      <c r="E18" s="146">
        <f>SUM(C18:D18)</f>
        <v>4529.3599999999997</v>
      </c>
    </row>
    <row r="19" spans="1:5" ht="15" customHeight="1" x14ac:dyDescent="0.2">
      <c r="A19" s="143" t="s">
        <v>433</v>
      </c>
      <c r="B19" s="147" t="s">
        <v>434</v>
      </c>
      <c r="C19" s="144">
        <f>C3+C7</f>
        <v>7203513.8700000001</v>
      </c>
      <c r="D19" s="144">
        <f>D3+D7</f>
        <v>0</v>
      </c>
      <c r="E19" s="145">
        <f t="shared" si="0"/>
        <v>7203513.8700000001</v>
      </c>
    </row>
    <row r="20" spans="1:5" ht="15" customHeight="1" x14ac:dyDescent="0.2">
      <c r="A20" s="143" t="s">
        <v>435</v>
      </c>
      <c r="B20" s="147" t="s">
        <v>436</v>
      </c>
      <c r="C20" s="144">
        <f>SUM(C21:C24)</f>
        <v>958065.58000000007</v>
      </c>
      <c r="D20" s="144">
        <f>SUM(D21:D24)</f>
        <v>0</v>
      </c>
      <c r="E20" s="145">
        <f t="shared" si="0"/>
        <v>958065.58000000007</v>
      </c>
    </row>
    <row r="21" spans="1:5" ht="15" customHeight="1" x14ac:dyDescent="0.2">
      <c r="A21" s="136" t="s">
        <v>437</v>
      </c>
      <c r="B21" s="137" t="s">
        <v>438</v>
      </c>
      <c r="C21" s="138">
        <v>127924.29999999999</v>
      </c>
      <c r="D21" s="138">
        <v>0</v>
      </c>
      <c r="E21" s="146">
        <f t="shared" si="0"/>
        <v>127924.29999999999</v>
      </c>
    </row>
    <row r="22" spans="1:5" ht="15" customHeight="1" x14ac:dyDescent="0.2">
      <c r="A22" s="136" t="s">
        <v>439</v>
      </c>
      <c r="B22" s="137">
        <v>8115</v>
      </c>
      <c r="C22" s="138">
        <v>977016.28</v>
      </c>
      <c r="D22" s="138">
        <v>0</v>
      </c>
      <c r="E22" s="146">
        <f>SUM(C22:D22)</f>
        <v>977016.28</v>
      </c>
    </row>
    <row r="23" spans="1:5" ht="15" customHeight="1" x14ac:dyDescent="0.2">
      <c r="A23" s="136" t="s">
        <v>440</v>
      </c>
      <c r="B23" s="137">
        <v>8123</v>
      </c>
      <c r="C23" s="138">
        <v>0</v>
      </c>
      <c r="D23" s="138">
        <v>0</v>
      </c>
      <c r="E23" s="146">
        <f>C23+D23</f>
        <v>0</v>
      </c>
    </row>
    <row r="24" spans="1:5" ht="15" customHeight="1" thickBot="1" x14ac:dyDescent="0.25">
      <c r="A24" s="148" t="s">
        <v>441</v>
      </c>
      <c r="B24" s="149">
        <v>-8124</v>
      </c>
      <c r="C24" s="150">
        <v>-146875</v>
      </c>
      <c r="D24" s="150">
        <v>0</v>
      </c>
      <c r="E24" s="151">
        <f>C24+D24</f>
        <v>-146875</v>
      </c>
    </row>
    <row r="25" spans="1:5" ht="15" customHeight="1" thickBot="1" x14ac:dyDescent="0.25">
      <c r="A25" s="152" t="s">
        <v>442</v>
      </c>
      <c r="B25" s="153"/>
      <c r="C25" s="154">
        <f>C3+C7+C20</f>
        <v>8161579.4500000002</v>
      </c>
      <c r="D25" s="154">
        <f>D19+D20</f>
        <v>0</v>
      </c>
      <c r="E25" s="155">
        <f t="shared" si="0"/>
        <v>8161579.4500000002</v>
      </c>
    </row>
    <row r="26" spans="1:5" ht="13.5" thickBot="1" x14ac:dyDescent="0.25">
      <c r="A26" s="163" t="s">
        <v>443</v>
      </c>
      <c r="B26" s="163"/>
      <c r="C26" s="156"/>
      <c r="D26" s="156"/>
      <c r="E26" s="157" t="s">
        <v>404</v>
      </c>
    </row>
    <row r="27" spans="1:5" ht="24.75" thickBot="1" x14ac:dyDescent="0.25">
      <c r="A27" s="129" t="s">
        <v>444</v>
      </c>
      <c r="B27" s="130" t="s">
        <v>4</v>
      </c>
      <c r="C27" s="131" t="s">
        <v>407</v>
      </c>
      <c r="D27" s="131" t="s">
        <v>466</v>
      </c>
      <c r="E27" s="131" t="s">
        <v>408</v>
      </c>
    </row>
    <row r="28" spans="1:5" ht="15" customHeight="1" x14ac:dyDescent="0.2">
      <c r="A28" s="158" t="s">
        <v>445</v>
      </c>
      <c r="B28" s="159" t="s">
        <v>446</v>
      </c>
      <c r="C28" s="142">
        <v>28361.82</v>
      </c>
      <c r="D28" s="142">
        <v>0</v>
      </c>
      <c r="E28" s="160">
        <f>C28+D28</f>
        <v>28361.82</v>
      </c>
    </row>
    <row r="29" spans="1:5" ht="15" customHeight="1" x14ac:dyDescent="0.2">
      <c r="A29" s="161" t="s">
        <v>447</v>
      </c>
      <c r="B29" s="137" t="s">
        <v>446</v>
      </c>
      <c r="C29" s="138">
        <v>255521.85</v>
      </c>
      <c r="D29" s="142">
        <v>0</v>
      </c>
      <c r="E29" s="160">
        <f t="shared" ref="E29:E44" si="1">C29+D29</f>
        <v>255521.85</v>
      </c>
    </row>
    <row r="30" spans="1:5" ht="15" customHeight="1" x14ac:dyDescent="0.2">
      <c r="A30" s="161" t="s">
        <v>448</v>
      </c>
      <c r="B30" s="137" t="s">
        <v>449</v>
      </c>
      <c r="C30" s="138">
        <v>142790.39000000001</v>
      </c>
      <c r="D30" s="142">
        <v>0</v>
      </c>
      <c r="E30" s="160">
        <f>SUM(C30:D30)</f>
        <v>142790.39000000001</v>
      </c>
    </row>
    <row r="31" spans="1:5" ht="15" customHeight="1" x14ac:dyDescent="0.2">
      <c r="A31" s="161" t="s">
        <v>450</v>
      </c>
      <c r="B31" s="137" t="s">
        <v>446</v>
      </c>
      <c r="C31" s="138">
        <v>940974.97</v>
      </c>
      <c r="D31" s="142">
        <v>0</v>
      </c>
      <c r="E31" s="160">
        <f t="shared" si="1"/>
        <v>940974.97</v>
      </c>
    </row>
    <row r="32" spans="1:5" ht="15" customHeight="1" x14ac:dyDescent="0.2">
      <c r="A32" s="161" t="s">
        <v>451</v>
      </c>
      <c r="B32" s="137" t="s">
        <v>446</v>
      </c>
      <c r="C32" s="138">
        <v>681327.86</v>
      </c>
      <c r="D32" s="142">
        <v>0</v>
      </c>
      <c r="E32" s="160">
        <f t="shared" si="1"/>
        <v>681327.86</v>
      </c>
    </row>
    <row r="33" spans="1:5" ht="15" customHeight="1" x14ac:dyDescent="0.2">
      <c r="A33" s="161" t="s">
        <v>452</v>
      </c>
      <c r="B33" s="137" t="s">
        <v>446</v>
      </c>
      <c r="C33" s="138">
        <v>3736951.5300000003</v>
      </c>
      <c r="D33" s="142">
        <v>0</v>
      </c>
      <c r="E33" s="160">
        <f>C33+D33</f>
        <v>3736951.5300000003</v>
      </c>
    </row>
    <row r="34" spans="1:5" ht="15" customHeight="1" x14ac:dyDescent="0.2">
      <c r="A34" s="161" t="s">
        <v>453</v>
      </c>
      <c r="B34" s="137" t="s">
        <v>449</v>
      </c>
      <c r="C34" s="138">
        <v>510414.62</v>
      </c>
      <c r="D34" s="142">
        <v>0</v>
      </c>
      <c r="E34" s="160">
        <f t="shared" si="1"/>
        <v>510414.62</v>
      </c>
    </row>
    <row r="35" spans="1:5" ht="15" customHeight="1" x14ac:dyDescent="0.2">
      <c r="A35" s="161" t="s">
        <v>454</v>
      </c>
      <c r="B35" s="137" t="s">
        <v>446</v>
      </c>
      <c r="C35" s="138">
        <v>30600</v>
      </c>
      <c r="D35" s="142">
        <v>0</v>
      </c>
      <c r="E35" s="160">
        <f t="shared" si="1"/>
        <v>30600</v>
      </c>
    </row>
    <row r="36" spans="1:5" ht="15" customHeight="1" x14ac:dyDescent="0.2">
      <c r="A36" s="161" t="s">
        <v>455</v>
      </c>
      <c r="B36" s="137" t="s">
        <v>449</v>
      </c>
      <c r="C36" s="138">
        <v>673825.55</v>
      </c>
      <c r="D36" s="142">
        <v>0</v>
      </c>
      <c r="E36" s="160">
        <f t="shared" si="1"/>
        <v>673825.55</v>
      </c>
    </row>
    <row r="37" spans="1:5" ht="15" customHeight="1" x14ac:dyDescent="0.2">
      <c r="A37" s="161" t="s">
        <v>456</v>
      </c>
      <c r="B37" s="137" t="s">
        <v>457</v>
      </c>
      <c r="C37" s="138">
        <v>0</v>
      </c>
      <c r="D37" s="142">
        <v>0</v>
      </c>
      <c r="E37" s="160">
        <f t="shared" si="1"/>
        <v>0</v>
      </c>
    </row>
    <row r="38" spans="1:5" ht="15" customHeight="1" x14ac:dyDescent="0.2">
      <c r="A38" s="161" t="s">
        <v>458</v>
      </c>
      <c r="B38" s="137" t="s">
        <v>449</v>
      </c>
      <c r="C38" s="138">
        <v>887768.56</v>
      </c>
      <c r="D38" s="142">
        <v>0</v>
      </c>
      <c r="E38" s="160">
        <f t="shared" si="1"/>
        <v>887768.56</v>
      </c>
    </row>
    <row r="39" spans="1:5" ht="15" customHeight="1" x14ac:dyDescent="0.2">
      <c r="A39" s="161" t="s">
        <v>459</v>
      </c>
      <c r="B39" s="137" t="s">
        <v>449</v>
      </c>
      <c r="C39" s="138">
        <v>20000</v>
      </c>
      <c r="D39" s="142">
        <v>0</v>
      </c>
      <c r="E39" s="160">
        <f t="shared" si="1"/>
        <v>20000</v>
      </c>
    </row>
    <row r="40" spans="1:5" ht="15" customHeight="1" x14ac:dyDescent="0.2">
      <c r="A40" s="161" t="s">
        <v>460</v>
      </c>
      <c r="B40" s="137" t="s">
        <v>446</v>
      </c>
      <c r="C40" s="138">
        <v>7787.89</v>
      </c>
      <c r="D40" s="142">
        <v>0</v>
      </c>
      <c r="E40" s="160">
        <f t="shared" si="1"/>
        <v>7787.89</v>
      </c>
    </row>
    <row r="41" spans="1:5" ht="15" customHeight="1" x14ac:dyDescent="0.2">
      <c r="A41" s="161" t="s">
        <v>461</v>
      </c>
      <c r="B41" s="137" t="s">
        <v>449</v>
      </c>
      <c r="C41" s="138">
        <v>139272.66999999998</v>
      </c>
      <c r="D41" s="142">
        <v>0</v>
      </c>
      <c r="E41" s="160">
        <f>C41+D41</f>
        <v>139272.66999999998</v>
      </c>
    </row>
    <row r="42" spans="1:5" ht="15" customHeight="1" x14ac:dyDescent="0.2">
      <c r="A42" s="161" t="s">
        <v>462</v>
      </c>
      <c r="B42" s="137" t="s">
        <v>449</v>
      </c>
      <c r="C42" s="138">
        <v>13993.01</v>
      </c>
      <c r="D42" s="142">
        <v>0</v>
      </c>
      <c r="E42" s="160">
        <f t="shared" si="1"/>
        <v>13993.01</v>
      </c>
    </row>
    <row r="43" spans="1:5" ht="15" customHeight="1" x14ac:dyDescent="0.2">
      <c r="A43" s="161" t="s">
        <v>463</v>
      </c>
      <c r="B43" s="137" t="s">
        <v>449</v>
      </c>
      <c r="C43" s="138">
        <v>84728.29</v>
      </c>
      <c r="D43" s="142">
        <v>0</v>
      </c>
      <c r="E43" s="160">
        <f t="shared" si="1"/>
        <v>84728.29</v>
      </c>
    </row>
    <row r="44" spans="1:5" ht="15" customHeight="1" thickBot="1" x14ac:dyDescent="0.25">
      <c r="A44" s="161" t="s">
        <v>464</v>
      </c>
      <c r="B44" s="137" t="s">
        <v>449</v>
      </c>
      <c r="C44" s="138">
        <v>7260.4400000000005</v>
      </c>
      <c r="D44" s="142">
        <v>0</v>
      </c>
      <c r="E44" s="160">
        <f t="shared" si="1"/>
        <v>7260.4400000000005</v>
      </c>
    </row>
    <row r="45" spans="1:5" ht="15" customHeight="1" thickBot="1" x14ac:dyDescent="0.25">
      <c r="A45" s="162" t="s">
        <v>465</v>
      </c>
      <c r="B45" s="153"/>
      <c r="C45" s="154">
        <f>C28+C29+C31+C32+C33+C34+C35+C36+C37+C38+C39+C40+C41+C42+C43+C44+C30</f>
        <v>8161579.4499999993</v>
      </c>
      <c r="D45" s="154">
        <f>SUM(D28:D44)</f>
        <v>0</v>
      </c>
      <c r="E45" s="155">
        <f>SUM(E28:E44)</f>
        <v>8161579.4500000002</v>
      </c>
    </row>
    <row r="46" spans="1:5" x14ac:dyDescent="0.2">
      <c r="C46" s="141"/>
      <c r="E46" s="141"/>
    </row>
    <row r="48" spans="1:5" x14ac:dyDescent="0.2">
      <c r="C48" s="14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204"/>
  <sheetViews>
    <sheetView zoomScale="115" zoomScaleNormal="115" workbookViewId="0">
      <selection activeCell="Y19" sqref="Y19"/>
    </sheetView>
  </sheetViews>
  <sheetFormatPr defaultRowHeight="12.75" x14ac:dyDescent="0.2"/>
  <cols>
    <col min="1" max="1" width="2.7109375" style="24" bestFit="1" customWidth="1"/>
    <col min="2" max="2" width="3" style="24" customWidth="1"/>
    <col min="3" max="3" width="7" style="111" bestFit="1" customWidth="1"/>
    <col min="4" max="4" width="4.42578125" style="24" bestFit="1" customWidth="1"/>
    <col min="5" max="5" width="4.42578125" style="24" customWidth="1"/>
    <col min="6" max="6" width="4.42578125" style="24" bestFit="1" customWidth="1"/>
    <col min="7" max="7" width="14.85546875" style="123" customWidth="1"/>
    <col min="8" max="8" width="8" style="29" customWidth="1"/>
    <col min="9" max="9" width="19.7109375" style="25" customWidth="1"/>
    <col min="10" max="10" width="10" style="25" bestFit="1" customWidth="1"/>
    <col min="11" max="11" width="10.5703125" style="26" bestFit="1" customWidth="1"/>
    <col min="12" max="12" width="10" style="29" bestFit="1" customWidth="1"/>
    <col min="13" max="13" width="4.7109375" style="116" customWidth="1"/>
    <col min="14" max="14" width="8.5703125" style="26" hidden="1" customWidth="1"/>
    <col min="15" max="15" width="5.7109375" style="120" hidden="1" customWidth="1"/>
    <col min="16" max="16" width="9" style="111" hidden="1" customWidth="1"/>
    <col min="17" max="17" width="7.85546875" style="111" hidden="1" customWidth="1"/>
    <col min="18" max="18" width="9.85546875" style="111" hidden="1" customWidth="1"/>
    <col min="19" max="19" width="12" style="114" hidden="1" customWidth="1"/>
    <col min="20" max="20" width="13.42578125" style="114" hidden="1" customWidth="1"/>
    <col min="21" max="21" width="15.42578125" style="111" hidden="1" customWidth="1"/>
    <col min="22" max="22" width="8.28515625" style="111" hidden="1" customWidth="1"/>
    <col min="23" max="16384" width="9.140625" style="23"/>
  </cols>
  <sheetData>
    <row r="1" spans="1:22" s="3" customFormat="1" x14ac:dyDescent="0.2">
      <c r="B1" s="1"/>
      <c r="C1" s="1"/>
      <c r="D1" s="1"/>
      <c r="E1" s="1"/>
      <c r="F1" s="1"/>
      <c r="G1" s="1"/>
      <c r="H1" s="1"/>
      <c r="I1" s="164" t="s">
        <v>10</v>
      </c>
      <c r="J1" s="164"/>
      <c r="K1" s="164"/>
      <c r="L1" s="164"/>
      <c r="M1" s="2"/>
    </row>
    <row r="2" spans="1:22" s="5" customFormat="1" ht="15.75" x14ac:dyDescent="0.25">
      <c r="B2" s="165" t="s">
        <v>15</v>
      </c>
      <c r="C2" s="165"/>
      <c r="D2" s="165"/>
      <c r="E2" s="165"/>
      <c r="F2" s="165"/>
      <c r="G2" s="165"/>
      <c r="H2" s="165"/>
      <c r="I2" s="165"/>
      <c r="J2" s="165"/>
      <c r="K2" s="165"/>
      <c r="L2" s="4"/>
      <c r="M2" s="4"/>
    </row>
    <row r="3" spans="1:22" s="3" customFormat="1" ht="15.75" x14ac:dyDescent="0.25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31"/>
      <c r="M3" s="31"/>
    </row>
    <row r="4" spans="1:22" s="3" customFormat="1" ht="2.25" customHeight="1" x14ac:dyDescent="0.2">
      <c r="B4" s="1"/>
      <c r="C4" s="1"/>
      <c r="D4" s="1"/>
      <c r="E4" s="1"/>
      <c r="F4" s="1"/>
      <c r="G4" s="1"/>
      <c r="H4" s="1"/>
      <c r="I4" s="1"/>
      <c r="J4" s="13"/>
      <c r="K4" s="6"/>
      <c r="L4" s="7"/>
      <c r="M4" s="7"/>
    </row>
    <row r="5" spans="1:22" s="3" customFormat="1" ht="15.75" x14ac:dyDescent="0.25">
      <c r="B5" s="167" t="s">
        <v>12</v>
      </c>
      <c r="C5" s="167"/>
      <c r="D5" s="167"/>
      <c r="E5" s="167"/>
      <c r="F5" s="167"/>
      <c r="G5" s="167"/>
      <c r="H5" s="167"/>
      <c r="I5" s="167"/>
      <c r="J5" s="167"/>
      <c r="K5" s="167"/>
      <c r="L5" s="32" t="s">
        <v>16</v>
      </c>
      <c r="M5" s="31"/>
    </row>
    <row r="6" spans="1:22" s="20" customFormat="1" ht="3.75" customHeight="1" thickBot="1" x14ac:dyDescent="0.25">
      <c r="A6" s="33"/>
      <c r="B6" s="15"/>
      <c r="C6" s="15"/>
      <c r="D6" s="15"/>
      <c r="E6" s="15"/>
      <c r="F6" s="15"/>
      <c r="G6" s="16"/>
      <c r="H6" s="17"/>
      <c r="I6" s="18"/>
      <c r="J6" s="18"/>
      <c r="K6" s="18"/>
      <c r="L6" s="19"/>
    </row>
    <row r="7" spans="1:22" ht="21.75" customHeight="1" x14ac:dyDescent="0.2">
      <c r="A7" s="33"/>
      <c r="B7" s="34" t="s">
        <v>1</v>
      </c>
      <c r="C7" s="168" t="s">
        <v>2</v>
      </c>
      <c r="D7" s="168"/>
      <c r="E7" s="8" t="s">
        <v>3</v>
      </c>
      <c r="F7" s="8" t="s">
        <v>4</v>
      </c>
      <c r="G7" s="35" t="s">
        <v>5</v>
      </c>
      <c r="H7" s="36"/>
      <c r="I7" s="37"/>
      <c r="J7" s="8" t="s">
        <v>13</v>
      </c>
      <c r="K7" s="38" t="s">
        <v>17</v>
      </c>
      <c r="L7" s="39" t="s">
        <v>14</v>
      </c>
      <c r="M7" s="40"/>
      <c r="N7" s="41" t="s">
        <v>18</v>
      </c>
      <c r="O7" s="42" t="s">
        <v>19</v>
      </c>
      <c r="P7" s="42" t="s">
        <v>20</v>
      </c>
      <c r="Q7" s="43" t="s">
        <v>21</v>
      </c>
      <c r="R7" s="43" t="s">
        <v>22</v>
      </c>
      <c r="S7" s="42" t="s">
        <v>23</v>
      </c>
      <c r="T7" s="42" t="s">
        <v>24</v>
      </c>
      <c r="U7" s="42" t="s">
        <v>25</v>
      </c>
      <c r="V7" s="42" t="s">
        <v>26</v>
      </c>
    </row>
    <row r="8" spans="1:22" ht="21.75" customHeight="1" thickBot="1" x14ac:dyDescent="0.25">
      <c r="A8" s="33"/>
      <c r="B8" s="44" t="s">
        <v>6</v>
      </c>
      <c r="C8" s="45" t="s">
        <v>9</v>
      </c>
      <c r="D8" s="46" t="s">
        <v>8</v>
      </c>
      <c r="E8" s="47" t="s">
        <v>7</v>
      </c>
      <c r="F8" s="47" t="s">
        <v>7</v>
      </c>
      <c r="G8" s="48" t="s">
        <v>27</v>
      </c>
      <c r="H8" s="49"/>
      <c r="I8" s="50"/>
      <c r="J8" s="51">
        <v>1252844</v>
      </c>
      <c r="K8" s="51">
        <v>0</v>
      </c>
      <c r="L8" s="52">
        <f>J8+K8</f>
        <v>1252844</v>
      </c>
      <c r="M8" s="40"/>
      <c r="N8" s="53" t="s">
        <v>28</v>
      </c>
      <c r="O8" s="54" t="s">
        <v>19</v>
      </c>
      <c r="P8" s="54" t="s">
        <v>20</v>
      </c>
      <c r="Q8" s="55" t="s">
        <v>21</v>
      </c>
      <c r="R8" s="55" t="s">
        <v>22</v>
      </c>
      <c r="S8" s="54" t="s">
        <v>23</v>
      </c>
      <c r="T8" s="54" t="s">
        <v>24</v>
      </c>
      <c r="U8" s="54" t="s">
        <v>25</v>
      </c>
      <c r="V8" s="54" t="s">
        <v>26</v>
      </c>
    </row>
    <row r="9" spans="1:22" ht="21.75" customHeight="1" thickBot="1" x14ac:dyDescent="0.25">
      <c r="A9" s="33"/>
      <c r="B9" s="56"/>
      <c r="C9" s="57"/>
      <c r="D9" s="58"/>
      <c r="E9" s="59">
        <v>5512</v>
      </c>
      <c r="F9" s="60">
        <v>5901</v>
      </c>
      <c r="G9" s="61"/>
      <c r="H9" s="62"/>
      <c r="I9" s="63" t="s">
        <v>29</v>
      </c>
      <c r="J9" s="64">
        <v>1252844</v>
      </c>
      <c r="K9" s="64">
        <f>-K10</f>
        <v>-1150598.1000000001</v>
      </c>
      <c r="L9" s="65">
        <f>J9+K9</f>
        <v>102245.89999999991</v>
      </c>
      <c r="M9" s="40"/>
      <c r="N9" s="66"/>
      <c r="O9" s="67"/>
      <c r="P9" s="67"/>
      <c r="Q9" s="68"/>
      <c r="R9" s="68"/>
      <c r="S9" s="67"/>
      <c r="T9" s="67"/>
      <c r="U9" s="67"/>
      <c r="V9" s="69"/>
    </row>
    <row r="10" spans="1:22" ht="8.25" customHeight="1" thickBot="1" x14ac:dyDescent="0.25">
      <c r="A10" s="70"/>
      <c r="B10" s="70"/>
      <c r="C10" s="71"/>
      <c r="D10" s="70"/>
      <c r="E10" s="70"/>
      <c r="F10" s="70"/>
      <c r="G10" s="72"/>
      <c r="H10" s="73"/>
      <c r="I10" s="74"/>
      <c r="J10" s="74"/>
      <c r="K10" s="75">
        <f>SUM(K11:K182)/2</f>
        <v>1150598.1000000001</v>
      </c>
      <c r="L10" s="76"/>
      <c r="M10" s="40"/>
      <c r="N10" s="66"/>
      <c r="O10" s="67"/>
      <c r="P10" s="67"/>
      <c r="Q10" s="68"/>
      <c r="R10" s="68"/>
      <c r="S10" s="67"/>
      <c r="T10" s="67"/>
      <c r="U10" s="67"/>
      <c r="V10" s="69"/>
    </row>
    <row r="11" spans="1:22" s="21" customFormat="1" ht="33.75" x14ac:dyDescent="0.25">
      <c r="A11" s="125">
        <v>1</v>
      </c>
      <c r="B11" s="78" t="s">
        <v>6</v>
      </c>
      <c r="C11" s="79" t="s">
        <v>30</v>
      </c>
      <c r="D11" s="80" t="s">
        <v>8</v>
      </c>
      <c r="E11" s="81" t="s">
        <v>7</v>
      </c>
      <c r="F11" s="82" t="s">
        <v>7</v>
      </c>
      <c r="G11" s="83" t="s">
        <v>31</v>
      </c>
      <c r="H11" s="22" t="s">
        <v>32</v>
      </c>
      <c r="I11" s="12" t="s">
        <v>33</v>
      </c>
      <c r="J11" s="84">
        <v>0</v>
      </c>
      <c r="K11" s="85">
        <v>7500</v>
      </c>
      <c r="L11" s="86">
        <f>J11+K11</f>
        <v>7500</v>
      </c>
      <c r="M11" s="87"/>
      <c r="N11" s="88">
        <v>7500</v>
      </c>
      <c r="O11" s="77">
        <v>2223</v>
      </c>
      <c r="P11" s="89" t="s">
        <v>34</v>
      </c>
      <c r="Q11" s="90" t="s">
        <v>35</v>
      </c>
      <c r="R11" s="90"/>
      <c r="S11" s="91" t="s">
        <v>36</v>
      </c>
      <c r="T11" s="91" t="s">
        <v>37</v>
      </c>
      <c r="U11" s="92" t="s">
        <v>38</v>
      </c>
      <c r="V11" s="93" t="s">
        <v>30</v>
      </c>
    </row>
    <row r="12" spans="1:22" s="21" customFormat="1" ht="23.25" thickBot="1" x14ac:dyDescent="0.3">
      <c r="A12" s="124"/>
      <c r="B12" s="53"/>
      <c r="C12" s="94"/>
      <c r="D12" s="95"/>
      <c r="E12" s="9">
        <v>5512</v>
      </c>
      <c r="F12" s="10">
        <v>5222</v>
      </c>
      <c r="G12" s="96"/>
      <c r="H12" s="97"/>
      <c r="I12" s="30" t="s">
        <v>11</v>
      </c>
      <c r="J12" s="14">
        <f>J11</f>
        <v>0</v>
      </c>
      <c r="K12" s="11">
        <f>K11</f>
        <v>7500</v>
      </c>
      <c r="L12" s="98">
        <f>J12+K12</f>
        <v>7500</v>
      </c>
      <c r="M12" s="87"/>
      <c r="N12" s="88"/>
      <c r="O12" s="77"/>
      <c r="P12" s="89"/>
      <c r="Q12" s="90"/>
      <c r="R12" s="90"/>
      <c r="S12" s="91"/>
      <c r="T12" s="91"/>
      <c r="U12" s="92"/>
      <c r="V12" s="93"/>
    </row>
    <row r="13" spans="1:22" s="21" customFormat="1" ht="31.5" x14ac:dyDescent="0.25">
      <c r="A13" s="125">
        <v>2</v>
      </c>
      <c r="B13" s="78" t="s">
        <v>6</v>
      </c>
      <c r="C13" s="79" t="s">
        <v>39</v>
      </c>
      <c r="D13" s="99" t="s">
        <v>8</v>
      </c>
      <c r="E13" s="100" t="s">
        <v>7</v>
      </c>
      <c r="F13" s="101" t="s">
        <v>7</v>
      </c>
      <c r="G13" s="83" t="s">
        <v>31</v>
      </c>
      <c r="H13" s="22" t="s">
        <v>40</v>
      </c>
      <c r="I13" s="12" t="s">
        <v>41</v>
      </c>
      <c r="J13" s="84">
        <v>0</v>
      </c>
      <c r="K13" s="85">
        <v>8000</v>
      </c>
      <c r="L13" s="86">
        <f t="shared" ref="L13:L139" si="0">J13+K13</f>
        <v>8000</v>
      </c>
      <c r="M13" s="87"/>
      <c r="N13" s="88">
        <v>8000</v>
      </c>
      <c r="O13" s="77">
        <v>2224</v>
      </c>
      <c r="P13" s="89" t="s">
        <v>34</v>
      </c>
      <c r="Q13" s="90" t="s">
        <v>42</v>
      </c>
      <c r="R13" s="90"/>
      <c r="S13" s="91" t="s">
        <v>43</v>
      </c>
      <c r="T13" s="91" t="s">
        <v>44</v>
      </c>
      <c r="U13" s="92" t="s">
        <v>45</v>
      </c>
      <c r="V13" s="93" t="s">
        <v>39</v>
      </c>
    </row>
    <row r="14" spans="1:22" s="21" customFormat="1" ht="23.25" thickBot="1" x14ac:dyDescent="0.3">
      <c r="A14" s="124"/>
      <c r="B14" s="53"/>
      <c r="C14" s="94"/>
      <c r="D14" s="95"/>
      <c r="E14" s="9">
        <v>5512</v>
      </c>
      <c r="F14" s="10">
        <v>5222</v>
      </c>
      <c r="G14" s="96"/>
      <c r="H14" s="97"/>
      <c r="I14" s="30" t="s">
        <v>11</v>
      </c>
      <c r="J14" s="14">
        <f>J13</f>
        <v>0</v>
      </c>
      <c r="K14" s="11">
        <f>K13</f>
        <v>8000</v>
      </c>
      <c r="L14" s="98">
        <f>J14+K14</f>
        <v>8000</v>
      </c>
      <c r="M14" s="87"/>
      <c r="N14" s="88"/>
      <c r="O14" s="77"/>
      <c r="P14" s="89"/>
      <c r="Q14" s="90"/>
      <c r="R14" s="90"/>
      <c r="S14" s="91"/>
      <c r="T14" s="91"/>
      <c r="U14" s="92"/>
      <c r="V14" s="93"/>
    </row>
    <row r="15" spans="1:22" s="21" customFormat="1" ht="31.5" x14ac:dyDescent="0.25">
      <c r="A15" s="125">
        <v>3</v>
      </c>
      <c r="B15" s="102" t="s">
        <v>6</v>
      </c>
      <c r="C15" s="103" t="s">
        <v>46</v>
      </c>
      <c r="D15" s="99" t="s">
        <v>8</v>
      </c>
      <c r="E15" s="100" t="s">
        <v>7</v>
      </c>
      <c r="F15" s="101" t="s">
        <v>7</v>
      </c>
      <c r="G15" s="104" t="s">
        <v>31</v>
      </c>
      <c r="H15" s="105" t="s">
        <v>40</v>
      </c>
      <c r="I15" s="106" t="s">
        <v>47</v>
      </c>
      <c r="J15" s="107">
        <v>0</v>
      </c>
      <c r="K15" s="88">
        <v>28000</v>
      </c>
      <c r="L15" s="108">
        <f t="shared" si="0"/>
        <v>28000</v>
      </c>
      <c r="M15" s="87"/>
      <c r="N15" s="88">
        <v>28000</v>
      </c>
      <c r="O15" s="77">
        <v>2225</v>
      </c>
      <c r="P15" s="89" t="s">
        <v>34</v>
      </c>
      <c r="Q15" s="90" t="s">
        <v>42</v>
      </c>
      <c r="R15" s="90"/>
      <c r="S15" s="91" t="s">
        <v>43</v>
      </c>
      <c r="T15" s="91" t="s">
        <v>44</v>
      </c>
      <c r="U15" s="92" t="s">
        <v>48</v>
      </c>
      <c r="V15" s="93" t="s">
        <v>46</v>
      </c>
    </row>
    <row r="16" spans="1:22" s="21" customFormat="1" ht="23.25" thickBot="1" x14ac:dyDescent="0.3">
      <c r="A16" s="124"/>
      <c r="B16" s="53"/>
      <c r="C16" s="94"/>
      <c r="D16" s="95"/>
      <c r="E16" s="9">
        <v>5512</v>
      </c>
      <c r="F16" s="10">
        <v>5222</v>
      </c>
      <c r="G16" s="96"/>
      <c r="H16" s="97"/>
      <c r="I16" s="30" t="s">
        <v>11</v>
      </c>
      <c r="J16" s="14">
        <f>J15</f>
        <v>0</v>
      </c>
      <c r="K16" s="11">
        <f>K15</f>
        <v>28000</v>
      </c>
      <c r="L16" s="98">
        <f>J16+K16</f>
        <v>28000</v>
      </c>
      <c r="M16" s="87"/>
      <c r="N16" s="88"/>
      <c r="O16" s="77"/>
      <c r="P16" s="89"/>
      <c r="Q16" s="90"/>
      <c r="R16" s="90"/>
      <c r="S16" s="91"/>
      <c r="T16" s="91"/>
      <c r="U16" s="92"/>
      <c r="V16" s="93"/>
    </row>
    <row r="17" spans="1:22" s="21" customFormat="1" ht="31.5" x14ac:dyDescent="0.25">
      <c r="A17" s="125">
        <v>4</v>
      </c>
      <c r="B17" s="102" t="s">
        <v>6</v>
      </c>
      <c r="C17" s="103" t="s">
        <v>49</v>
      </c>
      <c r="D17" s="99" t="s">
        <v>8</v>
      </c>
      <c r="E17" s="100" t="s">
        <v>7</v>
      </c>
      <c r="F17" s="101" t="s">
        <v>7</v>
      </c>
      <c r="G17" s="104" t="s">
        <v>31</v>
      </c>
      <c r="H17" s="105" t="s">
        <v>40</v>
      </c>
      <c r="I17" s="106" t="s">
        <v>50</v>
      </c>
      <c r="J17" s="107">
        <v>0</v>
      </c>
      <c r="K17" s="88">
        <v>10000</v>
      </c>
      <c r="L17" s="108">
        <f t="shared" si="0"/>
        <v>10000</v>
      </c>
      <c r="M17" s="87"/>
      <c r="N17" s="88">
        <v>10000</v>
      </c>
      <c r="O17" s="77">
        <v>2226</v>
      </c>
      <c r="P17" s="89" t="s">
        <v>34</v>
      </c>
      <c r="Q17" s="90" t="s">
        <v>42</v>
      </c>
      <c r="R17" s="90"/>
      <c r="S17" s="91" t="s">
        <v>43</v>
      </c>
      <c r="T17" s="91" t="s">
        <v>44</v>
      </c>
      <c r="U17" s="92" t="s">
        <v>51</v>
      </c>
      <c r="V17" s="93" t="s">
        <v>49</v>
      </c>
    </row>
    <row r="18" spans="1:22" s="21" customFormat="1" ht="23.25" thickBot="1" x14ac:dyDescent="0.3">
      <c r="A18" s="124"/>
      <c r="B18" s="53"/>
      <c r="C18" s="94"/>
      <c r="D18" s="95"/>
      <c r="E18" s="9">
        <v>5512</v>
      </c>
      <c r="F18" s="10">
        <v>5222</v>
      </c>
      <c r="G18" s="96"/>
      <c r="H18" s="97"/>
      <c r="I18" s="30" t="s">
        <v>11</v>
      </c>
      <c r="J18" s="14">
        <f>J17</f>
        <v>0</v>
      </c>
      <c r="K18" s="11">
        <f>K17</f>
        <v>10000</v>
      </c>
      <c r="L18" s="98">
        <f>J18+K18</f>
        <v>10000</v>
      </c>
      <c r="M18" s="87"/>
      <c r="N18" s="88"/>
      <c r="O18" s="77"/>
      <c r="P18" s="89"/>
      <c r="Q18" s="90"/>
      <c r="R18" s="90"/>
      <c r="S18" s="91"/>
      <c r="T18" s="91"/>
      <c r="U18" s="92"/>
      <c r="V18" s="93"/>
    </row>
    <row r="19" spans="1:22" s="21" customFormat="1" ht="31.5" x14ac:dyDescent="0.25">
      <c r="A19" s="125">
        <v>5</v>
      </c>
      <c r="B19" s="102" t="s">
        <v>6</v>
      </c>
      <c r="C19" s="103" t="s">
        <v>52</v>
      </c>
      <c r="D19" s="99" t="s">
        <v>8</v>
      </c>
      <c r="E19" s="100" t="s">
        <v>7</v>
      </c>
      <c r="F19" s="101" t="s">
        <v>7</v>
      </c>
      <c r="G19" s="104" t="s">
        <v>31</v>
      </c>
      <c r="H19" s="105" t="s">
        <v>53</v>
      </c>
      <c r="I19" s="106" t="s">
        <v>54</v>
      </c>
      <c r="J19" s="107">
        <v>0</v>
      </c>
      <c r="K19" s="88">
        <v>7500</v>
      </c>
      <c r="L19" s="108">
        <f t="shared" si="0"/>
        <v>7500</v>
      </c>
      <c r="M19" s="87"/>
      <c r="N19" s="88">
        <v>7500</v>
      </c>
      <c r="O19" s="77">
        <v>2227</v>
      </c>
      <c r="P19" s="89" t="s">
        <v>34</v>
      </c>
      <c r="Q19" s="90" t="s">
        <v>55</v>
      </c>
      <c r="R19" s="90"/>
      <c r="S19" s="91" t="s">
        <v>56</v>
      </c>
      <c r="T19" s="91" t="s">
        <v>44</v>
      </c>
      <c r="U19" s="92" t="s">
        <v>38</v>
      </c>
      <c r="V19" s="93" t="s">
        <v>52</v>
      </c>
    </row>
    <row r="20" spans="1:22" s="21" customFormat="1" ht="23.25" thickBot="1" x14ac:dyDescent="0.3">
      <c r="A20" s="124"/>
      <c r="B20" s="53"/>
      <c r="C20" s="94"/>
      <c r="D20" s="95"/>
      <c r="E20" s="9">
        <v>5512</v>
      </c>
      <c r="F20" s="10">
        <v>5222</v>
      </c>
      <c r="G20" s="96"/>
      <c r="H20" s="97"/>
      <c r="I20" s="30" t="s">
        <v>11</v>
      </c>
      <c r="J20" s="14">
        <f>J19</f>
        <v>0</v>
      </c>
      <c r="K20" s="11">
        <f>K19</f>
        <v>7500</v>
      </c>
      <c r="L20" s="98">
        <f>J20+K20</f>
        <v>7500</v>
      </c>
      <c r="M20" s="87"/>
      <c r="N20" s="88"/>
      <c r="O20" s="77"/>
      <c r="P20" s="89"/>
      <c r="Q20" s="90"/>
      <c r="R20" s="90"/>
      <c r="S20" s="91"/>
      <c r="T20" s="91"/>
      <c r="U20" s="92"/>
      <c r="V20" s="93"/>
    </row>
    <row r="21" spans="1:22" s="21" customFormat="1" ht="33.75" x14ac:dyDescent="0.25">
      <c r="A21" s="125">
        <v>6</v>
      </c>
      <c r="B21" s="102" t="s">
        <v>6</v>
      </c>
      <c r="C21" s="103" t="s">
        <v>57</v>
      </c>
      <c r="D21" s="99" t="s">
        <v>8</v>
      </c>
      <c r="E21" s="100" t="s">
        <v>7</v>
      </c>
      <c r="F21" s="101" t="s">
        <v>7</v>
      </c>
      <c r="G21" s="104" t="s">
        <v>31</v>
      </c>
      <c r="H21" s="105" t="s">
        <v>58</v>
      </c>
      <c r="I21" s="106" t="s">
        <v>59</v>
      </c>
      <c r="J21" s="107">
        <v>0</v>
      </c>
      <c r="K21" s="88">
        <v>12224.1</v>
      </c>
      <c r="L21" s="108">
        <f t="shared" si="0"/>
        <v>12224.1</v>
      </c>
      <c r="M21" s="87"/>
      <c r="N21" s="88">
        <v>12224.1</v>
      </c>
      <c r="O21" s="77">
        <v>2228</v>
      </c>
      <c r="P21" s="89" t="s">
        <v>34</v>
      </c>
      <c r="Q21" s="90" t="s">
        <v>60</v>
      </c>
      <c r="R21" s="90"/>
      <c r="S21" s="91" t="s">
        <v>61</v>
      </c>
      <c r="T21" s="91" t="s">
        <v>37</v>
      </c>
      <c r="U21" s="92" t="s">
        <v>62</v>
      </c>
      <c r="V21" s="93" t="s">
        <v>57</v>
      </c>
    </row>
    <row r="22" spans="1:22" s="21" customFormat="1" ht="23.25" thickBot="1" x14ac:dyDescent="0.3">
      <c r="A22" s="124"/>
      <c r="B22" s="53"/>
      <c r="C22" s="94"/>
      <c r="D22" s="95"/>
      <c r="E22" s="9">
        <v>5512</v>
      </c>
      <c r="F22" s="10">
        <v>5222</v>
      </c>
      <c r="G22" s="96"/>
      <c r="H22" s="97"/>
      <c r="I22" s="30" t="s">
        <v>11</v>
      </c>
      <c r="J22" s="14">
        <f>J21</f>
        <v>0</v>
      </c>
      <c r="K22" s="11">
        <f>K21</f>
        <v>12224.1</v>
      </c>
      <c r="L22" s="98">
        <f>J22+K22</f>
        <v>12224.1</v>
      </c>
      <c r="M22" s="87"/>
      <c r="N22" s="88"/>
      <c r="O22" s="77"/>
      <c r="P22" s="89"/>
      <c r="Q22" s="90"/>
      <c r="R22" s="90"/>
      <c r="S22" s="91"/>
      <c r="T22" s="91"/>
      <c r="U22" s="92"/>
      <c r="V22" s="93"/>
    </row>
    <row r="23" spans="1:22" s="21" customFormat="1" ht="31.5" x14ac:dyDescent="0.25">
      <c r="A23" s="125">
        <v>7</v>
      </c>
      <c r="B23" s="102" t="s">
        <v>6</v>
      </c>
      <c r="C23" s="103" t="s">
        <v>63</v>
      </c>
      <c r="D23" s="99" t="s">
        <v>8</v>
      </c>
      <c r="E23" s="100" t="s">
        <v>7</v>
      </c>
      <c r="F23" s="101" t="s">
        <v>7</v>
      </c>
      <c r="G23" s="104" t="s">
        <v>64</v>
      </c>
      <c r="H23" s="105" t="s">
        <v>65</v>
      </c>
      <c r="I23" s="106" t="s">
        <v>66</v>
      </c>
      <c r="J23" s="107">
        <v>0</v>
      </c>
      <c r="K23" s="88">
        <v>10000</v>
      </c>
      <c r="L23" s="108">
        <f t="shared" si="0"/>
        <v>10000</v>
      </c>
      <c r="M23" s="87"/>
      <c r="N23" s="88">
        <v>10000</v>
      </c>
      <c r="O23" s="77">
        <v>2229</v>
      </c>
      <c r="P23" s="89" t="s">
        <v>34</v>
      </c>
      <c r="Q23" s="90" t="s">
        <v>67</v>
      </c>
      <c r="R23" s="90"/>
      <c r="S23" s="91" t="s">
        <v>68</v>
      </c>
      <c r="T23" s="91" t="s">
        <v>44</v>
      </c>
      <c r="U23" s="92" t="s">
        <v>51</v>
      </c>
      <c r="V23" s="93" t="s">
        <v>63</v>
      </c>
    </row>
    <row r="24" spans="1:22" s="21" customFormat="1" ht="23.25" thickBot="1" x14ac:dyDescent="0.3">
      <c r="A24" s="124"/>
      <c r="B24" s="53"/>
      <c r="C24" s="94"/>
      <c r="D24" s="95"/>
      <c r="E24" s="9">
        <v>5512</v>
      </c>
      <c r="F24" s="10">
        <v>5222</v>
      </c>
      <c r="G24" s="96"/>
      <c r="H24" s="97"/>
      <c r="I24" s="30" t="s">
        <v>11</v>
      </c>
      <c r="J24" s="14">
        <f>J23</f>
        <v>0</v>
      </c>
      <c r="K24" s="11">
        <f>K23</f>
        <v>10000</v>
      </c>
      <c r="L24" s="98">
        <f>J24+K24</f>
        <v>10000</v>
      </c>
      <c r="M24" s="87"/>
      <c r="N24" s="88"/>
      <c r="O24" s="77"/>
      <c r="P24" s="89"/>
      <c r="Q24" s="90"/>
      <c r="R24" s="90"/>
      <c r="S24" s="91"/>
      <c r="T24" s="91"/>
      <c r="U24" s="92"/>
      <c r="V24" s="93"/>
    </row>
    <row r="25" spans="1:22" s="21" customFormat="1" ht="33.75" x14ac:dyDescent="0.25">
      <c r="A25" s="125">
        <v>8</v>
      </c>
      <c r="B25" s="102" t="s">
        <v>6</v>
      </c>
      <c r="C25" s="103" t="s">
        <v>69</v>
      </c>
      <c r="D25" s="99" t="s">
        <v>8</v>
      </c>
      <c r="E25" s="100" t="s">
        <v>7</v>
      </c>
      <c r="F25" s="101" t="s">
        <v>7</v>
      </c>
      <c r="G25" s="104" t="s">
        <v>64</v>
      </c>
      <c r="H25" s="105" t="s">
        <v>70</v>
      </c>
      <c r="I25" s="106" t="s">
        <v>71</v>
      </c>
      <c r="J25" s="107">
        <v>0</v>
      </c>
      <c r="K25" s="88">
        <v>10000</v>
      </c>
      <c r="L25" s="108">
        <f t="shared" si="0"/>
        <v>10000</v>
      </c>
      <c r="M25" s="87"/>
      <c r="N25" s="88">
        <v>10000</v>
      </c>
      <c r="O25" s="77">
        <v>2230</v>
      </c>
      <c r="P25" s="89" t="s">
        <v>34</v>
      </c>
      <c r="Q25" s="90" t="s">
        <v>72</v>
      </c>
      <c r="R25" s="90"/>
      <c r="S25" s="91" t="s">
        <v>73</v>
      </c>
      <c r="T25" s="91" t="s">
        <v>37</v>
      </c>
      <c r="U25" s="92" t="s">
        <v>51</v>
      </c>
      <c r="V25" s="93" t="s">
        <v>69</v>
      </c>
    </row>
    <row r="26" spans="1:22" s="21" customFormat="1" ht="23.25" thickBot="1" x14ac:dyDescent="0.3">
      <c r="A26" s="124"/>
      <c r="B26" s="53"/>
      <c r="C26" s="94"/>
      <c r="D26" s="95"/>
      <c r="E26" s="9">
        <v>5512</v>
      </c>
      <c r="F26" s="10">
        <v>5222</v>
      </c>
      <c r="G26" s="96"/>
      <c r="H26" s="97"/>
      <c r="I26" s="30" t="s">
        <v>11</v>
      </c>
      <c r="J26" s="14">
        <f>J25</f>
        <v>0</v>
      </c>
      <c r="K26" s="11">
        <f>K25</f>
        <v>10000</v>
      </c>
      <c r="L26" s="98">
        <f>J26+K26</f>
        <v>10000</v>
      </c>
      <c r="M26" s="87"/>
      <c r="N26" s="88"/>
      <c r="O26" s="77"/>
      <c r="P26" s="89"/>
      <c r="Q26" s="90"/>
      <c r="R26" s="90"/>
      <c r="S26" s="91"/>
      <c r="T26" s="91"/>
      <c r="U26" s="92"/>
      <c r="V26" s="93"/>
    </row>
    <row r="27" spans="1:22" s="21" customFormat="1" ht="33.75" x14ac:dyDescent="0.25">
      <c r="A27" s="125">
        <v>9</v>
      </c>
      <c r="B27" s="102" t="s">
        <v>6</v>
      </c>
      <c r="C27" s="103" t="s">
        <v>74</v>
      </c>
      <c r="D27" s="99" t="s">
        <v>8</v>
      </c>
      <c r="E27" s="100" t="s">
        <v>7</v>
      </c>
      <c r="F27" s="101" t="s">
        <v>7</v>
      </c>
      <c r="G27" s="104" t="s">
        <v>64</v>
      </c>
      <c r="H27" s="105" t="s">
        <v>70</v>
      </c>
      <c r="I27" s="106" t="s">
        <v>75</v>
      </c>
      <c r="J27" s="107">
        <v>0</v>
      </c>
      <c r="K27" s="88">
        <v>7500</v>
      </c>
      <c r="L27" s="108">
        <f t="shared" si="0"/>
        <v>7500</v>
      </c>
      <c r="M27" s="87"/>
      <c r="N27" s="88">
        <v>7500</v>
      </c>
      <c r="O27" s="77">
        <v>2231</v>
      </c>
      <c r="P27" s="89" t="s">
        <v>34</v>
      </c>
      <c r="Q27" s="90" t="s">
        <v>72</v>
      </c>
      <c r="R27" s="90"/>
      <c r="S27" s="91" t="s">
        <v>73</v>
      </c>
      <c r="T27" s="91" t="s">
        <v>37</v>
      </c>
      <c r="U27" s="92" t="s">
        <v>38</v>
      </c>
      <c r="V27" s="93" t="s">
        <v>74</v>
      </c>
    </row>
    <row r="28" spans="1:22" s="21" customFormat="1" ht="23.25" thickBot="1" x14ac:dyDescent="0.3">
      <c r="A28" s="124"/>
      <c r="B28" s="53"/>
      <c r="C28" s="94"/>
      <c r="D28" s="95"/>
      <c r="E28" s="9">
        <v>5512</v>
      </c>
      <c r="F28" s="10">
        <v>5222</v>
      </c>
      <c r="G28" s="96"/>
      <c r="H28" s="97"/>
      <c r="I28" s="30" t="s">
        <v>11</v>
      </c>
      <c r="J28" s="14">
        <f>J27</f>
        <v>0</v>
      </c>
      <c r="K28" s="11">
        <f>K27</f>
        <v>7500</v>
      </c>
      <c r="L28" s="98">
        <f>J28+K28</f>
        <v>7500</v>
      </c>
      <c r="M28" s="87"/>
      <c r="N28" s="88"/>
      <c r="O28" s="77"/>
      <c r="P28" s="89"/>
      <c r="Q28" s="90"/>
      <c r="R28" s="90"/>
      <c r="S28" s="91"/>
      <c r="T28" s="91"/>
      <c r="U28" s="92"/>
      <c r="V28" s="93"/>
    </row>
    <row r="29" spans="1:22" s="21" customFormat="1" ht="33.75" x14ac:dyDescent="0.25">
      <c r="A29" s="125">
        <v>10</v>
      </c>
      <c r="B29" s="102" t="s">
        <v>6</v>
      </c>
      <c r="C29" s="103" t="s">
        <v>76</v>
      </c>
      <c r="D29" s="99" t="s">
        <v>8</v>
      </c>
      <c r="E29" s="100" t="s">
        <v>7</v>
      </c>
      <c r="F29" s="101" t="s">
        <v>7</v>
      </c>
      <c r="G29" s="104" t="s">
        <v>77</v>
      </c>
      <c r="H29" s="105" t="s">
        <v>78</v>
      </c>
      <c r="I29" s="106" t="s">
        <v>79</v>
      </c>
      <c r="J29" s="107">
        <v>0</v>
      </c>
      <c r="K29" s="88">
        <v>10000</v>
      </c>
      <c r="L29" s="108">
        <f t="shared" si="0"/>
        <v>10000</v>
      </c>
      <c r="M29" s="87"/>
      <c r="N29" s="88">
        <v>10000</v>
      </c>
      <c r="O29" s="77">
        <v>2232</v>
      </c>
      <c r="P29" s="89" t="s">
        <v>34</v>
      </c>
      <c r="Q29" s="90" t="s">
        <v>80</v>
      </c>
      <c r="R29" s="90"/>
      <c r="S29" s="91" t="s">
        <v>81</v>
      </c>
      <c r="T29" s="91" t="s">
        <v>37</v>
      </c>
      <c r="U29" s="92" t="s">
        <v>51</v>
      </c>
      <c r="V29" s="93" t="s">
        <v>76</v>
      </c>
    </row>
    <row r="30" spans="1:22" s="21" customFormat="1" ht="23.25" thickBot="1" x14ac:dyDescent="0.3">
      <c r="A30" s="124"/>
      <c r="B30" s="53"/>
      <c r="C30" s="94"/>
      <c r="D30" s="95"/>
      <c r="E30" s="9">
        <v>5512</v>
      </c>
      <c r="F30" s="10">
        <v>5222</v>
      </c>
      <c r="G30" s="96"/>
      <c r="H30" s="97"/>
      <c r="I30" s="30" t="s">
        <v>11</v>
      </c>
      <c r="J30" s="14">
        <f>J29</f>
        <v>0</v>
      </c>
      <c r="K30" s="11">
        <f>K29</f>
        <v>10000</v>
      </c>
      <c r="L30" s="98">
        <f>J30+K30</f>
        <v>10000</v>
      </c>
      <c r="M30" s="87"/>
      <c r="N30" s="88"/>
      <c r="O30" s="77"/>
      <c r="P30" s="89"/>
      <c r="Q30" s="90"/>
      <c r="R30" s="90"/>
      <c r="S30" s="91"/>
      <c r="T30" s="91"/>
      <c r="U30" s="92"/>
      <c r="V30" s="93"/>
    </row>
    <row r="31" spans="1:22" s="21" customFormat="1" ht="33.75" x14ac:dyDescent="0.25">
      <c r="A31" s="125">
        <v>11</v>
      </c>
      <c r="B31" s="102" t="s">
        <v>6</v>
      </c>
      <c r="C31" s="103" t="s">
        <v>82</v>
      </c>
      <c r="D31" s="99" t="s">
        <v>8</v>
      </c>
      <c r="E31" s="100" t="s">
        <v>7</v>
      </c>
      <c r="F31" s="101" t="s">
        <v>7</v>
      </c>
      <c r="G31" s="104" t="s">
        <v>77</v>
      </c>
      <c r="H31" s="105" t="s">
        <v>78</v>
      </c>
      <c r="I31" s="106" t="s">
        <v>83</v>
      </c>
      <c r="J31" s="107">
        <v>0</v>
      </c>
      <c r="K31" s="88">
        <v>7500</v>
      </c>
      <c r="L31" s="108">
        <f t="shared" si="0"/>
        <v>7500</v>
      </c>
      <c r="M31" s="87"/>
      <c r="N31" s="88">
        <v>7500</v>
      </c>
      <c r="O31" s="77">
        <v>2233</v>
      </c>
      <c r="P31" s="89" t="s">
        <v>34</v>
      </c>
      <c r="Q31" s="90" t="s">
        <v>80</v>
      </c>
      <c r="R31" s="90"/>
      <c r="S31" s="91" t="s">
        <v>81</v>
      </c>
      <c r="T31" s="91" t="s">
        <v>37</v>
      </c>
      <c r="U31" s="92" t="s">
        <v>38</v>
      </c>
      <c r="V31" s="93" t="s">
        <v>82</v>
      </c>
    </row>
    <row r="32" spans="1:22" s="21" customFormat="1" ht="23.25" thickBot="1" x14ac:dyDescent="0.3">
      <c r="A32" s="124"/>
      <c r="B32" s="53"/>
      <c r="C32" s="94"/>
      <c r="D32" s="95"/>
      <c r="E32" s="9">
        <v>5512</v>
      </c>
      <c r="F32" s="10">
        <v>5222</v>
      </c>
      <c r="G32" s="96"/>
      <c r="H32" s="97"/>
      <c r="I32" s="30" t="s">
        <v>11</v>
      </c>
      <c r="J32" s="14">
        <f>J31</f>
        <v>0</v>
      </c>
      <c r="K32" s="11">
        <f>K31</f>
        <v>7500</v>
      </c>
      <c r="L32" s="98">
        <f>J32+K32</f>
        <v>7500</v>
      </c>
      <c r="M32" s="87"/>
      <c r="N32" s="88"/>
      <c r="O32" s="77"/>
      <c r="P32" s="89"/>
      <c r="Q32" s="90"/>
      <c r="R32" s="90"/>
      <c r="S32" s="91"/>
      <c r="T32" s="91"/>
      <c r="U32" s="92"/>
      <c r="V32" s="93"/>
    </row>
    <row r="33" spans="1:22" s="21" customFormat="1" ht="31.5" x14ac:dyDescent="0.25">
      <c r="A33" s="125">
        <v>12</v>
      </c>
      <c r="B33" s="102" t="s">
        <v>6</v>
      </c>
      <c r="C33" s="103" t="s">
        <v>84</v>
      </c>
      <c r="D33" s="99" t="s">
        <v>8</v>
      </c>
      <c r="E33" s="100" t="s">
        <v>7</v>
      </c>
      <c r="F33" s="101" t="s">
        <v>7</v>
      </c>
      <c r="G33" s="104" t="s">
        <v>31</v>
      </c>
      <c r="H33" s="105" t="s">
        <v>85</v>
      </c>
      <c r="I33" s="106" t="s">
        <v>86</v>
      </c>
      <c r="J33" s="107">
        <v>0</v>
      </c>
      <c r="K33" s="88">
        <v>10000</v>
      </c>
      <c r="L33" s="108">
        <f t="shared" si="0"/>
        <v>10000</v>
      </c>
      <c r="M33" s="87"/>
      <c r="N33" s="88">
        <v>10000</v>
      </c>
      <c r="O33" s="77">
        <v>2234</v>
      </c>
      <c r="P33" s="89" t="s">
        <v>34</v>
      </c>
      <c r="Q33" s="90" t="s">
        <v>87</v>
      </c>
      <c r="R33" s="90" t="s">
        <v>88</v>
      </c>
      <c r="S33" s="91" t="s">
        <v>89</v>
      </c>
      <c r="T33" s="91" t="s">
        <v>44</v>
      </c>
      <c r="U33" s="92" t="s">
        <v>51</v>
      </c>
      <c r="V33" s="93" t="s">
        <v>84</v>
      </c>
    </row>
    <row r="34" spans="1:22" s="21" customFormat="1" ht="23.25" thickBot="1" x14ac:dyDescent="0.3">
      <c r="A34" s="124"/>
      <c r="B34" s="53"/>
      <c r="C34" s="94"/>
      <c r="D34" s="95"/>
      <c r="E34" s="9">
        <v>5512</v>
      </c>
      <c r="F34" s="10">
        <v>5222</v>
      </c>
      <c r="G34" s="96"/>
      <c r="H34" s="97"/>
      <c r="I34" s="30" t="s">
        <v>11</v>
      </c>
      <c r="J34" s="14">
        <f>J33</f>
        <v>0</v>
      </c>
      <c r="K34" s="11">
        <f>K33</f>
        <v>10000</v>
      </c>
      <c r="L34" s="98">
        <f>J34+K34</f>
        <v>10000</v>
      </c>
      <c r="M34" s="87"/>
      <c r="N34" s="88"/>
      <c r="O34" s="77"/>
      <c r="P34" s="89"/>
      <c r="Q34" s="90"/>
      <c r="R34" s="90"/>
      <c r="S34" s="91"/>
      <c r="T34" s="91"/>
      <c r="U34" s="92"/>
      <c r="V34" s="93"/>
    </row>
    <row r="35" spans="1:22" s="21" customFormat="1" ht="31.5" x14ac:dyDescent="0.25">
      <c r="A35" s="125">
        <v>13</v>
      </c>
      <c r="B35" s="102" t="s">
        <v>6</v>
      </c>
      <c r="C35" s="103" t="s">
        <v>90</v>
      </c>
      <c r="D35" s="99" t="s">
        <v>8</v>
      </c>
      <c r="E35" s="100" t="s">
        <v>7</v>
      </c>
      <c r="F35" s="101" t="s">
        <v>7</v>
      </c>
      <c r="G35" s="104" t="s">
        <v>31</v>
      </c>
      <c r="H35" s="105" t="s">
        <v>85</v>
      </c>
      <c r="I35" s="106" t="s">
        <v>91</v>
      </c>
      <c r="J35" s="107">
        <v>0</v>
      </c>
      <c r="K35" s="88">
        <v>16800</v>
      </c>
      <c r="L35" s="108">
        <f t="shared" si="0"/>
        <v>16800</v>
      </c>
      <c r="M35" s="87"/>
      <c r="N35" s="88">
        <v>16800</v>
      </c>
      <c r="O35" s="77">
        <v>2235</v>
      </c>
      <c r="P35" s="89" t="s">
        <v>34</v>
      </c>
      <c r="Q35" s="90" t="s">
        <v>87</v>
      </c>
      <c r="R35" s="90" t="s">
        <v>88</v>
      </c>
      <c r="S35" s="91" t="s">
        <v>89</v>
      </c>
      <c r="T35" s="91" t="s">
        <v>44</v>
      </c>
      <c r="U35" s="92" t="s">
        <v>92</v>
      </c>
      <c r="V35" s="93" t="s">
        <v>90</v>
      </c>
    </row>
    <row r="36" spans="1:22" s="21" customFormat="1" ht="23.25" thickBot="1" x14ac:dyDescent="0.3">
      <c r="A36" s="124"/>
      <c r="B36" s="53"/>
      <c r="C36" s="94"/>
      <c r="D36" s="95"/>
      <c r="E36" s="9">
        <v>5512</v>
      </c>
      <c r="F36" s="10">
        <v>5222</v>
      </c>
      <c r="G36" s="96"/>
      <c r="H36" s="97"/>
      <c r="I36" s="30" t="s">
        <v>11</v>
      </c>
      <c r="J36" s="14">
        <f>J35</f>
        <v>0</v>
      </c>
      <c r="K36" s="11">
        <f>K35</f>
        <v>16800</v>
      </c>
      <c r="L36" s="98">
        <f>J36+K36</f>
        <v>16800</v>
      </c>
      <c r="M36" s="87"/>
      <c r="N36" s="88"/>
      <c r="O36" s="77"/>
      <c r="P36" s="89"/>
      <c r="Q36" s="90"/>
      <c r="R36" s="90"/>
      <c r="S36" s="91"/>
      <c r="T36" s="91"/>
      <c r="U36" s="92"/>
      <c r="V36" s="93"/>
    </row>
    <row r="37" spans="1:22" s="21" customFormat="1" ht="33.75" x14ac:dyDescent="0.25">
      <c r="A37" s="125">
        <v>14</v>
      </c>
      <c r="B37" s="102" t="s">
        <v>6</v>
      </c>
      <c r="C37" s="103" t="s">
        <v>93</v>
      </c>
      <c r="D37" s="99" t="s">
        <v>8</v>
      </c>
      <c r="E37" s="100" t="s">
        <v>7</v>
      </c>
      <c r="F37" s="101" t="s">
        <v>7</v>
      </c>
      <c r="G37" s="104" t="s">
        <v>94</v>
      </c>
      <c r="H37" s="105" t="s">
        <v>95</v>
      </c>
      <c r="I37" s="106" t="s">
        <v>96</v>
      </c>
      <c r="J37" s="107">
        <v>0</v>
      </c>
      <c r="K37" s="88">
        <v>9400</v>
      </c>
      <c r="L37" s="108">
        <f t="shared" si="0"/>
        <v>9400</v>
      </c>
      <c r="M37" s="87"/>
      <c r="N37" s="88">
        <v>9400</v>
      </c>
      <c r="O37" s="77">
        <v>2236</v>
      </c>
      <c r="P37" s="89" t="s">
        <v>34</v>
      </c>
      <c r="Q37" s="90" t="s">
        <v>97</v>
      </c>
      <c r="R37" s="90"/>
      <c r="S37" s="91" t="s">
        <v>98</v>
      </c>
      <c r="T37" s="91" t="s">
        <v>37</v>
      </c>
      <c r="U37" s="92" t="s">
        <v>99</v>
      </c>
      <c r="V37" s="93" t="s">
        <v>93</v>
      </c>
    </row>
    <row r="38" spans="1:22" s="21" customFormat="1" ht="23.25" thickBot="1" x14ac:dyDescent="0.3">
      <c r="A38" s="124"/>
      <c r="B38" s="53"/>
      <c r="C38" s="94"/>
      <c r="D38" s="95"/>
      <c r="E38" s="9">
        <v>5512</v>
      </c>
      <c r="F38" s="10">
        <v>5222</v>
      </c>
      <c r="G38" s="96"/>
      <c r="H38" s="97"/>
      <c r="I38" s="30" t="s">
        <v>11</v>
      </c>
      <c r="J38" s="14">
        <f>J37</f>
        <v>0</v>
      </c>
      <c r="K38" s="11">
        <f>K37</f>
        <v>9400</v>
      </c>
      <c r="L38" s="98">
        <f>J38+K38</f>
        <v>9400</v>
      </c>
      <c r="M38" s="87"/>
      <c r="N38" s="88"/>
      <c r="O38" s="77"/>
      <c r="P38" s="89"/>
      <c r="Q38" s="90"/>
      <c r="R38" s="90"/>
      <c r="S38" s="91"/>
      <c r="T38" s="91"/>
      <c r="U38" s="92"/>
      <c r="V38" s="93"/>
    </row>
    <row r="39" spans="1:22" s="21" customFormat="1" ht="33.75" x14ac:dyDescent="0.25">
      <c r="A39" s="125">
        <v>15</v>
      </c>
      <c r="B39" s="102" t="s">
        <v>6</v>
      </c>
      <c r="C39" s="103" t="s">
        <v>100</v>
      </c>
      <c r="D39" s="99" t="s">
        <v>8</v>
      </c>
      <c r="E39" s="100" t="s">
        <v>7</v>
      </c>
      <c r="F39" s="101" t="s">
        <v>7</v>
      </c>
      <c r="G39" s="104" t="s">
        <v>94</v>
      </c>
      <c r="H39" s="105" t="s">
        <v>95</v>
      </c>
      <c r="I39" s="106" t="s">
        <v>101</v>
      </c>
      <c r="J39" s="107">
        <v>0</v>
      </c>
      <c r="K39" s="88">
        <v>10000</v>
      </c>
      <c r="L39" s="108">
        <f t="shared" si="0"/>
        <v>10000</v>
      </c>
      <c r="M39" s="87"/>
      <c r="N39" s="88">
        <v>10000</v>
      </c>
      <c r="O39" s="77">
        <v>2237</v>
      </c>
      <c r="P39" s="89" t="s">
        <v>34</v>
      </c>
      <c r="Q39" s="90" t="s">
        <v>97</v>
      </c>
      <c r="R39" s="90"/>
      <c r="S39" s="91" t="s">
        <v>98</v>
      </c>
      <c r="T39" s="91" t="s">
        <v>37</v>
      </c>
      <c r="U39" s="92" t="s">
        <v>51</v>
      </c>
      <c r="V39" s="93" t="s">
        <v>100</v>
      </c>
    </row>
    <row r="40" spans="1:22" s="21" customFormat="1" ht="23.25" thickBot="1" x14ac:dyDescent="0.3">
      <c r="A40" s="124"/>
      <c r="B40" s="53"/>
      <c r="C40" s="94"/>
      <c r="D40" s="95"/>
      <c r="E40" s="9">
        <v>5512</v>
      </c>
      <c r="F40" s="10">
        <v>5222</v>
      </c>
      <c r="G40" s="96"/>
      <c r="H40" s="97"/>
      <c r="I40" s="30" t="s">
        <v>11</v>
      </c>
      <c r="J40" s="14">
        <f>J39</f>
        <v>0</v>
      </c>
      <c r="K40" s="11">
        <f>K39</f>
        <v>10000</v>
      </c>
      <c r="L40" s="98">
        <f>J40+K40</f>
        <v>10000</v>
      </c>
      <c r="M40" s="87"/>
      <c r="N40" s="88"/>
      <c r="O40" s="77"/>
      <c r="P40" s="89"/>
      <c r="Q40" s="90"/>
      <c r="R40" s="90"/>
      <c r="S40" s="91"/>
      <c r="T40" s="91"/>
      <c r="U40" s="92"/>
      <c r="V40" s="93"/>
    </row>
    <row r="41" spans="1:22" s="21" customFormat="1" ht="42" x14ac:dyDescent="0.25">
      <c r="A41" s="125">
        <v>16</v>
      </c>
      <c r="B41" s="102" t="s">
        <v>6</v>
      </c>
      <c r="C41" s="103" t="s">
        <v>102</v>
      </c>
      <c r="D41" s="99" t="s">
        <v>8</v>
      </c>
      <c r="E41" s="100" t="s">
        <v>7</v>
      </c>
      <c r="F41" s="101" t="s">
        <v>7</v>
      </c>
      <c r="G41" s="104" t="s">
        <v>31</v>
      </c>
      <c r="H41" s="105" t="s">
        <v>103</v>
      </c>
      <c r="I41" s="106" t="s">
        <v>91</v>
      </c>
      <c r="J41" s="107">
        <v>0</v>
      </c>
      <c r="K41" s="88">
        <v>5950</v>
      </c>
      <c r="L41" s="108">
        <f t="shared" si="0"/>
        <v>5950</v>
      </c>
      <c r="M41" s="87"/>
      <c r="N41" s="88">
        <v>5950</v>
      </c>
      <c r="O41" s="77">
        <v>2238</v>
      </c>
      <c r="P41" s="89" t="s">
        <v>34</v>
      </c>
      <c r="Q41" s="90" t="s">
        <v>104</v>
      </c>
      <c r="R41" s="90"/>
      <c r="S41" s="91" t="s">
        <v>105</v>
      </c>
      <c r="T41" s="91" t="s">
        <v>37</v>
      </c>
      <c r="U41" s="92" t="s">
        <v>106</v>
      </c>
      <c r="V41" s="93" t="s">
        <v>102</v>
      </c>
    </row>
    <row r="42" spans="1:22" s="21" customFormat="1" ht="23.25" thickBot="1" x14ac:dyDescent="0.3">
      <c r="A42" s="124"/>
      <c r="B42" s="53"/>
      <c r="C42" s="94"/>
      <c r="D42" s="95"/>
      <c r="E42" s="9">
        <v>5512</v>
      </c>
      <c r="F42" s="10">
        <v>5222</v>
      </c>
      <c r="G42" s="96"/>
      <c r="H42" s="97"/>
      <c r="I42" s="30" t="s">
        <v>11</v>
      </c>
      <c r="J42" s="14">
        <f>J41</f>
        <v>0</v>
      </c>
      <c r="K42" s="11">
        <f>K41</f>
        <v>5950</v>
      </c>
      <c r="L42" s="98">
        <f>J42+K42</f>
        <v>5950</v>
      </c>
      <c r="M42" s="87"/>
      <c r="N42" s="88"/>
      <c r="O42" s="77"/>
      <c r="P42" s="89"/>
      <c r="Q42" s="90"/>
      <c r="R42" s="90"/>
      <c r="S42" s="91"/>
      <c r="T42" s="91"/>
      <c r="U42" s="92"/>
      <c r="V42" s="93"/>
    </row>
    <row r="43" spans="1:22" s="21" customFormat="1" ht="42" x14ac:dyDescent="0.25">
      <c r="A43" s="125">
        <v>17</v>
      </c>
      <c r="B43" s="102" t="s">
        <v>6</v>
      </c>
      <c r="C43" s="103" t="s">
        <v>107</v>
      </c>
      <c r="D43" s="99" t="s">
        <v>8</v>
      </c>
      <c r="E43" s="100" t="s">
        <v>7</v>
      </c>
      <c r="F43" s="101" t="s">
        <v>7</v>
      </c>
      <c r="G43" s="104" t="s">
        <v>31</v>
      </c>
      <c r="H43" s="105" t="s">
        <v>103</v>
      </c>
      <c r="I43" s="106" t="s">
        <v>108</v>
      </c>
      <c r="J43" s="107">
        <v>0</v>
      </c>
      <c r="K43" s="88">
        <v>7500</v>
      </c>
      <c r="L43" s="108">
        <f t="shared" si="0"/>
        <v>7500</v>
      </c>
      <c r="M43" s="87"/>
      <c r="N43" s="88">
        <v>7500</v>
      </c>
      <c r="O43" s="77">
        <v>2239</v>
      </c>
      <c r="P43" s="89" t="s">
        <v>34</v>
      </c>
      <c r="Q43" s="90" t="s">
        <v>104</v>
      </c>
      <c r="R43" s="90"/>
      <c r="S43" s="91" t="s">
        <v>105</v>
      </c>
      <c r="T43" s="91" t="s">
        <v>37</v>
      </c>
      <c r="U43" s="92" t="s">
        <v>38</v>
      </c>
      <c r="V43" s="93" t="s">
        <v>107</v>
      </c>
    </row>
    <row r="44" spans="1:22" s="21" customFormat="1" ht="23.25" thickBot="1" x14ac:dyDescent="0.3">
      <c r="A44" s="124"/>
      <c r="B44" s="53"/>
      <c r="C44" s="94"/>
      <c r="D44" s="95"/>
      <c r="E44" s="9">
        <v>5512</v>
      </c>
      <c r="F44" s="10">
        <v>5222</v>
      </c>
      <c r="G44" s="96"/>
      <c r="H44" s="97"/>
      <c r="I44" s="30" t="s">
        <v>11</v>
      </c>
      <c r="J44" s="14">
        <f>J43</f>
        <v>0</v>
      </c>
      <c r="K44" s="11">
        <f>K43</f>
        <v>7500</v>
      </c>
      <c r="L44" s="98">
        <f>J44+K44</f>
        <v>7500</v>
      </c>
      <c r="M44" s="87"/>
      <c r="N44" s="88"/>
      <c r="O44" s="77"/>
      <c r="P44" s="89"/>
      <c r="Q44" s="90"/>
      <c r="R44" s="90"/>
      <c r="S44" s="91"/>
      <c r="T44" s="91"/>
      <c r="U44" s="92"/>
      <c r="V44" s="93"/>
    </row>
    <row r="45" spans="1:22" s="21" customFormat="1" ht="33.75" x14ac:dyDescent="0.25">
      <c r="A45" s="125">
        <v>18</v>
      </c>
      <c r="B45" s="102" t="s">
        <v>6</v>
      </c>
      <c r="C45" s="103" t="s">
        <v>109</v>
      </c>
      <c r="D45" s="99" t="s">
        <v>8</v>
      </c>
      <c r="E45" s="100" t="s">
        <v>7</v>
      </c>
      <c r="F45" s="101" t="s">
        <v>7</v>
      </c>
      <c r="G45" s="104" t="s">
        <v>31</v>
      </c>
      <c r="H45" s="105" t="s">
        <v>110</v>
      </c>
      <c r="I45" s="106" t="s">
        <v>111</v>
      </c>
      <c r="J45" s="107">
        <v>0</v>
      </c>
      <c r="K45" s="88">
        <v>10000</v>
      </c>
      <c r="L45" s="108">
        <f t="shared" si="0"/>
        <v>10000</v>
      </c>
      <c r="M45" s="87"/>
      <c r="N45" s="88">
        <v>10000</v>
      </c>
      <c r="O45" s="77">
        <v>2240</v>
      </c>
      <c r="P45" s="89" t="s">
        <v>34</v>
      </c>
      <c r="Q45" s="90" t="s">
        <v>112</v>
      </c>
      <c r="R45" s="90"/>
      <c r="S45" s="91" t="s">
        <v>113</v>
      </c>
      <c r="T45" s="91" t="s">
        <v>37</v>
      </c>
      <c r="U45" s="92" t="s">
        <v>51</v>
      </c>
      <c r="V45" s="93" t="s">
        <v>109</v>
      </c>
    </row>
    <row r="46" spans="1:22" s="21" customFormat="1" ht="23.25" thickBot="1" x14ac:dyDescent="0.3">
      <c r="A46" s="124"/>
      <c r="B46" s="53"/>
      <c r="C46" s="94"/>
      <c r="D46" s="95"/>
      <c r="E46" s="9">
        <v>5512</v>
      </c>
      <c r="F46" s="10">
        <v>5222</v>
      </c>
      <c r="G46" s="96"/>
      <c r="H46" s="97"/>
      <c r="I46" s="30" t="s">
        <v>11</v>
      </c>
      <c r="J46" s="14">
        <f>J45</f>
        <v>0</v>
      </c>
      <c r="K46" s="11">
        <f>K45</f>
        <v>10000</v>
      </c>
      <c r="L46" s="98">
        <f>J46+K46</f>
        <v>10000</v>
      </c>
      <c r="M46" s="87"/>
      <c r="N46" s="88"/>
      <c r="O46" s="77"/>
      <c r="P46" s="89"/>
      <c r="Q46" s="90"/>
      <c r="R46" s="90"/>
      <c r="S46" s="91"/>
      <c r="T46" s="91"/>
      <c r="U46" s="92"/>
      <c r="V46" s="93"/>
    </row>
    <row r="47" spans="1:22" s="21" customFormat="1" ht="42" x14ac:dyDescent="0.25">
      <c r="A47" s="125">
        <v>19</v>
      </c>
      <c r="B47" s="102" t="s">
        <v>6</v>
      </c>
      <c r="C47" s="103" t="s">
        <v>114</v>
      </c>
      <c r="D47" s="99" t="s">
        <v>8</v>
      </c>
      <c r="E47" s="100" t="s">
        <v>7</v>
      </c>
      <c r="F47" s="101" t="s">
        <v>7</v>
      </c>
      <c r="G47" s="104" t="s">
        <v>31</v>
      </c>
      <c r="H47" s="105" t="s">
        <v>110</v>
      </c>
      <c r="I47" s="106" t="s">
        <v>115</v>
      </c>
      <c r="J47" s="107">
        <v>0</v>
      </c>
      <c r="K47" s="88">
        <v>10000</v>
      </c>
      <c r="L47" s="108">
        <f t="shared" si="0"/>
        <v>10000</v>
      </c>
      <c r="M47" s="87"/>
      <c r="N47" s="88">
        <v>10000</v>
      </c>
      <c r="O47" s="77">
        <v>2241</v>
      </c>
      <c r="P47" s="89" t="s">
        <v>34</v>
      </c>
      <c r="Q47" s="90" t="s">
        <v>112</v>
      </c>
      <c r="R47" s="90"/>
      <c r="S47" s="91" t="s">
        <v>113</v>
      </c>
      <c r="T47" s="91" t="s">
        <v>37</v>
      </c>
      <c r="U47" s="92" t="s">
        <v>51</v>
      </c>
      <c r="V47" s="93" t="s">
        <v>114</v>
      </c>
    </row>
    <row r="48" spans="1:22" s="21" customFormat="1" ht="23.25" thickBot="1" x14ac:dyDescent="0.3">
      <c r="A48" s="124"/>
      <c r="B48" s="53"/>
      <c r="C48" s="94"/>
      <c r="D48" s="95"/>
      <c r="E48" s="9">
        <v>5512</v>
      </c>
      <c r="F48" s="10">
        <v>5222</v>
      </c>
      <c r="G48" s="96"/>
      <c r="H48" s="97"/>
      <c r="I48" s="30" t="s">
        <v>11</v>
      </c>
      <c r="J48" s="14">
        <f>J47</f>
        <v>0</v>
      </c>
      <c r="K48" s="11">
        <f>K47</f>
        <v>10000</v>
      </c>
      <c r="L48" s="98">
        <f>J48+K48</f>
        <v>10000</v>
      </c>
      <c r="M48" s="87"/>
      <c r="N48" s="88"/>
      <c r="O48" s="77"/>
      <c r="P48" s="89"/>
      <c r="Q48" s="90"/>
      <c r="R48" s="90"/>
      <c r="S48" s="91"/>
      <c r="T48" s="91"/>
      <c r="U48" s="92"/>
      <c r="V48" s="93"/>
    </row>
    <row r="49" spans="1:22" s="21" customFormat="1" ht="31.5" x14ac:dyDescent="0.25">
      <c r="A49" s="125">
        <v>20</v>
      </c>
      <c r="B49" s="102" t="s">
        <v>6</v>
      </c>
      <c r="C49" s="103" t="s">
        <v>116</v>
      </c>
      <c r="D49" s="99" t="s">
        <v>8</v>
      </c>
      <c r="E49" s="100" t="s">
        <v>7</v>
      </c>
      <c r="F49" s="101" t="s">
        <v>7</v>
      </c>
      <c r="G49" s="104" t="s">
        <v>31</v>
      </c>
      <c r="H49" s="105" t="s">
        <v>117</v>
      </c>
      <c r="I49" s="106" t="s">
        <v>118</v>
      </c>
      <c r="J49" s="107">
        <v>0</v>
      </c>
      <c r="K49" s="88">
        <v>10000</v>
      </c>
      <c r="L49" s="108">
        <f t="shared" si="0"/>
        <v>10000</v>
      </c>
      <c r="M49" s="87"/>
      <c r="N49" s="88">
        <v>10000</v>
      </c>
      <c r="O49" s="77">
        <v>2242</v>
      </c>
      <c r="P49" s="89" t="s">
        <v>34</v>
      </c>
      <c r="Q49" s="90" t="s">
        <v>119</v>
      </c>
      <c r="R49" s="90" t="s">
        <v>120</v>
      </c>
      <c r="S49" s="91" t="s">
        <v>121</v>
      </c>
      <c r="T49" s="91" t="s">
        <v>44</v>
      </c>
      <c r="U49" s="92" t="s">
        <v>51</v>
      </c>
      <c r="V49" s="93" t="s">
        <v>116</v>
      </c>
    </row>
    <row r="50" spans="1:22" s="21" customFormat="1" ht="23.25" thickBot="1" x14ac:dyDescent="0.3">
      <c r="A50" s="124"/>
      <c r="B50" s="53"/>
      <c r="C50" s="94"/>
      <c r="D50" s="95"/>
      <c r="E50" s="9">
        <v>5512</v>
      </c>
      <c r="F50" s="10">
        <v>5222</v>
      </c>
      <c r="G50" s="96"/>
      <c r="H50" s="97"/>
      <c r="I50" s="30" t="s">
        <v>11</v>
      </c>
      <c r="J50" s="14">
        <f>J49</f>
        <v>0</v>
      </c>
      <c r="K50" s="11">
        <f>K49</f>
        <v>10000</v>
      </c>
      <c r="L50" s="98">
        <f>J50+K50</f>
        <v>10000</v>
      </c>
      <c r="M50" s="87"/>
      <c r="N50" s="88"/>
      <c r="O50" s="77"/>
      <c r="P50" s="89"/>
      <c r="Q50" s="90"/>
      <c r="R50" s="90"/>
      <c r="S50" s="91"/>
      <c r="T50" s="91"/>
      <c r="U50" s="92"/>
      <c r="V50" s="93"/>
    </row>
    <row r="51" spans="1:22" s="21" customFormat="1" ht="42" x14ac:dyDescent="0.25">
      <c r="A51" s="125">
        <v>21</v>
      </c>
      <c r="B51" s="102" t="s">
        <v>6</v>
      </c>
      <c r="C51" s="103" t="s">
        <v>122</v>
      </c>
      <c r="D51" s="99" t="s">
        <v>8</v>
      </c>
      <c r="E51" s="100" t="s">
        <v>7</v>
      </c>
      <c r="F51" s="101" t="s">
        <v>7</v>
      </c>
      <c r="G51" s="104" t="s">
        <v>31</v>
      </c>
      <c r="H51" s="105" t="s">
        <v>117</v>
      </c>
      <c r="I51" s="106" t="s">
        <v>123</v>
      </c>
      <c r="J51" s="107">
        <v>0</v>
      </c>
      <c r="K51" s="88">
        <v>7500</v>
      </c>
      <c r="L51" s="108">
        <f t="shared" si="0"/>
        <v>7500</v>
      </c>
      <c r="M51" s="87"/>
      <c r="N51" s="88">
        <v>7500</v>
      </c>
      <c r="O51" s="77">
        <v>2243</v>
      </c>
      <c r="P51" s="89" t="s">
        <v>34</v>
      </c>
      <c r="Q51" s="90" t="s">
        <v>119</v>
      </c>
      <c r="R51" s="90" t="s">
        <v>120</v>
      </c>
      <c r="S51" s="91" t="s">
        <v>121</v>
      </c>
      <c r="T51" s="91" t="s">
        <v>44</v>
      </c>
      <c r="U51" s="92" t="s">
        <v>38</v>
      </c>
      <c r="V51" s="93" t="s">
        <v>122</v>
      </c>
    </row>
    <row r="52" spans="1:22" s="21" customFormat="1" ht="23.25" thickBot="1" x14ac:dyDescent="0.3">
      <c r="A52" s="124"/>
      <c r="B52" s="53"/>
      <c r="C52" s="94"/>
      <c r="D52" s="95"/>
      <c r="E52" s="9">
        <v>5512</v>
      </c>
      <c r="F52" s="10">
        <v>5222</v>
      </c>
      <c r="G52" s="96"/>
      <c r="H52" s="97"/>
      <c r="I52" s="30" t="s">
        <v>11</v>
      </c>
      <c r="J52" s="14">
        <f>J51</f>
        <v>0</v>
      </c>
      <c r="K52" s="11">
        <f>K51</f>
        <v>7500</v>
      </c>
      <c r="L52" s="98">
        <f>J52+K52</f>
        <v>7500</v>
      </c>
      <c r="M52" s="87"/>
      <c r="N52" s="88"/>
      <c r="O52" s="77"/>
      <c r="P52" s="89"/>
      <c r="Q52" s="90"/>
      <c r="R52" s="90"/>
      <c r="S52" s="91"/>
      <c r="T52" s="91"/>
      <c r="U52" s="92"/>
      <c r="V52" s="93"/>
    </row>
    <row r="53" spans="1:22" s="21" customFormat="1" ht="33.75" x14ac:dyDescent="0.25">
      <c r="A53" s="125">
        <v>22</v>
      </c>
      <c r="B53" s="102" t="s">
        <v>6</v>
      </c>
      <c r="C53" s="103" t="s">
        <v>124</v>
      </c>
      <c r="D53" s="99" t="s">
        <v>8</v>
      </c>
      <c r="E53" s="100" t="s">
        <v>7</v>
      </c>
      <c r="F53" s="101" t="s">
        <v>7</v>
      </c>
      <c r="G53" s="104" t="s">
        <v>31</v>
      </c>
      <c r="H53" s="105" t="s">
        <v>125</v>
      </c>
      <c r="I53" s="106" t="s">
        <v>126</v>
      </c>
      <c r="J53" s="107">
        <v>0</v>
      </c>
      <c r="K53" s="88">
        <v>8400</v>
      </c>
      <c r="L53" s="108">
        <f t="shared" si="0"/>
        <v>8400</v>
      </c>
      <c r="M53" s="87"/>
      <c r="N53" s="88">
        <v>8400</v>
      </c>
      <c r="O53" s="77">
        <v>2244</v>
      </c>
      <c r="P53" s="89" t="s">
        <v>34</v>
      </c>
      <c r="Q53" s="90" t="s">
        <v>127</v>
      </c>
      <c r="R53" s="90"/>
      <c r="S53" s="91" t="s">
        <v>128</v>
      </c>
      <c r="T53" s="91" t="s">
        <v>37</v>
      </c>
      <c r="U53" s="92" t="s">
        <v>129</v>
      </c>
      <c r="V53" s="93" t="s">
        <v>124</v>
      </c>
    </row>
    <row r="54" spans="1:22" s="21" customFormat="1" ht="23.25" thickBot="1" x14ac:dyDescent="0.3">
      <c r="A54" s="124"/>
      <c r="B54" s="53"/>
      <c r="C54" s="94"/>
      <c r="D54" s="95"/>
      <c r="E54" s="9">
        <v>5512</v>
      </c>
      <c r="F54" s="10">
        <v>5222</v>
      </c>
      <c r="G54" s="96"/>
      <c r="H54" s="97"/>
      <c r="I54" s="30" t="s">
        <v>11</v>
      </c>
      <c r="J54" s="14">
        <f>J53</f>
        <v>0</v>
      </c>
      <c r="K54" s="11">
        <f>K53</f>
        <v>8400</v>
      </c>
      <c r="L54" s="98">
        <f>J54+K54</f>
        <v>8400</v>
      </c>
      <c r="M54" s="87"/>
      <c r="N54" s="88"/>
      <c r="O54" s="77"/>
      <c r="P54" s="89"/>
      <c r="Q54" s="90"/>
      <c r="R54" s="90"/>
      <c r="S54" s="91"/>
      <c r="T54" s="91"/>
      <c r="U54" s="92"/>
      <c r="V54" s="93"/>
    </row>
    <row r="55" spans="1:22" s="21" customFormat="1" ht="42" x14ac:dyDescent="0.25">
      <c r="A55" s="125">
        <v>23</v>
      </c>
      <c r="B55" s="102" t="s">
        <v>6</v>
      </c>
      <c r="C55" s="103" t="s">
        <v>130</v>
      </c>
      <c r="D55" s="99" t="s">
        <v>8</v>
      </c>
      <c r="E55" s="100" t="s">
        <v>7</v>
      </c>
      <c r="F55" s="101" t="s">
        <v>7</v>
      </c>
      <c r="G55" s="104" t="s">
        <v>131</v>
      </c>
      <c r="H55" s="105" t="s">
        <v>132</v>
      </c>
      <c r="I55" s="106" t="s">
        <v>133</v>
      </c>
      <c r="J55" s="107">
        <v>0</v>
      </c>
      <c r="K55" s="88">
        <v>40000</v>
      </c>
      <c r="L55" s="108">
        <f t="shared" si="0"/>
        <v>40000</v>
      </c>
      <c r="M55" s="87"/>
      <c r="N55" s="88">
        <v>40000</v>
      </c>
      <c r="O55" s="77">
        <v>2245</v>
      </c>
      <c r="P55" s="89" t="s">
        <v>34</v>
      </c>
      <c r="Q55" s="90" t="s">
        <v>134</v>
      </c>
      <c r="R55" s="90" t="s">
        <v>135</v>
      </c>
      <c r="S55" s="91" t="s">
        <v>136</v>
      </c>
      <c r="T55" s="91" t="s">
        <v>44</v>
      </c>
      <c r="U55" s="92" t="s">
        <v>137</v>
      </c>
      <c r="V55" s="93" t="s">
        <v>130</v>
      </c>
    </row>
    <row r="56" spans="1:22" s="21" customFormat="1" ht="23.25" thickBot="1" x14ac:dyDescent="0.3">
      <c r="A56" s="124"/>
      <c r="B56" s="53"/>
      <c r="C56" s="94"/>
      <c r="D56" s="95"/>
      <c r="E56" s="9">
        <v>5512</v>
      </c>
      <c r="F56" s="10">
        <v>5222</v>
      </c>
      <c r="G56" s="96"/>
      <c r="H56" s="97"/>
      <c r="I56" s="30" t="s">
        <v>11</v>
      </c>
      <c r="J56" s="14">
        <f>J55</f>
        <v>0</v>
      </c>
      <c r="K56" s="11">
        <f>K55</f>
        <v>40000</v>
      </c>
      <c r="L56" s="98">
        <f>J56+K56</f>
        <v>40000</v>
      </c>
      <c r="M56" s="87"/>
      <c r="N56" s="88"/>
      <c r="O56" s="77"/>
      <c r="P56" s="89"/>
      <c r="Q56" s="90"/>
      <c r="R56" s="90"/>
      <c r="S56" s="91"/>
      <c r="T56" s="91"/>
      <c r="U56" s="92"/>
      <c r="V56" s="93"/>
    </row>
    <row r="57" spans="1:22" s="21" customFormat="1" ht="31.5" x14ac:dyDescent="0.25">
      <c r="A57" s="125">
        <v>24</v>
      </c>
      <c r="B57" s="102" t="s">
        <v>6</v>
      </c>
      <c r="C57" s="103" t="s">
        <v>138</v>
      </c>
      <c r="D57" s="99" t="s">
        <v>8</v>
      </c>
      <c r="E57" s="100" t="s">
        <v>7</v>
      </c>
      <c r="F57" s="101" t="s">
        <v>7</v>
      </c>
      <c r="G57" s="104" t="s">
        <v>139</v>
      </c>
      <c r="H57" s="105" t="s">
        <v>132</v>
      </c>
      <c r="I57" s="106" t="s">
        <v>140</v>
      </c>
      <c r="J57" s="107">
        <v>0</v>
      </c>
      <c r="K57" s="88">
        <v>25000</v>
      </c>
      <c r="L57" s="108">
        <f t="shared" si="0"/>
        <v>25000</v>
      </c>
      <c r="M57" s="87"/>
      <c r="N57" s="88">
        <v>25000</v>
      </c>
      <c r="O57" s="77">
        <v>2247</v>
      </c>
      <c r="P57" s="89" t="s">
        <v>34</v>
      </c>
      <c r="Q57" s="90" t="s">
        <v>134</v>
      </c>
      <c r="R57" s="90" t="s">
        <v>135</v>
      </c>
      <c r="S57" s="91" t="s">
        <v>136</v>
      </c>
      <c r="T57" s="91" t="s">
        <v>44</v>
      </c>
      <c r="U57" s="92" t="s">
        <v>141</v>
      </c>
      <c r="V57" s="93" t="s">
        <v>138</v>
      </c>
    </row>
    <row r="58" spans="1:22" s="21" customFormat="1" ht="23.25" thickBot="1" x14ac:dyDescent="0.3">
      <c r="A58" s="124"/>
      <c r="B58" s="53"/>
      <c r="C58" s="94"/>
      <c r="D58" s="95"/>
      <c r="E58" s="9">
        <v>5512</v>
      </c>
      <c r="F58" s="10">
        <v>5222</v>
      </c>
      <c r="G58" s="96"/>
      <c r="H58" s="97"/>
      <c r="I58" s="30" t="s">
        <v>11</v>
      </c>
      <c r="J58" s="14">
        <f>J57</f>
        <v>0</v>
      </c>
      <c r="K58" s="11">
        <f>K57</f>
        <v>25000</v>
      </c>
      <c r="L58" s="98">
        <f>J58+K58</f>
        <v>25000</v>
      </c>
      <c r="M58" s="87"/>
      <c r="N58" s="88"/>
      <c r="O58" s="77"/>
      <c r="P58" s="89"/>
      <c r="Q58" s="90"/>
      <c r="R58" s="90"/>
      <c r="S58" s="91"/>
      <c r="T58" s="91"/>
      <c r="U58" s="92"/>
      <c r="V58" s="93"/>
    </row>
    <row r="59" spans="1:22" s="21" customFormat="1" ht="31.5" x14ac:dyDescent="0.25">
      <c r="A59" s="125">
        <v>25</v>
      </c>
      <c r="B59" s="102" t="s">
        <v>6</v>
      </c>
      <c r="C59" s="103" t="s">
        <v>142</v>
      </c>
      <c r="D59" s="99" t="s">
        <v>8</v>
      </c>
      <c r="E59" s="100" t="s">
        <v>7</v>
      </c>
      <c r="F59" s="101" t="s">
        <v>7</v>
      </c>
      <c r="G59" s="104" t="s">
        <v>139</v>
      </c>
      <c r="H59" s="105" t="s">
        <v>132</v>
      </c>
      <c r="I59" s="106" t="s">
        <v>143</v>
      </c>
      <c r="J59" s="107">
        <v>0</v>
      </c>
      <c r="K59" s="88">
        <v>40000</v>
      </c>
      <c r="L59" s="108">
        <f t="shared" si="0"/>
        <v>40000</v>
      </c>
      <c r="M59" s="87"/>
      <c r="N59" s="88">
        <v>40000</v>
      </c>
      <c r="O59" s="77">
        <v>2249</v>
      </c>
      <c r="P59" s="89" t="s">
        <v>34</v>
      </c>
      <c r="Q59" s="90" t="s">
        <v>134</v>
      </c>
      <c r="R59" s="90" t="s">
        <v>135</v>
      </c>
      <c r="S59" s="91" t="s">
        <v>136</v>
      </c>
      <c r="T59" s="91" t="s">
        <v>44</v>
      </c>
      <c r="U59" s="92" t="s">
        <v>137</v>
      </c>
      <c r="V59" s="93" t="s">
        <v>142</v>
      </c>
    </row>
    <row r="60" spans="1:22" s="21" customFormat="1" ht="23.25" thickBot="1" x14ac:dyDescent="0.3">
      <c r="A60" s="124"/>
      <c r="B60" s="53"/>
      <c r="C60" s="94"/>
      <c r="D60" s="95"/>
      <c r="E60" s="9">
        <v>5512</v>
      </c>
      <c r="F60" s="10">
        <v>5222</v>
      </c>
      <c r="G60" s="96"/>
      <c r="H60" s="97"/>
      <c r="I60" s="30" t="s">
        <v>11</v>
      </c>
      <c r="J60" s="14">
        <f>J59</f>
        <v>0</v>
      </c>
      <c r="K60" s="11">
        <f>K59</f>
        <v>40000</v>
      </c>
      <c r="L60" s="98">
        <f>J60+K60</f>
        <v>40000</v>
      </c>
      <c r="M60" s="87"/>
      <c r="N60" s="88"/>
      <c r="O60" s="77"/>
      <c r="P60" s="89"/>
      <c r="Q60" s="90"/>
      <c r="R60" s="90"/>
      <c r="S60" s="91"/>
      <c r="T60" s="91"/>
      <c r="U60" s="92"/>
      <c r="V60" s="93"/>
    </row>
    <row r="61" spans="1:22" s="21" customFormat="1" ht="52.5" x14ac:dyDescent="0.25">
      <c r="A61" s="125">
        <v>26</v>
      </c>
      <c r="B61" s="102" t="s">
        <v>6</v>
      </c>
      <c r="C61" s="103" t="s">
        <v>144</v>
      </c>
      <c r="D61" s="99" t="s">
        <v>8</v>
      </c>
      <c r="E61" s="100" t="s">
        <v>7</v>
      </c>
      <c r="F61" s="101" t="s">
        <v>7</v>
      </c>
      <c r="G61" s="104" t="s">
        <v>145</v>
      </c>
      <c r="H61" s="105" t="s">
        <v>146</v>
      </c>
      <c r="I61" s="106" t="s">
        <v>147</v>
      </c>
      <c r="J61" s="107">
        <v>0</v>
      </c>
      <c r="K61" s="88">
        <v>10000</v>
      </c>
      <c r="L61" s="108">
        <f t="shared" si="0"/>
        <v>10000</v>
      </c>
      <c r="M61" s="87"/>
      <c r="N61" s="88">
        <v>10000</v>
      </c>
      <c r="O61" s="77">
        <v>2250</v>
      </c>
      <c r="P61" s="89" t="s">
        <v>34</v>
      </c>
      <c r="Q61" s="90" t="s">
        <v>148</v>
      </c>
      <c r="R61" s="90"/>
      <c r="S61" s="91" t="s">
        <v>149</v>
      </c>
      <c r="T61" s="91" t="s">
        <v>37</v>
      </c>
      <c r="U61" s="92" t="s">
        <v>51</v>
      </c>
      <c r="V61" s="93" t="s">
        <v>144</v>
      </c>
    </row>
    <row r="62" spans="1:22" s="21" customFormat="1" ht="23.25" thickBot="1" x14ac:dyDescent="0.3">
      <c r="A62" s="124"/>
      <c r="B62" s="53"/>
      <c r="C62" s="94"/>
      <c r="D62" s="95"/>
      <c r="E62" s="9">
        <v>5512</v>
      </c>
      <c r="F62" s="10">
        <v>5222</v>
      </c>
      <c r="G62" s="96"/>
      <c r="H62" s="97"/>
      <c r="I62" s="30" t="s">
        <v>11</v>
      </c>
      <c r="J62" s="14">
        <f>J61</f>
        <v>0</v>
      </c>
      <c r="K62" s="11">
        <f>K61</f>
        <v>10000</v>
      </c>
      <c r="L62" s="98">
        <f>J62+K62</f>
        <v>10000</v>
      </c>
      <c r="M62" s="87"/>
      <c r="N62" s="88"/>
      <c r="O62" s="77"/>
      <c r="P62" s="89"/>
      <c r="Q62" s="90"/>
      <c r="R62" s="90"/>
      <c r="S62" s="91"/>
      <c r="T62" s="91"/>
      <c r="U62" s="92"/>
      <c r="V62" s="93"/>
    </row>
    <row r="63" spans="1:22" s="21" customFormat="1" ht="52.5" x14ac:dyDescent="0.25">
      <c r="A63" s="125">
        <v>27</v>
      </c>
      <c r="B63" s="102" t="s">
        <v>6</v>
      </c>
      <c r="C63" s="103" t="s">
        <v>150</v>
      </c>
      <c r="D63" s="99" t="s">
        <v>8</v>
      </c>
      <c r="E63" s="100" t="s">
        <v>7</v>
      </c>
      <c r="F63" s="101" t="s">
        <v>7</v>
      </c>
      <c r="G63" s="104" t="s">
        <v>145</v>
      </c>
      <c r="H63" s="105" t="s">
        <v>146</v>
      </c>
      <c r="I63" s="106" t="s">
        <v>151</v>
      </c>
      <c r="J63" s="107">
        <v>0</v>
      </c>
      <c r="K63" s="88">
        <v>10000</v>
      </c>
      <c r="L63" s="108">
        <f t="shared" si="0"/>
        <v>10000</v>
      </c>
      <c r="M63" s="87"/>
      <c r="N63" s="88">
        <v>10000</v>
      </c>
      <c r="O63" s="77">
        <v>2251</v>
      </c>
      <c r="P63" s="89" t="s">
        <v>34</v>
      </c>
      <c r="Q63" s="90" t="s">
        <v>148</v>
      </c>
      <c r="R63" s="90"/>
      <c r="S63" s="91" t="s">
        <v>149</v>
      </c>
      <c r="T63" s="91" t="s">
        <v>37</v>
      </c>
      <c r="U63" s="92" t="s">
        <v>51</v>
      </c>
      <c r="V63" s="93" t="s">
        <v>150</v>
      </c>
    </row>
    <row r="64" spans="1:22" s="21" customFormat="1" ht="23.25" thickBot="1" x14ac:dyDescent="0.3">
      <c r="A64" s="124"/>
      <c r="B64" s="53"/>
      <c r="C64" s="94"/>
      <c r="D64" s="95"/>
      <c r="E64" s="9">
        <v>5512</v>
      </c>
      <c r="F64" s="10">
        <v>5222</v>
      </c>
      <c r="G64" s="96"/>
      <c r="H64" s="97"/>
      <c r="I64" s="30" t="s">
        <v>11</v>
      </c>
      <c r="J64" s="14">
        <f>J63</f>
        <v>0</v>
      </c>
      <c r="K64" s="11">
        <f>K63</f>
        <v>10000</v>
      </c>
      <c r="L64" s="98">
        <f>J64+K64</f>
        <v>10000</v>
      </c>
      <c r="M64" s="87"/>
      <c r="N64" s="88"/>
      <c r="O64" s="77"/>
      <c r="P64" s="89"/>
      <c r="Q64" s="90"/>
      <c r="R64" s="90"/>
      <c r="S64" s="91"/>
      <c r="T64" s="91"/>
      <c r="U64" s="92"/>
      <c r="V64" s="93"/>
    </row>
    <row r="65" spans="1:22" s="21" customFormat="1" ht="52.5" x14ac:dyDescent="0.25">
      <c r="A65" s="125">
        <v>28</v>
      </c>
      <c r="B65" s="102" t="s">
        <v>6</v>
      </c>
      <c r="C65" s="103" t="s">
        <v>152</v>
      </c>
      <c r="D65" s="99" t="s">
        <v>8</v>
      </c>
      <c r="E65" s="100" t="s">
        <v>7</v>
      </c>
      <c r="F65" s="101" t="s">
        <v>7</v>
      </c>
      <c r="G65" s="104" t="s">
        <v>145</v>
      </c>
      <c r="H65" s="105" t="s">
        <v>146</v>
      </c>
      <c r="I65" s="106" t="s">
        <v>153</v>
      </c>
      <c r="J65" s="107">
        <v>0</v>
      </c>
      <c r="K65" s="88">
        <v>7500</v>
      </c>
      <c r="L65" s="108">
        <f t="shared" si="0"/>
        <v>7500</v>
      </c>
      <c r="M65" s="87"/>
      <c r="N65" s="88">
        <v>7500</v>
      </c>
      <c r="O65" s="77">
        <v>2252</v>
      </c>
      <c r="P65" s="89" t="s">
        <v>34</v>
      </c>
      <c r="Q65" s="90" t="s">
        <v>148</v>
      </c>
      <c r="R65" s="90"/>
      <c r="S65" s="91" t="s">
        <v>149</v>
      </c>
      <c r="T65" s="91" t="s">
        <v>37</v>
      </c>
      <c r="U65" s="92" t="s">
        <v>154</v>
      </c>
      <c r="V65" s="93" t="s">
        <v>152</v>
      </c>
    </row>
    <row r="66" spans="1:22" s="21" customFormat="1" ht="23.25" thickBot="1" x14ac:dyDescent="0.3">
      <c r="A66" s="124"/>
      <c r="B66" s="53"/>
      <c r="C66" s="94"/>
      <c r="D66" s="95"/>
      <c r="E66" s="9">
        <v>5512</v>
      </c>
      <c r="F66" s="10">
        <v>5222</v>
      </c>
      <c r="G66" s="96"/>
      <c r="H66" s="97"/>
      <c r="I66" s="30" t="s">
        <v>11</v>
      </c>
      <c r="J66" s="14">
        <f>J65</f>
        <v>0</v>
      </c>
      <c r="K66" s="11">
        <f>K65</f>
        <v>7500</v>
      </c>
      <c r="L66" s="98">
        <f>J66+K66</f>
        <v>7500</v>
      </c>
      <c r="M66" s="87"/>
      <c r="N66" s="88"/>
      <c r="O66" s="77"/>
      <c r="P66" s="89"/>
      <c r="Q66" s="90"/>
      <c r="R66" s="90"/>
      <c r="S66" s="91"/>
      <c r="T66" s="91"/>
      <c r="U66" s="92"/>
      <c r="V66" s="93"/>
    </row>
    <row r="67" spans="1:22" s="21" customFormat="1" ht="31.5" x14ac:dyDescent="0.25">
      <c r="A67" s="125">
        <v>29</v>
      </c>
      <c r="B67" s="102" t="s">
        <v>6</v>
      </c>
      <c r="C67" s="103" t="s">
        <v>155</v>
      </c>
      <c r="D67" s="99" t="s">
        <v>8</v>
      </c>
      <c r="E67" s="100" t="s">
        <v>7</v>
      </c>
      <c r="F67" s="101" t="s">
        <v>7</v>
      </c>
      <c r="G67" s="104" t="s">
        <v>31</v>
      </c>
      <c r="H67" s="105" t="s">
        <v>156</v>
      </c>
      <c r="I67" s="106" t="s">
        <v>157</v>
      </c>
      <c r="J67" s="107">
        <v>0</v>
      </c>
      <c r="K67" s="88">
        <v>40000</v>
      </c>
      <c r="L67" s="108">
        <f t="shared" si="0"/>
        <v>40000</v>
      </c>
      <c r="M67" s="87"/>
      <c r="N67" s="88">
        <v>40000</v>
      </c>
      <c r="O67" s="77">
        <v>2253</v>
      </c>
      <c r="P67" s="89" t="s">
        <v>34</v>
      </c>
      <c r="Q67" s="90" t="s">
        <v>158</v>
      </c>
      <c r="R67" s="90"/>
      <c r="S67" s="91" t="s">
        <v>159</v>
      </c>
      <c r="T67" s="91" t="s">
        <v>44</v>
      </c>
      <c r="U67" s="92" t="s">
        <v>137</v>
      </c>
      <c r="V67" s="93" t="s">
        <v>155</v>
      </c>
    </row>
    <row r="68" spans="1:22" s="21" customFormat="1" ht="23.25" thickBot="1" x14ac:dyDescent="0.3">
      <c r="A68" s="124"/>
      <c r="B68" s="53"/>
      <c r="C68" s="94"/>
      <c r="D68" s="95"/>
      <c r="E68" s="9">
        <v>5512</v>
      </c>
      <c r="F68" s="10">
        <v>5222</v>
      </c>
      <c r="G68" s="96"/>
      <c r="H68" s="97"/>
      <c r="I68" s="30" t="s">
        <v>11</v>
      </c>
      <c r="J68" s="14">
        <f>J67</f>
        <v>0</v>
      </c>
      <c r="K68" s="11">
        <f>K67</f>
        <v>40000</v>
      </c>
      <c r="L68" s="98">
        <f>J68+K68</f>
        <v>40000</v>
      </c>
      <c r="M68" s="87"/>
      <c r="N68" s="88"/>
      <c r="O68" s="77"/>
      <c r="P68" s="89"/>
      <c r="Q68" s="90"/>
      <c r="R68" s="90"/>
      <c r="S68" s="91"/>
      <c r="T68" s="91"/>
      <c r="U68" s="92"/>
      <c r="V68" s="93"/>
    </row>
    <row r="69" spans="1:22" s="21" customFormat="1" ht="33.75" x14ac:dyDescent="0.25">
      <c r="A69" s="125">
        <v>30</v>
      </c>
      <c r="B69" s="102" t="s">
        <v>6</v>
      </c>
      <c r="C69" s="103" t="s">
        <v>160</v>
      </c>
      <c r="D69" s="99" t="s">
        <v>8</v>
      </c>
      <c r="E69" s="100" t="s">
        <v>7</v>
      </c>
      <c r="F69" s="101" t="s">
        <v>7</v>
      </c>
      <c r="G69" s="104" t="s">
        <v>31</v>
      </c>
      <c r="H69" s="105" t="s">
        <v>161</v>
      </c>
      <c r="I69" s="106" t="s">
        <v>162</v>
      </c>
      <c r="J69" s="107">
        <v>0</v>
      </c>
      <c r="K69" s="88">
        <v>9800</v>
      </c>
      <c r="L69" s="108">
        <f t="shared" si="0"/>
        <v>9800</v>
      </c>
      <c r="M69" s="87"/>
      <c r="N69" s="88">
        <v>9800</v>
      </c>
      <c r="O69" s="77">
        <v>2254</v>
      </c>
      <c r="P69" s="89" t="s">
        <v>34</v>
      </c>
      <c r="Q69" s="90" t="s">
        <v>163</v>
      </c>
      <c r="R69" s="90"/>
      <c r="S69" s="91" t="s">
        <v>164</v>
      </c>
      <c r="T69" s="91" t="s">
        <v>37</v>
      </c>
      <c r="U69" s="92" t="s">
        <v>165</v>
      </c>
      <c r="V69" s="93" t="s">
        <v>160</v>
      </c>
    </row>
    <row r="70" spans="1:22" s="21" customFormat="1" ht="23.25" thickBot="1" x14ac:dyDescent="0.3">
      <c r="A70" s="124"/>
      <c r="B70" s="53"/>
      <c r="C70" s="94"/>
      <c r="D70" s="95"/>
      <c r="E70" s="9">
        <v>5512</v>
      </c>
      <c r="F70" s="10">
        <v>5222</v>
      </c>
      <c r="G70" s="96"/>
      <c r="H70" s="97"/>
      <c r="I70" s="30" t="s">
        <v>11</v>
      </c>
      <c r="J70" s="14">
        <f>J69</f>
        <v>0</v>
      </c>
      <c r="K70" s="11">
        <f>K69</f>
        <v>9800</v>
      </c>
      <c r="L70" s="98">
        <f>J70+K70</f>
        <v>9800</v>
      </c>
      <c r="M70" s="87"/>
      <c r="N70" s="88"/>
      <c r="O70" s="77"/>
      <c r="P70" s="89"/>
      <c r="Q70" s="90"/>
      <c r="R70" s="90"/>
      <c r="S70" s="91"/>
      <c r="T70" s="91"/>
      <c r="U70" s="92"/>
      <c r="V70" s="93"/>
    </row>
    <row r="71" spans="1:22" s="21" customFormat="1" ht="33.75" x14ac:dyDescent="0.25">
      <c r="A71" s="125">
        <v>31</v>
      </c>
      <c r="B71" s="102" t="s">
        <v>6</v>
      </c>
      <c r="C71" s="103" t="s">
        <v>166</v>
      </c>
      <c r="D71" s="99" t="s">
        <v>8</v>
      </c>
      <c r="E71" s="100" t="s">
        <v>7</v>
      </c>
      <c r="F71" s="101" t="s">
        <v>7</v>
      </c>
      <c r="G71" s="104" t="s">
        <v>31</v>
      </c>
      <c r="H71" s="105" t="s">
        <v>161</v>
      </c>
      <c r="I71" s="106" t="s">
        <v>167</v>
      </c>
      <c r="J71" s="107">
        <v>0</v>
      </c>
      <c r="K71" s="88">
        <v>10000</v>
      </c>
      <c r="L71" s="108">
        <f t="shared" si="0"/>
        <v>10000</v>
      </c>
      <c r="M71" s="87"/>
      <c r="N71" s="88">
        <v>10000</v>
      </c>
      <c r="O71" s="77">
        <v>2255</v>
      </c>
      <c r="P71" s="89" t="s">
        <v>34</v>
      </c>
      <c r="Q71" s="90" t="s">
        <v>163</v>
      </c>
      <c r="R71" s="90"/>
      <c r="S71" s="91" t="s">
        <v>164</v>
      </c>
      <c r="T71" s="91" t="s">
        <v>37</v>
      </c>
      <c r="U71" s="92" t="s">
        <v>51</v>
      </c>
      <c r="V71" s="93" t="s">
        <v>166</v>
      </c>
    </row>
    <row r="72" spans="1:22" s="21" customFormat="1" ht="23.25" thickBot="1" x14ac:dyDescent="0.3">
      <c r="A72" s="124"/>
      <c r="B72" s="53"/>
      <c r="C72" s="94"/>
      <c r="D72" s="95"/>
      <c r="E72" s="9">
        <v>5512</v>
      </c>
      <c r="F72" s="10">
        <v>5222</v>
      </c>
      <c r="G72" s="96"/>
      <c r="H72" s="97"/>
      <c r="I72" s="30" t="s">
        <v>11</v>
      </c>
      <c r="J72" s="14">
        <f>J71</f>
        <v>0</v>
      </c>
      <c r="K72" s="11">
        <f>K71</f>
        <v>10000</v>
      </c>
      <c r="L72" s="98">
        <f>J72+K72</f>
        <v>10000</v>
      </c>
      <c r="M72" s="87"/>
      <c r="N72" s="88"/>
      <c r="O72" s="77"/>
      <c r="P72" s="89"/>
      <c r="Q72" s="90"/>
      <c r="R72" s="90"/>
      <c r="S72" s="91"/>
      <c r="T72" s="91"/>
      <c r="U72" s="92"/>
      <c r="V72" s="93"/>
    </row>
    <row r="73" spans="1:22" s="21" customFormat="1" ht="33.75" x14ac:dyDescent="0.25">
      <c r="A73" s="125">
        <v>32</v>
      </c>
      <c r="B73" s="102" t="s">
        <v>6</v>
      </c>
      <c r="C73" s="103" t="s">
        <v>168</v>
      </c>
      <c r="D73" s="99" t="s">
        <v>8</v>
      </c>
      <c r="E73" s="100" t="s">
        <v>7</v>
      </c>
      <c r="F73" s="101" t="s">
        <v>7</v>
      </c>
      <c r="G73" s="104" t="s">
        <v>169</v>
      </c>
      <c r="H73" s="105" t="s">
        <v>161</v>
      </c>
      <c r="I73" s="106" t="s">
        <v>170</v>
      </c>
      <c r="J73" s="107">
        <v>0</v>
      </c>
      <c r="K73" s="88">
        <v>10000</v>
      </c>
      <c r="L73" s="108">
        <f t="shared" si="0"/>
        <v>10000</v>
      </c>
      <c r="M73" s="87"/>
      <c r="N73" s="88">
        <v>10000</v>
      </c>
      <c r="O73" s="77">
        <v>2256</v>
      </c>
      <c r="P73" s="89" t="s">
        <v>34</v>
      </c>
      <c r="Q73" s="90" t="s">
        <v>163</v>
      </c>
      <c r="R73" s="90"/>
      <c r="S73" s="91" t="s">
        <v>164</v>
      </c>
      <c r="T73" s="91" t="s">
        <v>37</v>
      </c>
      <c r="U73" s="92" t="s">
        <v>51</v>
      </c>
      <c r="V73" s="93" t="s">
        <v>168</v>
      </c>
    </row>
    <row r="74" spans="1:22" s="21" customFormat="1" ht="23.25" thickBot="1" x14ac:dyDescent="0.3">
      <c r="A74" s="124"/>
      <c r="B74" s="53"/>
      <c r="C74" s="94"/>
      <c r="D74" s="95"/>
      <c r="E74" s="9">
        <v>5512</v>
      </c>
      <c r="F74" s="10">
        <v>5222</v>
      </c>
      <c r="G74" s="96"/>
      <c r="H74" s="97"/>
      <c r="I74" s="30" t="s">
        <v>11</v>
      </c>
      <c r="J74" s="14">
        <f>J73</f>
        <v>0</v>
      </c>
      <c r="K74" s="11">
        <f>K73</f>
        <v>10000</v>
      </c>
      <c r="L74" s="98">
        <f>J74+K74</f>
        <v>10000</v>
      </c>
      <c r="M74" s="87"/>
      <c r="N74" s="88"/>
      <c r="O74" s="77"/>
      <c r="P74" s="89"/>
      <c r="Q74" s="90"/>
      <c r="R74" s="90"/>
      <c r="S74" s="91"/>
      <c r="T74" s="91"/>
      <c r="U74" s="92"/>
      <c r="V74" s="93"/>
    </row>
    <row r="75" spans="1:22" s="21" customFormat="1" ht="33.75" x14ac:dyDescent="0.25">
      <c r="A75" s="125">
        <v>33</v>
      </c>
      <c r="B75" s="102" t="s">
        <v>6</v>
      </c>
      <c r="C75" s="103" t="s">
        <v>171</v>
      </c>
      <c r="D75" s="99" t="s">
        <v>8</v>
      </c>
      <c r="E75" s="100" t="s">
        <v>7</v>
      </c>
      <c r="F75" s="101" t="s">
        <v>7</v>
      </c>
      <c r="G75" s="104" t="s">
        <v>31</v>
      </c>
      <c r="H75" s="105" t="s">
        <v>172</v>
      </c>
      <c r="I75" s="106" t="s">
        <v>173</v>
      </c>
      <c r="J75" s="107">
        <v>0</v>
      </c>
      <c r="K75" s="88">
        <v>7500</v>
      </c>
      <c r="L75" s="108">
        <f t="shared" si="0"/>
        <v>7500</v>
      </c>
      <c r="M75" s="87"/>
      <c r="N75" s="88">
        <v>7500</v>
      </c>
      <c r="O75" s="77">
        <v>2257</v>
      </c>
      <c r="P75" s="89" t="s">
        <v>34</v>
      </c>
      <c r="Q75" s="90" t="s">
        <v>174</v>
      </c>
      <c r="R75" s="90"/>
      <c r="S75" s="91" t="s">
        <v>175</v>
      </c>
      <c r="T75" s="91" t="s">
        <v>37</v>
      </c>
      <c r="U75" s="92" t="s">
        <v>38</v>
      </c>
      <c r="V75" s="93" t="s">
        <v>171</v>
      </c>
    </row>
    <row r="76" spans="1:22" s="21" customFormat="1" ht="23.25" thickBot="1" x14ac:dyDescent="0.3">
      <c r="A76" s="124"/>
      <c r="B76" s="53"/>
      <c r="C76" s="94"/>
      <c r="D76" s="95"/>
      <c r="E76" s="9">
        <v>5512</v>
      </c>
      <c r="F76" s="10">
        <v>5222</v>
      </c>
      <c r="G76" s="96"/>
      <c r="H76" s="97"/>
      <c r="I76" s="30" t="s">
        <v>11</v>
      </c>
      <c r="J76" s="14">
        <f>J75</f>
        <v>0</v>
      </c>
      <c r="K76" s="11">
        <f>K75</f>
        <v>7500</v>
      </c>
      <c r="L76" s="98">
        <f>J76+K76</f>
        <v>7500</v>
      </c>
      <c r="M76" s="87"/>
      <c r="N76" s="88"/>
      <c r="O76" s="77"/>
      <c r="P76" s="89"/>
      <c r="Q76" s="90"/>
      <c r="R76" s="90"/>
      <c r="S76" s="91"/>
      <c r="T76" s="91"/>
      <c r="U76" s="92"/>
      <c r="V76" s="93"/>
    </row>
    <row r="77" spans="1:22" s="21" customFormat="1" ht="33.75" x14ac:dyDescent="0.25">
      <c r="A77" s="125">
        <v>34</v>
      </c>
      <c r="B77" s="102" t="s">
        <v>6</v>
      </c>
      <c r="C77" s="103" t="s">
        <v>176</v>
      </c>
      <c r="D77" s="99" t="s">
        <v>8</v>
      </c>
      <c r="E77" s="100" t="s">
        <v>7</v>
      </c>
      <c r="F77" s="101" t="s">
        <v>7</v>
      </c>
      <c r="G77" s="104" t="s">
        <v>31</v>
      </c>
      <c r="H77" s="105" t="s">
        <v>177</v>
      </c>
      <c r="I77" s="106" t="s">
        <v>178</v>
      </c>
      <c r="J77" s="107">
        <v>0</v>
      </c>
      <c r="K77" s="88">
        <v>7500</v>
      </c>
      <c r="L77" s="108">
        <f t="shared" si="0"/>
        <v>7500</v>
      </c>
      <c r="M77" s="87"/>
      <c r="N77" s="88">
        <v>7500</v>
      </c>
      <c r="O77" s="50">
        <v>2259</v>
      </c>
      <c r="P77" s="89" t="s">
        <v>34</v>
      </c>
      <c r="Q77" s="90" t="s">
        <v>179</v>
      </c>
      <c r="R77" s="90"/>
      <c r="S77" s="91" t="s">
        <v>180</v>
      </c>
      <c r="T77" s="91" t="s">
        <v>37</v>
      </c>
      <c r="U77" s="92" t="s">
        <v>38</v>
      </c>
      <c r="V77" s="93" t="s">
        <v>176</v>
      </c>
    </row>
    <row r="78" spans="1:22" s="21" customFormat="1" ht="23.25" thickBot="1" x14ac:dyDescent="0.3">
      <c r="A78" s="124"/>
      <c r="B78" s="53"/>
      <c r="C78" s="94"/>
      <c r="D78" s="95"/>
      <c r="E78" s="9">
        <v>5512</v>
      </c>
      <c r="F78" s="10">
        <v>5222</v>
      </c>
      <c r="G78" s="96"/>
      <c r="H78" s="97"/>
      <c r="I78" s="30" t="s">
        <v>11</v>
      </c>
      <c r="J78" s="14">
        <f>J77</f>
        <v>0</v>
      </c>
      <c r="K78" s="11">
        <f>K77</f>
        <v>7500</v>
      </c>
      <c r="L78" s="98">
        <f>J78+K78</f>
        <v>7500</v>
      </c>
      <c r="M78" s="87"/>
      <c r="N78" s="88"/>
      <c r="O78" s="77"/>
      <c r="P78" s="89"/>
      <c r="Q78" s="90"/>
      <c r="R78" s="90"/>
      <c r="S78" s="91"/>
      <c r="T78" s="91"/>
      <c r="U78" s="92"/>
      <c r="V78" s="93"/>
    </row>
    <row r="79" spans="1:22" s="21" customFormat="1" ht="31.5" x14ac:dyDescent="0.25">
      <c r="A79" s="125">
        <v>35</v>
      </c>
      <c r="B79" s="102" t="s">
        <v>6</v>
      </c>
      <c r="C79" s="103" t="s">
        <v>181</v>
      </c>
      <c r="D79" s="99" t="s">
        <v>8</v>
      </c>
      <c r="E79" s="100" t="s">
        <v>7</v>
      </c>
      <c r="F79" s="101" t="s">
        <v>7</v>
      </c>
      <c r="G79" s="104" t="s">
        <v>139</v>
      </c>
      <c r="H79" s="105" t="s">
        <v>182</v>
      </c>
      <c r="I79" s="106" t="s">
        <v>183</v>
      </c>
      <c r="J79" s="107">
        <v>0</v>
      </c>
      <c r="K79" s="88">
        <v>25000</v>
      </c>
      <c r="L79" s="108">
        <f t="shared" si="0"/>
        <v>25000</v>
      </c>
      <c r="M79" s="87"/>
      <c r="N79" s="88">
        <v>25000</v>
      </c>
      <c r="O79" s="77">
        <v>2260</v>
      </c>
      <c r="P79" s="89" t="s">
        <v>34</v>
      </c>
      <c r="Q79" s="90" t="s">
        <v>184</v>
      </c>
      <c r="R79" s="90"/>
      <c r="S79" s="91" t="s">
        <v>185</v>
      </c>
      <c r="T79" s="91" t="s">
        <v>186</v>
      </c>
      <c r="U79" s="92" t="s">
        <v>141</v>
      </c>
      <c r="V79" s="93" t="s">
        <v>181</v>
      </c>
    </row>
    <row r="80" spans="1:22" s="21" customFormat="1" ht="23.25" thickBot="1" x14ac:dyDescent="0.3">
      <c r="A80" s="124"/>
      <c r="B80" s="53"/>
      <c r="C80" s="94"/>
      <c r="D80" s="95"/>
      <c r="E80" s="9">
        <v>5512</v>
      </c>
      <c r="F80" s="10">
        <v>5222</v>
      </c>
      <c r="G80" s="96"/>
      <c r="H80" s="97"/>
      <c r="I80" s="30" t="s">
        <v>11</v>
      </c>
      <c r="J80" s="14">
        <f>J79</f>
        <v>0</v>
      </c>
      <c r="K80" s="11">
        <f>K79</f>
        <v>25000</v>
      </c>
      <c r="L80" s="98">
        <f>J80+K80</f>
        <v>25000</v>
      </c>
      <c r="M80" s="87"/>
      <c r="N80" s="88"/>
      <c r="O80" s="77"/>
      <c r="P80" s="89"/>
      <c r="Q80" s="90"/>
      <c r="R80" s="90"/>
      <c r="S80" s="91"/>
      <c r="T80" s="91"/>
      <c r="U80" s="92"/>
      <c r="V80" s="93"/>
    </row>
    <row r="81" spans="1:22" s="21" customFormat="1" ht="31.5" x14ac:dyDescent="0.25">
      <c r="A81" s="125">
        <v>36</v>
      </c>
      <c r="B81" s="102" t="s">
        <v>6</v>
      </c>
      <c r="C81" s="103" t="s">
        <v>187</v>
      </c>
      <c r="D81" s="99" t="s">
        <v>8</v>
      </c>
      <c r="E81" s="100" t="s">
        <v>7</v>
      </c>
      <c r="F81" s="101" t="s">
        <v>7</v>
      </c>
      <c r="G81" s="104" t="s">
        <v>139</v>
      </c>
      <c r="H81" s="105" t="s">
        <v>182</v>
      </c>
      <c r="I81" s="106" t="s">
        <v>188</v>
      </c>
      <c r="J81" s="107">
        <v>0</v>
      </c>
      <c r="K81" s="88">
        <v>15050</v>
      </c>
      <c r="L81" s="108">
        <f t="shared" si="0"/>
        <v>15050</v>
      </c>
      <c r="M81" s="87"/>
      <c r="N81" s="88">
        <v>15050</v>
      </c>
      <c r="O81" s="77">
        <v>2261</v>
      </c>
      <c r="P81" s="89" t="s">
        <v>34</v>
      </c>
      <c r="Q81" s="90" t="s">
        <v>184</v>
      </c>
      <c r="R81" s="90"/>
      <c r="S81" s="91" t="s">
        <v>185</v>
      </c>
      <c r="T81" s="91" t="s">
        <v>186</v>
      </c>
      <c r="U81" s="92" t="s">
        <v>189</v>
      </c>
      <c r="V81" s="93" t="s">
        <v>187</v>
      </c>
    </row>
    <row r="82" spans="1:22" s="21" customFormat="1" ht="23.25" thickBot="1" x14ac:dyDescent="0.3">
      <c r="A82" s="124"/>
      <c r="B82" s="53"/>
      <c r="C82" s="94"/>
      <c r="D82" s="95"/>
      <c r="E82" s="9">
        <v>5512</v>
      </c>
      <c r="F82" s="10">
        <v>5222</v>
      </c>
      <c r="G82" s="96"/>
      <c r="H82" s="97"/>
      <c r="I82" s="30" t="s">
        <v>11</v>
      </c>
      <c r="J82" s="14">
        <f>J81</f>
        <v>0</v>
      </c>
      <c r="K82" s="11">
        <f>K81</f>
        <v>15050</v>
      </c>
      <c r="L82" s="98">
        <f>J82+K82</f>
        <v>15050</v>
      </c>
      <c r="M82" s="87"/>
      <c r="N82" s="88"/>
      <c r="O82" s="77"/>
      <c r="P82" s="89"/>
      <c r="Q82" s="90"/>
      <c r="R82" s="90"/>
      <c r="S82" s="91"/>
      <c r="T82" s="91"/>
      <c r="U82" s="92"/>
      <c r="V82" s="93"/>
    </row>
    <row r="83" spans="1:22" s="21" customFormat="1" ht="31.5" x14ac:dyDescent="0.25">
      <c r="A83" s="125">
        <v>37</v>
      </c>
      <c r="B83" s="102" t="s">
        <v>6</v>
      </c>
      <c r="C83" s="103" t="s">
        <v>190</v>
      </c>
      <c r="D83" s="99" t="s">
        <v>8</v>
      </c>
      <c r="E83" s="100" t="s">
        <v>7</v>
      </c>
      <c r="F83" s="101" t="s">
        <v>7</v>
      </c>
      <c r="G83" s="104" t="s">
        <v>139</v>
      </c>
      <c r="H83" s="105" t="s">
        <v>182</v>
      </c>
      <c r="I83" s="106" t="s">
        <v>191</v>
      </c>
      <c r="J83" s="107">
        <v>0</v>
      </c>
      <c r="K83" s="88">
        <v>13090</v>
      </c>
      <c r="L83" s="108">
        <f t="shared" si="0"/>
        <v>13090</v>
      </c>
      <c r="M83" s="87"/>
      <c r="N83" s="88">
        <v>13090</v>
      </c>
      <c r="O83" s="77">
        <v>2262</v>
      </c>
      <c r="P83" s="89" t="s">
        <v>34</v>
      </c>
      <c r="Q83" s="90" t="s">
        <v>184</v>
      </c>
      <c r="R83" s="90"/>
      <c r="S83" s="91" t="s">
        <v>185</v>
      </c>
      <c r="T83" s="91" t="s">
        <v>186</v>
      </c>
      <c r="U83" s="92" t="s">
        <v>192</v>
      </c>
      <c r="V83" s="93" t="s">
        <v>190</v>
      </c>
    </row>
    <row r="84" spans="1:22" s="21" customFormat="1" ht="23.25" thickBot="1" x14ac:dyDescent="0.3">
      <c r="A84" s="124"/>
      <c r="B84" s="53"/>
      <c r="C84" s="94"/>
      <c r="D84" s="95"/>
      <c r="E84" s="9">
        <v>5512</v>
      </c>
      <c r="F84" s="10">
        <v>5222</v>
      </c>
      <c r="G84" s="96"/>
      <c r="H84" s="97"/>
      <c r="I84" s="30" t="s">
        <v>11</v>
      </c>
      <c r="J84" s="14">
        <f>J83</f>
        <v>0</v>
      </c>
      <c r="K84" s="11">
        <f>K83</f>
        <v>13090</v>
      </c>
      <c r="L84" s="98">
        <f>J84+K84</f>
        <v>13090</v>
      </c>
      <c r="M84" s="87"/>
      <c r="N84" s="88"/>
      <c r="O84" s="77"/>
      <c r="P84" s="89"/>
      <c r="Q84" s="90"/>
      <c r="R84" s="90"/>
      <c r="S84" s="91"/>
      <c r="T84" s="91"/>
      <c r="U84" s="92"/>
      <c r="V84" s="93"/>
    </row>
    <row r="85" spans="1:22" s="21" customFormat="1" ht="33.75" x14ac:dyDescent="0.25">
      <c r="A85" s="125">
        <v>38</v>
      </c>
      <c r="B85" s="102" t="s">
        <v>6</v>
      </c>
      <c r="C85" s="103" t="s">
        <v>193</v>
      </c>
      <c r="D85" s="99" t="s">
        <v>8</v>
      </c>
      <c r="E85" s="100" t="s">
        <v>7</v>
      </c>
      <c r="F85" s="101" t="s">
        <v>7</v>
      </c>
      <c r="G85" s="104" t="s">
        <v>194</v>
      </c>
      <c r="H85" s="105" t="s">
        <v>195</v>
      </c>
      <c r="I85" s="106" t="s">
        <v>196</v>
      </c>
      <c r="J85" s="107">
        <v>0</v>
      </c>
      <c r="K85" s="88">
        <v>40000</v>
      </c>
      <c r="L85" s="108">
        <f t="shared" si="0"/>
        <v>40000</v>
      </c>
      <c r="M85" s="87"/>
      <c r="N85" s="88">
        <v>40000</v>
      </c>
      <c r="O85" s="77">
        <v>2263</v>
      </c>
      <c r="P85" s="89" t="s">
        <v>34</v>
      </c>
      <c r="Q85" s="90" t="s">
        <v>197</v>
      </c>
      <c r="R85" s="90"/>
      <c r="S85" s="109" t="s">
        <v>198</v>
      </c>
      <c r="T85" s="91" t="s">
        <v>186</v>
      </c>
      <c r="U85" s="92" t="s">
        <v>137</v>
      </c>
      <c r="V85" s="93" t="s">
        <v>193</v>
      </c>
    </row>
    <row r="86" spans="1:22" s="21" customFormat="1" ht="23.25" thickBot="1" x14ac:dyDescent="0.3">
      <c r="A86" s="124"/>
      <c r="B86" s="53"/>
      <c r="C86" s="94"/>
      <c r="D86" s="95"/>
      <c r="E86" s="9">
        <v>5512</v>
      </c>
      <c r="F86" s="10">
        <v>5222</v>
      </c>
      <c r="G86" s="96"/>
      <c r="H86" s="97"/>
      <c r="I86" s="30" t="s">
        <v>11</v>
      </c>
      <c r="J86" s="14">
        <f>J85</f>
        <v>0</v>
      </c>
      <c r="K86" s="11">
        <f>K85</f>
        <v>40000</v>
      </c>
      <c r="L86" s="98">
        <f>J86+K86</f>
        <v>40000</v>
      </c>
      <c r="M86" s="87"/>
      <c r="N86" s="88"/>
      <c r="O86" s="77"/>
      <c r="P86" s="89"/>
      <c r="Q86" s="90"/>
      <c r="R86" s="90"/>
      <c r="S86" s="91"/>
      <c r="T86" s="91"/>
      <c r="U86" s="92"/>
      <c r="V86" s="93"/>
    </row>
    <row r="87" spans="1:22" s="21" customFormat="1" ht="33.75" x14ac:dyDescent="0.25">
      <c r="A87" s="125">
        <v>39</v>
      </c>
      <c r="B87" s="102" t="s">
        <v>6</v>
      </c>
      <c r="C87" s="103" t="s">
        <v>199</v>
      </c>
      <c r="D87" s="99" t="s">
        <v>8</v>
      </c>
      <c r="E87" s="100" t="s">
        <v>7</v>
      </c>
      <c r="F87" s="101" t="s">
        <v>7</v>
      </c>
      <c r="G87" s="104" t="s">
        <v>200</v>
      </c>
      <c r="H87" s="105" t="s">
        <v>195</v>
      </c>
      <c r="I87" s="106" t="s">
        <v>201</v>
      </c>
      <c r="J87" s="107">
        <v>0</v>
      </c>
      <c r="K87" s="88">
        <v>40000</v>
      </c>
      <c r="L87" s="108">
        <f t="shared" si="0"/>
        <v>40000</v>
      </c>
      <c r="M87" s="87"/>
      <c r="N87" s="88">
        <v>40000</v>
      </c>
      <c r="O87" s="77">
        <v>2264</v>
      </c>
      <c r="P87" s="89" t="s">
        <v>34</v>
      </c>
      <c r="Q87" s="90" t="s">
        <v>197</v>
      </c>
      <c r="R87" s="90"/>
      <c r="S87" s="109" t="s">
        <v>198</v>
      </c>
      <c r="T87" s="91" t="s">
        <v>186</v>
      </c>
      <c r="U87" s="92" t="s">
        <v>137</v>
      </c>
      <c r="V87" s="93" t="s">
        <v>199</v>
      </c>
    </row>
    <row r="88" spans="1:22" s="21" customFormat="1" ht="23.25" thickBot="1" x14ac:dyDescent="0.3">
      <c r="A88" s="124"/>
      <c r="B88" s="53"/>
      <c r="C88" s="94"/>
      <c r="D88" s="95"/>
      <c r="E88" s="9">
        <v>5512</v>
      </c>
      <c r="F88" s="10">
        <v>5222</v>
      </c>
      <c r="G88" s="96"/>
      <c r="H88" s="97"/>
      <c r="I88" s="30" t="s">
        <v>11</v>
      </c>
      <c r="J88" s="14">
        <f>J87</f>
        <v>0</v>
      </c>
      <c r="K88" s="11">
        <f>K87</f>
        <v>40000</v>
      </c>
      <c r="L88" s="98">
        <f>J88+K88</f>
        <v>40000</v>
      </c>
      <c r="M88" s="87"/>
      <c r="N88" s="88"/>
      <c r="O88" s="77"/>
      <c r="P88" s="89"/>
      <c r="Q88" s="90"/>
      <c r="R88" s="90"/>
      <c r="S88" s="91"/>
      <c r="T88" s="91"/>
      <c r="U88" s="92"/>
      <c r="V88" s="93"/>
    </row>
    <row r="89" spans="1:22" s="21" customFormat="1" ht="42" x14ac:dyDescent="0.25">
      <c r="A89" s="125">
        <v>40</v>
      </c>
      <c r="B89" s="102" t="s">
        <v>6</v>
      </c>
      <c r="C89" s="103" t="s">
        <v>202</v>
      </c>
      <c r="D89" s="99" t="s">
        <v>8</v>
      </c>
      <c r="E89" s="100" t="s">
        <v>7</v>
      </c>
      <c r="F89" s="101" t="s">
        <v>7</v>
      </c>
      <c r="G89" s="104" t="s">
        <v>200</v>
      </c>
      <c r="H89" s="105" t="s">
        <v>195</v>
      </c>
      <c r="I89" s="106" t="s">
        <v>203</v>
      </c>
      <c r="J89" s="107">
        <v>0</v>
      </c>
      <c r="K89" s="88">
        <v>15750</v>
      </c>
      <c r="L89" s="108">
        <f t="shared" si="0"/>
        <v>15750</v>
      </c>
      <c r="M89" s="87"/>
      <c r="N89" s="88">
        <v>15750</v>
      </c>
      <c r="O89" s="77">
        <v>2265</v>
      </c>
      <c r="P89" s="89" t="s">
        <v>34</v>
      </c>
      <c r="Q89" s="90" t="s">
        <v>197</v>
      </c>
      <c r="R89" s="90"/>
      <c r="S89" s="91" t="s">
        <v>204</v>
      </c>
      <c r="T89" s="91" t="s">
        <v>186</v>
      </c>
      <c r="U89" s="92" t="s">
        <v>205</v>
      </c>
      <c r="V89" s="93" t="s">
        <v>202</v>
      </c>
    </row>
    <row r="90" spans="1:22" s="21" customFormat="1" ht="23.25" thickBot="1" x14ac:dyDescent="0.3">
      <c r="A90" s="124"/>
      <c r="B90" s="53"/>
      <c r="C90" s="94"/>
      <c r="D90" s="95"/>
      <c r="E90" s="9">
        <v>5512</v>
      </c>
      <c r="F90" s="10">
        <v>5222</v>
      </c>
      <c r="G90" s="96"/>
      <c r="H90" s="97"/>
      <c r="I90" s="30" t="s">
        <v>11</v>
      </c>
      <c r="J90" s="14">
        <f>J89</f>
        <v>0</v>
      </c>
      <c r="K90" s="11">
        <f>K89</f>
        <v>15750</v>
      </c>
      <c r="L90" s="98">
        <f>J90+K90</f>
        <v>15750</v>
      </c>
      <c r="M90" s="87"/>
      <c r="N90" s="88"/>
      <c r="O90" s="77"/>
      <c r="P90" s="89"/>
      <c r="Q90" s="90"/>
      <c r="R90" s="90"/>
      <c r="S90" s="91"/>
      <c r="T90" s="91"/>
      <c r="U90" s="92"/>
      <c r="V90" s="93"/>
    </row>
    <row r="91" spans="1:22" s="21" customFormat="1" ht="31.5" x14ac:dyDescent="0.25">
      <c r="A91" s="125">
        <v>41</v>
      </c>
      <c r="B91" s="102" t="s">
        <v>6</v>
      </c>
      <c r="C91" s="103" t="s">
        <v>206</v>
      </c>
      <c r="D91" s="99" t="s">
        <v>8</v>
      </c>
      <c r="E91" s="100" t="s">
        <v>7</v>
      </c>
      <c r="F91" s="101" t="s">
        <v>7</v>
      </c>
      <c r="G91" s="104" t="s">
        <v>31</v>
      </c>
      <c r="H91" s="105" t="s">
        <v>207</v>
      </c>
      <c r="I91" s="106" t="s">
        <v>208</v>
      </c>
      <c r="J91" s="107">
        <v>0</v>
      </c>
      <c r="K91" s="88">
        <v>7500</v>
      </c>
      <c r="L91" s="108">
        <f t="shared" si="0"/>
        <v>7500</v>
      </c>
      <c r="M91" s="87"/>
      <c r="N91" s="88">
        <v>7500</v>
      </c>
      <c r="O91" s="77">
        <v>2266</v>
      </c>
      <c r="P91" s="89" t="s">
        <v>34</v>
      </c>
      <c r="Q91" s="90" t="s">
        <v>209</v>
      </c>
      <c r="R91" s="90"/>
      <c r="S91" s="91" t="s">
        <v>210</v>
      </c>
      <c r="T91" s="91" t="s">
        <v>44</v>
      </c>
      <c r="U91" s="92" t="s">
        <v>38</v>
      </c>
      <c r="V91" s="93" t="s">
        <v>206</v>
      </c>
    </row>
    <row r="92" spans="1:22" s="21" customFormat="1" ht="23.25" thickBot="1" x14ac:dyDescent="0.3">
      <c r="A92" s="124"/>
      <c r="B92" s="53"/>
      <c r="C92" s="94"/>
      <c r="D92" s="95"/>
      <c r="E92" s="9">
        <v>5512</v>
      </c>
      <c r="F92" s="10">
        <v>5222</v>
      </c>
      <c r="G92" s="96"/>
      <c r="H92" s="97"/>
      <c r="I92" s="30" t="s">
        <v>11</v>
      </c>
      <c r="J92" s="14">
        <f>J91</f>
        <v>0</v>
      </c>
      <c r="K92" s="11">
        <f>K91</f>
        <v>7500</v>
      </c>
      <c r="L92" s="98">
        <f>J92+K92</f>
        <v>7500</v>
      </c>
      <c r="M92" s="87"/>
      <c r="N92" s="88"/>
      <c r="O92" s="77"/>
      <c r="P92" s="89"/>
      <c r="Q92" s="90"/>
      <c r="R92" s="90"/>
      <c r="S92" s="91"/>
      <c r="T92" s="91"/>
      <c r="U92" s="92"/>
      <c r="V92" s="93"/>
    </row>
    <row r="93" spans="1:22" s="21" customFormat="1" ht="33.75" x14ac:dyDescent="0.25">
      <c r="A93" s="125">
        <v>42</v>
      </c>
      <c r="B93" s="102" t="s">
        <v>6</v>
      </c>
      <c r="C93" s="103" t="s">
        <v>211</v>
      </c>
      <c r="D93" s="99" t="s">
        <v>8</v>
      </c>
      <c r="E93" s="100" t="s">
        <v>7</v>
      </c>
      <c r="F93" s="101" t="s">
        <v>7</v>
      </c>
      <c r="G93" s="104" t="s">
        <v>31</v>
      </c>
      <c r="H93" s="105" t="s">
        <v>212</v>
      </c>
      <c r="I93" s="106" t="s">
        <v>213</v>
      </c>
      <c r="J93" s="107">
        <v>0</v>
      </c>
      <c r="K93" s="88">
        <v>10000</v>
      </c>
      <c r="L93" s="108">
        <f t="shared" si="0"/>
        <v>10000</v>
      </c>
      <c r="M93" s="87"/>
      <c r="N93" s="88">
        <v>10000</v>
      </c>
      <c r="O93" s="77">
        <v>2267</v>
      </c>
      <c r="P93" s="89" t="s">
        <v>34</v>
      </c>
      <c r="Q93" s="90" t="s">
        <v>214</v>
      </c>
      <c r="R93" s="90"/>
      <c r="S93" s="91" t="s">
        <v>215</v>
      </c>
      <c r="T93" s="91" t="s">
        <v>37</v>
      </c>
      <c r="U93" s="92" t="s">
        <v>51</v>
      </c>
      <c r="V93" s="93" t="s">
        <v>211</v>
      </c>
    </row>
    <row r="94" spans="1:22" s="21" customFormat="1" ht="23.25" thickBot="1" x14ac:dyDescent="0.3">
      <c r="A94" s="124"/>
      <c r="B94" s="53"/>
      <c r="C94" s="94"/>
      <c r="D94" s="95"/>
      <c r="E94" s="9">
        <v>5512</v>
      </c>
      <c r="F94" s="10">
        <v>5222</v>
      </c>
      <c r="G94" s="96"/>
      <c r="H94" s="97"/>
      <c r="I94" s="30" t="s">
        <v>11</v>
      </c>
      <c r="J94" s="14">
        <f>J93</f>
        <v>0</v>
      </c>
      <c r="K94" s="11">
        <f>K93</f>
        <v>10000</v>
      </c>
      <c r="L94" s="98">
        <f>J94+K94</f>
        <v>10000</v>
      </c>
      <c r="M94" s="87"/>
      <c r="N94" s="88"/>
      <c r="O94" s="77"/>
      <c r="P94" s="89"/>
      <c r="Q94" s="90"/>
      <c r="R94" s="90"/>
      <c r="S94" s="91"/>
      <c r="T94" s="91"/>
      <c r="U94" s="92"/>
      <c r="V94" s="93"/>
    </row>
    <row r="95" spans="1:22" s="21" customFormat="1" ht="33.75" x14ac:dyDescent="0.25">
      <c r="A95" s="125">
        <v>43</v>
      </c>
      <c r="B95" s="102" t="s">
        <v>6</v>
      </c>
      <c r="C95" s="103" t="s">
        <v>216</v>
      </c>
      <c r="D95" s="99" t="s">
        <v>8</v>
      </c>
      <c r="E95" s="100" t="s">
        <v>7</v>
      </c>
      <c r="F95" s="101" t="s">
        <v>7</v>
      </c>
      <c r="G95" s="104" t="s">
        <v>31</v>
      </c>
      <c r="H95" s="105" t="s">
        <v>212</v>
      </c>
      <c r="I95" s="106" t="s">
        <v>217</v>
      </c>
      <c r="J95" s="107">
        <v>0</v>
      </c>
      <c r="K95" s="88">
        <v>10000</v>
      </c>
      <c r="L95" s="108">
        <f t="shared" si="0"/>
        <v>10000</v>
      </c>
      <c r="M95" s="87"/>
      <c r="N95" s="88">
        <v>10000</v>
      </c>
      <c r="O95" s="77">
        <v>2268</v>
      </c>
      <c r="P95" s="89" t="s">
        <v>34</v>
      </c>
      <c r="Q95" s="90" t="s">
        <v>214</v>
      </c>
      <c r="R95" s="90"/>
      <c r="S95" s="91" t="s">
        <v>215</v>
      </c>
      <c r="T95" s="91" t="s">
        <v>37</v>
      </c>
      <c r="U95" s="92" t="s">
        <v>51</v>
      </c>
      <c r="V95" s="93" t="s">
        <v>216</v>
      </c>
    </row>
    <row r="96" spans="1:22" s="21" customFormat="1" ht="23.25" thickBot="1" x14ac:dyDescent="0.3">
      <c r="A96" s="124"/>
      <c r="B96" s="53"/>
      <c r="C96" s="94"/>
      <c r="D96" s="95"/>
      <c r="E96" s="9">
        <v>5512</v>
      </c>
      <c r="F96" s="10">
        <v>5222</v>
      </c>
      <c r="G96" s="96"/>
      <c r="H96" s="97"/>
      <c r="I96" s="30" t="s">
        <v>11</v>
      </c>
      <c r="J96" s="14">
        <f>J95</f>
        <v>0</v>
      </c>
      <c r="K96" s="11">
        <f>K95</f>
        <v>10000</v>
      </c>
      <c r="L96" s="98">
        <f>J96+K96</f>
        <v>10000</v>
      </c>
      <c r="M96" s="87"/>
      <c r="N96" s="88"/>
      <c r="O96" s="77"/>
      <c r="P96" s="89"/>
      <c r="Q96" s="90"/>
      <c r="R96" s="90"/>
      <c r="S96" s="91"/>
      <c r="T96" s="91"/>
      <c r="U96" s="92"/>
      <c r="V96" s="93"/>
    </row>
    <row r="97" spans="1:22" s="21" customFormat="1" ht="33.75" x14ac:dyDescent="0.25">
      <c r="A97" s="125">
        <v>44</v>
      </c>
      <c r="B97" s="102" t="s">
        <v>6</v>
      </c>
      <c r="C97" s="103" t="s">
        <v>218</v>
      </c>
      <c r="D97" s="99" t="s">
        <v>8</v>
      </c>
      <c r="E97" s="100" t="s">
        <v>7</v>
      </c>
      <c r="F97" s="101" t="s">
        <v>7</v>
      </c>
      <c r="G97" s="104" t="s">
        <v>31</v>
      </c>
      <c r="H97" s="105" t="s">
        <v>212</v>
      </c>
      <c r="I97" s="106" t="s">
        <v>219</v>
      </c>
      <c r="J97" s="107">
        <v>0</v>
      </c>
      <c r="K97" s="88">
        <v>10000</v>
      </c>
      <c r="L97" s="108">
        <f t="shared" si="0"/>
        <v>10000</v>
      </c>
      <c r="M97" s="87"/>
      <c r="N97" s="88">
        <v>10000</v>
      </c>
      <c r="O97" s="77">
        <v>2269</v>
      </c>
      <c r="P97" s="89" t="s">
        <v>34</v>
      </c>
      <c r="Q97" s="90" t="s">
        <v>214</v>
      </c>
      <c r="R97" s="90"/>
      <c r="S97" s="91" t="s">
        <v>215</v>
      </c>
      <c r="T97" s="91" t="s">
        <v>37</v>
      </c>
      <c r="U97" s="92" t="s">
        <v>51</v>
      </c>
      <c r="V97" s="93" t="s">
        <v>218</v>
      </c>
    </row>
    <row r="98" spans="1:22" s="21" customFormat="1" ht="23.25" thickBot="1" x14ac:dyDescent="0.3">
      <c r="A98" s="124"/>
      <c r="B98" s="53"/>
      <c r="C98" s="94"/>
      <c r="D98" s="95"/>
      <c r="E98" s="9">
        <v>5512</v>
      </c>
      <c r="F98" s="10">
        <v>5222</v>
      </c>
      <c r="G98" s="96"/>
      <c r="H98" s="97"/>
      <c r="I98" s="30" t="s">
        <v>11</v>
      </c>
      <c r="J98" s="14">
        <f>J97</f>
        <v>0</v>
      </c>
      <c r="K98" s="11">
        <f>K97</f>
        <v>10000</v>
      </c>
      <c r="L98" s="98">
        <f>J98+K98</f>
        <v>10000</v>
      </c>
      <c r="M98" s="87"/>
      <c r="N98" s="88"/>
      <c r="O98" s="77"/>
      <c r="P98" s="89"/>
      <c r="Q98" s="90"/>
      <c r="R98" s="90"/>
      <c r="S98" s="91"/>
      <c r="T98" s="91"/>
      <c r="U98" s="92"/>
      <c r="V98" s="93"/>
    </row>
    <row r="99" spans="1:22" s="21" customFormat="1" ht="33.75" x14ac:dyDescent="0.25">
      <c r="A99" s="125">
        <v>45</v>
      </c>
      <c r="B99" s="102" t="s">
        <v>6</v>
      </c>
      <c r="C99" s="103" t="s">
        <v>220</v>
      </c>
      <c r="D99" s="99" t="s">
        <v>8</v>
      </c>
      <c r="E99" s="100" t="s">
        <v>7</v>
      </c>
      <c r="F99" s="101" t="s">
        <v>7</v>
      </c>
      <c r="G99" s="104" t="s">
        <v>31</v>
      </c>
      <c r="H99" s="105" t="s">
        <v>221</v>
      </c>
      <c r="I99" s="106" t="s">
        <v>222</v>
      </c>
      <c r="J99" s="107">
        <v>0</v>
      </c>
      <c r="K99" s="88">
        <v>5700</v>
      </c>
      <c r="L99" s="108">
        <f t="shared" si="0"/>
        <v>5700</v>
      </c>
      <c r="M99" s="87"/>
      <c r="N99" s="88">
        <v>5700</v>
      </c>
      <c r="O99" s="77">
        <v>2270</v>
      </c>
      <c r="P99" s="89" t="s">
        <v>34</v>
      </c>
      <c r="Q99" s="90" t="s">
        <v>223</v>
      </c>
      <c r="R99" s="90"/>
      <c r="S99" s="91" t="s">
        <v>224</v>
      </c>
      <c r="T99" s="91" t="s">
        <v>37</v>
      </c>
      <c r="U99" s="92" t="s">
        <v>225</v>
      </c>
      <c r="V99" s="93" t="s">
        <v>220</v>
      </c>
    </row>
    <row r="100" spans="1:22" s="21" customFormat="1" ht="23.25" thickBot="1" x14ac:dyDescent="0.3">
      <c r="A100" s="124"/>
      <c r="B100" s="53"/>
      <c r="C100" s="94"/>
      <c r="D100" s="95"/>
      <c r="E100" s="9">
        <v>5512</v>
      </c>
      <c r="F100" s="10">
        <v>5222</v>
      </c>
      <c r="G100" s="96"/>
      <c r="H100" s="97"/>
      <c r="I100" s="30" t="s">
        <v>11</v>
      </c>
      <c r="J100" s="14">
        <f>J99</f>
        <v>0</v>
      </c>
      <c r="K100" s="11">
        <f>K99</f>
        <v>5700</v>
      </c>
      <c r="L100" s="98">
        <f>J100+K100</f>
        <v>5700</v>
      </c>
      <c r="M100" s="87"/>
      <c r="N100" s="88"/>
      <c r="O100" s="77"/>
      <c r="P100" s="89"/>
      <c r="Q100" s="90"/>
      <c r="R100" s="90"/>
      <c r="S100" s="91"/>
      <c r="T100" s="91"/>
      <c r="U100" s="92"/>
      <c r="V100" s="93"/>
    </row>
    <row r="101" spans="1:22" s="21" customFormat="1" ht="31.5" x14ac:dyDescent="0.25">
      <c r="A101" s="125">
        <v>46</v>
      </c>
      <c r="B101" s="102" t="s">
        <v>6</v>
      </c>
      <c r="C101" s="103" t="s">
        <v>226</v>
      </c>
      <c r="D101" s="99" t="s">
        <v>8</v>
      </c>
      <c r="E101" s="100" t="s">
        <v>7</v>
      </c>
      <c r="F101" s="101" t="s">
        <v>7</v>
      </c>
      <c r="G101" s="104" t="s">
        <v>227</v>
      </c>
      <c r="H101" s="105" t="s">
        <v>228</v>
      </c>
      <c r="I101" s="106" t="s">
        <v>229</v>
      </c>
      <c r="J101" s="107">
        <v>0</v>
      </c>
      <c r="K101" s="88">
        <v>25000</v>
      </c>
      <c r="L101" s="108">
        <f t="shared" si="0"/>
        <v>25000</v>
      </c>
      <c r="M101" s="87"/>
      <c r="N101" s="88">
        <v>25000</v>
      </c>
      <c r="O101" s="77">
        <v>2258</v>
      </c>
      <c r="P101" s="89" t="s">
        <v>34</v>
      </c>
      <c r="Q101" s="90" t="s">
        <v>230</v>
      </c>
      <c r="R101" s="90"/>
      <c r="S101" s="91" t="s">
        <v>231</v>
      </c>
      <c r="T101" s="91" t="s">
        <v>44</v>
      </c>
      <c r="U101" s="92" t="s">
        <v>141</v>
      </c>
      <c r="V101" s="93" t="s">
        <v>226</v>
      </c>
    </row>
    <row r="102" spans="1:22" s="21" customFormat="1" ht="23.25" thickBot="1" x14ac:dyDescent="0.3">
      <c r="A102" s="124"/>
      <c r="B102" s="53"/>
      <c r="C102" s="94"/>
      <c r="D102" s="95"/>
      <c r="E102" s="9">
        <v>5512</v>
      </c>
      <c r="F102" s="10">
        <v>5222</v>
      </c>
      <c r="G102" s="96"/>
      <c r="H102" s="97"/>
      <c r="I102" s="30" t="s">
        <v>11</v>
      </c>
      <c r="J102" s="14">
        <f>J101</f>
        <v>0</v>
      </c>
      <c r="K102" s="11">
        <f>K101</f>
        <v>25000</v>
      </c>
      <c r="L102" s="98">
        <f>J102+K102</f>
        <v>25000</v>
      </c>
      <c r="M102" s="87"/>
      <c r="N102" s="88"/>
      <c r="O102" s="77"/>
      <c r="P102" s="89"/>
      <c r="Q102" s="90"/>
      <c r="R102" s="90"/>
      <c r="S102" s="91"/>
      <c r="T102" s="91"/>
      <c r="U102" s="92"/>
      <c r="V102" s="93"/>
    </row>
    <row r="103" spans="1:22" s="21" customFormat="1" ht="33.75" x14ac:dyDescent="0.25">
      <c r="A103" s="125">
        <v>47</v>
      </c>
      <c r="B103" s="102" t="s">
        <v>6</v>
      </c>
      <c r="C103" s="103" t="s">
        <v>232</v>
      </c>
      <c r="D103" s="99" t="s">
        <v>8</v>
      </c>
      <c r="E103" s="100" t="s">
        <v>7</v>
      </c>
      <c r="F103" s="101" t="s">
        <v>7</v>
      </c>
      <c r="G103" s="104" t="s">
        <v>31</v>
      </c>
      <c r="H103" s="105" t="s">
        <v>233</v>
      </c>
      <c r="I103" s="106" t="s">
        <v>234</v>
      </c>
      <c r="J103" s="107">
        <v>0</v>
      </c>
      <c r="K103" s="88">
        <v>10000</v>
      </c>
      <c r="L103" s="108">
        <f t="shared" si="0"/>
        <v>10000</v>
      </c>
      <c r="M103" s="87"/>
      <c r="N103" s="88">
        <v>10000</v>
      </c>
      <c r="O103" s="77">
        <v>2304</v>
      </c>
      <c r="P103" s="89" t="s">
        <v>34</v>
      </c>
      <c r="Q103" s="90" t="s">
        <v>235</v>
      </c>
      <c r="R103" s="90"/>
      <c r="S103" s="91" t="s">
        <v>236</v>
      </c>
      <c r="T103" s="91" t="s">
        <v>37</v>
      </c>
      <c r="U103" s="92" t="s">
        <v>51</v>
      </c>
      <c r="V103" s="93" t="s">
        <v>232</v>
      </c>
    </row>
    <row r="104" spans="1:22" s="21" customFormat="1" ht="23.25" thickBot="1" x14ac:dyDescent="0.3">
      <c r="A104" s="124"/>
      <c r="B104" s="53"/>
      <c r="C104" s="94"/>
      <c r="D104" s="95"/>
      <c r="E104" s="9">
        <v>5512</v>
      </c>
      <c r="F104" s="10">
        <v>5222</v>
      </c>
      <c r="G104" s="96"/>
      <c r="H104" s="97"/>
      <c r="I104" s="30" t="s">
        <v>11</v>
      </c>
      <c r="J104" s="14">
        <f>J103</f>
        <v>0</v>
      </c>
      <c r="K104" s="11">
        <f>K103</f>
        <v>10000</v>
      </c>
      <c r="L104" s="98">
        <f>J104+K104</f>
        <v>10000</v>
      </c>
      <c r="M104" s="87"/>
      <c r="N104" s="88"/>
      <c r="O104" s="77"/>
      <c r="P104" s="89"/>
      <c r="Q104" s="90"/>
      <c r="R104" s="90"/>
      <c r="S104" s="91"/>
      <c r="T104" s="91"/>
      <c r="U104" s="92"/>
      <c r="V104" s="93"/>
    </row>
    <row r="105" spans="1:22" s="21" customFormat="1" ht="33.75" x14ac:dyDescent="0.25">
      <c r="A105" s="125">
        <v>48</v>
      </c>
      <c r="B105" s="102" t="s">
        <v>6</v>
      </c>
      <c r="C105" s="103" t="s">
        <v>237</v>
      </c>
      <c r="D105" s="99" t="s">
        <v>8</v>
      </c>
      <c r="E105" s="100" t="s">
        <v>7</v>
      </c>
      <c r="F105" s="101" t="s">
        <v>7</v>
      </c>
      <c r="G105" s="104" t="s">
        <v>64</v>
      </c>
      <c r="H105" s="105" t="s">
        <v>238</v>
      </c>
      <c r="I105" s="106" t="s">
        <v>239</v>
      </c>
      <c r="J105" s="107">
        <v>0</v>
      </c>
      <c r="K105" s="88">
        <v>3584</v>
      </c>
      <c r="L105" s="108">
        <f t="shared" si="0"/>
        <v>3584</v>
      </c>
      <c r="M105" s="87"/>
      <c r="N105" s="88">
        <v>3584</v>
      </c>
      <c r="O105" s="77">
        <v>2306</v>
      </c>
      <c r="P105" s="89" t="s">
        <v>34</v>
      </c>
      <c r="Q105" s="90" t="s">
        <v>240</v>
      </c>
      <c r="R105" s="90" t="s">
        <v>241</v>
      </c>
      <c r="S105" s="91" t="s">
        <v>242</v>
      </c>
      <c r="T105" s="91" t="s">
        <v>37</v>
      </c>
      <c r="U105" s="92" t="s">
        <v>243</v>
      </c>
      <c r="V105" s="93" t="s">
        <v>237</v>
      </c>
    </row>
    <row r="106" spans="1:22" s="21" customFormat="1" ht="23.25" thickBot="1" x14ac:dyDescent="0.3">
      <c r="A106" s="124"/>
      <c r="B106" s="53"/>
      <c r="C106" s="94"/>
      <c r="D106" s="95"/>
      <c r="E106" s="9">
        <v>5512</v>
      </c>
      <c r="F106" s="10">
        <v>5222</v>
      </c>
      <c r="G106" s="96"/>
      <c r="H106" s="97"/>
      <c r="I106" s="30" t="s">
        <v>11</v>
      </c>
      <c r="J106" s="14">
        <f>J105</f>
        <v>0</v>
      </c>
      <c r="K106" s="11">
        <f>K105</f>
        <v>3584</v>
      </c>
      <c r="L106" s="98">
        <f>J106+K106</f>
        <v>3584</v>
      </c>
      <c r="M106" s="87"/>
      <c r="N106" s="88"/>
      <c r="O106" s="77"/>
      <c r="P106" s="89"/>
      <c r="Q106" s="90"/>
      <c r="R106" s="90"/>
      <c r="S106" s="91"/>
      <c r="T106" s="91"/>
      <c r="U106" s="92"/>
      <c r="V106" s="93"/>
    </row>
    <row r="107" spans="1:22" s="21" customFormat="1" ht="42" x14ac:dyDescent="0.25">
      <c r="A107" s="125">
        <v>49</v>
      </c>
      <c r="B107" s="102" t="s">
        <v>6</v>
      </c>
      <c r="C107" s="103" t="s">
        <v>244</v>
      </c>
      <c r="D107" s="99" t="s">
        <v>8</v>
      </c>
      <c r="E107" s="100" t="s">
        <v>7</v>
      </c>
      <c r="F107" s="101" t="s">
        <v>7</v>
      </c>
      <c r="G107" s="104" t="s">
        <v>31</v>
      </c>
      <c r="H107" s="105" t="s">
        <v>245</v>
      </c>
      <c r="I107" s="106" t="s">
        <v>246</v>
      </c>
      <c r="J107" s="107">
        <v>0</v>
      </c>
      <c r="K107" s="88">
        <v>7000</v>
      </c>
      <c r="L107" s="108">
        <f t="shared" si="0"/>
        <v>7000</v>
      </c>
      <c r="M107" s="87"/>
      <c r="N107" s="88">
        <v>7000</v>
      </c>
      <c r="O107" s="77">
        <v>2308</v>
      </c>
      <c r="P107" s="89" t="s">
        <v>34</v>
      </c>
      <c r="Q107" s="90" t="s">
        <v>247</v>
      </c>
      <c r="R107" s="90" t="s">
        <v>248</v>
      </c>
      <c r="S107" s="91" t="s">
        <v>249</v>
      </c>
      <c r="T107" s="91" t="s">
        <v>44</v>
      </c>
      <c r="U107" s="92" t="s">
        <v>250</v>
      </c>
      <c r="V107" s="93" t="s">
        <v>244</v>
      </c>
    </row>
    <row r="108" spans="1:22" s="21" customFormat="1" ht="23.25" thickBot="1" x14ac:dyDescent="0.3">
      <c r="A108" s="124"/>
      <c r="B108" s="53"/>
      <c r="C108" s="94"/>
      <c r="D108" s="95"/>
      <c r="E108" s="9">
        <v>5512</v>
      </c>
      <c r="F108" s="10">
        <v>5222</v>
      </c>
      <c r="G108" s="96"/>
      <c r="H108" s="97"/>
      <c r="I108" s="30" t="s">
        <v>11</v>
      </c>
      <c r="J108" s="14">
        <f>J107</f>
        <v>0</v>
      </c>
      <c r="K108" s="11">
        <f>K107</f>
        <v>7000</v>
      </c>
      <c r="L108" s="98">
        <f>J108+K108</f>
        <v>7000</v>
      </c>
      <c r="M108" s="87"/>
      <c r="N108" s="88"/>
      <c r="O108" s="77"/>
      <c r="P108" s="89"/>
      <c r="Q108" s="90"/>
      <c r="R108" s="90"/>
      <c r="S108" s="91"/>
      <c r="T108" s="91"/>
      <c r="U108" s="92"/>
      <c r="V108" s="93"/>
    </row>
    <row r="109" spans="1:22" s="21" customFormat="1" ht="31.5" x14ac:dyDescent="0.25">
      <c r="A109" s="125">
        <v>50</v>
      </c>
      <c r="B109" s="102" t="s">
        <v>6</v>
      </c>
      <c r="C109" s="103" t="s">
        <v>251</v>
      </c>
      <c r="D109" s="99" t="s">
        <v>8</v>
      </c>
      <c r="E109" s="100" t="s">
        <v>7</v>
      </c>
      <c r="F109" s="101" t="s">
        <v>7</v>
      </c>
      <c r="G109" s="104" t="s">
        <v>31</v>
      </c>
      <c r="H109" s="105" t="s">
        <v>245</v>
      </c>
      <c r="I109" s="106" t="s">
        <v>252</v>
      </c>
      <c r="J109" s="107">
        <v>0</v>
      </c>
      <c r="K109" s="88">
        <v>10000</v>
      </c>
      <c r="L109" s="108">
        <f t="shared" si="0"/>
        <v>10000</v>
      </c>
      <c r="M109" s="87"/>
      <c r="N109" s="88">
        <v>10000</v>
      </c>
      <c r="O109" s="77">
        <v>2312</v>
      </c>
      <c r="P109" s="89" t="s">
        <v>34</v>
      </c>
      <c r="Q109" s="90" t="s">
        <v>247</v>
      </c>
      <c r="R109" s="90" t="s">
        <v>248</v>
      </c>
      <c r="S109" s="91" t="s">
        <v>249</v>
      </c>
      <c r="T109" s="91" t="s">
        <v>44</v>
      </c>
      <c r="U109" s="92" t="s">
        <v>51</v>
      </c>
      <c r="V109" s="93" t="s">
        <v>251</v>
      </c>
    </row>
    <row r="110" spans="1:22" s="21" customFormat="1" ht="23.25" thickBot="1" x14ac:dyDescent="0.3">
      <c r="A110" s="124"/>
      <c r="B110" s="53"/>
      <c r="C110" s="94"/>
      <c r="D110" s="95"/>
      <c r="E110" s="9">
        <v>5512</v>
      </c>
      <c r="F110" s="10">
        <v>5222</v>
      </c>
      <c r="G110" s="96"/>
      <c r="H110" s="97"/>
      <c r="I110" s="30" t="s">
        <v>11</v>
      </c>
      <c r="J110" s="14">
        <f>J109</f>
        <v>0</v>
      </c>
      <c r="K110" s="11">
        <f>K109</f>
        <v>10000</v>
      </c>
      <c r="L110" s="98">
        <f>J110+K110</f>
        <v>10000</v>
      </c>
      <c r="M110" s="87"/>
      <c r="N110" s="88"/>
      <c r="O110" s="77"/>
      <c r="P110" s="89"/>
      <c r="Q110" s="90"/>
      <c r="R110" s="90"/>
      <c r="S110" s="91"/>
      <c r="T110" s="91"/>
      <c r="U110" s="92"/>
      <c r="V110" s="93"/>
    </row>
    <row r="111" spans="1:22" s="21" customFormat="1" ht="33.75" x14ac:dyDescent="0.25">
      <c r="A111" s="125">
        <v>51</v>
      </c>
      <c r="B111" s="102" t="s">
        <v>6</v>
      </c>
      <c r="C111" s="103" t="s">
        <v>253</v>
      </c>
      <c r="D111" s="99" t="s">
        <v>8</v>
      </c>
      <c r="E111" s="100" t="s">
        <v>7</v>
      </c>
      <c r="F111" s="101" t="s">
        <v>7</v>
      </c>
      <c r="G111" s="104" t="s">
        <v>31</v>
      </c>
      <c r="H111" s="105" t="s">
        <v>254</v>
      </c>
      <c r="I111" s="106" t="s">
        <v>255</v>
      </c>
      <c r="J111" s="107">
        <v>0</v>
      </c>
      <c r="K111" s="88">
        <v>10000</v>
      </c>
      <c r="L111" s="108">
        <f t="shared" si="0"/>
        <v>10000</v>
      </c>
      <c r="M111" s="87"/>
      <c r="N111" s="88">
        <v>10000</v>
      </c>
      <c r="O111" s="77">
        <v>2313</v>
      </c>
      <c r="P111" s="89" t="s">
        <v>34</v>
      </c>
      <c r="Q111" s="90" t="s">
        <v>256</v>
      </c>
      <c r="R111" s="90"/>
      <c r="S111" s="91" t="s">
        <v>257</v>
      </c>
      <c r="T111" s="91" t="s">
        <v>37</v>
      </c>
      <c r="U111" s="92" t="s">
        <v>51</v>
      </c>
      <c r="V111" s="93" t="s">
        <v>253</v>
      </c>
    </row>
    <row r="112" spans="1:22" s="21" customFormat="1" ht="23.25" thickBot="1" x14ac:dyDescent="0.3">
      <c r="A112" s="124"/>
      <c r="B112" s="53"/>
      <c r="C112" s="94"/>
      <c r="D112" s="95"/>
      <c r="E112" s="9">
        <v>5512</v>
      </c>
      <c r="F112" s="10">
        <v>5222</v>
      </c>
      <c r="G112" s="96"/>
      <c r="H112" s="97"/>
      <c r="I112" s="30" t="s">
        <v>11</v>
      </c>
      <c r="J112" s="14">
        <f>J111</f>
        <v>0</v>
      </c>
      <c r="K112" s="11">
        <f>K111</f>
        <v>10000</v>
      </c>
      <c r="L112" s="98">
        <f>J112+K112</f>
        <v>10000</v>
      </c>
      <c r="M112" s="87"/>
      <c r="N112" s="88"/>
      <c r="O112" s="77"/>
      <c r="P112" s="89"/>
      <c r="Q112" s="90"/>
      <c r="R112" s="90"/>
      <c r="S112" s="91"/>
      <c r="T112" s="91"/>
      <c r="U112" s="92"/>
      <c r="V112" s="93"/>
    </row>
    <row r="113" spans="1:22" s="21" customFormat="1" ht="33.75" x14ac:dyDescent="0.25">
      <c r="A113" s="125">
        <v>52</v>
      </c>
      <c r="B113" s="102" t="s">
        <v>6</v>
      </c>
      <c r="C113" s="103" t="s">
        <v>258</v>
      </c>
      <c r="D113" s="99" t="s">
        <v>8</v>
      </c>
      <c r="E113" s="100" t="s">
        <v>7</v>
      </c>
      <c r="F113" s="101" t="s">
        <v>7</v>
      </c>
      <c r="G113" s="104" t="s">
        <v>31</v>
      </c>
      <c r="H113" s="105" t="s">
        <v>254</v>
      </c>
      <c r="I113" s="106" t="s">
        <v>259</v>
      </c>
      <c r="J113" s="107">
        <v>0</v>
      </c>
      <c r="K113" s="88">
        <v>7500</v>
      </c>
      <c r="L113" s="108">
        <f t="shared" si="0"/>
        <v>7500</v>
      </c>
      <c r="M113" s="87"/>
      <c r="N113" s="88">
        <v>7500</v>
      </c>
      <c r="O113" s="77">
        <v>2314</v>
      </c>
      <c r="P113" s="89" t="s">
        <v>34</v>
      </c>
      <c r="Q113" s="90" t="s">
        <v>256</v>
      </c>
      <c r="R113" s="90"/>
      <c r="S113" s="91" t="s">
        <v>257</v>
      </c>
      <c r="T113" s="91" t="s">
        <v>37</v>
      </c>
      <c r="U113" s="92" t="s">
        <v>38</v>
      </c>
      <c r="V113" s="93" t="s">
        <v>258</v>
      </c>
    </row>
    <row r="114" spans="1:22" s="21" customFormat="1" ht="23.25" thickBot="1" x14ac:dyDescent="0.3">
      <c r="A114" s="124"/>
      <c r="B114" s="53"/>
      <c r="C114" s="94"/>
      <c r="D114" s="95"/>
      <c r="E114" s="9">
        <v>5512</v>
      </c>
      <c r="F114" s="10">
        <v>5222</v>
      </c>
      <c r="G114" s="96"/>
      <c r="H114" s="97"/>
      <c r="I114" s="30" t="s">
        <v>11</v>
      </c>
      <c r="J114" s="14">
        <f>J113</f>
        <v>0</v>
      </c>
      <c r="K114" s="11">
        <f>K113</f>
        <v>7500</v>
      </c>
      <c r="L114" s="98">
        <f>J114+K114</f>
        <v>7500</v>
      </c>
      <c r="M114" s="87"/>
      <c r="N114" s="88"/>
      <c r="O114" s="77"/>
      <c r="P114" s="89"/>
      <c r="Q114" s="90"/>
      <c r="R114" s="90"/>
      <c r="S114" s="91"/>
      <c r="T114" s="91"/>
      <c r="U114" s="92"/>
      <c r="V114" s="93"/>
    </row>
    <row r="115" spans="1:22" s="21" customFormat="1" ht="33.75" x14ac:dyDescent="0.25">
      <c r="A115" s="125">
        <v>53</v>
      </c>
      <c r="B115" s="102" t="s">
        <v>6</v>
      </c>
      <c r="C115" s="103" t="s">
        <v>260</v>
      </c>
      <c r="D115" s="99" t="s">
        <v>8</v>
      </c>
      <c r="E115" s="100" t="s">
        <v>7</v>
      </c>
      <c r="F115" s="101" t="s">
        <v>7</v>
      </c>
      <c r="G115" s="104" t="s">
        <v>261</v>
      </c>
      <c r="H115" s="105" t="s">
        <v>254</v>
      </c>
      <c r="I115" s="106" t="s">
        <v>262</v>
      </c>
      <c r="J115" s="107">
        <v>0</v>
      </c>
      <c r="K115" s="88">
        <v>10000</v>
      </c>
      <c r="L115" s="108">
        <f t="shared" si="0"/>
        <v>10000</v>
      </c>
      <c r="M115" s="87"/>
      <c r="N115" s="88">
        <v>10000</v>
      </c>
      <c r="O115" s="77">
        <v>2315</v>
      </c>
      <c r="P115" s="89" t="s">
        <v>34</v>
      </c>
      <c r="Q115" s="90" t="s">
        <v>256</v>
      </c>
      <c r="R115" s="90"/>
      <c r="S115" s="91" t="s">
        <v>257</v>
      </c>
      <c r="T115" s="91" t="s">
        <v>37</v>
      </c>
      <c r="U115" s="92" t="s">
        <v>51</v>
      </c>
      <c r="V115" s="93" t="s">
        <v>260</v>
      </c>
    </row>
    <row r="116" spans="1:22" s="21" customFormat="1" ht="23.25" thickBot="1" x14ac:dyDescent="0.3">
      <c r="A116" s="124"/>
      <c r="B116" s="53"/>
      <c r="C116" s="94"/>
      <c r="D116" s="95"/>
      <c r="E116" s="9">
        <v>5512</v>
      </c>
      <c r="F116" s="10">
        <v>5222</v>
      </c>
      <c r="G116" s="96"/>
      <c r="H116" s="97"/>
      <c r="I116" s="30" t="s">
        <v>11</v>
      </c>
      <c r="J116" s="14">
        <f>J115</f>
        <v>0</v>
      </c>
      <c r="K116" s="11">
        <f>K115</f>
        <v>10000</v>
      </c>
      <c r="L116" s="98">
        <f>J116+K116</f>
        <v>10000</v>
      </c>
      <c r="M116" s="87"/>
      <c r="N116" s="88"/>
      <c r="O116" s="77"/>
      <c r="P116" s="89"/>
      <c r="Q116" s="90"/>
      <c r="R116" s="90"/>
      <c r="S116" s="91"/>
      <c r="T116" s="91"/>
      <c r="U116" s="92"/>
      <c r="V116" s="93"/>
    </row>
    <row r="117" spans="1:22" s="21" customFormat="1" ht="33.75" x14ac:dyDescent="0.25">
      <c r="A117" s="125">
        <v>54</v>
      </c>
      <c r="B117" s="102" t="s">
        <v>6</v>
      </c>
      <c r="C117" s="103" t="s">
        <v>263</v>
      </c>
      <c r="D117" s="99" t="s">
        <v>8</v>
      </c>
      <c r="E117" s="100" t="s">
        <v>7</v>
      </c>
      <c r="F117" s="101" t="s">
        <v>7</v>
      </c>
      <c r="G117" s="104" t="s">
        <v>31</v>
      </c>
      <c r="H117" s="105" t="s">
        <v>264</v>
      </c>
      <c r="I117" s="106" t="s">
        <v>265</v>
      </c>
      <c r="J117" s="107">
        <v>0</v>
      </c>
      <c r="K117" s="88">
        <v>16800</v>
      </c>
      <c r="L117" s="108">
        <f t="shared" si="0"/>
        <v>16800</v>
      </c>
      <c r="M117" s="87"/>
      <c r="N117" s="88">
        <v>16800</v>
      </c>
      <c r="O117" s="77">
        <v>2316</v>
      </c>
      <c r="P117" s="89" t="s">
        <v>34</v>
      </c>
      <c r="Q117" s="90" t="s">
        <v>266</v>
      </c>
      <c r="R117" s="90"/>
      <c r="S117" s="91" t="s">
        <v>267</v>
      </c>
      <c r="T117" s="91" t="s">
        <v>37</v>
      </c>
      <c r="U117" s="92" t="s">
        <v>268</v>
      </c>
      <c r="V117" s="93" t="s">
        <v>263</v>
      </c>
    </row>
    <row r="118" spans="1:22" s="21" customFormat="1" ht="23.25" thickBot="1" x14ac:dyDescent="0.3">
      <c r="A118" s="124"/>
      <c r="B118" s="53"/>
      <c r="C118" s="94"/>
      <c r="D118" s="95"/>
      <c r="E118" s="9">
        <v>5512</v>
      </c>
      <c r="F118" s="10">
        <v>5222</v>
      </c>
      <c r="G118" s="96"/>
      <c r="H118" s="97"/>
      <c r="I118" s="30" t="s">
        <v>11</v>
      </c>
      <c r="J118" s="14">
        <f>J117</f>
        <v>0</v>
      </c>
      <c r="K118" s="11">
        <f>K117</f>
        <v>16800</v>
      </c>
      <c r="L118" s="98">
        <f>J118+K118</f>
        <v>16800</v>
      </c>
      <c r="M118" s="87"/>
      <c r="N118" s="88"/>
      <c r="O118" s="77"/>
      <c r="P118" s="89"/>
      <c r="Q118" s="90"/>
      <c r="R118" s="90"/>
      <c r="S118" s="91"/>
      <c r="T118" s="91"/>
      <c r="U118" s="92"/>
      <c r="V118" s="93"/>
    </row>
    <row r="119" spans="1:22" s="21" customFormat="1" ht="33.75" x14ac:dyDescent="0.25">
      <c r="A119" s="125">
        <v>55</v>
      </c>
      <c r="B119" s="102" t="s">
        <v>6</v>
      </c>
      <c r="C119" s="103" t="s">
        <v>269</v>
      </c>
      <c r="D119" s="99" t="s">
        <v>8</v>
      </c>
      <c r="E119" s="100" t="s">
        <v>7</v>
      </c>
      <c r="F119" s="101" t="s">
        <v>7</v>
      </c>
      <c r="G119" s="104" t="s">
        <v>31</v>
      </c>
      <c r="H119" s="105" t="s">
        <v>270</v>
      </c>
      <c r="I119" s="106" t="s">
        <v>271</v>
      </c>
      <c r="J119" s="107">
        <v>0</v>
      </c>
      <c r="K119" s="88">
        <v>7500</v>
      </c>
      <c r="L119" s="108">
        <f t="shared" si="0"/>
        <v>7500</v>
      </c>
      <c r="M119" s="87"/>
      <c r="N119" s="88">
        <v>7500</v>
      </c>
      <c r="O119" s="77">
        <v>2317</v>
      </c>
      <c r="P119" s="89" t="s">
        <v>34</v>
      </c>
      <c r="Q119" s="90" t="s">
        <v>272</v>
      </c>
      <c r="R119" s="90"/>
      <c r="S119" s="91" t="s">
        <v>273</v>
      </c>
      <c r="T119" s="91" t="s">
        <v>37</v>
      </c>
      <c r="U119" s="92" t="s">
        <v>38</v>
      </c>
      <c r="V119" s="93" t="s">
        <v>269</v>
      </c>
    </row>
    <row r="120" spans="1:22" s="21" customFormat="1" ht="23.25" thickBot="1" x14ac:dyDescent="0.3">
      <c r="A120" s="124"/>
      <c r="B120" s="53"/>
      <c r="C120" s="94"/>
      <c r="D120" s="95"/>
      <c r="E120" s="9">
        <v>5512</v>
      </c>
      <c r="F120" s="10">
        <v>5222</v>
      </c>
      <c r="G120" s="96"/>
      <c r="H120" s="97"/>
      <c r="I120" s="30" t="s">
        <v>11</v>
      </c>
      <c r="J120" s="14">
        <f>J119</f>
        <v>0</v>
      </c>
      <c r="K120" s="11">
        <f>K119</f>
        <v>7500</v>
      </c>
      <c r="L120" s="98">
        <f>J120+K120</f>
        <v>7500</v>
      </c>
      <c r="M120" s="87"/>
      <c r="N120" s="88"/>
      <c r="O120" s="77"/>
      <c r="P120" s="89"/>
      <c r="Q120" s="90"/>
      <c r="R120" s="90"/>
      <c r="S120" s="91"/>
      <c r="T120" s="91"/>
      <c r="U120" s="92"/>
      <c r="V120" s="93"/>
    </row>
    <row r="121" spans="1:22" s="21" customFormat="1" ht="52.5" x14ac:dyDescent="0.25">
      <c r="A121" s="125">
        <v>56</v>
      </c>
      <c r="B121" s="102" t="s">
        <v>6</v>
      </c>
      <c r="C121" s="103" t="s">
        <v>274</v>
      </c>
      <c r="D121" s="99" t="s">
        <v>8</v>
      </c>
      <c r="E121" s="100" t="s">
        <v>7</v>
      </c>
      <c r="F121" s="101" t="s">
        <v>7</v>
      </c>
      <c r="G121" s="104" t="s">
        <v>145</v>
      </c>
      <c r="H121" s="105" t="s">
        <v>275</v>
      </c>
      <c r="I121" s="106" t="s">
        <v>276</v>
      </c>
      <c r="J121" s="107">
        <v>0</v>
      </c>
      <c r="K121" s="88">
        <v>7500</v>
      </c>
      <c r="L121" s="108">
        <f t="shared" si="0"/>
        <v>7500</v>
      </c>
      <c r="M121" s="87"/>
      <c r="N121" s="88">
        <v>7500</v>
      </c>
      <c r="O121" s="77">
        <v>2318</v>
      </c>
      <c r="P121" s="89" t="s">
        <v>34</v>
      </c>
      <c r="Q121" s="90" t="s">
        <v>277</v>
      </c>
      <c r="R121" s="90"/>
      <c r="S121" s="91" t="s">
        <v>278</v>
      </c>
      <c r="T121" s="91" t="s">
        <v>44</v>
      </c>
      <c r="U121" s="92" t="s">
        <v>38</v>
      </c>
      <c r="V121" s="93" t="s">
        <v>274</v>
      </c>
    </row>
    <row r="122" spans="1:22" s="21" customFormat="1" ht="23.25" thickBot="1" x14ac:dyDescent="0.3">
      <c r="A122" s="124"/>
      <c r="B122" s="53"/>
      <c r="C122" s="94"/>
      <c r="D122" s="95"/>
      <c r="E122" s="9">
        <v>5512</v>
      </c>
      <c r="F122" s="10">
        <v>5222</v>
      </c>
      <c r="G122" s="96"/>
      <c r="H122" s="97"/>
      <c r="I122" s="30" t="s">
        <v>11</v>
      </c>
      <c r="J122" s="14">
        <f>J121</f>
        <v>0</v>
      </c>
      <c r="K122" s="11">
        <f>K121</f>
        <v>7500</v>
      </c>
      <c r="L122" s="98">
        <f>J122+K122</f>
        <v>7500</v>
      </c>
      <c r="M122" s="87"/>
      <c r="N122" s="88"/>
      <c r="O122" s="77"/>
      <c r="P122" s="89"/>
      <c r="Q122" s="90"/>
      <c r="R122" s="90"/>
      <c r="S122" s="91"/>
      <c r="T122" s="91"/>
      <c r="U122" s="92"/>
      <c r="V122" s="93"/>
    </row>
    <row r="123" spans="1:22" s="21" customFormat="1" ht="52.5" x14ac:dyDescent="0.25">
      <c r="A123" s="125">
        <v>57</v>
      </c>
      <c r="B123" s="102" t="s">
        <v>6</v>
      </c>
      <c r="C123" s="103" t="s">
        <v>279</v>
      </c>
      <c r="D123" s="99" t="s">
        <v>8</v>
      </c>
      <c r="E123" s="100" t="s">
        <v>7</v>
      </c>
      <c r="F123" s="101" t="s">
        <v>7</v>
      </c>
      <c r="G123" s="104" t="s">
        <v>145</v>
      </c>
      <c r="H123" s="105" t="s">
        <v>275</v>
      </c>
      <c r="I123" s="106" t="s">
        <v>280</v>
      </c>
      <c r="J123" s="107">
        <v>0</v>
      </c>
      <c r="K123" s="88">
        <v>10000</v>
      </c>
      <c r="L123" s="108">
        <f t="shared" si="0"/>
        <v>10000</v>
      </c>
      <c r="M123" s="87"/>
      <c r="N123" s="88">
        <v>10000</v>
      </c>
      <c r="O123" s="77">
        <v>2319</v>
      </c>
      <c r="P123" s="89" t="s">
        <v>34</v>
      </c>
      <c r="Q123" s="110" t="s">
        <v>277</v>
      </c>
      <c r="R123" s="90"/>
      <c r="S123" s="91" t="s">
        <v>278</v>
      </c>
      <c r="T123" s="91" t="s">
        <v>44</v>
      </c>
      <c r="U123" s="92" t="s">
        <v>51</v>
      </c>
      <c r="V123" s="93" t="s">
        <v>279</v>
      </c>
    </row>
    <row r="124" spans="1:22" s="21" customFormat="1" ht="23.25" thickBot="1" x14ac:dyDescent="0.3">
      <c r="A124" s="124"/>
      <c r="B124" s="53"/>
      <c r="C124" s="94"/>
      <c r="D124" s="95"/>
      <c r="E124" s="9">
        <v>5512</v>
      </c>
      <c r="F124" s="10">
        <v>5222</v>
      </c>
      <c r="G124" s="96"/>
      <c r="H124" s="97"/>
      <c r="I124" s="30" t="s">
        <v>11</v>
      </c>
      <c r="J124" s="14">
        <f>J123</f>
        <v>0</v>
      </c>
      <c r="K124" s="11">
        <f>K123</f>
        <v>10000</v>
      </c>
      <c r="L124" s="98">
        <f>J124+K124</f>
        <v>10000</v>
      </c>
      <c r="M124" s="87"/>
      <c r="N124" s="88"/>
      <c r="O124" s="77"/>
      <c r="P124" s="89"/>
      <c r="Q124" s="90"/>
      <c r="R124" s="90"/>
      <c r="S124" s="91"/>
      <c r="T124" s="91"/>
      <c r="U124" s="92"/>
      <c r="V124" s="93"/>
    </row>
    <row r="125" spans="1:22" s="21" customFormat="1" ht="33.75" x14ac:dyDescent="0.25">
      <c r="A125" s="125">
        <v>58</v>
      </c>
      <c r="B125" s="102" t="s">
        <v>6</v>
      </c>
      <c r="C125" s="103" t="s">
        <v>281</v>
      </c>
      <c r="D125" s="99" t="s">
        <v>8</v>
      </c>
      <c r="E125" s="100" t="s">
        <v>7</v>
      </c>
      <c r="F125" s="101" t="s">
        <v>7</v>
      </c>
      <c r="G125" s="104" t="s">
        <v>31</v>
      </c>
      <c r="H125" s="105" t="s">
        <v>282</v>
      </c>
      <c r="I125" s="106" t="s">
        <v>147</v>
      </c>
      <c r="J125" s="107">
        <v>0</v>
      </c>
      <c r="K125" s="88">
        <v>10000</v>
      </c>
      <c r="L125" s="108">
        <f t="shared" si="0"/>
        <v>10000</v>
      </c>
      <c r="M125" s="87"/>
      <c r="N125" s="88">
        <v>10000</v>
      </c>
      <c r="O125" s="77">
        <v>2321</v>
      </c>
      <c r="P125" s="89" t="s">
        <v>34</v>
      </c>
      <c r="Q125" s="90" t="s">
        <v>283</v>
      </c>
      <c r="R125" s="90" t="s">
        <v>284</v>
      </c>
      <c r="S125" s="91" t="s">
        <v>285</v>
      </c>
      <c r="T125" s="91" t="s">
        <v>186</v>
      </c>
      <c r="U125" s="92" t="s">
        <v>51</v>
      </c>
      <c r="V125" s="93" t="s">
        <v>281</v>
      </c>
    </row>
    <row r="126" spans="1:22" s="21" customFormat="1" ht="23.25" thickBot="1" x14ac:dyDescent="0.3">
      <c r="A126" s="124"/>
      <c r="B126" s="53"/>
      <c r="C126" s="94"/>
      <c r="D126" s="95"/>
      <c r="E126" s="9">
        <v>5512</v>
      </c>
      <c r="F126" s="10">
        <v>5222</v>
      </c>
      <c r="G126" s="96"/>
      <c r="H126" s="97"/>
      <c r="I126" s="30" t="s">
        <v>11</v>
      </c>
      <c r="J126" s="14">
        <f>J125</f>
        <v>0</v>
      </c>
      <c r="K126" s="11">
        <f>K125</f>
        <v>10000</v>
      </c>
      <c r="L126" s="98">
        <f>J126+K126</f>
        <v>10000</v>
      </c>
      <c r="M126" s="87"/>
      <c r="N126" s="88"/>
      <c r="O126" s="77"/>
      <c r="P126" s="89"/>
      <c r="Q126" s="90"/>
      <c r="R126" s="90"/>
      <c r="S126" s="91"/>
      <c r="T126" s="91"/>
      <c r="U126" s="92"/>
      <c r="V126" s="93"/>
    </row>
    <row r="127" spans="1:22" s="21" customFormat="1" ht="33.75" x14ac:dyDescent="0.25">
      <c r="A127" s="125">
        <v>59</v>
      </c>
      <c r="B127" s="102" t="s">
        <v>6</v>
      </c>
      <c r="C127" s="103" t="s">
        <v>286</v>
      </c>
      <c r="D127" s="99" t="s">
        <v>8</v>
      </c>
      <c r="E127" s="100" t="s">
        <v>7</v>
      </c>
      <c r="F127" s="101" t="s">
        <v>7</v>
      </c>
      <c r="G127" s="104" t="s">
        <v>31</v>
      </c>
      <c r="H127" s="105" t="s">
        <v>282</v>
      </c>
      <c r="I127" s="106" t="s">
        <v>287</v>
      </c>
      <c r="J127" s="107">
        <v>0</v>
      </c>
      <c r="K127" s="88">
        <v>8400</v>
      </c>
      <c r="L127" s="108">
        <f t="shared" si="0"/>
        <v>8400</v>
      </c>
      <c r="M127" s="87"/>
      <c r="N127" s="88">
        <v>8400</v>
      </c>
      <c r="O127" s="77">
        <v>2323</v>
      </c>
      <c r="P127" s="89" t="s">
        <v>34</v>
      </c>
      <c r="Q127" s="90" t="s">
        <v>283</v>
      </c>
      <c r="R127" s="90"/>
      <c r="S127" s="91" t="s">
        <v>285</v>
      </c>
      <c r="T127" s="91" t="s">
        <v>186</v>
      </c>
      <c r="U127" s="92" t="s">
        <v>129</v>
      </c>
      <c r="V127" s="93" t="s">
        <v>286</v>
      </c>
    </row>
    <row r="128" spans="1:22" s="21" customFormat="1" ht="23.25" thickBot="1" x14ac:dyDescent="0.3">
      <c r="A128" s="124"/>
      <c r="B128" s="53"/>
      <c r="C128" s="94"/>
      <c r="D128" s="95"/>
      <c r="E128" s="9">
        <v>5512</v>
      </c>
      <c r="F128" s="10">
        <v>5222</v>
      </c>
      <c r="G128" s="96"/>
      <c r="H128" s="97"/>
      <c r="I128" s="30" t="s">
        <v>11</v>
      </c>
      <c r="J128" s="14">
        <f>J127</f>
        <v>0</v>
      </c>
      <c r="K128" s="11">
        <f>K127</f>
        <v>8400</v>
      </c>
      <c r="L128" s="98">
        <f>J128+K128</f>
        <v>8400</v>
      </c>
      <c r="M128" s="87"/>
      <c r="N128" s="88"/>
      <c r="O128" s="77"/>
      <c r="P128" s="89"/>
      <c r="Q128" s="90"/>
      <c r="R128" s="90"/>
      <c r="S128" s="91"/>
      <c r="T128" s="91"/>
      <c r="U128" s="92"/>
      <c r="V128" s="93"/>
    </row>
    <row r="129" spans="1:22" s="21" customFormat="1" ht="33.75" x14ac:dyDescent="0.25">
      <c r="A129" s="125">
        <v>60</v>
      </c>
      <c r="B129" s="102" t="s">
        <v>6</v>
      </c>
      <c r="C129" s="103" t="s">
        <v>288</v>
      </c>
      <c r="D129" s="99" t="s">
        <v>8</v>
      </c>
      <c r="E129" s="100" t="s">
        <v>7</v>
      </c>
      <c r="F129" s="101" t="s">
        <v>7</v>
      </c>
      <c r="G129" s="104" t="s">
        <v>31</v>
      </c>
      <c r="H129" s="105" t="s">
        <v>282</v>
      </c>
      <c r="I129" s="106" t="s">
        <v>289</v>
      </c>
      <c r="J129" s="107">
        <v>0</v>
      </c>
      <c r="K129" s="88">
        <v>10000</v>
      </c>
      <c r="L129" s="108">
        <f t="shared" si="0"/>
        <v>10000</v>
      </c>
      <c r="M129" s="87"/>
      <c r="N129" s="88">
        <v>10000</v>
      </c>
      <c r="O129" s="77">
        <v>2330</v>
      </c>
      <c r="P129" s="89" t="s">
        <v>34</v>
      </c>
      <c r="Q129" s="90" t="s">
        <v>283</v>
      </c>
      <c r="R129" s="90"/>
      <c r="S129" s="91" t="s">
        <v>285</v>
      </c>
      <c r="T129" s="91" t="s">
        <v>186</v>
      </c>
      <c r="U129" s="92" t="s">
        <v>51</v>
      </c>
      <c r="V129" s="93" t="s">
        <v>288</v>
      </c>
    </row>
    <row r="130" spans="1:22" s="21" customFormat="1" ht="23.25" thickBot="1" x14ac:dyDescent="0.3">
      <c r="A130" s="124"/>
      <c r="B130" s="53"/>
      <c r="C130" s="94"/>
      <c r="D130" s="95"/>
      <c r="E130" s="9">
        <v>5512</v>
      </c>
      <c r="F130" s="10">
        <v>5222</v>
      </c>
      <c r="G130" s="96"/>
      <c r="H130" s="97"/>
      <c r="I130" s="30" t="s">
        <v>11</v>
      </c>
      <c r="J130" s="14">
        <f>J129</f>
        <v>0</v>
      </c>
      <c r="K130" s="11">
        <f>K129</f>
        <v>10000</v>
      </c>
      <c r="L130" s="98">
        <f>J130+K130</f>
        <v>10000</v>
      </c>
      <c r="M130" s="87"/>
      <c r="N130" s="88"/>
      <c r="O130" s="77"/>
      <c r="P130" s="89"/>
      <c r="Q130" s="90"/>
      <c r="R130" s="90"/>
      <c r="S130" s="91"/>
      <c r="T130" s="91"/>
      <c r="U130" s="92"/>
      <c r="V130" s="93"/>
    </row>
    <row r="131" spans="1:22" s="21" customFormat="1" ht="33.75" x14ac:dyDescent="0.25">
      <c r="A131" s="125">
        <v>61</v>
      </c>
      <c r="B131" s="102" t="s">
        <v>6</v>
      </c>
      <c r="C131" s="103" t="s">
        <v>290</v>
      </c>
      <c r="D131" s="99" t="s">
        <v>8</v>
      </c>
      <c r="E131" s="100" t="s">
        <v>7</v>
      </c>
      <c r="F131" s="101" t="s">
        <v>7</v>
      </c>
      <c r="G131" s="104" t="s">
        <v>31</v>
      </c>
      <c r="H131" s="105" t="s">
        <v>291</v>
      </c>
      <c r="I131" s="106" t="s">
        <v>292</v>
      </c>
      <c r="J131" s="107">
        <v>0</v>
      </c>
      <c r="K131" s="88">
        <v>9940</v>
      </c>
      <c r="L131" s="108">
        <f t="shared" si="0"/>
        <v>9940</v>
      </c>
      <c r="M131" s="87"/>
      <c r="N131" s="88">
        <v>9940</v>
      </c>
      <c r="O131" s="77">
        <v>2334</v>
      </c>
      <c r="P131" s="89" t="s">
        <v>34</v>
      </c>
      <c r="Q131" s="90" t="s">
        <v>293</v>
      </c>
      <c r="R131" s="90"/>
      <c r="S131" s="91" t="s">
        <v>294</v>
      </c>
      <c r="T131" s="91" t="s">
        <v>186</v>
      </c>
      <c r="U131" s="92" t="s">
        <v>295</v>
      </c>
      <c r="V131" s="93" t="s">
        <v>290</v>
      </c>
    </row>
    <row r="132" spans="1:22" s="21" customFormat="1" ht="23.25" thickBot="1" x14ac:dyDescent="0.3">
      <c r="A132" s="124"/>
      <c r="B132" s="53"/>
      <c r="C132" s="94"/>
      <c r="D132" s="95"/>
      <c r="E132" s="9">
        <v>5512</v>
      </c>
      <c r="F132" s="10">
        <v>5222</v>
      </c>
      <c r="G132" s="96"/>
      <c r="H132" s="97"/>
      <c r="I132" s="30" t="s">
        <v>11</v>
      </c>
      <c r="J132" s="14">
        <f>J131</f>
        <v>0</v>
      </c>
      <c r="K132" s="11">
        <f>K131</f>
        <v>9940</v>
      </c>
      <c r="L132" s="98">
        <f>J132+K132</f>
        <v>9940</v>
      </c>
      <c r="M132" s="87"/>
      <c r="N132" s="88"/>
      <c r="O132" s="77"/>
      <c r="P132" s="89"/>
      <c r="Q132" s="90"/>
      <c r="R132" s="90"/>
      <c r="S132" s="91"/>
      <c r="T132" s="91"/>
      <c r="U132" s="92"/>
      <c r="V132" s="93"/>
    </row>
    <row r="133" spans="1:22" s="21" customFormat="1" ht="42" x14ac:dyDescent="0.25">
      <c r="A133" s="125">
        <v>62</v>
      </c>
      <c r="B133" s="102" t="s">
        <v>6</v>
      </c>
      <c r="C133" s="103" t="s">
        <v>296</v>
      </c>
      <c r="D133" s="99" t="s">
        <v>8</v>
      </c>
      <c r="E133" s="100" t="s">
        <v>7</v>
      </c>
      <c r="F133" s="101" t="s">
        <v>7</v>
      </c>
      <c r="G133" s="104" t="s">
        <v>297</v>
      </c>
      <c r="H133" s="105" t="s">
        <v>298</v>
      </c>
      <c r="I133" s="106" t="s">
        <v>299</v>
      </c>
      <c r="J133" s="107">
        <v>0</v>
      </c>
      <c r="K133" s="88">
        <v>25000</v>
      </c>
      <c r="L133" s="108">
        <f t="shared" si="0"/>
        <v>25000</v>
      </c>
      <c r="M133" s="87"/>
      <c r="N133" s="88">
        <v>25000</v>
      </c>
      <c r="O133" s="77">
        <v>2338</v>
      </c>
      <c r="P133" s="89" t="s">
        <v>34</v>
      </c>
      <c r="Q133" s="90" t="s">
        <v>300</v>
      </c>
      <c r="R133" s="90"/>
      <c r="S133" s="91" t="s">
        <v>301</v>
      </c>
      <c r="T133" s="91" t="s">
        <v>37</v>
      </c>
      <c r="U133" s="92" t="s">
        <v>141</v>
      </c>
      <c r="V133" s="93" t="s">
        <v>296</v>
      </c>
    </row>
    <row r="134" spans="1:22" s="21" customFormat="1" ht="23.25" thickBot="1" x14ac:dyDescent="0.3">
      <c r="A134" s="124"/>
      <c r="B134" s="53"/>
      <c r="C134" s="94"/>
      <c r="D134" s="95"/>
      <c r="E134" s="9">
        <v>5512</v>
      </c>
      <c r="F134" s="10">
        <v>5222</v>
      </c>
      <c r="G134" s="96"/>
      <c r="H134" s="97"/>
      <c r="I134" s="30" t="s">
        <v>11</v>
      </c>
      <c r="J134" s="14">
        <f>J133</f>
        <v>0</v>
      </c>
      <c r="K134" s="11">
        <f>K133</f>
        <v>25000</v>
      </c>
      <c r="L134" s="98">
        <f>J134+K134</f>
        <v>25000</v>
      </c>
      <c r="M134" s="87"/>
      <c r="N134" s="88"/>
      <c r="O134" s="77"/>
      <c r="P134" s="89"/>
      <c r="Q134" s="90"/>
      <c r="R134" s="90"/>
      <c r="S134" s="91"/>
      <c r="T134" s="91"/>
      <c r="U134" s="92"/>
      <c r="V134" s="93"/>
    </row>
    <row r="135" spans="1:22" s="21" customFormat="1" ht="33.75" x14ac:dyDescent="0.25">
      <c r="A135" s="125">
        <v>63</v>
      </c>
      <c r="B135" s="102" t="s">
        <v>6</v>
      </c>
      <c r="C135" s="103" t="s">
        <v>302</v>
      </c>
      <c r="D135" s="99" t="s">
        <v>8</v>
      </c>
      <c r="E135" s="100" t="s">
        <v>7</v>
      </c>
      <c r="F135" s="101" t="s">
        <v>7</v>
      </c>
      <c r="G135" s="104" t="s">
        <v>297</v>
      </c>
      <c r="H135" s="105" t="s">
        <v>298</v>
      </c>
      <c r="I135" s="106" t="s">
        <v>303</v>
      </c>
      <c r="J135" s="107">
        <v>0</v>
      </c>
      <c r="K135" s="88">
        <v>25000</v>
      </c>
      <c r="L135" s="108">
        <f t="shared" si="0"/>
        <v>25000</v>
      </c>
      <c r="M135" s="87"/>
      <c r="N135" s="88">
        <v>25000</v>
      </c>
      <c r="O135" s="77">
        <v>2339</v>
      </c>
      <c r="P135" s="89" t="s">
        <v>34</v>
      </c>
      <c r="Q135" s="90" t="s">
        <v>300</v>
      </c>
      <c r="R135" s="90"/>
      <c r="S135" s="91" t="s">
        <v>301</v>
      </c>
      <c r="T135" s="91" t="s">
        <v>37</v>
      </c>
      <c r="U135" s="92" t="s">
        <v>141</v>
      </c>
      <c r="V135" s="93" t="s">
        <v>302</v>
      </c>
    </row>
    <row r="136" spans="1:22" s="21" customFormat="1" ht="23.25" thickBot="1" x14ac:dyDescent="0.3">
      <c r="A136" s="124"/>
      <c r="B136" s="53"/>
      <c r="C136" s="94"/>
      <c r="D136" s="95"/>
      <c r="E136" s="9">
        <v>5512</v>
      </c>
      <c r="F136" s="10">
        <v>5222</v>
      </c>
      <c r="G136" s="96"/>
      <c r="H136" s="97"/>
      <c r="I136" s="30" t="s">
        <v>11</v>
      </c>
      <c r="J136" s="14">
        <f>J135</f>
        <v>0</v>
      </c>
      <c r="K136" s="11">
        <f>K135</f>
        <v>25000</v>
      </c>
      <c r="L136" s="98">
        <f>J136+K136</f>
        <v>25000</v>
      </c>
      <c r="M136" s="87"/>
      <c r="N136" s="88"/>
      <c r="O136" s="77"/>
      <c r="P136" s="89"/>
      <c r="Q136" s="90"/>
      <c r="R136" s="90"/>
      <c r="S136" s="91"/>
      <c r="T136" s="91"/>
      <c r="U136" s="92"/>
      <c r="V136" s="93"/>
    </row>
    <row r="137" spans="1:22" s="21" customFormat="1" ht="33.75" x14ac:dyDescent="0.25">
      <c r="A137" s="125">
        <v>64</v>
      </c>
      <c r="B137" s="102" t="s">
        <v>6</v>
      </c>
      <c r="C137" s="103" t="s">
        <v>304</v>
      </c>
      <c r="D137" s="99" t="s">
        <v>8</v>
      </c>
      <c r="E137" s="100" t="s">
        <v>7</v>
      </c>
      <c r="F137" s="101" t="s">
        <v>7</v>
      </c>
      <c r="G137" s="104" t="s">
        <v>297</v>
      </c>
      <c r="H137" s="105" t="s">
        <v>298</v>
      </c>
      <c r="I137" s="106" t="s">
        <v>305</v>
      </c>
      <c r="J137" s="107">
        <v>0</v>
      </c>
      <c r="K137" s="88">
        <v>25000</v>
      </c>
      <c r="L137" s="108">
        <f t="shared" si="0"/>
        <v>25000</v>
      </c>
      <c r="M137" s="87"/>
      <c r="N137" s="88">
        <v>25000</v>
      </c>
      <c r="O137" s="77">
        <v>2341</v>
      </c>
      <c r="P137" s="89" t="s">
        <v>34</v>
      </c>
      <c r="Q137" s="90" t="s">
        <v>300</v>
      </c>
      <c r="R137" s="90"/>
      <c r="S137" s="91" t="s">
        <v>301</v>
      </c>
      <c r="T137" s="91" t="s">
        <v>37</v>
      </c>
      <c r="U137" s="92" t="s">
        <v>141</v>
      </c>
      <c r="V137" s="93" t="s">
        <v>304</v>
      </c>
    </row>
    <row r="138" spans="1:22" s="21" customFormat="1" ht="23.25" thickBot="1" x14ac:dyDescent="0.3">
      <c r="A138" s="124"/>
      <c r="B138" s="53"/>
      <c r="C138" s="94"/>
      <c r="D138" s="95"/>
      <c r="E138" s="9">
        <v>5512</v>
      </c>
      <c r="F138" s="10">
        <v>5222</v>
      </c>
      <c r="G138" s="96"/>
      <c r="H138" s="97"/>
      <c r="I138" s="30" t="s">
        <v>11</v>
      </c>
      <c r="J138" s="14">
        <f>J137</f>
        <v>0</v>
      </c>
      <c r="K138" s="11">
        <f>K137</f>
        <v>25000</v>
      </c>
      <c r="L138" s="98">
        <f>J138+K138</f>
        <v>25000</v>
      </c>
      <c r="M138" s="87"/>
      <c r="N138" s="88"/>
      <c r="O138" s="77"/>
      <c r="P138" s="89"/>
      <c r="Q138" s="90"/>
      <c r="R138" s="90"/>
      <c r="S138" s="91"/>
      <c r="T138" s="91"/>
      <c r="U138" s="92"/>
      <c r="V138" s="93"/>
    </row>
    <row r="139" spans="1:22" s="21" customFormat="1" ht="33.75" x14ac:dyDescent="0.25">
      <c r="A139" s="125">
        <v>65</v>
      </c>
      <c r="B139" s="102" t="s">
        <v>6</v>
      </c>
      <c r="C139" s="103" t="s">
        <v>306</v>
      </c>
      <c r="D139" s="99" t="s">
        <v>8</v>
      </c>
      <c r="E139" s="100" t="s">
        <v>7</v>
      </c>
      <c r="F139" s="101" t="s">
        <v>7</v>
      </c>
      <c r="G139" s="104" t="s">
        <v>31</v>
      </c>
      <c r="H139" s="105" t="s">
        <v>307</v>
      </c>
      <c r="I139" s="106" t="s">
        <v>308</v>
      </c>
      <c r="J139" s="107">
        <v>0</v>
      </c>
      <c r="K139" s="88">
        <v>10000</v>
      </c>
      <c r="L139" s="108">
        <f t="shared" si="0"/>
        <v>10000</v>
      </c>
      <c r="M139" s="87"/>
      <c r="N139" s="88">
        <v>10000</v>
      </c>
      <c r="O139" s="77">
        <v>2346</v>
      </c>
      <c r="P139" s="89" t="s">
        <v>34</v>
      </c>
      <c r="Q139" s="90" t="s">
        <v>309</v>
      </c>
      <c r="R139" s="90"/>
      <c r="S139" s="91" t="s">
        <v>310</v>
      </c>
      <c r="T139" s="91" t="s">
        <v>311</v>
      </c>
      <c r="U139" s="92" t="s">
        <v>51</v>
      </c>
      <c r="V139" s="93" t="s">
        <v>306</v>
      </c>
    </row>
    <row r="140" spans="1:22" s="21" customFormat="1" ht="23.25" thickBot="1" x14ac:dyDescent="0.3">
      <c r="A140" s="124"/>
      <c r="B140" s="53"/>
      <c r="C140" s="94"/>
      <c r="D140" s="95"/>
      <c r="E140" s="9">
        <v>5512</v>
      </c>
      <c r="F140" s="10">
        <v>5222</v>
      </c>
      <c r="G140" s="96"/>
      <c r="H140" s="97"/>
      <c r="I140" s="30" t="s">
        <v>11</v>
      </c>
      <c r="J140" s="14">
        <f>J139</f>
        <v>0</v>
      </c>
      <c r="K140" s="11">
        <f>K139</f>
        <v>10000</v>
      </c>
      <c r="L140" s="98">
        <f>J140+K140</f>
        <v>10000</v>
      </c>
      <c r="M140" s="87"/>
      <c r="N140" s="88"/>
      <c r="O140" s="77"/>
      <c r="P140" s="89"/>
      <c r="Q140" s="90"/>
      <c r="R140" s="90"/>
      <c r="S140" s="91"/>
      <c r="T140" s="91"/>
      <c r="U140" s="92"/>
      <c r="V140" s="93"/>
    </row>
    <row r="141" spans="1:22" s="21" customFormat="1" ht="33.75" x14ac:dyDescent="0.25">
      <c r="A141" s="125">
        <v>66</v>
      </c>
      <c r="B141" s="102" t="s">
        <v>6</v>
      </c>
      <c r="C141" s="103" t="s">
        <v>312</v>
      </c>
      <c r="D141" s="99" t="s">
        <v>8</v>
      </c>
      <c r="E141" s="100" t="s">
        <v>7</v>
      </c>
      <c r="F141" s="101" t="s">
        <v>7</v>
      </c>
      <c r="G141" s="104" t="s">
        <v>31</v>
      </c>
      <c r="H141" s="105" t="s">
        <v>307</v>
      </c>
      <c r="I141" s="106" t="s">
        <v>313</v>
      </c>
      <c r="J141" s="107">
        <v>0</v>
      </c>
      <c r="K141" s="88">
        <v>35000</v>
      </c>
      <c r="L141" s="108">
        <f t="shared" ref="L141:L181" si="1">J141+K141</f>
        <v>35000</v>
      </c>
      <c r="M141" s="87"/>
      <c r="N141" s="88">
        <v>35000</v>
      </c>
      <c r="O141" s="77">
        <v>2347</v>
      </c>
      <c r="P141" s="89" t="s">
        <v>34</v>
      </c>
      <c r="Q141" s="90" t="s">
        <v>309</v>
      </c>
      <c r="R141" s="90"/>
      <c r="S141" s="91" t="s">
        <v>310</v>
      </c>
      <c r="T141" s="91" t="s">
        <v>314</v>
      </c>
      <c r="U141" s="92" t="s">
        <v>315</v>
      </c>
      <c r="V141" s="93" t="s">
        <v>312</v>
      </c>
    </row>
    <row r="142" spans="1:22" s="21" customFormat="1" ht="23.25" thickBot="1" x14ac:dyDescent="0.3">
      <c r="A142" s="124"/>
      <c r="B142" s="53"/>
      <c r="C142" s="94"/>
      <c r="D142" s="95"/>
      <c r="E142" s="9">
        <v>5512</v>
      </c>
      <c r="F142" s="10">
        <v>5222</v>
      </c>
      <c r="G142" s="96"/>
      <c r="H142" s="97"/>
      <c r="I142" s="30" t="s">
        <v>11</v>
      </c>
      <c r="J142" s="14">
        <f>J141</f>
        <v>0</v>
      </c>
      <c r="K142" s="11">
        <f>K141</f>
        <v>35000</v>
      </c>
      <c r="L142" s="98">
        <f>J142+K142</f>
        <v>35000</v>
      </c>
      <c r="M142" s="87"/>
      <c r="N142" s="88"/>
      <c r="O142" s="77"/>
      <c r="P142" s="89"/>
      <c r="Q142" s="90"/>
      <c r="R142" s="90"/>
      <c r="S142" s="91"/>
      <c r="T142" s="91"/>
      <c r="U142" s="92"/>
      <c r="V142" s="93"/>
    </row>
    <row r="143" spans="1:22" s="21" customFormat="1" ht="33.75" x14ac:dyDescent="0.25">
      <c r="A143" s="125">
        <v>67</v>
      </c>
      <c r="B143" s="102" t="s">
        <v>6</v>
      </c>
      <c r="C143" s="103" t="s">
        <v>316</v>
      </c>
      <c r="D143" s="99" t="s">
        <v>8</v>
      </c>
      <c r="E143" s="100" t="s">
        <v>7</v>
      </c>
      <c r="F143" s="101" t="s">
        <v>7</v>
      </c>
      <c r="G143" s="104" t="s">
        <v>31</v>
      </c>
      <c r="H143" s="105" t="s">
        <v>307</v>
      </c>
      <c r="I143" s="106" t="s">
        <v>317</v>
      </c>
      <c r="J143" s="107">
        <v>0</v>
      </c>
      <c r="K143" s="88">
        <v>10000</v>
      </c>
      <c r="L143" s="108">
        <f t="shared" si="1"/>
        <v>10000</v>
      </c>
      <c r="M143" s="87"/>
      <c r="N143" s="88">
        <v>10000</v>
      </c>
      <c r="O143" s="77">
        <v>2348</v>
      </c>
      <c r="P143" s="89" t="s">
        <v>34</v>
      </c>
      <c r="Q143" s="90" t="s">
        <v>309</v>
      </c>
      <c r="R143" s="90"/>
      <c r="S143" s="91" t="s">
        <v>310</v>
      </c>
      <c r="T143" s="91" t="s">
        <v>311</v>
      </c>
      <c r="U143" s="92" t="s">
        <v>51</v>
      </c>
      <c r="V143" s="93" t="s">
        <v>316</v>
      </c>
    </row>
    <row r="144" spans="1:22" s="21" customFormat="1" ht="23.25" thickBot="1" x14ac:dyDescent="0.3">
      <c r="A144" s="124"/>
      <c r="B144" s="53"/>
      <c r="C144" s="94"/>
      <c r="D144" s="95"/>
      <c r="E144" s="9">
        <v>5512</v>
      </c>
      <c r="F144" s="10">
        <v>5222</v>
      </c>
      <c r="G144" s="96"/>
      <c r="H144" s="97"/>
      <c r="I144" s="30" t="s">
        <v>11</v>
      </c>
      <c r="J144" s="14">
        <f>J143</f>
        <v>0</v>
      </c>
      <c r="K144" s="11">
        <f>K143</f>
        <v>10000</v>
      </c>
      <c r="L144" s="98">
        <f>J144+K144</f>
        <v>10000</v>
      </c>
      <c r="M144" s="87"/>
      <c r="N144" s="88"/>
      <c r="O144" s="77"/>
      <c r="P144" s="89"/>
      <c r="Q144" s="90"/>
      <c r="R144" s="90"/>
      <c r="S144" s="91"/>
      <c r="T144" s="91"/>
      <c r="U144" s="92"/>
      <c r="V144" s="93"/>
    </row>
    <row r="145" spans="1:22" s="21" customFormat="1" ht="31.5" x14ac:dyDescent="0.25">
      <c r="A145" s="125">
        <v>68</v>
      </c>
      <c r="B145" s="102" t="s">
        <v>6</v>
      </c>
      <c r="C145" s="103" t="s">
        <v>318</v>
      </c>
      <c r="D145" s="99" t="s">
        <v>8</v>
      </c>
      <c r="E145" s="100" t="s">
        <v>7</v>
      </c>
      <c r="F145" s="101" t="s">
        <v>7</v>
      </c>
      <c r="G145" s="104" t="s">
        <v>31</v>
      </c>
      <c r="H145" s="105" t="s">
        <v>319</v>
      </c>
      <c r="I145" s="106" t="s">
        <v>320</v>
      </c>
      <c r="J145" s="107">
        <v>0</v>
      </c>
      <c r="K145" s="88">
        <v>9800</v>
      </c>
      <c r="L145" s="108">
        <f t="shared" si="1"/>
        <v>9800</v>
      </c>
      <c r="M145" s="87"/>
      <c r="N145" s="88">
        <v>9800</v>
      </c>
      <c r="O145" s="77">
        <v>2353</v>
      </c>
      <c r="P145" s="89" t="s">
        <v>34</v>
      </c>
      <c r="Q145" s="90" t="s">
        <v>321</v>
      </c>
      <c r="R145" s="90"/>
      <c r="S145" s="91" t="s">
        <v>322</v>
      </c>
      <c r="T145" s="91" t="s">
        <v>44</v>
      </c>
      <c r="U145" s="92" t="s">
        <v>165</v>
      </c>
      <c r="V145" s="93" t="s">
        <v>318</v>
      </c>
    </row>
    <row r="146" spans="1:22" s="21" customFormat="1" ht="23.25" thickBot="1" x14ac:dyDescent="0.3">
      <c r="A146" s="124"/>
      <c r="B146" s="53"/>
      <c r="C146" s="94"/>
      <c r="D146" s="95"/>
      <c r="E146" s="9">
        <v>5512</v>
      </c>
      <c r="F146" s="10">
        <v>5222</v>
      </c>
      <c r="G146" s="96"/>
      <c r="H146" s="97"/>
      <c r="I146" s="30" t="s">
        <v>11</v>
      </c>
      <c r="J146" s="14">
        <f>J145</f>
        <v>0</v>
      </c>
      <c r="K146" s="11">
        <f>K145</f>
        <v>9800</v>
      </c>
      <c r="L146" s="98">
        <f>J146+K146</f>
        <v>9800</v>
      </c>
      <c r="M146" s="87"/>
      <c r="N146" s="88"/>
      <c r="O146" s="77"/>
      <c r="P146" s="89"/>
      <c r="Q146" s="90"/>
      <c r="R146" s="90"/>
      <c r="S146" s="91"/>
      <c r="T146" s="91"/>
      <c r="U146" s="92"/>
      <c r="V146" s="93"/>
    </row>
    <row r="147" spans="1:22" s="21" customFormat="1" ht="52.5" x14ac:dyDescent="0.25">
      <c r="A147" s="125">
        <v>69</v>
      </c>
      <c r="B147" s="102" t="s">
        <v>6</v>
      </c>
      <c r="C147" s="103" t="s">
        <v>323</v>
      </c>
      <c r="D147" s="99" t="s">
        <v>8</v>
      </c>
      <c r="E147" s="100" t="s">
        <v>7</v>
      </c>
      <c r="F147" s="101" t="s">
        <v>7</v>
      </c>
      <c r="G147" s="104" t="s">
        <v>31</v>
      </c>
      <c r="H147" s="105" t="s">
        <v>324</v>
      </c>
      <c r="I147" s="106" t="s">
        <v>325</v>
      </c>
      <c r="J147" s="107">
        <v>0</v>
      </c>
      <c r="K147" s="88">
        <v>10000</v>
      </c>
      <c r="L147" s="108">
        <f t="shared" si="1"/>
        <v>10000</v>
      </c>
      <c r="M147" s="87"/>
      <c r="N147" s="88">
        <v>10000</v>
      </c>
      <c r="O147" s="77">
        <v>2355</v>
      </c>
      <c r="P147" s="89" t="s">
        <v>34</v>
      </c>
      <c r="Q147" s="90" t="s">
        <v>326</v>
      </c>
      <c r="R147" s="90" t="s">
        <v>327</v>
      </c>
      <c r="S147" s="91" t="s">
        <v>328</v>
      </c>
      <c r="T147" s="91" t="s">
        <v>37</v>
      </c>
      <c r="U147" s="92" t="s">
        <v>51</v>
      </c>
      <c r="V147" s="93" t="s">
        <v>323</v>
      </c>
    </row>
    <row r="148" spans="1:22" s="21" customFormat="1" ht="23.25" thickBot="1" x14ac:dyDescent="0.3">
      <c r="A148" s="124"/>
      <c r="B148" s="53"/>
      <c r="C148" s="94"/>
      <c r="D148" s="95"/>
      <c r="E148" s="9">
        <v>5512</v>
      </c>
      <c r="F148" s="10">
        <v>5222</v>
      </c>
      <c r="G148" s="96"/>
      <c r="H148" s="97"/>
      <c r="I148" s="30" t="s">
        <v>11</v>
      </c>
      <c r="J148" s="14">
        <f>J147</f>
        <v>0</v>
      </c>
      <c r="K148" s="11">
        <f>K147</f>
        <v>10000</v>
      </c>
      <c r="L148" s="98">
        <f>J148+K148</f>
        <v>10000</v>
      </c>
      <c r="M148" s="87"/>
      <c r="N148" s="88"/>
      <c r="O148" s="77"/>
      <c r="P148" s="89"/>
      <c r="Q148" s="90"/>
      <c r="R148" s="90"/>
      <c r="S148" s="91"/>
      <c r="T148" s="91"/>
      <c r="U148" s="92"/>
      <c r="V148" s="93"/>
    </row>
    <row r="149" spans="1:22" s="21" customFormat="1" ht="42" x14ac:dyDescent="0.25">
      <c r="A149" s="125">
        <v>70</v>
      </c>
      <c r="B149" s="102" t="s">
        <v>6</v>
      </c>
      <c r="C149" s="103" t="s">
        <v>329</v>
      </c>
      <c r="D149" s="99" t="s">
        <v>8</v>
      </c>
      <c r="E149" s="100" t="s">
        <v>7</v>
      </c>
      <c r="F149" s="101" t="s">
        <v>7</v>
      </c>
      <c r="G149" s="104" t="s">
        <v>31</v>
      </c>
      <c r="H149" s="105" t="s">
        <v>324</v>
      </c>
      <c r="I149" s="106" t="s">
        <v>330</v>
      </c>
      <c r="J149" s="107">
        <v>0</v>
      </c>
      <c r="K149" s="88">
        <v>10000</v>
      </c>
      <c r="L149" s="108">
        <f t="shared" si="1"/>
        <v>10000</v>
      </c>
      <c r="M149" s="87"/>
      <c r="N149" s="88">
        <v>10000</v>
      </c>
      <c r="O149" s="77">
        <v>2356</v>
      </c>
      <c r="P149" s="89" t="s">
        <v>34</v>
      </c>
      <c r="Q149" s="90" t="s">
        <v>326</v>
      </c>
      <c r="R149" s="90" t="s">
        <v>327</v>
      </c>
      <c r="S149" s="91" t="s">
        <v>328</v>
      </c>
      <c r="T149" s="91" t="s">
        <v>37</v>
      </c>
      <c r="U149" s="92" t="s">
        <v>51</v>
      </c>
      <c r="V149" s="93" t="s">
        <v>329</v>
      </c>
    </row>
    <row r="150" spans="1:22" s="21" customFormat="1" ht="23.25" thickBot="1" x14ac:dyDescent="0.3">
      <c r="A150" s="124"/>
      <c r="B150" s="53"/>
      <c r="C150" s="94"/>
      <c r="D150" s="95"/>
      <c r="E150" s="9">
        <v>5512</v>
      </c>
      <c r="F150" s="10">
        <v>5222</v>
      </c>
      <c r="G150" s="96"/>
      <c r="H150" s="97"/>
      <c r="I150" s="30" t="s">
        <v>11</v>
      </c>
      <c r="J150" s="14">
        <f>J149</f>
        <v>0</v>
      </c>
      <c r="K150" s="11">
        <f>K149</f>
        <v>10000</v>
      </c>
      <c r="L150" s="98">
        <f>J150+K150</f>
        <v>10000</v>
      </c>
      <c r="M150" s="87"/>
      <c r="N150" s="88"/>
      <c r="O150" s="77"/>
      <c r="P150" s="89"/>
      <c r="Q150" s="90"/>
      <c r="R150" s="90"/>
      <c r="S150" s="91"/>
      <c r="T150" s="91"/>
      <c r="U150" s="92"/>
      <c r="V150" s="93"/>
    </row>
    <row r="151" spans="1:22" s="21" customFormat="1" ht="33.75" x14ac:dyDescent="0.25">
      <c r="A151" s="125">
        <v>71</v>
      </c>
      <c r="B151" s="102" t="s">
        <v>6</v>
      </c>
      <c r="C151" s="103" t="s">
        <v>331</v>
      </c>
      <c r="D151" s="99" t="s">
        <v>8</v>
      </c>
      <c r="E151" s="100" t="s">
        <v>7</v>
      </c>
      <c r="F151" s="101" t="s">
        <v>7</v>
      </c>
      <c r="G151" s="104" t="s">
        <v>31</v>
      </c>
      <c r="H151" s="105" t="s">
        <v>324</v>
      </c>
      <c r="I151" s="106" t="s">
        <v>332</v>
      </c>
      <c r="J151" s="107">
        <v>0</v>
      </c>
      <c r="K151" s="88">
        <v>14700</v>
      </c>
      <c r="L151" s="108">
        <f t="shared" si="1"/>
        <v>14700</v>
      </c>
      <c r="M151" s="87"/>
      <c r="N151" s="88">
        <v>14700</v>
      </c>
      <c r="O151" s="77">
        <v>2357</v>
      </c>
      <c r="P151" s="89" t="s">
        <v>34</v>
      </c>
      <c r="Q151" s="90" t="s">
        <v>326</v>
      </c>
      <c r="R151" s="90" t="s">
        <v>327</v>
      </c>
      <c r="S151" s="91" t="s">
        <v>328</v>
      </c>
      <c r="T151" s="91" t="s">
        <v>37</v>
      </c>
      <c r="U151" s="92" t="s">
        <v>333</v>
      </c>
      <c r="V151" s="93" t="s">
        <v>331</v>
      </c>
    </row>
    <row r="152" spans="1:22" s="21" customFormat="1" ht="23.25" thickBot="1" x14ac:dyDescent="0.3">
      <c r="A152" s="124"/>
      <c r="B152" s="53"/>
      <c r="C152" s="94"/>
      <c r="D152" s="95"/>
      <c r="E152" s="9">
        <v>5512</v>
      </c>
      <c r="F152" s="10">
        <v>5222</v>
      </c>
      <c r="G152" s="96"/>
      <c r="H152" s="97"/>
      <c r="I152" s="30" t="s">
        <v>11</v>
      </c>
      <c r="J152" s="14">
        <f>J151</f>
        <v>0</v>
      </c>
      <c r="K152" s="11">
        <f>K151</f>
        <v>14700</v>
      </c>
      <c r="L152" s="98">
        <f>J152+K152</f>
        <v>14700</v>
      </c>
      <c r="M152" s="87"/>
      <c r="N152" s="88"/>
      <c r="O152" s="77"/>
      <c r="P152" s="89"/>
      <c r="Q152" s="90"/>
      <c r="R152" s="90"/>
      <c r="S152" s="91"/>
      <c r="T152" s="91"/>
      <c r="U152" s="92"/>
      <c r="V152" s="93"/>
    </row>
    <row r="153" spans="1:22" s="21" customFormat="1" ht="33.75" x14ac:dyDescent="0.25">
      <c r="A153" s="125">
        <v>72</v>
      </c>
      <c r="B153" s="102" t="s">
        <v>6</v>
      </c>
      <c r="C153" s="103" t="s">
        <v>334</v>
      </c>
      <c r="D153" s="99" t="s">
        <v>8</v>
      </c>
      <c r="E153" s="100" t="s">
        <v>7</v>
      </c>
      <c r="F153" s="101" t="s">
        <v>7</v>
      </c>
      <c r="G153" s="104" t="s">
        <v>31</v>
      </c>
      <c r="H153" s="105" t="s">
        <v>335</v>
      </c>
      <c r="I153" s="106" t="s">
        <v>336</v>
      </c>
      <c r="J153" s="107">
        <v>0</v>
      </c>
      <c r="K153" s="88">
        <v>10000</v>
      </c>
      <c r="L153" s="108">
        <f t="shared" si="1"/>
        <v>10000</v>
      </c>
      <c r="M153" s="87"/>
      <c r="N153" s="88">
        <v>10000</v>
      </c>
      <c r="O153" s="77">
        <v>2358</v>
      </c>
      <c r="P153" s="89" t="s">
        <v>34</v>
      </c>
      <c r="Q153" s="90" t="s">
        <v>337</v>
      </c>
      <c r="R153" s="90"/>
      <c r="S153" s="91" t="s">
        <v>338</v>
      </c>
      <c r="T153" s="91" t="s">
        <v>37</v>
      </c>
      <c r="U153" s="92" t="s">
        <v>51</v>
      </c>
      <c r="V153" s="93" t="s">
        <v>334</v>
      </c>
    </row>
    <row r="154" spans="1:22" s="21" customFormat="1" ht="23.25" thickBot="1" x14ac:dyDescent="0.3">
      <c r="A154" s="124"/>
      <c r="B154" s="53"/>
      <c r="C154" s="94"/>
      <c r="D154" s="95"/>
      <c r="E154" s="9">
        <v>5512</v>
      </c>
      <c r="F154" s="10">
        <v>5222</v>
      </c>
      <c r="G154" s="96"/>
      <c r="H154" s="97"/>
      <c r="I154" s="30" t="s">
        <v>11</v>
      </c>
      <c r="J154" s="14">
        <f>J153</f>
        <v>0</v>
      </c>
      <c r="K154" s="11">
        <f>K153</f>
        <v>10000</v>
      </c>
      <c r="L154" s="98">
        <f>J154+K154</f>
        <v>10000</v>
      </c>
      <c r="M154" s="87"/>
      <c r="N154" s="88"/>
      <c r="O154" s="77"/>
      <c r="P154" s="89"/>
      <c r="Q154" s="90"/>
      <c r="R154" s="90"/>
      <c r="S154" s="91"/>
      <c r="T154" s="91"/>
      <c r="U154" s="92"/>
      <c r="V154" s="93"/>
    </row>
    <row r="155" spans="1:22" s="21" customFormat="1" ht="33.75" x14ac:dyDescent="0.25">
      <c r="A155" s="125">
        <v>73</v>
      </c>
      <c r="B155" s="102" t="s">
        <v>6</v>
      </c>
      <c r="C155" s="103" t="s">
        <v>339</v>
      </c>
      <c r="D155" s="99" t="s">
        <v>8</v>
      </c>
      <c r="E155" s="100" t="s">
        <v>7</v>
      </c>
      <c r="F155" s="101" t="s">
        <v>7</v>
      </c>
      <c r="G155" s="104" t="s">
        <v>31</v>
      </c>
      <c r="H155" s="105" t="s">
        <v>335</v>
      </c>
      <c r="I155" s="106" t="s">
        <v>340</v>
      </c>
      <c r="J155" s="107">
        <v>0</v>
      </c>
      <c r="K155" s="88">
        <v>7500</v>
      </c>
      <c r="L155" s="108">
        <f t="shared" si="1"/>
        <v>7500</v>
      </c>
      <c r="M155" s="87"/>
      <c r="N155" s="88">
        <v>7500</v>
      </c>
      <c r="O155" s="77">
        <v>2360</v>
      </c>
      <c r="P155" s="89" t="s">
        <v>34</v>
      </c>
      <c r="Q155" s="90" t="s">
        <v>337</v>
      </c>
      <c r="R155" s="90"/>
      <c r="S155" s="91" t="s">
        <v>338</v>
      </c>
      <c r="T155" s="91" t="s">
        <v>37</v>
      </c>
      <c r="U155" s="92" t="s">
        <v>38</v>
      </c>
      <c r="V155" s="93" t="s">
        <v>339</v>
      </c>
    </row>
    <row r="156" spans="1:22" s="21" customFormat="1" ht="23.25" thickBot="1" x14ac:dyDescent="0.3">
      <c r="A156" s="124"/>
      <c r="B156" s="53"/>
      <c r="C156" s="94"/>
      <c r="D156" s="95"/>
      <c r="E156" s="9">
        <v>5512</v>
      </c>
      <c r="F156" s="10">
        <v>5222</v>
      </c>
      <c r="G156" s="96"/>
      <c r="H156" s="97"/>
      <c r="I156" s="30" t="s">
        <v>11</v>
      </c>
      <c r="J156" s="14">
        <f>J155</f>
        <v>0</v>
      </c>
      <c r="K156" s="11">
        <f>K155</f>
        <v>7500</v>
      </c>
      <c r="L156" s="98">
        <f>J156+K156</f>
        <v>7500</v>
      </c>
      <c r="M156" s="87"/>
      <c r="N156" s="88"/>
      <c r="O156" s="77"/>
      <c r="P156" s="89"/>
      <c r="Q156" s="90"/>
      <c r="R156" s="90"/>
      <c r="S156" s="91"/>
      <c r="T156" s="91"/>
      <c r="U156" s="92"/>
      <c r="V156" s="93"/>
    </row>
    <row r="157" spans="1:22" s="21" customFormat="1" ht="33.75" x14ac:dyDescent="0.25">
      <c r="A157" s="125">
        <v>74</v>
      </c>
      <c r="B157" s="102" t="s">
        <v>6</v>
      </c>
      <c r="C157" s="103" t="s">
        <v>341</v>
      </c>
      <c r="D157" s="99" t="s">
        <v>8</v>
      </c>
      <c r="E157" s="100" t="s">
        <v>7</v>
      </c>
      <c r="F157" s="101" t="s">
        <v>7</v>
      </c>
      <c r="G157" s="104" t="s">
        <v>31</v>
      </c>
      <c r="H157" s="105" t="s">
        <v>342</v>
      </c>
      <c r="I157" s="106" t="s">
        <v>343</v>
      </c>
      <c r="J157" s="107">
        <v>0</v>
      </c>
      <c r="K157" s="88">
        <v>7500</v>
      </c>
      <c r="L157" s="108">
        <f t="shared" si="1"/>
        <v>7500</v>
      </c>
      <c r="M157" s="87"/>
      <c r="N157" s="88">
        <v>7500</v>
      </c>
      <c r="O157" s="77">
        <v>2362</v>
      </c>
      <c r="P157" s="89" t="s">
        <v>34</v>
      </c>
      <c r="Q157" s="90" t="s">
        <v>344</v>
      </c>
      <c r="R157" s="90"/>
      <c r="S157" s="91" t="s">
        <v>345</v>
      </c>
      <c r="T157" s="91" t="s">
        <v>37</v>
      </c>
      <c r="U157" s="92" t="s">
        <v>38</v>
      </c>
      <c r="V157" s="93" t="s">
        <v>341</v>
      </c>
    </row>
    <row r="158" spans="1:22" s="21" customFormat="1" ht="23.25" thickBot="1" x14ac:dyDescent="0.3">
      <c r="A158" s="124"/>
      <c r="B158" s="53"/>
      <c r="C158" s="94"/>
      <c r="D158" s="95"/>
      <c r="E158" s="9">
        <v>5512</v>
      </c>
      <c r="F158" s="10">
        <v>5222</v>
      </c>
      <c r="G158" s="96"/>
      <c r="H158" s="97"/>
      <c r="I158" s="30" t="s">
        <v>11</v>
      </c>
      <c r="J158" s="14">
        <f>J157</f>
        <v>0</v>
      </c>
      <c r="K158" s="11">
        <f>K157</f>
        <v>7500</v>
      </c>
      <c r="L158" s="98">
        <f>J158+K158</f>
        <v>7500</v>
      </c>
      <c r="M158" s="87"/>
      <c r="N158" s="88"/>
      <c r="O158" s="77"/>
      <c r="P158" s="89"/>
      <c r="Q158" s="90"/>
      <c r="R158" s="90"/>
      <c r="S158" s="91"/>
      <c r="T158" s="91"/>
      <c r="U158" s="92"/>
      <c r="V158" s="93"/>
    </row>
    <row r="159" spans="1:22" s="21" customFormat="1" ht="31.5" x14ac:dyDescent="0.25">
      <c r="A159" s="125">
        <v>75</v>
      </c>
      <c r="B159" s="102" t="s">
        <v>6</v>
      </c>
      <c r="C159" s="103" t="s">
        <v>346</v>
      </c>
      <c r="D159" s="99" t="s">
        <v>8</v>
      </c>
      <c r="E159" s="100" t="s">
        <v>7</v>
      </c>
      <c r="F159" s="101" t="s">
        <v>7</v>
      </c>
      <c r="G159" s="104" t="s">
        <v>94</v>
      </c>
      <c r="H159" s="105" t="s">
        <v>347</v>
      </c>
      <c r="I159" s="106" t="s">
        <v>91</v>
      </c>
      <c r="J159" s="107">
        <v>0</v>
      </c>
      <c r="K159" s="88">
        <v>12320</v>
      </c>
      <c r="L159" s="108">
        <f t="shared" si="1"/>
        <v>12320</v>
      </c>
      <c r="M159" s="87"/>
      <c r="N159" s="88">
        <v>12320</v>
      </c>
      <c r="O159" s="77">
        <v>2365</v>
      </c>
      <c r="P159" s="89" t="s">
        <v>34</v>
      </c>
      <c r="Q159" s="90" t="s">
        <v>348</v>
      </c>
      <c r="R159" s="90"/>
      <c r="S159" s="91" t="s">
        <v>349</v>
      </c>
      <c r="T159" s="91" t="s">
        <v>350</v>
      </c>
      <c r="U159" s="92" t="s">
        <v>351</v>
      </c>
      <c r="V159" s="93" t="s">
        <v>346</v>
      </c>
    </row>
    <row r="160" spans="1:22" s="21" customFormat="1" ht="23.25" thickBot="1" x14ac:dyDescent="0.3">
      <c r="A160" s="124"/>
      <c r="B160" s="53"/>
      <c r="C160" s="94"/>
      <c r="D160" s="95"/>
      <c r="E160" s="9">
        <v>5512</v>
      </c>
      <c r="F160" s="10">
        <v>5222</v>
      </c>
      <c r="G160" s="96"/>
      <c r="H160" s="97"/>
      <c r="I160" s="30" t="s">
        <v>11</v>
      </c>
      <c r="J160" s="14">
        <f>J159</f>
        <v>0</v>
      </c>
      <c r="K160" s="11">
        <f>K159</f>
        <v>12320</v>
      </c>
      <c r="L160" s="98">
        <f>J160+K160</f>
        <v>12320</v>
      </c>
      <c r="M160" s="87"/>
      <c r="N160" s="88"/>
      <c r="O160" s="77"/>
      <c r="P160" s="89"/>
      <c r="Q160" s="90"/>
      <c r="R160" s="90"/>
      <c r="S160" s="91"/>
      <c r="T160" s="91"/>
      <c r="U160" s="92"/>
      <c r="V160" s="93"/>
    </row>
    <row r="161" spans="1:22" s="21" customFormat="1" ht="33.75" x14ac:dyDescent="0.25">
      <c r="A161" s="125">
        <v>76</v>
      </c>
      <c r="B161" s="102" t="s">
        <v>6</v>
      </c>
      <c r="C161" s="103" t="s">
        <v>352</v>
      </c>
      <c r="D161" s="99" t="s">
        <v>8</v>
      </c>
      <c r="E161" s="100" t="s">
        <v>7</v>
      </c>
      <c r="F161" s="101" t="s">
        <v>7</v>
      </c>
      <c r="G161" s="104" t="s">
        <v>31</v>
      </c>
      <c r="H161" s="105" t="s">
        <v>353</v>
      </c>
      <c r="I161" s="106" t="s">
        <v>354</v>
      </c>
      <c r="J161" s="107">
        <v>0</v>
      </c>
      <c r="K161" s="88">
        <v>40000</v>
      </c>
      <c r="L161" s="108">
        <f t="shared" si="1"/>
        <v>40000</v>
      </c>
      <c r="M161" s="87"/>
      <c r="N161" s="88">
        <v>40000</v>
      </c>
      <c r="O161" s="77">
        <v>2370</v>
      </c>
      <c r="P161" s="89" t="s">
        <v>34</v>
      </c>
      <c r="Q161" s="90" t="s">
        <v>355</v>
      </c>
      <c r="R161" s="90"/>
      <c r="S161" s="91" t="s">
        <v>356</v>
      </c>
      <c r="T161" s="91" t="s">
        <v>37</v>
      </c>
      <c r="U161" s="92" t="s">
        <v>137</v>
      </c>
      <c r="V161" s="93" t="s">
        <v>352</v>
      </c>
    </row>
    <row r="162" spans="1:22" s="21" customFormat="1" ht="23.25" thickBot="1" x14ac:dyDescent="0.3">
      <c r="A162" s="124"/>
      <c r="B162" s="53"/>
      <c r="C162" s="94"/>
      <c r="D162" s="95"/>
      <c r="E162" s="9">
        <v>5512</v>
      </c>
      <c r="F162" s="10">
        <v>5222</v>
      </c>
      <c r="G162" s="96"/>
      <c r="H162" s="97"/>
      <c r="I162" s="30" t="s">
        <v>11</v>
      </c>
      <c r="J162" s="14">
        <f>J161</f>
        <v>0</v>
      </c>
      <c r="K162" s="11">
        <f>K161</f>
        <v>40000</v>
      </c>
      <c r="L162" s="98">
        <f>J162+K162</f>
        <v>40000</v>
      </c>
      <c r="M162" s="87"/>
      <c r="N162" s="88"/>
      <c r="O162" s="77"/>
      <c r="P162" s="89"/>
      <c r="Q162" s="90"/>
      <c r="R162" s="90"/>
      <c r="S162" s="91"/>
      <c r="T162" s="91"/>
      <c r="U162" s="92"/>
      <c r="V162" s="93"/>
    </row>
    <row r="163" spans="1:22" s="21" customFormat="1" ht="33.75" x14ac:dyDescent="0.25">
      <c r="A163" s="125">
        <v>77</v>
      </c>
      <c r="B163" s="102" t="s">
        <v>6</v>
      </c>
      <c r="C163" s="103" t="s">
        <v>357</v>
      </c>
      <c r="D163" s="99" t="s">
        <v>8</v>
      </c>
      <c r="E163" s="100" t="s">
        <v>7</v>
      </c>
      <c r="F163" s="101" t="s">
        <v>7</v>
      </c>
      <c r="G163" s="104" t="s">
        <v>31</v>
      </c>
      <c r="H163" s="105" t="s">
        <v>353</v>
      </c>
      <c r="I163" s="106" t="s">
        <v>358</v>
      </c>
      <c r="J163" s="107">
        <v>0</v>
      </c>
      <c r="K163" s="88">
        <v>10000</v>
      </c>
      <c r="L163" s="108">
        <f t="shared" si="1"/>
        <v>10000</v>
      </c>
      <c r="M163" s="87"/>
      <c r="N163" s="88">
        <v>10000</v>
      </c>
      <c r="O163" s="77">
        <v>2373</v>
      </c>
      <c r="P163" s="89" t="s">
        <v>34</v>
      </c>
      <c r="Q163" s="90" t="s">
        <v>355</v>
      </c>
      <c r="R163" s="90"/>
      <c r="S163" s="91" t="s">
        <v>356</v>
      </c>
      <c r="T163" s="91" t="s">
        <v>37</v>
      </c>
      <c r="U163" s="92" t="s">
        <v>51</v>
      </c>
      <c r="V163" s="93" t="s">
        <v>357</v>
      </c>
    </row>
    <row r="164" spans="1:22" s="21" customFormat="1" ht="23.25" thickBot="1" x14ac:dyDescent="0.3">
      <c r="A164" s="124"/>
      <c r="B164" s="53"/>
      <c r="C164" s="94"/>
      <c r="D164" s="95"/>
      <c r="E164" s="9">
        <v>5512</v>
      </c>
      <c r="F164" s="10">
        <v>5222</v>
      </c>
      <c r="G164" s="96"/>
      <c r="H164" s="97"/>
      <c r="I164" s="30" t="s">
        <v>11</v>
      </c>
      <c r="J164" s="14">
        <f>J163</f>
        <v>0</v>
      </c>
      <c r="K164" s="11">
        <f>K163</f>
        <v>10000</v>
      </c>
      <c r="L164" s="98">
        <f>J164+K164</f>
        <v>10000</v>
      </c>
      <c r="M164" s="87"/>
      <c r="N164" s="88"/>
      <c r="O164" s="77"/>
      <c r="P164" s="89"/>
      <c r="Q164" s="90"/>
      <c r="R164" s="90"/>
      <c r="S164" s="91"/>
      <c r="T164" s="91"/>
      <c r="U164" s="92"/>
      <c r="V164" s="93"/>
    </row>
    <row r="165" spans="1:22" s="21" customFormat="1" ht="33.75" x14ac:dyDescent="0.25">
      <c r="A165" s="125">
        <v>78</v>
      </c>
      <c r="B165" s="102" t="s">
        <v>6</v>
      </c>
      <c r="C165" s="103" t="s">
        <v>359</v>
      </c>
      <c r="D165" s="99" t="s">
        <v>8</v>
      </c>
      <c r="E165" s="100" t="s">
        <v>7</v>
      </c>
      <c r="F165" s="101" t="s">
        <v>7</v>
      </c>
      <c r="G165" s="104" t="s">
        <v>31</v>
      </c>
      <c r="H165" s="105" t="s">
        <v>353</v>
      </c>
      <c r="I165" s="106" t="s">
        <v>360</v>
      </c>
      <c r="J165" s="107">
        <v>0</v>
      </c>
      <c r="K165" s="88">
        <v>7500</v>
      </c>
      <c r="L165" s="108">
        <f t="shared" si="1"/>
        <v>7500</v>
      </c>
      <c r="M165" s="87"/>
      <c r="N165" s="88">
        <v>7500</v>
      </c>
      <c r="O165" s="77">
        <v>2380</v>
      </c>
      <c r="P165" s="89" t="s">
        <v>34</v>
      </c>
      <c r="Q165" s="90" t="s">
        <v>355</v>
      </c>
      <c r="R165" s="90"/>
      <c r="S165" s="91" t="s">
        <v>356</v>
      </c>
      <c r="T165" s="91" t="s">
        <v>37</v>
      </c>
      <c r="U165" s="92" t="s">
        <v>38</v>
      </c>
      <c r="V165" s="93" t="s">
        <v>359</v>
      </c>
    </row>
    <row r="166" spans="1:22" s="21" customFormat="1" ht="23.25" thickBot="1" x14ac:dyDescent="0.3">
      <c r="A166" s="124"/>
      <c r="B166" s="53"/>
      <c r="C166" s="94"/>
      <c r="D166" s="95"/>
      <c r="E166" s="9">
        <v>5512</v>
      </c>
      <c r="F166" s="10">
        <v>5222</v>
      </c>
      <c r="G166" s="96"/>
      <c r="H166" s="97"/>
      <c r="I166" s="30" t="s">
        <v>11</v>
      </c>
      <c r="J166" s="14">
        <f>J165</f>
        <v>0</v>
      </c>
      <c r="K166" s="11">
        <f>K165</f>
        <v>7500</v>
      </c>
      <c r="L166" s="98">
        <f>J166+K166</f>
        <v>7500</v>
      </c>
      <c r="M166" s="87"/>
      <c r="N166" s="88"/>
      <c r="O166" s="77"/>
      <c r="P166" s="89"/>
      <c r="Q166" s="90"/>
      <c r="R166" s="90"/>
      <c r="S166" s="91"/>
      <c r="T166" s="91"/>
      <c r="U166" s="92"/>
      <c r="V166" s="93"/>
    </row>
    <row r="167" spans="1:22" s="21" customFormat="1" ht="42" x14ac:dyDescent="0.25">
      <c r="A167" s="125">
        <v>79</v>
      </c>
      <c r="B167" s="102" t="s">
        <v>6</v>
      </c>
      <c r="C167" s="103" t="s">
        <v>361</v>
      </c>
      <c r="D167" s="99" t="s">
        <v>8</v>
      </c>
      <c r="E167" s="100" t="s">
        <v>7</v>
      </c>
      <c r="F167" s="101" t="s">
        <v>7</v>
      </c>
      <c r="G167" s="104" t="s">
        <v>362</v>
      </c>
      <c r="H167" s="105" t="s">
        <v>363</v>
      </c>
      <c r="I167" s="106" t="s">
        <v>364</v>
      </c>
      <c r="J167" s="107">
        <v>0</v>
      </c>
      <c r="K167" s="88">
        <v>7500</v>
      </c>
      <c r="L167" s="108">
        <f t="shared" si="1"/>
        <v>7500</v>
      </c>
      <c r="M167" s="87"/>
      <c r="N167" s="88">
        <v>7500</v>
      </c>
      <c r="O167" s="77">
        <v>2382</v>
      </c>
      <c r="P167" s="89" t="s">
        <v>34</v>
      </c>
      <c r="Q167" s="90" t="s">
        <v>365</v>
      </c>
      <c r="R167" s="90"/>
      <c r="S167" s="91" t="s">
        <v>366</v>
      </c>
      <c r="T167" s="91" t="s">
        <v>186</v>
      </c>
      <c r="U167" s="92" t="s">
        <v>38</v>
      </c>
      <c r="V167" s="93" t="s">
        <v>361</v>
      </c>
    </row>
    <row r="168" spans="1:22" s="21" customFormat="1" ht="23.25" thickBot="1" x14ac:dyDescent="0.3">
      <c r="A168" s="124"/>
      <c r="B168" s="53"/>
      <c r="C168" s="94"/>
      <c r="D168" s="95"/>
      <c r="E168" s="9">
        <v>5512</v>
      </c>
      <c r="F168" s="10">
        <v>5222</v>
      </c>
      <c r="G168" s="96"/>
      <c r="H168" s="97"/>
      <c r="I168" s="30" t="s">
        <v>11</v>
      </c>
      <c r="J168" s="14">
        <f>J167</f>
        <v>0</v>
      </c>
      <c r="K168" s="11">
        <f>K167</f>
        <v>7500</v>
      </c>
      <c r="L168" s="98">
        <f>J168+K168</f>
        <v>7500</v>
      </c>
      <c r="M168" s="87"/>
      <c r="N168" s="88"/>
      <c r="O168" s="77"/>
      <c r="P168" s="89"/>
      <c r="Q168" s="90"/>
      <c r="R168" s="90"/>
      <c r="S168" s="91"/>
      <c r="T168" s="91"/>
      <c r="U168" s="92"/>
      <c r="V168" s="93"/>
    </row>
    <row r="169" spans="1:22" s="21" customFormat="1" ht="52.5" x14ac:dyDescent="0.25">
      <c r="A169" s="125">
        <v>80</v>
      </c>
      <c r="B169" s="102" t="s">
        <v>6</v>
      </c>
      <c r="C169" s="103" t="s">
        <v>367</v>
      </c>
      <c r="D169" s="99" t="s">
        <v>8</v>
      </c>
      <c r="E169" s="100" t="s">
        <v>7</v>
      </c>
      <c r="F169" s="101" t="s">
        <v>7</v>
      </c>
      <c r="G169" s="104" t="s">
        <v>368</v>
      </c>
      <c r="H169" s="105" t="s">
        <v>369</v>
      </c>
      <c r="I169" s="106" t="s">
        <v>370</v>
      </c>
      <c r="J169" s="107">
        <v>0</v>
      </c>
      <c r="K169" s="88">
        <v>20000</v>
      </c>
      <c r="L169" s="108">
        <f t="shared" si="1"/>
        <v>20000</v>
      </c>
      <c r="M169" s="87"/>
      <c r="N169" s="88">
        <v>20000</v>
      </c>
      <c r="O169" s="77">
        <v>2383</v>
      </c>
      <c r="P169" s="89" t="s">
        <v>34</v>
      </c>
      <c r="Q169" s="90" t="s">
        <v>371</v>
      </c>
      <c r="R169" s="90"/>
      <c r="S169" s="91" t="s">
        <v>372</v>
      </c>
      <c r="T169" s="91" t="s">
        <v>37</v>
      </c>
      <c r="U169" s="92" t="s">
        <v>373</v>
      </c>
      <c r="V169" s="93" t="s">
        <v>367</v>
      </c>
    </row>
    <row r="170" spans="1:22" s="21" customFormat="1" ht="23.25" thickBot="1" x14ac:dyDescent="0.3">
      <c r="A170" s="124"/>
      <c r="B170" s="53"/>
      <c r="C170" s="94"/>
      <c r="D170" s="95"/>
      <c r="E170" s="9">
        <v>5512</v>
      </c>
      <c r="F170" s="10">
        <v>5222</v>
      </c>
      <c r="G170" s="96"/>
      <c r="H170" s="97"/>
      <c r="I170" s="30" t="s">
        <v>11</v>
      </c>
      <c r="J170" s="14">
        <f>J169</f>
        <v>0</v>
      </c>
      <c r="K170" s="11">
        <f>K169</f>
        <v>20000</v>
      </c>
      <c r="L170" s="98">
        <f>J170+K170</f>
        <v>20000</v>
      </c>
      <c r="M170" s="87"/>
      <c r="N170" s="88"/>
      <c r="O170" s="77"/>
      <c r="P170" s="89"/>
      <c r="Q170" s="90"/>
      <c r="R170" s="90"/>
      <c r="S170" s="91"/>
      <c r="T170" s="91"/>
      <c r="U170" s="92"/>
      <c r="V170" s="93"/>
    </row>
    <row r="171" spans="1:22" s="21" customFormat="1" ht="31.5" x14ac:dyDescent="0.25">
      <c r="A171" s="125">
        <v>81</v>
      </c>
      <c r="B171" s="102" t="s">
        <v>6</v>
      </c>
      <c r="C171" s="103" t="s">
        <v>374</v>
      </c>
      <c r="D171" s="99" t="s">
        <v>8</v>
      </c>
      <c r="E171" s="100" t="s">
        <v>7</v>
      </c>
      <c r="F171" s="101" t="s">
        <v>7</v>
      </c>
      <c r="G171" s="104" t="s">
        <v>31</v>
      </c>
      <c r="H171" s="105" t="s">
        <v>375</v>
      </c>
      <c r="I171" s="106" t="s">
        <v>376</v>
      </c>
      <c r="J171" s="107">
        <v>0</v>
      </c>
      <c r="K171" s="88">
        <v>7500</v>
      </c>
      <c r="L171" s="108">
        <f t="shared" si="1"/>
        <v>7500</v>
      </c>
      <c r="M171" s="87"/>
      <c r="N171" s="88">
        <v>7500</v>
      </c>
      <c r="O171" s="77">
        <v>2415</v>
      </c>
      <c r="P171" s="89" t="s">
        <v>34</v>
      </c>
      <c r="Q171" s="90" t="s">
        <v>377</v>
      </c>
      <c r="R171" s="90"/>
      <c r="S171" s="91" t="s">
        <v>378</v>
      </c>
      <c r="T171" s="91" t="s">
        <v>44</v>
      </c>
      <c r="U171" s="92" t="s">
        <v>38</v>
      </c>
      <c r="V171" s="93" t="s">
        <v>374</v>
      </c>
    </row>
    <row r="172" spans="1:22" s="21" customFormat="1" ht="23.25" thickBot="1" x14ac:dyDescent="0.3">
      <c r="A172" s="124"/>
      <c r="B172" s="53"/>
      <c r="C172" s="94"/>
      <c r="D172" s="95"/>
      <c r="E172" s="9">
        <v>5512</v>
      </c>
      <c r="F172" s="10">
        <v>5222</v>
      </c>
      <c r="G172" s="96"/>
      <c r="H172" s="97"/>
      <c r="I172" s="30" t="s">
        <v>11</v>
      </c>
      <c r="J172" s="14">
        <f>J171</f>
        <v>0</v>
      </c>
      <c r="K172" s="11">
        <f>K171</f>
        <v>7500</v>
      </c>
      <c r="L172" s="98">
        <f>J172+K172</f>
        <v>7500</v>
      </c>
      <c r="M172" s="87"/>
      <c r="N172" s="88"/>
      <c r="O172" s="77"/>
      <c r="P172" s="89"/>
      <c r="Q172" s="90"/>
      <c r="R172" s="90"/>
      <c r="S172" s="91"/>
      <c r="T172" s="91"/>
      <c r="U172" s="92"/>
      <c r="V172" s="93"/>
    </row>
    <row r="173" spans="1:22" s="21" customFormat="1" ht="31.5" x14ac:dyDescent="0.25">
      <c r="A173" s="125">
        <v>82</v>
      </c>
      <c r="B173" s="102" t="s">
        <v>6</v>
      </c>
      <c r="C173" s="103" t="s">
        <v>379</v>
      </c>
      <c r="D173" s="99" t="s">
        <v>8</v>
      </c>
      <c r="E173" s="100" t="s">
        <v>7</v>
      </c>
      <c r="F173" s="101" t="s">
        <v>7</v>
      </c>
      <c r="G173" s="104" t="s">
        <v>31</v>
      </c>
      <c r="H173" s="105" t="s">
        <v>375</v>
      </c>
      <c r="I173" s="106" t="s">
        <v>380</v>
      </c>
      <c r="J173" s="107">
        <v>0</v>
      </c>
      <c r="K173" s="88">
        <v>10000</v>
      </c>
      <c r="L173" s="108">
        <f t="shared" si="1"/>
        <v>10000</v>
      </c>
      <c r="M173" s="87"/>
      <c r="N173" s="88">
        <v>10000</v>
      </c>
      <c r="O173" s="77">
        <v>2416</v>
      </c>
      <c r="P173" s="89" t="s">
        <v>34</v>
      </c>
      <c r="Q173" s="90" t="s">
        <v>377</v>
      </c>
      <c r="R173" s="90"/>
      <c r="S173" s="91" t="s">
        <v>378</v>
      </c>
      <c r="T173" s="91" t="s">
        <v>44</v>
      </c>
      <c r="U173" s="92" t="s">
        <v>51</v>
      </c>
      <c r="V173" s="93" t="s">
        <v>379</v>
      </c>
    </row>
    <row r="174" spans="1:22" s="21" customFormat="1" ht="23.25" thickBot="1" x14ac:dyDescent="0.3">
      <c r="A174" s="124"/>
      <c r="B174" s="53"/>
      <c r="C174" s="94"/>
      <c r="D174" s="95"/>
      <c r="E174" s="9">
        <v>5512</v>
      </c>
      <c r="F174" s="10">
        <v>5222</v>
      </c>
      <c r="G174" s="96"/>
      <c r="H174" s="97"/>
      <c r="I174" s="30" t="s">
        <v>11</v>
      </c>
      <c r="J174" s="14">
        <f>J173</f>
        <v>0</v>
      </c>
      <c r="K174" s="11">
        <f>K173</f>
        <v>10000</v>
      </c>
      <c r="L174" s="98">
        <f>J174+K174</f>
        <v>10000</v>
      </c>
      <c r="M174" s="87"/>
      <c r="N174" s="88"/>
      <c r="O174" s="77"/>
      <c r="P174" s="89"/>
      <c r="Q174" s="90"/>
      <c r="R174" s="90"/>
      <c r="S174" s="91"/>
      <c r="T174" s="91"/>
      <c r="U174" s="92"/>
      <c r="V174" s="93"/>
    </row>
    <row r="175" spans="1:22" s="21" customFormat="1" ht="33.75" x14ac:dyDescent="0.25">
      <c r="A175" s="125">
        <v>83</v>
      </c>
      <c r="B175" s="102" t="s">
        <v>6</v>
      </c>
      <c r="C175" s="103" t="s">
        <v>381</v>
      </c>
      <c r="D175" s="99" t="s">
        <v>8</v>
      </c>
      <c r="E175" s="100" t="s">
        <v>7</v>
      </c>
      <c r="F175" s="101" t="s">
        <v>7</v>
      </c>
      <c r="G175" s="104" t="s">
        <v>382</v>
      </c>
      <c r="H175" s="105" t="s">
        <v>383</v>
      </c>
      <c r="I175" s="106" t="s">
        <v>91</v>
      </c>
      <c r="J175" s="107">
        <v>0</v>
      </c>
      <c r="K175" s="88">
        <v>9800</v>
      </c>
      <c r="L175" s="108">
        <f t="shared" si="1"/>
        <v>9800</v>
      </c>
      <c r="M175" s="87"/>
      <c r="N175" s="88">
        <v>9800</v>
      </c>
      <c r="O175" s="77">
        <v>2417</v>
      </c>
      <c r="P175" s="89" t="s">
        <v>34</v>
      </c>
      <c r="Q175" s="90" t="s">
        <v>384</v>
      </c>
      <c r="R175" s="90"/>
      <c r="S175" s="91" t="s">
        <v>385</v>
      </c>
      <c r="T175" s="91" t="s">
        <v>37</v>
      </c>
      <c r="U175" s="92" t="s">
        <v>165</v>
      </c>
      <c r="V175" s="93" t="s">
        <v>381</v>
      </c>
    </row>
    <row r="176" spans="1:22" s="21" customFormat="1" ht="23.25" thickBot="1" x14ac:dyDescent="0.3">
      <c r="A176" s="124"/>
      <c r="B176" s="53"/>
      <c r="C176" s="94"/>
      <c r="D176" s="95"/>
      <c r="E176" s="9">
        <v>5512</v>
      </c>
      <c r="F176" s="10">
        <v>5222</v>
      </c>
      <c r="G176" s="96"/>
      <c r="H176" s="97"/>
      <c r="I176" s="30" t="s">
        <v>11</v>
      </c>
      <c r="J176" s="14">
        <f>J175</f>
        <v>0</v>
      </c>
      <c r="K176" s="11">
        <f>K175</f>
        <v>9800</v>
      </c>
      <c r="L176" s="98">
        <f>J176+K176</f>
        <v>9800</v>
      </c>
      <c r="M176" s="87"/>
      <c r="N176" s="88"/>
      <c r="O176" s="77"/>
      <c r="P176" s="89"/>
      <c r="Q176" s="90"/>
      <c r="R176" s="90"/>
      <c r="S176" s="91"/>
      <c r="T176" s="91"/>
      <c r="U176" s="92"/>
      <c r="V176" s="93"/>
    </row>
    <row r="177" spans="1:22" s="21" customFormat="1" ht="33.75" x14ac:dyDescent="0.25">
      <c r="A177" s="125">
        <v>84</v>
      </c>
      <c r="B177" s="102" t="s">
        <v>6</v>
      </c>
      <c r="C177" s="103" t="s">
        <v>386</v>
      </c>
      <c r="D177" s="99" t="s">
        <v>8</v>
      </c>
      <c r="E177" s="100" t="s">
        <v>7</v>
      </c>
      <c r="F177" s="101" t="s">
        <v>7</v>
      </c>
      <c r="G177" s="104" t="s">
        <v>31</v>
      </c>
      <c r="H177" s="105" t="s">
        <v>387</v>
      </c>
      <c r="I177" s="106" t="s">
        <v>380</v>
      </c>
      <c r="J177" s="107">
        <v>0</v>
      </c>
      <c r="K177" s="88">
        <v>10000</v>
      </c>
      <c r="L177" s="108">
        <f t="shared" si="1"/>
        <v>10000</v>
      </c>
      <c r="M177" s="87"/>
      <c r="N177" s="88">
        <v>10000</v>
      </c>
      <c r="O177" s="77">
        <v>2418</v>
      </c>
      <c r="P177" s="89" t="s">
        <v>34</v>
      </c>
      <c r="Q177" s="90" t="s">
        <v>388</v>
      </c>
      <c r="R177" s="90"/>
      <c r="S177" s="91" t="s">
        <v>389</v>
      </c>
      <c r="T177" s="91" t="s">
        <v>37</v>
      </c>
      <c r="U177" s="92" t="s">
        <v>51</v>
      </c>
      <c r="V177" s="93" t="s">
        <v>386</v>
      </c>
    </row>
    <row r="178" spans="1:22" s="21" customFormat="1" ht="23.25" thickBot="1" x14ac:dyDescent="0.3">
      <c r="A178" s="124"/>
      <c r="B178" s="53"/>
      <c r="C178" s="94"/>
      <c r="D178" s="95"/>
      <c r="E178" s="9">
        <v>5512</v>
      </c>
      <c r="F178" s="10">
        <v>5222</v>
      </c>
      <c r="G178" s="96"/>
      <c r="H178" s="97"/>
      <c r="I178" s="30" t="s">
        <v>11</v>
      </c>
      <c r="J178" s="14">
        <f>J177</f>
        <v>0</v>
      </c>
      <c r="K178" s="11">
        <f>K177</f>
        <v>10000</v>
      </c>
      <c r="L178" s="98">
        <f>J178+K178</f>
        <v>10000</v>
      </c>
      <c r="M178" s="87"/>
      <c r="N178" s="88"/>
      <c r="O178" s="77"/>
      <c r="P178" s="89"/>
      <c r="Q178" s="90"/>
      <c r="R178" s="90"/>
      <c r="S178" s="91"/>
      <c r="T178" s="91"/>
      <c r="U178" s="92"/>
      <c r="V178" s="93"/>
    </row>
    <row r="179" spans="1:22" s="21" customFormat="1" ht="33.75" x14ac:dyDescent="0.25">
      <c r="A179" s="125">
        <v>85</v>
      </c>
      <c r="B179" s="102" t="s">
        <v>6</v>
      </c>
      <c r="C179" s="103" t="s">
        <v>390</v>
      </c>
      <c r="D179" s="99" t="s">
        <v>8</v>
      </c>
      <c r="E179" s="100" t="s">
        <v>7</v>
      </c>
      <c r="F179" s="101" t="s">
        <v>7</v>
      </c>
      <c r="G179" s="104" t="s">
        <v>31</v>
      </c>
      <c r="H179" s="105" t="s">
        <v>391</v>
      </c>
      <c r="I179" s="106" t="s">
        <v>265</v>
      </c>
      <c r="J179" s="107">
        <v>0</v>
      </c>
      <c r="K179" s="88">
        <v>5390</v>
      </c>
      <c r="L179" s="108">
        <f t="shared" si="1"/>
        <v>5390</v>
      </c>
      <c r="M179" s="87"/>
      <c r="N179" s="88">
        <v>5390</v>
      </c>
      <c r="O179" s="77">
        <v>2419</v>
      </c>
      <c r="P179" s="89" t="s">
        <v>34</v>
      </c>
      <c r="Q179" s="90" t="s">
        <v>392</v>
      </c>
      <c r="R179" s="90"/>
      <c r="S179" s="91" t="s">
        <v>393</v>
      </c>
      <c r="T179" s="91" t="s">
        <v>37</v>
      </c>
      <c r="U179" s="92" t="s">
        <v>394</v>
      </c>
      <c r="V179" s="93" t="s">
        <v>390</v>
      </c>
    </row>
    <row r="180" spans="1:22" s="21" customFormat="1" ht="23.25" thickBot="1" x14ac:dyDescent="0.3">
      <c r="A180" s="124"/>
      <c r="B180" s="53"/>
      <c r="C180" s="94"/>
      <c r="D180" s="95"/>
      <c r="E180" s="9">
        <v>5512</v>
      </c>
      <c r="F180" s="10">
        <v>5222</v>
      </c>
      <c r="G180" s="96"/>
      <c r="H180" s="97"/>
      <c r="I180" s="30" t="s">
        <v>11</v>
      </c>
      <c r="J180" s="14">
        <f>J179</f>
        <v>0</v>
      </c>
      <c r="K180" s="11">
        <f>K179</f>
        <v>5390</v>
      </c>
      <c r="L180" s="98">
        <f>J180+K180</f>
        <v>5390</v>
      </c>
      <c r="M180" s="87"/>
      <c r="N180" s="88"/>
      <c r="O180" s="77"/>
      <c r="P180" s="89"/>
      <c r="Q180" s="90"/>
      <c r="R180" s="90"/>
      <c r="S180" s="91"/>
      <c r="T180" s="91"/>
      <c r="U180" s="92"/>
      <c r="V180" s="93"/>
    </row>
    <row r="181" spans="1:22" s="21" customFormat="1" ht="33.75" x14ac:dyDescent="0.25">
      <c r="A181" s="125">
        <v>86</v>
      </c>
      <c r="B181" s="102" t="s">
        <v>6</v>
      </c>
      <c r="C181" s="103" t="s">
        <v>395</v>
      </c>
      <c r="D181" s="99" t="s">
        <v>8</v>
      </c>
      <c r="E181" s="100" t="s">
        <v>7</v>
      </c>
      <c r="F181" s="101" t="s">
        <v>7</v>
      </c>
      <c r="G181" s="104" t="s">
        <v>31</v>
      </c>
      <c r="H181" s="105" t="s">
        <v>396</v>
      </c>
      <c r="I181" s="106" t="s">
        <v>397</v>
      </c>
      <c r="J181" s="107">
        <v>0</v>
      </c>
      <c r="K181" s="88">
        <v>14700</v>
      </c>
      <c r="L181" s="108">
        <f t="shared" si="1"/>
        <v>14700</v>
      </c>
      <c r="M181" s="87"/>
      <c r="N181" s="88">
        <v>14700</v>
      </c>
      <c r="O181" s="77">
        <v>2420</v>
      </c>
      <c r="P181" s="89" t="s">
        <v>34</v>
      </c>
      <c r="Q181" s="90" t="s">
        <v>398</v>
      </c>
      <c r="R181" s="90"/>
      <c r="S181" s="91" t="s">
        <v>399</v>
      </c>
      <c r="T181" s="91" t="s">
        <v>37</v>
      </c>
      <c r="U181" s="92" t="s">
        <v>333</v>
      </c>
      <c r="V181" s="93" t="s">
        <v>395</v>
      </c>
    </row>
    <row r="182" spans="1:22" s="21" customFormat="1" ht="23.25" thickBot="1" x14ac:dyDescent="0.3">
      <c r="A182" s="124"/>
      <c r="B182" s="53"/>
      <c r="C182" s="94"/>
      <c r="D182" s="95"/>
      <c r="E182" s="9">
        <v>5512</v>
      </c>
      <c r="F182" s="10">
        <v>5222</v>
      </c>
      <c r="G182" s="96"/>
      <c r="H182" s="97"/>
      <c r="I182" s="30" t="s">
        <v>11</v>
      </c>
      <c r="J182" s="14">
        <f>J181</f>
        <v>0</v>
      </c>
      <c r="K182" s="11">
        <f>K181</f>
        <v>14700</v>
      </c>
      <c r="L182" s="98">
        <f>J182+K182</f>
        <v>14700</v>
      </c>
      <c r="M182" s="87"/>
      <c r="N182" s="88"/>
      <c r="O182" s="77"/>
      <c r="P182" s="89"/>
      <c r="Q182" s="90"/>
      <c r="R182" s="90"/>
      <c r="S182" s="91"/>
      <c r="T182" s="91"/>
      <c r="U182" s="92"/>
      <c r="V182" s="93"/>
    </row>
    <row r="183" spans="1:22" x14ac:dyDescent="0.2">
      <c r="A183" s="23"/>
      <c r="B183" s="23"/>
      <c r="D183" s="23"/>
      <c r="E183" s="23"/>
      <c r="F183" s="23"/>
      <c r="G183" s="23"/>
      <c r="H183" s="27"/>
      <c r="I183" s="28"/>
      <c r="K183" s="25"/>
      <c r="M183" s="87"/>
      <c r="N183" s="112">
        <f>SUM(N11:N181)</f>
        <v>1150598.1000000001</v>
      </c>
      <c r="O183" s="113" t="s">
        <v>400</v>
      </c>
    </row>
    <row r="184" spans="1:22" x14ac:dyDescent="0.2">
      <c r="A184" s="23"/>
      <c r="B184" s="23"/>
      <c r="D184" s="23"/>
      <c r="E184" s="23"/>
      <c r="F184" s="23"/>
      <c r="G184" s="23"/>
      <c r="H184" s="27"/>
      <c r="I184" s="28"/>
      <c r="K184" s="115"/>
      <c r="N184" s="115">
        <v>1252844</v>
      </c>
      <c r="O184" s="113" t="s">
        <v>401</v>
      </c>
    </row>
    <row r="185" spans="1:22" x14ac:dyDescent="0.2">
      <c r="A185" s="23"/>
      <c r="B185" s="23"/>
      <c r="D185" s="23"/>
      <c r="E185" s="23"/>
      <c r="F185" s="23"/>
      <c r="G185" s="23"/>
      <c r="H185" s="27"/>
      <c r="I185" s="28"/>
      <c r="K185" s="117"/>
      <c r="M185" s="118"/>
      <c r="N185" s="117">
        <f>N184-N183</f>
        <v>102245.89999999991</v>
      </c>
      <c r="O185" s="113" t="s">
        <v>402</v>
      </c>
    </row>
    <row r="186" spans="1:22" x14ac:dyDescent="0.2">
      <c r="A186" s="23"/>
      <c r="B186" s="23"/>
      <c r="D186" s="23"/>
      <c r="E186" s="23"/>
      <c r="F186" s="23"/>
      <c r="G186" s="23"/>
      <c r="H186" s="23"/>
      <c r="I186" s="28"/>
      <c r="K186" s="28"/>
      <c r="M186" s="119"/>
      <c r="N186" s="28"/>
    </row>
    <row r="187" spans="1:22" x14ac:dyDescent="0.2">
      <c r="A187" s="23"/>
      <c r="B187" s="23"/>
      <c r="D187" s="23"/>
      <c r="E187" s="23"/>
      <c r="F187" s="23"/>
      <c r="G187" s="23"/>
      <c r="H187" s="27"/>
      <c r="I187" s="28"/>
      <c r="K187" s="28"/>
      <c r="M187" s="119"/>
      <c r="N187" s="28"/>
    </row>
    <row r="188" spans="1:22" x14ac:dyDescent="0.2">
      <c r="A188" s="23"/>
      <c r="B188" s="23"/>
      <c r="D188" s="23"/>
      <c r="E188" s="23"/>
      <c r="F188" s="23"/>
      <c r="G188" s="23"/>
      <c r="H188" s="27"/>
      <c r="I188" s="28"/>
      <c r="K188" s="28"/>
      <c r="M188" s="119"/>
      <c r="N188" s="28"/>
    </row>
    <row r="189" spans="1:22" x14ac:dyDescent="0.2">
      <c r="A189" s="23"/>
      <c r="B189" s="23"/>
      <c r="D189" s="23"/>
      <c r="E189" s="23"/>
      <c r="F189" s="23"/>
      <c r="G189" s="23"/>
      <c r="H189" s="27"/>
      <c r="I189" s="28"/>
      <c r="K189" s="28"/>
      <c r="M189" s="119"/>
      <c r="N189" s="28"/>
    </row>
    <row r="190" spans="1:22" x14ac:dyDescent="0.2">
      <c r="A190" s="23"/>
      <c r="B190" s="23"/>
      <c r="D190" s="23"/>
      <c r="E190" s="23"/>
      <c r="F190" s="23"/>
      <c r="G190" s="23"/>
      <c r="H190" s="27"/>
      <c r="I190" s="28"/>
      <c r="K190" s="28"/>
      <c r="M190" s="119"/>
      <c r="N190" s="28"/>
    </row>
    <row r="191" spans="1:22" x14ac:dyDescent="0.2">
      <c r="A191" s="23"/>
      <c r="B191" s="23"/>
      <c r="D191" s="23"/>
      <c r="E191" s="23"/>
      <c r="F191" s="23"/>
      <c r="G191" s="23"/>
      <c r="H191" s="27"/>
      <c r="I191" s="28"/>
      <c r="K191" s="28"/>
      <c r="M191" s="119"/>
      <c r="N191" s="28"/>
    </row>
    <row r="204" spans="1:14" x14ac:dyDescent="0.2">
      <c r="A204" s="23"/>
      <c r="B204" s="23"/>
      <c r="D204" s="23"/>
      <c r="E204" s="23"/>
      <c r="F204" s="23"/>
      <c r="G204" s="23"/>
      <c r="H204" s="23"/>
      <c r="I204" s="23"/>
      <c r="J204" s="23"/>
      <c r="K204" s="25"/>
      <c r="L204" s="121"/>
      <c r="M204" s="122"/>
      <c r="N204" s="25"/>
    </row>
  </sheetData>
  <sheetProtection formatCells="0" formatColumns="0" formatRows="0" insertColumns="0" insertRows="0" deleteRows="0" sort="0" autoFilter="0"/>
  <mergeCells count="5">
    <mergeCell ref="I1:L1"/>
    <mergeCell ref="B2:K2"/>
    <mergeCell ref="B3:K3"/>
    <mergeCell ref="B5:K5"/>
    <mergeCell ref="C7:D7"/>
  </mergeCells>
  <conditionalFormatting sqref="B8">
    <cfRule type="expression" dxfId="3" priority="4">
      <formula>$I8&lt;&gt;0</formula>
    </cfRule>
  </conditionalFormatting>
  <conditionalFormatting sqref="C8:F8">
    <cfRule type="expression" dxfId="2" priority="3">
      <formula>$I7&lt;&gt;0</formula>
    </cfRule>
  </conditionalFormatting>
  <conditionalFormatting sqref="G8">
    <cfRule type="expression" dxfId="1" priority="2">
      <formula>$I8&lt;&gt;0</formula>
    </cfRule>
  </conditionalFormatting>
  <conditionalFormatting sqref="I9 B9:D9">
    <cfRule type="expression" dxfId="0" priority="1">
      <formula>#REF!&lt;&gt;0</formula>
    </cfRule>
  </conditionalFormatting>
  <pageMargins left="0.23622047244094491" right="0.23622047244094491" top="0.78740157480314965" bottom="0.59055118110236227" header="0.31496062992125984" footer="0.27559055118110237"/>
  <pageSetup paperSize="9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ZR_RO_174_16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2016-05-31T09:43:54Z</cp:lastPrinted>
  <dcterms:created xsi:type="dcterms:W3CDTF">2015-07-22T15:35:05Z</dcterms:created>
  <dcterms:modified xsi:type="dcterms:W3CDTF">2016-05-31T09:44:22Z</dcterms:modified>
</cp:coreProperties>
</file>