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 activeTab="1"/>
  </bookViews>
  <sheets>
    <sheet name="Bilance PaV" sheetId="1" r:id="rId1"/>
    <sheet name="926 09" sheetId="2" r:id="rId2"/>
  </sheets>
  <calcPr calcId="145621"/>
</workbook>
</file>

<file path=xl/calcChain.xml><?xml version="1.0" encoding="utf-8"?>
<calcChain xmlns="http://schemas.openxmlformats.org/spreadsheetml/2006/main">
  <c r="J193" i="2" l="1"/>
  <c r="I193" i="2"/>
  <c r="K192" i="2"/>
  <c r="K193" i="2" s="1"/>
  <c r="K191" i="2"/>
  <c r="I191" i="2"/>
  <c r="K190" i="2"/>
  <c r="K189" i="2"/>
  <c r="I189" i="2"/>
  <c r="K188" i="2"/>
  <c r="I187" i="2"/>
  <c r="K186" i="2"/>
  <c r="K187" i="2" s="1"/>
  <c r="I185" i="2"/>
  <c r="K184" i="2"/>
  <c r="K185" i="2" s="1"/>
  <c r="K183" i="2"/>
  <c r="I183" i="2"/>
  <c r="K182" i="2"/>
  <c r="K181" i="2"/>
  <c r="J181" i="2"/>
  <c r="K180" i="2"/>
  <c r="K178" i="2"/>
  <c r="K177" i="2" s="1"/>
  <c r="J177" i="2"/>
  <c r="I177" i="2"/>
  <c r="H177" i="2"/>
  <c r="K176" i="2"/>
  <c r="J176" i="2"/>
  <c r="K175" i="2"/>
  <c r="K174" i="2"/>
  <c r="J174" i="2"/>
  <c r="K173" i="2"/>
  <c r="J172" i="2"/>
  <c r="K171" i="2"/>
  <c r="K172" i="2" s="1"/>
  <c r="J170" i="2"/>
  <c r="K169" i="2"/>
  <c r="K170" i="2" s="1"/>
  <c r="K168" i="2"/>
  <c r="J168" i="2"/>
  <c r="K167" i="2"/>
  <c r="K166" i="2"/>
  <c r="J166" i="2"/>
  <c r="K165" i="2"/>
  <c r="J164" i="2"/>
  <c r="K163" i="2"/>
  <c r="K164" i="2" s="1"/>
  <c r="J162" i="2"/>
  <c r="K161" i="2"/>
  <c r="K162" i="2" s="1"/>
  <c r="K160" i="2"/>
  <c r="J160" i="2"/>
  <c r="K159" i="2"/>
  <c r="K158" i="2"/>
  <c r="J158" i="2"/>
  <c r="K157" i="2"/>
  <c r="J156" i="2"/>
  <c r="K155" i="2"/>
  <c r="K156" i="2" s="1"/>
  <c r="J154" i="2"/>
  <c r="K153" i="2"/>
  <c r="K154" i="2" s="1"/>
  <c r="K152" i="2"/>
  <c r="J152" i="2"/>
  <c r="K151" i="2"/>
  <c r="K150" i="2"/>
  <c r="J150" i="2"/>
  <c r="K149" i="2"/>
  <c r="J148" i="2"/>
  <c r="K147" i="2"/>
  <c r="K148" i="2" s="1"/>
  <c r="J146" i="2"/>
  <c r="K145" i="2"/>
  <c r="K146" i="2" s="1"/>
  <c r="K144" i="2"/>
  <c r="J144" i="2"/>
  <c r="K143" i="2"/>
  <c r="K142" i="2"/>
  <c r="J142" i="2"/>
  <c r="K141" i="2"/>
  <c r="J140" i="2"/>
  <c r="K139" i="2"/>
  <c r="K140" i="2" s="1"/>
  <c r="J138" i="2"/>
  <c r="K137" i="2"/>
  <c r="K138" i="2" s="1"/>
  <c r="K136" i="2"/>
  <c r="J136" i="2"/>
  <c r="K135" i="2"/>
  <c r="K134" i="2"/>
  <c r="J134" i="2"/>
  <c r="K133" i="2"/>
  <c r="J132" i="2"/>
  <c r="K131" i="2"/>
  <c r="K132" i="2" s="1"/>
  <c r="J130" i="2"/>
  <c r="K129" i="2"/>
  <c r="K130" i="2" s="1"/>
  <c r="K128" i="2"/>
  <c r="J128" i="2"/>
  <c r="K127" i="2"/>
  <c r="K126" i="2"/>
  <c r="J126" i="2"/>
  <c r="K125" i="2"/>
  <c r="J124" i="2"/>
  <c r="K123" i="2"/>
  <c r="K124" i="2" s="1"/>
  <c r="J122" i="2"/>
  <c r="K121" i="2"/>
  <c r="K122" i="2" s="1"/>
  <c r="K120" i="2"/>
  <c r="J120" i="2"/>
  <c r="K119" i="2"/>
  <c r="K118" i="2"/>
  <c r="J118" i="2"/>
  <c r="K117" i="2"/>
  <c r="J116" i="2"/>
  <c r="K115" i="2"/>
  <c r="K116" i="2" s="1"/>
  <c r="J114" i="2"/>
  <c r="K113" i="2"/>
  <c r="K114" i="2" s="1"/>
  <c r="J112" i="2"/>
  <c r="K111" i="2"/>
  <c r="K112" i="2" s="1"/>
  <c r="K110" i="2"/>
  <c r="K109" i="2"/>
  <c r="J108" i="2"/>
  <c r="K107" i="2"/>
  <c r="K108" i="2" s="1"/>
  <c r="J106" i="2"/>
  <c r="K105" i="2"/>
  <c r="K106" i="2" s="1"/>
  <c r="K104" i="2"/>
  <c r="J104" i="2"/>
  <c r="K103" i="2"/>
  <c r="J102" i="2"/>
  <c r="K101" i="2"/>
  <c r="K102" i="2" s="1"/>
  <c r="J100" i="2"/>
  <c r="K99" i="2"/>
  <c r="K100" i="2" s="1"/>
  <c r="J98" i="2"/>
  <c r="K97" i="2"/>
  <c r="K98" i="2" s="1"/>
  <c r="K96" i="2"/>
  <c r="J96" i="2"/>
  <c r="K95" i="2"/>
  <c r="K93" i="2"/>
  <c r="K94" i="2" s="1"/>
  <c r="J91" i="2"/>
  <c r="I91" i="2"/>
  <c r="K91" i="2" s="1"/>
  <c r="J90" i="2"/>
  <c r="J6" i="2" s="1"/>
  <c r="H90" i="2"/>
  <c r="H6" i="2" s="1"/>
  <c r="K89" i="2"/>
  <c r="J89" i="2"/>
  <c r="I89" i="2"/>
  <c r="J87" i="2"/>
  <c r="K86" i="2"/>
  <c r="K87" i="2" s="1"/>
  <c r="J85" i="2"/>
  <c r="I85" i="2"/>
  <c r="K84" i="2"/>
  <c r="K85" i="2" s="1"/>
  <c r="J83" i="2"/>
  <c r="I83" i="2"/>
  <c r="K82" i="2"/>
  <c r="K83" i="2" s="1"/>
  <c r="J81" i="2"/>
  <c r="I81" i="2"/>
  <c r="K80" i="2"/>
  <c r="K81" i="2" s="1"/>
  <c r="J79" i="2"/>
  <c r="I79" i="2"/>
  <c r="K78" i="2"/>
  <c r="K79" i="2" s="1"/>
  <c r="J77" i="2"/>
  <c r="I77" i="2"/>
  <c r="K76" i="2"/>
  <c r="K77" i="2" s="1"/>
  <c r="J75" i="2"/>
  <c r="I75" i="2"/>
  <c r="K74" i="2"/>
  <c r="K75" i="2" s="1"/>
  <c r="J73" i="2"/>
  <c r="I73" i="2"/>
  <c r="K72" i="2"/>
  <c r="K73" i="2" s="1"/>
  <c r="J71" i="2"/>
  <c r="I71" i="2"/>
  <c r="K70" i="2"/>
  <c r="K71" i="2" s="1"/>
  <c r="J69" i="2"/>
  <c r="I69" i="2"/>
  <c r="K68" i="2"/>
  <c r="K69" i="2" s="1"/>
  <c r="J67" i="2"/>
  <c r="I67" i="2"/>
  <c r="K66" i="2"/>
  <c r="K67" i="2" s="1"/>
  <c r="J65" i="2"/>
  <c r="I65" i="2"/>
  <c r="K64" i="2"/>
  <c r="K65" i="2" s="1"/>
  <c r="J63" i="2"/>
  <c r="I63" i="2"/>
  <c r="K62" i="2"/>
  <c r="K63" i="2" s="1"/>
  <c r="J61" i="2"/>
  <c r="I61" i="2"/>
  <c r="K60" i="2"/>
  <c r="K61" i="2" s="1"/>
  <c r="J59" i="2"/>
  <c r="I59" i="2"/>
  <c r="K58" i="2"/>
  <c r="K59" i="2" s="1"/>
  <c r="J57" i="2"/>
  <c r="I57" i="2"/>
  <c r="K56" i="2"/>
  <c r="K57" i="2" s="1"/>
  <c r="J55" i="2"/>
  <c r="I55" i="2"/>
  <c r="K54" i="2"/>
  <c r="K55" i="2" s="1"/>
  <c r="J53" i="2"/>
  <c r="I53" i="2"/>
  <c r="K52" i="2"/>
  <c r="K53" i="2" s="1"/>
  <c r="J51" i="2"/>
  <c r="I51" i="2"/>
  <c r="K50" i="2"/>
  <c r="K51" i="2" s="1"/>
  <c r="J49" i="2"/>
  <c r="I49" i="2"/>
  <c r="K48" i="2"/>
  <c r="K49" i="2" s="1"/>
  <c r="J47" i="2"/>
  <c r="I47" i="2"/>
  <c r="K46" i="2"/>
  <c r="K47" i="2" s="1"/>
  <c r="J45" i="2"/>
  <c r="I45" i="2"/>
  <c r="K44" i="2"/>
  <c r="K45" i="2" s="1"/>
  <c r="J43" i="2"/>
  <c r="I43" i="2"/>
  <c r="K42" i="2"/>
  <c r="K43" i="2" s="1"/>
  <c r="J41" i="2"/>
  <c r="I41" i="2"/>
  <c r="K40" i="2"/>
  <c r="K41" i="2" s="1"/>
  <c r="J39" i="2"/>
  <c r="I39" i="2"/>
  <c r="K38" i="2"/>
  <c r="K39" i="2" s="1"/>
  <c r="J37" i="2"/>
  <c r="I37" i="2"/>
  <c r="K36" i="2"/>
  <c r="K37" i="2" s="1"/>
  <c r="J35" i="2"/>
  <c r="I35" i="2"/>
  <c r="K34" i="2"/>
  <c r="K35" i="2" s="1"/>
  <c r="J33" i="2"/>
  <c r="I33" i="2"/>
  <c r="K32" i="2"/>
  <c r="K33" i="2" s="1"/>
  <c r="J31" i="2"/>
  <c r="I31" i="2"/>
  <c r="K30" i="2"/>
  <c r="K31" i="2" s="1"/>
  <c r="J29" i="2"/>
  <c r="I29" i="2"/>
  <c r="K28" i="2"/>
  <c r="K29" i="2" s="1"/>
  <c r="J27" i="2"/>
  <c r="I27" i="2"/>
  <c r="K26" i="2"/>
  <c r="K27" i="2" s="1"/>
  <c r="J25" i="2"/>
  <c r="I25" i="2"/>
  <c r="K24" i="2"/>
  <c r="K25" i="2" s="1"/>
  <c r="J23" i="2"/>
  <c r="I23" i="2"/>
  <c r="K22" i="2"/>
  <c r="K23" i="2" s="1"/>
  <c r="J21" i="2"/>
  <c r="I21" i="2"/>
  <c r="K20" i="2"/>
  <c r="K21" i="2" s="1"/>
  <c r="J19" i="2"/>
  <c r="I19" i="2"/>
  <c r="K18" i="2"/>
  <c r="K19" i="2" s="1"/>
  <c r="J17" i="2"/>
  <c r="I17" i="2"/>
  <c r="K16" i="2"/>
  <c r="K17" i="2" s="1"/>
  <c r="K15" i="2"/>
  <c r="J15" i="2"/>
  <c r="I15" i="2"/>
  <c r="H15" i="2"/>
  <c r="J13" i="2"/>
  <c r="K12" i="2"/>
  <c r="K13" i="2" s="1"/>
  <c r="K11" i="2"/>
  <c r="J11" i="2"/>
  <c r="K10" i="2"/>
  <c r="J9" i="2"/>
  <c r="K9" i="2" s="1"/>
  <c r="K8" i="2"/>
  <c r="J7" i="2"/>
  <c r="I7" i="2"/>
  <c r="H7" i="2"/>
  <c r="E38" i="1"/>
  <c r="E36" i="1"/>
  <c r="E34" i="1"/>
  <c r="E33" i="1"/>
  <c r="E32" i="1"/>
  <c r="E31" i="1"/>
  <c r="E30" i="1"/>
  <c r="E29" i="1"/>
  <c r="C45" i="1"/>
  <c r="E24" i="1"/>
  <c r="E22" i="1"/>
  <c r="E21" i="1"/>
  <c r="E13" i="1"/>
  <c r="E12" i="1"/>
  <c r="E10" i="1"/>
  <c r="E6" i="1"/>
  <c r="E5" i="1"/>
  <c r="E4" i="1"/>
  <c r="E11" i="1"/>
  <c r="E16" i="1"/>
  <c r="E17" i="1"/>
  <c r="E15" i="1"/>
  <c r="E35" i="1"/>
  <c r="E18" i="1"/>
  <c r="E40" i="1"/>
  <c r="E43" i="1"/>
  <c r="E41" i="1"/>
  <c r="E9" i="1"/>
  <c r="E39" i="1"/>
  <c r="E44" i="1"/>
  <c r="E42" i="1"/>
  <c r="E37" i="1"/>
  <c r="E23" i="1"/>
  <c r="D20" i="1"/>
  <c r="D8" i="1"/>
  <c r="D14" i="1"/>
  <c r="D45" i="1"/>
  <c r="D3" i="1"/>
  <c r="D7" i="1"/>
  <c r="D19" i="1"/>
  <c r="D25" i="1"/>
  <c r="C20" i="1"/>
  <c r="E20" i="1"/>
  <c r="C8" i="1"/>
  <c r="E8" i="1"/>
  <c r="C7" i="1"/>
  <c r="E7" i="1"/>
  <c r="C3" i="1"/>
  <c r="C14" i="1"/>
  <c r="E14" i="1"/>
  <c r="E28" i="1"/>
  <c r="E45" i="1"/>
  <c r="C25" i="1"/>
  <c r="E25" i="1"/>
  <c r="C19" i="1"/>
  <c r="E19" i="1"/>
  <c r="E3" i="1"/>
  <c r="K92" i="2" l="1"/>
  <c r="K90" i="2"/>
  <c r="K7" i="2"/>
  <c r="I90" i="2"/>
  <c r="I6" i="2" s="1"/>
  <c r="K179" i="2"/>
  <c r="K6" i="2" l="1"/>
</calcChain>
</file>

<file path=xl/sharedStrings.xml><?xml version="1.0" encoding="utf-8"?>
<sst xmlns="http://schemas.openxmlformats.org/spreadsheetml/2006/main" count="697" uniqueCount="206">
  <si>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</si>
  <si>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</si>
  <si>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</si>
  <si>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</si>
  <si>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</si>
  <si>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</si>
  <si>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</si>
  <si>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</si>
  <si>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</si>
  <si>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</si>
  <si>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</si>
  <si>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</si>
  <si>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</si>
  <si>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</si>
  <si>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</si>
  <si>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</si>
  <si>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</si>
  <si>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</si>
  <si>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</si>
  <si>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</si>
  <si>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</si>
  <si>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</si>
  <si>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</si>
  <si>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</si>
  <si>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</si>
  <si>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</si>
  <si>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</si>
  <si>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</si>
  <si>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</si>
  <si>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</si>
  <si>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</si>
  <si>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</si>
  <si>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</si>
  <si>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</si>
  <si>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</si>
  <si>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</si>
  <si>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</si>
  <si>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</si>
  <si>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</si>
  <si>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</si>
  <si>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</si>
  <si>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</si>
  <si>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</si>
  <si>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</si>
  <si>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</si>
  <si>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ZR-RO č.</t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</si>
  <si>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</si>
  <si>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</si>
  <si>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</si>
  <si>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</si>
  <si>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</si>
  <si>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</si>
  <si>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</si>
  <si>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</si>
  <si>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</si>
  <si>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</si>
  <si>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</si>
  <si>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</si>
  <si>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</si>
  <si>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</si>
  <si>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</si>
  <si>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</si>
  <si>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</si>
  <si>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</si>
  <si>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</si>
  <si>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P01 k ZR-RO 188/16</t>
  </si>
  <si>
    <t>Odbor zdravotnictví</t>
  </si>
  <si>
    <t>92609 - Dotační fond LK</t>
  </si>
  <si>
    <t>tis.Kč</t>
  </si>
  <si>
    <t>92609 - Dotační fond</t>
  </si>
  <si>
    <t>uk.</t>
  </si>
  <si>
    <t>č.a.</t>
  </si>
  <si>
    <t>§</t>
  </si>
  <si>
    <t>926 09 - D O T A Č N Í   F O N D</t>
  </si>
  <si>
    <t>SR 2016</t>
  </si>
  <si>
    <t>UR II. 2016</t>
  </si>
  <si>
    <t>ZR-RO č. 188/16</t>
  </si>
  <si>
    <t>UR III. 2016</t>
  </si>
  <si>
    <t>SU</t>
  </si>
  <si>
    <t>Oblast podpory č.9</t>
  </si>
  <si>
    <t>Oblast podpory č. 9 Zdravotnictví</t>
  </si>
  <si>
    <t>Program 9.1.</t>
  </si>
  <si>
    <t>Podpora ozdravných a rekondičních pobytů pro zdravotně/tělesně postižené občany</t>
  </si>
  <si>
    <t>3010000</t>
  </si>
  <si>
    <t>0000</t>
  </si>
  <si>
    <t>x</t>
  </si>
  <si>
    <t>nespecifikované rezervy</t>
  </si>
  <si>
    <t>XIII. ročník rekondičních pobytů pro lidi s poruchou autistického spektra</t>
  </si>
  <si>
    <t>neinvestiční transfery spolkům</t>
  </si>
  <si>
    <t>Centrum ucelené rehabilitace pro rodiny s dětmi do 18 let</t>
  </si>
  <si>
    <t>Rekondiční ozdravný pobyt Harrachov-zlepšení života onkologických pacientů</t>
  </si>
  <si>
    <t>3599</t>
  </si>
  <si>
    <t>Zlepšení života onkologických pacientů-rekondiční ozdravný pobyt Poděbrady</t>
  </si>
  <si>
    <t>Letní ozdravný tábor pro ZTP/P klienty</t>
  </si>
  <si>
    <t>Ozdravný rekondiční pobyt těžce zdravotně postižených dětí a mládeže</t>
  </si>
  <si>
    <t>Dětský ozdravný tábor v Bílém Potoce</t>
  </si>
  <si>
    <t>Rekondiční pobyt DIANA – Poslův Mlýn</t>
  </si>
  <si>
    <t>3454</t>
  </si>
  <si>
    <t>Letní tábor s denní docházkou pro zdravotně postižené</t>
  </si>
  <si>
    <t>neinvestiční transfery obcím</t>
  </si>
  <si>
    <t>Letní tábor pro sluchově postižené děti a mládež</t>
  </si>
  <si>
    <t>Rekondiční pobyt v Sezimovo Ústí</t>
  </si>
  <si>
    <t>Rekondiční pobyt v Karlových Varech</t>
  </si>
  <si>
    <t>XIV. ročník rekondičních pobytů pro lidi s poruchou autistického spektra</t>
  </si>
  <si>
    <t>Ozdravný a rehabilitační pobyt Slovensko 2016</t>
  </si>
  <si>
    <t>S MIKULÁŠEM POD ŽALÝM V ROCE 2016</t>
  </si>
  <si>
    <t>Buď fit senior Janské Lázně</t>
  </si>
  <si>
    <t>Ozdravný pobyt v Mar. Lázních</t>
  </si>
  <si>
    <t>Ozdravný pobyt Chorvatsko 2016</t>
  </si>
  <si>
    <t>Ozdravný pobyt pro zrakově postižené</t>
  </si>
  <si>
    <t>Edukačně rekondiční pobyt</t>
  </si>
  <si>
    <t xml:space="preserve">Edukační a rekondiční pobyt pro diabetiky v Luhačovicích </t>
  </si>
  <si>
    <t>Rekondiční pobyt 2016</t>
  </si>
  <si>
    <t>Rekondiční pobyt pro členy Svazu důchodců, z.s. ZO Nový Bor</t>
  </si>
  <si>
    <t>Rekondiční pobyt zdravotně postižených v Sezimově Ústí</t>
  </si>
  <si>
    <t>Ozdravný pobyt zdravotně postižených v Jánských Lázních</t>
  </si>
  <si>
    <t>Ozdravný pobyt pro diabetiky ve Sloupu v Čechách</t>
  </si>
  <si>
    <t>Ozdravný pobyt pro diabetiky v Jetřichovicích</t>
  </si>
  <si>
    <t>Ozdravný pobyt pro smíšeně postižené v Podhájské</t>
  </si>
  <si>
    <t>Bezpečná cesta ke zdraví</t>
  </si>
  <si>
    <t>Zdravý životní styl</t>
  </si>
  <si>
    <t>Podzimní turistický sraz 2016</t>
  </si>
  <si>
    <t>Letní kondiční tábor kardiaků 2016</t>
  </si>
  <si>
    <t>Ozdravný rekondiční rehabilitační pobyt pro nemocné s RS (rozstroušená mozkomíšní skleróza Multiplex)</t>
  </si>
  <si>
    <t>Rehabilitační léčebný pobyt</t>
  </si>
  <si>
    <t xml:space="preserve"> Ozdravný rekondiční pobyt pro pacienty s roztroušenou sklerózou mozkomíšní - jarní </t>
  </si>
  <si>
    <t>Ozdravný rekondiční pobyt pro pacienty s roztroušenou sklerózou mozkomíšní - podzimní</t>
  </si>
  <si>
    <t>Rekondiční pobyt diabetiků Lomnice n. Pop.</t>
  </si>
  <si>
    <t>Rekondiční ozdravný pobyt pro zdravotně postižené občany</t>
  </si>
  <si>
    <t>Program 9.2.</t>
  </si>
  <si>
    <t>Podpora preventivních a léčebných projektů</t>
  </si>
  <si>
    <t>3020000</t>
  </si>
  <si>
    <t>3020052</t>
  </si>
  <si>
    <t>Aktivity směřující ke zlepšení života lidí s celiakií</t>
  </si>
  <si>
    <t>neinvestiční transfery obecně prospěšným společnostem</t>
  </si>
  <si>
    <t>3020053</t>
  </si>
  <si>
    <t>Webové stránky o problematice celiakie</t>
  </si>
  <si>
    <t>3020055</t>
  </si>
  <si>
    <t>ZDRAVÁ RODINA</t>
  </si>
  <si>
    <t>3020057</t>
  </si>
  <si>
    <t>Myklub - klub pro duševně nemocné</t>
  </si>
  <si>
    <t>3020060</t>
  </si>
  <si>
    <t>2505</t>
  </si>
  <si>
    <t xml:space="preserve">Podpora pravidelného sportování libereckých seniorů </t>
  </si>
  <si>
    <t>3020062</t>
  </si>
  <si>
    <t>SENIOR DOPRAVA ČČK</t>
  </si>
  <si>
    <t>3020063</t>
  </si>
  <si>
    <t>ZDRAVOTNÍ VÝUKA &amp; SEBEOBRANA</t>
  </si>
  <si>
    <t>3020066</t>
  </si>
  <si>
    <t>Podpora pacientské organizace Roska Liberec</t>
  </si>
  <si>
    <t>3020067</t>
  </si>
  <si>
    <t>Zrcadlo 3</t>
  </si>
  <si>
    <t>3020068</t>
  </si>
  <si>
    <t>Senioři Libereckého kraje v pohybu</t>
  </si>
  <si>
    <t>3020070</t>
  </si>
  <si>
    <t>Péče o dolní končetiny 2015 - prevence vzniku komplikací</t>
  </si>
  <si>
    <t>3020071</t>
  </si>
  <si>
    <t>Aktivní život zdravotně postižených seniorů</t>
  </si>
  <si>
    <t>3020072</t>
  </si>
  <si>
    <t>Rehabilitace zraku pro občany Libereckého kraje</t>
  </si>
  <si>
    <t>3020073</t>
  </si>
  <si>
    <t xml:space="preserve">Zdravé stárnutí diabetiků </t>
  </si>
  <si>
    <t>Webové stránky o problematice celiakie a bezlepkové diety</t>
  </si>
  <si>
    <t>Zdravé zoubky v mateřských centrech</t>
  </si>
  <si>
    <t>Zdravá rodina 2016</t>
  </si>
  <si>
    <t>Svépomocný klub duševně nemocných</t>
  </si>
  <si>
    <t>PRO ŽIVOT PO INFARKTU MYOKARDU</t>
  </si>
  <si>
    <t>neinvestiční transfery nefinančním podnikatelským subjektům - právnickým osobám</t>
  </si>
  <si>
    <t>Hiporehabilitace pro děti a mládež se specifickými potřebami</t>
  </si>
  <si>
    <t>Preventivní skupinové cvičení chronických pacientů v Jedličkově ústavu</t>
  </si>
  <si>
    <t>Preventivní skupinové cvičení pacientů s Bechtěrevovou chorobou</t>
  </si>
  <si>
    <t>Podpora pravidelného sportování libereckých seniorů</t>
  </si>
  <si>
    <t>Doma, venku, ve škole, ve zdraví a v pohodě</t>
  </si>
  <si>
    <t>Sociální doprava - senior doprava ČČK</t>
  </si>
  <si>
    <t>PĚT LET PREVENCE NA SEMILSKU</t>
  </si>
  <si>
    <t>Bezpečí pro seniory</t>
  </si>
  <si>
    <t>Výchova občanů, dětí a mládeže v problematice duševního zdraví</t>
  </si>
  <si>
    <t>Sami sobě</t>
  </si>
  <si>
    <t>Den pro zdraví se Senior fitnes v Liberci</t>
  </si>
  <si>
    <t>Pravidelná cvičení pacientů s Parkinsonovou nemocí</t>
  </si>
  <si>
    <t xml:space="preserve">Zdravý životní styl diabetiků </t>
  </si>
  <si>
    <t>Péče o dolní končetiny 2016 a prevence vzniku komplikací</t>
  </si>
  <si>
    <t>Rozchodíme CIVILKY v Libereckém kraji 2016</t>
  </si>
  <si>
    <t>Hiporehabilitace pro děti se zdravotním znevýhodněním</t>
  </si>
  <si>
    <t>Zdravotně-edukační služby pro lidi se zrakovým postižením LB kraje</t>
  </si>
  <si>
    <t xml:space="preserve">Seminář pro cvičitele </t>
  </si>
  <si>
    <t>Zdravý zoubek 2016</t>
  </si>
  <si>
    <t>Program 9.3.</t>
  </si>
  <si>
    <t>Podpora osob se zdravotním postižením</t>
  </si>
  <si>
    <t>9030000</t>
  </si>
  <si>
    <t>5901</t>
  </si>
  <si>
    <t>3030000</t>
  </si>
  <si>
    <t>3030009</t>
  </si>
  <si>
    <t>Toaletní a sprchové křeslo</t>
  </si>
  <si>
    <t>účelové neivestiční transfery fyzickým osobám</t>
  </si>
  <si>
    <t>3030010</t>
  </si>
  <si>
    <t>Domácí ventilátor = technologie adaptivní servoventilace (AUTOSV)</t>
  </si>
  <si>
    <t>účelové invetisční transfery nepodnikajícím fyzickým osobám</t>
  </si>
  <si>
    <t>3030011</t>
  </si>
  <si>
    <t>EEG Biofeedback</t>
  </si>
  <si>
    <t>3030012</t>
  </si>
  <si>
    <t>Pomůcky pro domácí rehabilitaci</t>
  </si>
  <si>
    <t>3030013</t>
  </si>
  <si>
    <t>Ergonomický zádový systém Tarta a pohybový přístroj Motomed</t>
  </si>
  <si>
    <t>3030014</t>
  </si>
  <si>
    <t>Osobní automobil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</si>
</sst>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"/>
    <numFmt numFmtId="165" formatCode="0.000"/>
    <numFmt numFmtId="166" formatCode="#,##0.000"/>
  </numFmts>
  <fonts count="1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17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15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2" fillId="3" borderId="10" xfId="2" applyFont="1" applyFill="1" applyBorder="1" applyAlignment="1">
      <alignment vertical="center" wrapText="1"/>
    </xf>
    <xf numFmtId="0" fontId="12" fillId="3" borderId="22" xfId="2" applyFont="1" applyFill="1" applyBorder="1" applyAlignment="1">
      <alignment vertical="center" wrapText="1"/>
    </xf>
    <xf numFmtId="165" fontId="12" fillId="3" borderId="11" xfId="3" applyNumberFormat="1" applyFont="1" applyFill="1" applyBorder="1" applyAlignment="1">
      <alignment horizontal="right" vertical="center"/>
    </xf>
    <xf numFmtId="165" fontId="12" fillId="3" borderId="23" xfId="3" applyNumberFormat="1" applyFont="1" applyFill="1" applyBorder="1" applyAlignment="1">
      <alignment horizontal="right" vertical="center"/>
    </xf>
    <xf numFmtId="165" fontId="12" fillId="3" borderId="12" xfId="3" applyNumberFormat="1" applyFont="1" applyFill="1" applyBorder="1" applyAlignment="1">
      <alignment horizontal="right" vertical="center"/>
    </xf>
    <xf numFmtId="0" fontId="12" fillId="4" borderId="25" xfId="2" applyFont="1" applyFill="1" applyBorder="1" applyAlignment="1">
      <alignment horizontal="center" vertical="center"/>
    </xf>
    <xf numFmtId="0" fontId="12" fillId="4" borderId="22" xfId="2" applyFont="1" applyFill="1" applyBorder="1" applyAlignment="1">
      <alignment horizontal="left" vertical="center" wrapText="1"/>
    </xf>
    <xf numFmtId="166" fontId="12" fillId="4" borderId="11" xfId="2" applyNumberFormat="1" applyFont="1" applyFill="1" applyBorder="1" applyAlignment="1">
      <alignment vertical="center"/>
    </xf>
    <xf numFmtId="165" fontId="12" fillId="4" borderId="22" xfId="2" applyNumberFormat="1" applyFont="1" applyFill="1" applyBorder="1" applyAlignment="1">
      <alignment vertical="center"/>
    </xf>
    <xf numFmtId="165" fontId="12" fillId="4" borderId="12" xfId="2" applyNumberFormat="1" applyFont="1" applyFill="1" applyBorder="1" applyAlignment="1">
      <alignment vertical="center"/>
    </xf>
    <xf numFmtId="0" fontId="12" fillId="0" borderId="26" xfId="2" applyFont="1" applyFill="1" applyBorder="1" applyAlignment="1">
      <alignment horizontal="center"/>
    </xf>
    <xf numFmtId="49" fontId="12" fillId="0" borderId="27" xfId="2" applyNumberFormat="1" applyFont="1" applyFill="1" applyBorder="1" applyAlignment="1">
      <alignment horizontal="right"/>
    </xf>
    <xf numFmtId="49" fontId="14" fillId="0" borderId="28" xfId="0" applyNumberFormat="1" applyFont="1" applyBorder="1" applyAlignment="1">
      <alignment horizontal="left"/>
    </xf>
    <xf numFmtId="0" fontId="12" fillId="0" borderId="29" xfId="2" applyFont="1" applyFill="1" applyBorder="1" applyAlignment="1">
      <alignment horizontal="center"/>
    </xf>
    <xf numFmtId="49" fontId="12" fillId="0" borderId="27" xfId="2" applyNumberFormat="1" applyFont="1" applyFill="1" applyBorder="1" applyAlignment="1">
      <alignment horizontal="left" wrapText="1"/>
    </xf>
    <xf numFmtId="166" fontId="12" fillId="0" borderId="29" xfId="2" applyNumberFormat="1" applyFont="1" applyFill="1" applyBorder="1"/>
    <xf numFmtId="165" fontId="12" fillId="0" borderId="27" xfId="2" applyNumberFormat="1" applyFont="1" applyFill="1" applyBorder="1"/>
    <xf numFmtId="165" fontId="12" fillId="0" borderId="30" xfId="2" applyNumberFormat="1" applyFont="1" applyFill="1" applyBorder="1"/>
    <xf numFmtId="0" fontId="15" fillId="0" borderId="3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/>
    </xf>
    <xf numFmtId="0" fontId="15" fillId="0" borderId="32" xfId="2" applyFont="1" applyFill="1" applyBorder="1" applyAlignment="1">
      <alignment horizontal="left" wrapText="1"/>
    </xf>
    <xf numFmtId="166" fontId="15" fillId="0" borderId="5" xfId="2" applyNumberFormat="1" applyFont="1" applyFill="1" applyBorder="1"/>
    <xf numFmtId="165" fontId="15" fillId="0" borderId="33" xfId="2" applyNumberFormat="1" applyFont="1" applyFill="1" applyBorder="1"/>
    <xf numFmtId="165" fontId="15" fillId="0" borderId="6" xfId="2" applyNumberFormat="1" applyFont="1" applyFill="1" applyBorder="1"/>
    <xf numFmtId="0" fontId="12" fillId="0" borderId="4" xfId="2" applyFont="1" applyFill="1" applyBorder="1" applyAlignment="1">
      <alignment horizontal="center"/>
    </xf>
    <xf numFmtId="0" fontId="12" fillId="0" borderId="32" xfId="2" applyFont="1" applyFill="1" applyBorder="1" applyAlignment="1">
      <alignment horizontal="right"/>
    </xf>
    <xf numFmtId="49" fontId="15" fillId="0" borderId="34" xfId="2" applyNumberFormat="1" applyFont="1" applyFill="1" applyBorder="1" applyAlignment="1">
      <alignment horizontal="left"/>
    </xf>
    <xf numFmtId="0" fontId="12" fillId="0" borderId="5" xfId="2" applyFont="1" applyFill="1" applyBorder="1" applyAlignment="1">
      <alignment horizontal="center"/>
    </xf>
    <xf numFmtId="0" fontId="15" fillId="0" borderId="8" xfId="2" applyFont="1" applyFill="1" applyBorder="1" applyAlignment="1">
      <alignment horizontal="center"/>
    </xf>
    <xf numFmtId="49" fontId="12" fillId="0" borderId="32" xfId="2" applyNumberFormat="1" applyFont="1" applyFill="1" applyBorder="1" applyAlignment="1">
      <alignment horizontal="left" wrapText="1"/>
    </xf>
    <xf numFmtId="166" fontId="12" fillId="0" borderId="5" xfId="2" applyNumberFormat="1" applyFont="1" applyFill="1" applyBorder="1"/>
    <xf numFmtId="165" fontId="12" fillId="0" borderId="32" xfId="2" applyNumberFormat="1" applyFont="1" applyFill="1" applyBorder="1"/>
    <xf numFmtId="165" fontId="12" fillId="0" borderId="6" xfId="2" applyNumberFormat="1" applyFont="1" applyFill="1" applyBorder="1"/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wrapText="1"/>
    </xf>
    <xf numFmtId="0" fontId="15" fillId="0" borderId="4" xfId="2" applyFont="1" applyFill="1" applyBorder="1" applyAlignment="1">
      <alignment horizontal="center"/>
    </xf>
    <xf numFmtId="0" fontId="15" fillId="0" borderId="34" xfId="2" applyFont="1" applyFill="1" applyBorder="1" applyAlignment="1">
      <alignment horizontal="left"/>
    </xf>
    <xf numFmtId="165" fontId="15" fillId="0" borderId="32" xfId="2" applyNumberFormat="1" applyFont="1" applyFill="1" applyBorder="1"/>
    <xf numFmtId="0" fontId="15" fillId="0" borderId="33" xfId="2" applyFont="1" applyFill="1" applyBorder="1" applyAlignment="1">
      <alignment horizontal="left" wrapText="1"/>
    </xf>
    <xf numFmtId="0" fontId="12" fillId="0" borderId="31" xfId="2" applyFont="1" applyFill="1" applyBorder="1" applyAlignment="1">
      <alignment horizontal="center"/>
    </xf>
    <xf numFmtId="49" fontId="14" fillId="0" borderId="34" xfId="0" applyNumberFormat="1" applyFont="1" applyBorder="1" applyAlignment="1">
      <alignment horizontal="left"/>
    </xf>
    <xf numFmtId="0" fontId="12" fillId="0" borderId="8" xfId="2" applyFont="1" applyFill="1" applyBorder="1" applyAlignment="1">
      <alignment horizontal="center"/>
    </xf>
    <xf numFmtId="49" fontId="12" fillId="0" borderId="5" xfId="2" applyNumberFormat="1" applyFont="1" applyFill="1" applyBorder="1" applyAlignment="1">
      <alignment horizontal="left" wrapText="1"/>
    </xf>
    <xf numFmtId="165" fontId="12" fillId="0" borderId="33" xfId="2" applyNumberFormat="1" applyFont="1" applyFill="1" applyBorder="1"/>
    <xf numFmtId="0" fontId="14" fillId="0" borderId="34" xfId="0" applyFont="1" applyBorder="1" applyAlignment="1">
      <alignment horizontal="left"/>
    </xf>
    <xf numFmtId="166" fontId="12" fillId="4" borderId="11" xfId="2" applyNumberFormat="1" applyFont="1" applyFill="1" applyBorder="1"/>
    <xf numFmtId="165" fontId="12" fillId="4" borderId="22" xfId="2" applyNumberFormat="1" applyFont="1" applyFill="1" applyBorder="1"/>
    <xf numFmtId="165" fontId="12" fillId="4" borderId="12" xfId="2" applyNumberFormat="1" applyFont="1" applyFill="1" applyBorder="1"/>
    <xf numFmtId="0" fontId="12" fillId="0" borderId="35" xfId="2" applyFont="1" applyFill="1" applyBorder="1" applyAlignment="1">
      <alignment horizontal="center"/>
    </xf>
    <xf numFmtId="49" fontId="12" fillId="0" borderId="36" xfId="2" applyNumberFormat="1" applyFont="1" applyFill="1" applyBorder="1" applyAlignment="1">
      <alignment horizontal="right"/>
    </xf>
    <xf numFmtId="0" fontId="12" fillId="0" borderId="2" xfId="2" applyFont="1" applyFill="1" applyBorder="1" applyAlignment="1">
      <alignment horizontal="center"/>
    </xf>
    <xf numFmtId="49" fontId="12" fillId="0" borderId="36" xfId="2" applyNumberFormat="1" applyFont="1" applyFill="1" applyBorder="1" applyAlignment="1">
      <alignment horizontal="left" wrapText="1"/>
    </xf>
    <xf numFmtId="166" fontId="12" fillId="0" borderId="2" xfId="2" applyNumberFormat="1" applyFont="1" applyFill="1" applyBorder="1"/>
    <xf numFmtId="165" fontId="12" fillId="0" borderId="36" xfId="2" applyNumberFormat="1" applyFont="1" applyFill="1" applyBorder="1"/>
    <xf numFmtId="165" fontId="12" fillId="0" borderId="3" xfId="2" applyNumberFormat="1" applyFont="1" applyFill="1" applyBorder="1"/>
    <xf numFmtId="165" fontId="0" fillId="0" borderId="0" xfId="0" applyNumberFormat="1"/>
    <xf numFmtId="49" fontId="12" fillId="0" borderId="32" xfId="2" applyNumberFormat="1" applyFont="1" applyFill="1" applyBorder="1" applyAlignment="1">
      <alignment horizontal="right"/>
    </xf>
    <xf numFmtId="49" fontId="12" fillId="0" borderId="34" xfId="2" applyNumberFormat="1" applyFont="1" applyFill="1" applyBorder="1" applyAlignment="1">
      <alignment horizontal="left"/>
    </xf>
    <xf numFmtId="0" fontId="15" fillId="0" borderId="37" xfId="2" applyFont="1" applyFill="1" applyBorder="1" applyAlignment="1">
      <alignment horizontal="center"/>
    </xf>
    <xf numFmtId="166" fontId="15" fillId="0" borderId="8" xfId="2" applyNumberFormat="1" applyFont="1" applyFill="1" applyBorder="1"/>
    <xf numFmtId="165" fontId="15" fillId="0" borderId="9" xfId="2" applyNumberFormat="1" applyFont="1" applyFill="1" applyBorder="1"/>
    <xf numFmtId="0" fontId="12" fillId="0" borderId="37" xfId="2" applyFont="1" applyFill="1" applyBorder="1" applyAlignment="1">
      <alignment horizontal="center"/>
    </xf>
    <xf numFmtId="0" fontId="12" fillId="0" borderId="33" xfId="2" applyFont="1" applyFill="1" applyBorder="1" applyAlignment="1">
      <alignment horizontal="right"/>
    </xf>
    <xf numFmtId="49" fontId="12" fillId="0" borderId="38" xfId="2" applyNumberFormat="1" applyFont="1" applyFill="1" applyBorder="1" applyAlignment="1">
      <alignment horizontal="left"/>
    </xf>
    <xf numFmtId="166" fontId="12" fillId="0" borderId="8" xfId="2" applyNumberFormat="1" applyFont="1" applyFill="1" applyBorder="1"/>
    <xf numFmtId="165" fontId="12" fillId="0" borderId="9" xfId="2" applyNumberFormat="1" applyFont="1" applyFill="1" applyBorder="1"/>
    <xf numFmtId="0" fontId="15" fillId="0" borderId="38" xfId="2" applyFont="1" applyFill="1" applyBorder="1" applyAlignment="1">
      <alignment horizontal="left"/>
    </xf>
    <xf numFmtId="0" fontId="12" fillId="0" borderId="34" xfId="2" applyFont="1" applyFill="1" applyBorder="1" applyAlignment="1">
      <alignment horizontal="left"/>
    </xf>
    <xf numFmtId="0" fontId="12" fillId="0" borderId="32" xfId="2" applyFont="1" applyFill="1" applyBorder="1" applyAlignment="1">
      <alignment horizontal="left" wrapText="1"/>
    </xf>
    <xf numFmtId="0" fontId="16" fillId="0" borderId="34" xfId="0" applyFont="1" applyBorder="1" applyAlignment="1">
      <alignment horizontal="left"/>
    </xf>
    <xf numFmtId="0" fontId="12" fillId="0" borderId="26" xfId="2" applyFont="1" applyFill="1" applyBorder="1" applyAlignment="1">
      <alignment horizontal="center" vertical="center"/>
    </xf>
    <xf numFmtId="49" fontId="12" fillId="0" borderId="27" xfId="2" applyNumberFormat="1" applyFont="1" applyFill="1" applyBorder="1" applyAlignment="1">
      <alignment horizontal="left" vertical="center"/>
    </xf>
    <xf numFmtId="49" fontId="12" fillId="0" borderId="39" xfId="2" applyNumberFormat="1" applyFont="1" applyFill="1" applyBorder="1" applyAlignment="1">
      <alignment horizontal="left" vertical="center"/>
    </xf>
    <xf numFmtId="49" fontId="12" fillId="0" borderId="29" xfId="2" applyNumberFormat="1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left" vertical="center" wrapText="1"/>
    </xf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>
      <alignment wrapText="1"/>
    </xf>
    <xf numFmtId="0" fontId="15" fillId="0" borderId="31" xfId="2" applyFont="1" applyFill="1" applyBorder="1" applyAlignment="1">
      <alignment horizontal="center" vertical="center"/>
    </xf>
    <xf numFmtId="49" fontId="15" fillId="0" borderId="32" xfId="2" applyNumberFormat="1" applyFont="1" applyFill="1" applyBorder="1" applyAlignment="1">
      <alignment horizontal="left" vertical="center"/>
    </xf>
    <xf numFmtId="49" fontId="15" fillId="0" borderId="40" xfId="2" applyNumberFormat="1" applyFont="1" applyFill="1" applyBorder="1" applyAlignment="1">
      <alignment horizontal="left" vertical="center"/>
    </xf>
    <xf numFmtId="49" fontId="15" fillId="0" borderId="5" xfId="2" applyNumberFormat="1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49" fontId="12" fillId="0" borderId="32" xfId="2" applyNumberFormat="1" applyFont="1" applyFill="1" applyBorder="1" applyAlignment="1"/>
    <xf numFmtId="49" fontId="12" fillId="0" borderId="34" xfId="2" applyNumberFormat="1" applyFont="1" applyFill="1" applyBorder="1" applyAlignment="1"/>
    <xf numFmtId="0" fontId="12" fillId="0" borderId="36" xfId="2" applyFont="1" applyFill="1" applyBorder="1" applyAlignment="1">
      <alignment horizontal="left" wrapText="1"/>
    </xf>
    <xf numFmtId="0" fontId="0" fillId="0" borderId="31" xfId="0" applyBorder="1"/>
    <xf numFmtId="0" fontId="17" fillId="0" borderId="34" xfId="0" applyFont="1" applyFill="1" applyBorder="1" applyAlignment="1">
      <alignment horizontal="left"/>
    </xf>
    <xf numFmtId="0" fontId="15" fillId="0" borderId="42" xfId="2" applyFont="1" applyFill="1" applyBorder="1" applyAlignment="1">
      <alignment horizontal="center"/>
    </xf>
    <xf numFmtId="0" fontId="15" fillId="0" borderId="45" xfId="2" applyFont="1" applyFill="1" applyBorder="1" applyAlignment="1">
      <alignment horizontal="center"/>
    </xf>
    <xf numFmtId="0" fontId="15" fillId="0" borderId="45" xfId="2" applyFont="1" applyFill="1" applyBorder="1" applyAlignment="1">
      <alignment horizontal="left" wrapText="1"/>
    </xf>
    <xf numFmtId="166" fontId="15" fillId="0" borderId="45" xfId="2" applyNumberFormat="1" applyFont="1" applyFill="1" applyBorder="1"/>
    <xf numFmtId="165" fontId="15" fillId="0" borderId="43" xfId="2" applyNumberFormat="1" applyFont="1" applyFill="1" applyBorder="1"/>
    <xf numFmtId="165" fontId="15" fillId="0" borderId="46" xfId="2" applyNumberFormat="1" applyFont="1" applyFill="1" applyBorder="1"/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12" fillId="0" borderId="33" xfId="2" applyFont="1" applyFill="1" applyBorder="1" applyAlignment="1">
      <alignment horizontal="center"/>
    </xf>
    <xf numFmtId="0" fontId="12" fillId="0" borderId="38" xfId="2" applyFont="1" applyFill="1" applyBorder="1" applyAlignment="1">
      <alignment horizontal="center"/>
    </xf>
    <xf numFmtId="0" fontId="12" fillId="0" borderId="43" xfId="2" applyFont="1" applyFill="1" applyBorder="1" applyAlignment="1">
      <alignment horizontal="center"/>
    </xf>
    <xf numFmtId="0" fontId="12" fillId="0" borderId="44" xfId="2" applyFont="1" applyFill="1" applyBorder="1" applyAlignment="1">
      <alignment horizontal="center"/>
    </xf>
    <xf numFmtId="49" fontId="12" fillId="4" borderId="22" xfId="2" applyNumberFormat="1" applyFont="1" applyFill="1" applyBorder="1" applyAlignment="1">
      <alignment horizontal="left" vertical="center"/>
    </xf>
    <xf numFmtId="49" fontId="12" fillId="4" borderId="23" xfId="2" applyNumberFormat="1" applyFont="1" applyFill="1" applyBorder="1" applyAlignment="1">
      <alignment horizontal="left" vertical="center"/>
    </xf>
    <xf numFmtId="49" fontId="12" fillId="4" borderId="24" xfId="2" applyNumberFormat="1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center"/>
    </xf>
    <xf numFmtId="0" fontId="12" fillId="0" borderId="34" xfId="2" applyFont="1" applyFill="1" applyBorder="1" applyAlignment="1">
      <alignment horizontal="center"/>
    </xf>
    <xf numFmtId="0" fontId="6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4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41" xfId="0" applyBorder="1" applyAlignment="1">
      <alignment horizontal="center" vertical="center" textRotation="90"/>
    </xf>
    <xf numFmtId="0" fontId="13" fillId="0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12" fillId="3" borderId="22" xfId="2" applyNumberFormat="1" applyFont="1" applyFill="1" applyBorder="1" applyAlignment="1">
      <alignment horizontal="left" vertical="center"/>
    </xf>
    <xf numFmtId="49" fontId="12" fillId="3" borderId="23" xfId="2" applyNumberFormat="1" applyFont="1" applyFill="1" applyBorder="1" applyAlignment="1">
      <alignment horizontal="left" vertical="center"/>
    </xf>
    <xf numFmtId="49" fontId="12" fillId="3" borderId="24" xfId="2" applyNumberFormat="1" applyFont="1" applyFill="1" applyBorder="1" applyAlignment="1">
      <alignment horizontal="left" vertical="center"/>
    </xf>
    <xf numFmtId="0" fontId="12" fillId="0" borderId="5" xfId="2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4">
    <cellStyle name="čárky 2" xfId="3"/>
    <cellStyle name="Normální" xfId="0" builtinId="0"/>
    <cellStyle name="normální_Rozpis výdajů 03 bez PO" xfId="1"/>
    <cellStyle name="normální_Rozpis výdajů 03 bez P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C39" sqref="C39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150" t="s">
        <v>49</v>
      </c>
      <c r="B1" s="150"/>
      <c r="C1" s="33"/>
      <c r="D1" s="33"/>
      <c r="E1" s="34" t="s">
        <v>0</v>
      </c>
    </row>
    <row r="2" spans="1:10" ht="13.5" thickBot="1" x14ac:dyDescent="0.25">
      <c r="A2" s="30" t="s">
        <v>1</v>
      </c>
      <c r="B2" s="31" t="s">
        <v>2</v>
      </c>
      <c r="C2" s="32" t="s">
        <v>63</v>
      </c>
      <c r="D2" s="32" t="s">
        <v>45</v>
      </c>
      <c r="E2" s="32" t="s">
        <v>64</v>
      </c>
    </row>
    <row r="3" spans="1:10" ht="15" customHeight="1" x14ac:dyDescent="0.2">
      <c r="A3" s="2" t="s">
        <v>3</v>
      </c>
      <c r="B3" s="29" t="s">
        <v>37</v>
      </c>
      <c r="C3" s="26">
        <f>C4+C5+C6</f>
        <v>2628011.62</v>
      </c>
      <c r="D3" s="26">
        <f>D4+D5+D6</f>
        <v>0</v>
      </c>
      <c r="E3" s="27">
        <f t="shared" ref="E3:E25" si="0">C3+D3</f>
        <v>2628011.62</v>
      </c>
    </row>
    <row r="4" spans="1:10" ht="15" customHeight="1" x14ac:dyDescent="0.2">
      <c r="A4" s="6" t="s">
        <v>4</v>
      </c>
      <c r="B4" s="7" t="s">
        <v>5</v>
      </c>
      <c r="C4" s="8">
        <v>2466142.71</v>
      </c>
      <c r="D4" s="9">
        <v>0</v>
      </c>
      <c r="E4" s="10">
        <f t="shared" si="0"/>
        <v>2466142.71</v>
      </c>
      <c r="J4" s="1"/>
    </row>
    <row r="5" spans="1:10" ht="15" customHeight="1" x14ac:dyDescent="0.2">
      <c r="A5" s="6" t="s">
        <v>6</v>
      </c>
      <c r="B5" s="7" t="s">
        <v>7</v>
      </c>
      <c r="C5" s="8">
        <v>161652.65999999997</v>
      </c>
      <c r="D5" s="4">
        <v>0</v>
      </c>
      <c r="E5" s="10">
        <f t="shared" si="0"/>
        <v>161652.65999999997</v>
      </c>
    </row>
    <row r="6" spans="1:10" ht="15" customHeight="1" x14ac:dyDescent="0.2">
      <c r="A6" s="6" t="s">
        <v>8</v>
      </c>
      <c r="B6" s="7" t="s">
        <v>9</v>
      </c>
      <c r="C6" s="8">
        <v>216.25</v>
      </c>
      <c r="D6" s="8">
        <v>0</v>
      </c>
      <c r="E6" s="10">
        <f t="shared" si="0"/>
        <v>216.25</v>
      </c>
    </row>
    <row r="7" spans="1:10" ht="15" customHeight="1" x14ac:dyDescent="0.2">
      <c r="A7" s="12" t="s">
        <v>40</v>
      </c>
      <c r="B7" s="7" t="s">
        <v>10</v>
      </c>
      <c r="C7" s="13">
        <f>C8+C14</f>
        <v>4575502.25</v>
      </c>
      <c r="D7" s="13">
        <f>D8+D14</f>
        <v>0</v>
      </c>
      <c r="E7" s="14">
        <f t="shared" si="0"/>
        <v>4575502.25</v>
      </c>
    </row>
    <row r="8" spans="1:10" ht="15" customHeight="1" x14ac:dyDescent="0.2">
      <c r="A8" s="6" t="s">
        <v>43</v>
      </c>
      <c r="B8" s="7" t="s">
        <v>11</v>
      </c>
      <c r="C8" s="8">
        <f>C9+C10+C12+C13+C11</f>
        <v>4285262.33</v>
      </c>
      <c r="D8" s="8">
        <f>D9+D10+D12+D13</f>
        <v>0</v>
      </c>
      <c r="E8" s="11">
        <f t="shared" si="0"/>
        <v>4285262.33</v>
      </c>
    </row>
    <row r="9" spans="1:10" ht="15" customHeight="1" x14ac:dyDescent="0.2">
      <c r="A9" s="6" t="s">
        <v>41</v>
      </c>
      <c r="B9" s="7" t="s">
        <v>12</v>
      </c>
      <c r="C9" s="8">
        <v>63118.7</v>
      </c>
      <c r="D9" s="8">
        <v>0</v>
      </c>
      <c r="E9" s="11">
        <f t="shared" si="0"/>
        <v>63118.7</v>
      </c>
    </row>
    <row r="10" spans="1:10" ht="15" customHeight="1" x14ac:dyDescent="0.2">
      <c r="A10" s="6" t="s">
        <v>56</v>
      </c>
      <c r="B10" s="7" t="s">
        <v>11</v>
      </c>
      <c r="C10" s="8">
        <v>4190528.87</v>
      </c>
      <c r="D10" s="8">
        <v>0</v>
      </c>
      <c r="E10" s="11">
        <f t="shared" si="0"/>
        <v>4190528.87</v>
      </c>
    </row>
    <row r="11" spans="1:10" ht="15" customHeight="1" x14ac:dyDescent="0.2">
      <c r="A11" s="6" t="s">
        <v>54</v>
      </c>
      <c r="B11" s="7">
        <v>4123</v>
      </c>
      <c r="C11" s="8">
        <v>6729.85</v>
      </c>
      <c r="D11" s="8">
        <v>0</v>
      </c>
      <c r="E11" s="11">
        <f>SUM(C11:D11)</f>
        <v>6729.85</v>
      </c>
    </row>
    <row r="12" spans="1:10" ht="15" customHeight="1" x14ac:dyDescent="0.2">
      <c r="A12" s="6" t="s">
        <v>57</v>
      </c>
      <c r="B12" s="7" t="s">
        <v>42</v>
      </c>
      <c r="C12" s="8">
        <v>114.91</v>
      </c>
      <c r="D12" s="8">
        <v>0</v>
      </c>
      <c r="E12" s="11">
        <f>SUM(C12:D12)</f>
        <v>114.91</v>
      </c>
    </row>
    <row r="13" spans="1:10" ht="15" customHeight="1" x14ac:dyDescent="0.2">
      <c r="A13" s="6" t="s">
        <v>58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44</v>
      </c>
      <c r="B14" s="7" t="s">
        <v>59</v>
      </c>
      <c r="C14" s="8">
        <f>C15+C16+C17+C18</f>
        <v>290239.92</v>
      </c>
      <c r="D14" s="8">
        <f>D15+D17+D18</f>
        <v>0</v>
      </c>
      <c r="E14" s="11">
        <f t="shared" si="0"/>
        <v>290239.92</v>
      </c>
    </row>
    <row r="15" spans="1:10" ht="15" customHeight="1" x14ac:dyDescent="0.2">
      <c r="A15" s="6" t="s">
        <v>56</v>
      </c>
      <c r="B15" s="7" t="s">
        <v>13</v>
      </c>
      <c r="C15" s="8">
        <v>253375.05000000002</v>
      </c>
      <c r="D15" s="8">
        <v>0</v>
      </c>
      <c r="E15" s="11">
        <f t="shared" si="0"/>
        <v>253375.05000000002</v>
      </c>
    </row>
    <row r="16" spans="1:10" ht="15" customHeight="1" x14ac:dyDescent="0.2">
      <c r="A16" s="6" t="s">
        <v>55</v>
      </c>
      <c r="B16" s="7">
        <v>4223</v>
      </c>
      <c r="C16" s="8">
        <v>32335.51</v>
      </c>
      <c r="D16" s="8">
        <v>0</v>
      </c>
      <c r="E16" s="11">
        <f>SUM(C16:D16)</f>
        <v>32335.51</v>
      </c>
    </row>
    <row r="17" spans="1:5" ht="15" customHeight="1" x14ac:dyDescent="0.2">
      <c r="A17" s="6" t="s">
        <v>57</v>
      </c>
      <c r="B17" s="7" t="s">
        <v>60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58</v>
      </c>
      <c r="B18" s="7">
        <v>4221</v>
      </c>
      <c r="C18" s="8">
        <v>4529.3599999999997</v>
      </c>
      <c r="D18" s="8">
        <v>0</v>
      </c>
      <c r="E18" s="11">
        <f>SUM(C18:D18)</f>
        <v>4529.3599999999997</v>
      </c>
    </row>
    <row r="19" spans="1:5" ht="15" customHeight="1" x14ac:dyDescent="0.2">
      <c r="A19" s="12" t="s">
        <v>14</v>
      </c>
      <c r="B19" s="15" t="s">
        <v>38</v>
      </c>
      <c r="C19" s="13">
        <f>C3+C7</f>
        <v>7203513.8700000001</v>
      </c>
      <c r="D19" s="13">
        <f>D3+D7</f>
        <v>0</v>
      </c>
      <c r="E19" s="14">
        <f t="shared" si="0"/>
        <v>7203513.8700000001</v>
      </c>
    </row>
    <row r="20" spans="1:5" ht="15" customHeight="1" x14ac:dyDescent="0.2">
      <c r="A20" s="12" t="s">
        <v>15</v>
      </c>
      <c r="B20" s="15" t="s">
        <v>16</v>
      </c>
      <c r="C20" s="13">
        <f>SUM(C21:C24)</f>
        <v>958065.58000000007</v>
      </c>
      <c r="D20" s="13">
        <f>SUM(D21:D24)</f>
        <v>0</v>
      </c>
      <c r="E20" s="14">
        <f t="shared" si="0"/>
        <v>958065.58000000007</v>
      </c>
    </row>
    <row r="21" spans="1:5" ht="15" customHeight="1" x14ac:dyDescent="0.2">
      <c r="A21" s="6" t="s">
        <v>52</v>
      </c>
      <c r="B21" s="7" t="s">
        <v>17</v>
      </c>
      <c r="C21" s="8">
        <v>127924.29999999999</v>
      </c>
      <c r="D21" s="8">
        <v>0</v>
      </c>
      <c r="E21" s="11">
        <f t="shared" si="0"/>
        <v>127924.29999999999</v>
      </c>
    </row>
    <row r="22" spans="1:5" ht="15" customHeight="1" x14ac:dyDescent="0.2">
      <c r="A22" s="6" t="s">
        <v>53</v>
      </c>
      <c r="B22" s="7">
        <v>8115</v>
      </c>
      <c r="C22" s="8">
        <v>977016.28</v>
      </c>
      <c r="D22" s="8">
        <v>0</v>
      </c>
      <c r="E22" s="11">
        <f>SUM(C22:D22)</f>
        <v>977016.28</v>
      </c>
    </row>
    <row r="23" spans="1:5" ht="15" customHeight="1" x14ac:dyDescent="0.2">
      <c r="A23" s="6" t="s">
        <v>61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5" ht="15" customHeight="1" thickBot="1" x14ac:dyDescent="0.25">
      <c r="A24" s="16" t="s">
        <v>62</v>
      </c>
      <c r="B24" s="17">
        <v>-8124</v>
      </c>
      <c r="C24" s="18">
        <v>-146875</v>
      </c>
      <c r="D24" s="18">
        <v>0</v>
      </c>
      <c r="E24" s="19">
        <f>C24+D24</f>
        <v>-146875</v>
      </c>
    </row>
    <row r="25" spans="1:5" ht="15" customHeight="1" thickBot="1" x14ac:dyDescent="0.25">
      <c r="A25" s="20" t="s">
        <v>27</v>
      </c>
      <c r="B25" s="21"/>
      <c r="C25" s="22">
        <f>C3+C7+C20</f>
        <v>8161579.4500000002</v>
      </c>
      <c r="D25" s="22">
        <f>D19+D20</f>
        <v>0</v>
      </c>
      <c r="E25" s="23">
        <f t="shared" si="0"/>
        <v>8161579.4500000002</v>
      </c>
    </row>
    <row r="26" spans="1:5" ht="13.5" thickBot="1" x14ac:dyDescent="0.25">
      <c r="A26" s="150" t="s">
        <v>50</v>
      </c>
      <c r="B26" s="150"/>
      <c r="C26" s="35"/>
      <c r="D26" s="35"/>
      <c r="E26" s="36" t="s">
        <v>0</v>
      </c>
    </row>
    <row r="27" spans="1:5" ht="13.5" thickBot="1" x14ac:dyDescent="0.25">
      <c r="A27" s="30" t="s">
        <v>18</v>
      </c>
      <c r="B27" s="31" t="s">
        <v>19</v>
      </c>
      <c r="C27" s="32" t="s">
        <v>63</v>
      </c>
      <c r="D27" s="32" t="s">
        <v>45</v>
      </c>
      <c r="E27" s="32" t="s">
        <v>64</v>
      </c>
    </row>
    <row r="28" spans="1:5" ht="15" customHeight="1" x14ac:dyDescent="0.2">
      <c r="A28" s="24" t="s">
        <v>26</v>
      </c>
      <c r="B28" s="3" t="s">
        <v>20</v>
      </c>
      <c r="C28" s="4">
        <v>28361.82</v>
      </c>
      <c r="D28" s="4">
        <v>0</v>
      </c>
      <c r="E28" s="5">
        <f>C28+D28</f>
        <v>28361.82</v>
      </c>
    </row>
    <row r="29" spans="1:5" ht="15" customHeight="1" x14ac:dyDescent="0.2">
      <c r="A29" s="25" t="s">
        <v>21</v>
      </c>
      <c r="B29" s="7" t="s">
        <v>20</v>
      </c>
      <c r="C29" s="8">
        <v>255521.85</v>
      </c>
      <c r="D29" s="4">
        <v>0</v>
      </c>
      <c r="E29" s="5">
        <f t="shared" ref="E29:E44" si="1">C29+D29</f>
        <v>255521.85</v>
      </c>
    </row>
    <row r="30" spans="1:5" ht="15" customHeight="1" x14ac:dyDescent="0.2">
      <c r="A30" s="25" t="s">
        <v>51</v>
      </c>
      <c r="B30" s="7" t="s">
        <v>24</v>
      </c>
      <c r="C30" s="8">
        <v>142790.39000000001</v>
      </c>
      <c r="D30" s="4">
        <v>0</v>
      </c>
      <c r="E30" s="5">
        <f>SUM(C30:D30)</f>
        <v>142790.39000000001</v>
      </c>
    </row>
    <row r="31" spans="1:5" ht="15" customHeight="1" x14ac:dyDescent="0.2">
      <c r="A31" s="25" t="s">
        <v>28</v>
      </c>
      <c r="B31" s="7" t="s">
        <v>20</v>
      </c>
      <c r="C31" s="8">
        <v>940974.97</v>
      </c>
      <c r="D31" s="4">
        <v>0</v>
      </c>
      <c r="E31" s="5">
        <f t="shared" si="1"/>
        <v>940974.97</v>
      </c>
    </row>
    <row r="32" spans="1:5" ht="15" customHeight="1" x14ac:dyDescent="0.2">
      <c r="A32" s="25" t="s">
        <v>22</v>
      </c>
      <c r="B32" s="7" t="s">
        <v>20</v>
      </c>
      <c r="C32" s="8">
        <v>681327.86</v>
      </c>
      <c r="D32" s="4">
        <v>0</v>
      </c>
      <c r="E32" s="5">
        <f t="shared" si="1"/>
        <v>681327.86</v>
      </c>
    </row>
    <row r="33" spans="1:5" ht="15" customHeight="1" x14ac:dyDescent="0.2">
      <c r="A33" s="25" t="s">
        <v>39</v>
      </c>
      <c r="B33" s="7" t="s">
        <v>20</v>
      </c>
      <c r="C33" s="8">
        <v>3736951.5300000003</v>
      </c>
      <c r="D33" s="4">
        <v>0</v>
      </c>
      <c r="E33" s="5">
        <f>C33+D33</f>
        <v>3736951.5300000003</v>
      </c>
    </row>
    <row r="34" spans="1:5" ht="15" customHeight="1" x14ac:dyDescent="0.2">
      <c r="A34" s="25" t="s">
        <v>47</v>
      </c>
      <c r="B34" s="7" t="s">
        <v>24</v>
      </c>
      <c r="C34" s="8">
        <v>510414.62</v>
      </c>
      <c r="D34" s="4">
        <v>0</v>
      </c>
      <c r="E34" s="5">
        <f t="shared" si="1"/>
        <v>510414.62</v>
      </c>
    </row>
    <row r="35" spans="1:5" ht="15" customHeight="1" x14ac:dyDescent="0.2">
      <c r="A35" s="25" t="s">
        <v>48</v>
      </c>
      <c r="B35" s="7" t="s">
        <v>20</v>
      </c>
      <c r="C35" s="8">
        <v>30600</v>
      </c>
      <c r="D35" s="4">
        <v>0</v>
      </c>
      <c r="E35" s="5">
        <f t="shared" si="1"/>
        <v>30600</v>
      </c>
    </row>
    <row r="36" spans="1:5" ht="15" customHeight="1" x14ac:dyDescent="0.2">
      <c r="A36" s="25" t="s">
        <v>29</v>
      </c>
      <c r="B36" s="7" t="s">
        <v>24</v>
      </c>
      <c r="C36" s="8">
        <v>673825.55</v>
      </c>
      <c r="D36" s="4">
        <v>0</v>
      </c>
      <c r="E36" s="5">
        <f t="shared" si="1"/>
        <v>673825.55</v>
      </c>
    </row>
    <row r="37" spans="1:5" ht="15" customHeight="1" x14ac:dyDescent="0.2">
      <c r="A37" s="25" t="s">
        <v>30</v>
      </c>
      <c r="B37" s="7" t="s">
        <v>23</v>
      </c>
      <c r="C37" s="8">
        <v>0</v>
      </c>
      <c r="D37" s="4">
        <v>0</v>
      </c>
      <c r="E37" s="5">
        <f t="shared" si="1"/>
        <v>0</v>
      </c>
    </row>
    <row r="38" spans="1:5" ht="15" customHeight="1" x14ac:dyDescent="0.2">
      <c r="A38" s="25" t="s">
        <v>31</v>
      </c>
      <c r="B38" s="7" t="s">
        <v>24</v>
      </c>
      <c r="C38" s="8">
        <v>887768.56</v>
      </c>
      <c r="D38" s="4">
        <v>0</v>
      </c>
      <c r="E38" s="5">
        <f t="shared" si="1"/>
        <v>887768.56</v>
      </c>
    </row>
    <row r="39" spans="1:5" ht="15" customHeight="1" x14ac:dyDescent="0.2">
      <c r="A39" s="25" t="s">
        <v>33</v>
      </c>
      <c r="B39" s="7" t="s">
        <v>24</v>
      </c>
      <c r="C39" s="8">
        <v>20000</v>
      </c>
      <c r="D39" s="4">
        <v>0</v>
      </c>
      <c r="E39" s="5">
        <f t="shared" si="1"/>
        <v>20000</v>
      </c>
    </row>
    <row r="40" spans="1:5" ht="15" customHeight="1" x14ac:dyDescent="0.2">
      <c r="A40" s="25" t="s">
        <v>32</v>
      </c>
      <c r="B40" s="7" t="s">
        <v>20</v>
      </c>
      <c r="C40" s="8">
        <v>7787.89</v>
      </c>
      <c r="D40" s="4">
        <v>0</v>
      </c>
      <c r="E40" s="5">
        <f t="shared" si="1"/>
        <v>7787.89</v>
      </c>
    </row>
    <row r="41" spans="1:5" ht="15" customHeight="1" x14ac:dyDescent="0.2">
      <c r="A41" s="25" t="s">
        <v>46</v>
      </c>
      <c r="B41" s="7" t="s">
        <v>24</v>
      </c>
      <c r="C41" s="8">
        <v>139272.66999999998</v>
      </c>
      <c r="D41" s="4">
        <v>0</v>
      </c>
      <c r="E41" s="5">
        <f>C41+D41</f>
        <v>139272.66999999998</v>
      </c>
    </row>
    <row r="42" spans="1:5" ht="15" customHeight="1" x14ac:dyDescent="0.2">
      <c r="A42" s="25" t="s">
        <v>34</v>
      </c>
      <c r="B42" s="7" t="s">
        <v>24</v>
      </c>
      <c r="C42" s="8">
        <v>13993.01</v>
      </c>
      <c r="D42" s="4">
        <v>0</v>
      </c>
      <c r="E42" s="5">
        <f t="shared" si="1"/>
        <v>13993.01</v>
      </c>
    </row>
    <row r="43" spans="1:5" ht="15" customHeight="1" x14ac:dyDescent="0.2">
      <c r="A43" s="25" t="s">
        <v>35</v>
      </c>
      <c r="B43" s="7" t="s">
        <v>24</v>
      </c>
      <c r="C43" s="8">
        <v>84728.29</v>
      </c>
      <c r="D43" s="4">
        <v>0</v>
      </c>
      <c r="E43" s="5">
        <f t="shared" si="1"/>
        <v>84728.29</v>
      </c>
    </row>
    <row r="44" spans="1:5" ht="15" customHeight="1" thickBot="1" x14ac:dyDescent="0.25">
      <c r="A44" s="25" t="s">
        <v>36</v>
      </c>
      <c r="B44" s="7" t="s">
        <v>24</v>
      </c>
      <c r="C44" s="8">
        <v>7260.4400000000005</v>
      </c>
      <c r="D44" s="4">
        <v>0</v>
      </c>
      <c r="E44" s="5">
        <f t="shared" si="1"/>
        <v>7260.4400000000005</v>
      </c>
    </row>
    <row r="45" spans="1:5" ht="15" customHeight="1" thickBot="1" x14ac:dyDescent="0.25">
      <c r="A45" s="28" t="s">
        <v>25</v>
      </c>
      <c r="B45" s="21"/>
      <c r="C45" s="22">
        <f>C28+C29+C31+C32+C33+C34+C35+C36+C37+C38+C39+C40+C41+C42+C43+C44+C30</f>
        <v>8161579.4499999993</v>
      </c>
      <c r="D45" s="22">
        <f>SUM(D28:D44)</f>
        <v>0</v>
      </c>
      <c r="E45" s="23">
        <f>SUM(E28:E44)</f>
        <v>8161579.4500000002</v>
      </c>
    </row>
    <row r="46" spans="1:5" x14ac:dyDescent="0.2">
      <c r="C46" s="1"/>
      <c r="E46" s="1"/>
    </row>
    <row r="48" spans="1:5" x14ac:dyDescent="0.2">
      <c r="C48" s="1"/>
    </row>
  </sheetData>
  <mergeCells count="2">
    <mergeCell ref="A1:B1"/>
    <mergeCell ref="A26:B2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tabSelected="1" view="pageBreakPreview" topLeftCell="A133" zoomScale="60" zoomScaleNormal="100" workbookViewId="0">
      <selection activeCell="G55" sqref="G55"/>
    </sheetView>
  </sheetViews>
  <sheetFormatPr defaultRowHeight="12.75" x14ac:dyDescent="0.2"/>
  <cols>
    <col min="1" max="1" width="3.140625" style="38" customWidth="1"/>
    <col min="2" max="2" width="3.140625" customWidth="1"/>
    <col min="3" max="3" width="7.140625" style="148" customWidth="1"/>
    <col min="4" max="4" width="4.7109375" style="149" customWidth="1"/>
    <col min="5" max="6" width="4.7109375" customWidth="1"/>
    <col min="7" max="7" width="38.7109375" customWidth="1"/>
    <col min="8" max="8" width="10" customWidth="1"/>
    <col min="9" max="10" width="9.5703125" customWidth="1"/>
    <col min="11" max="11" width="9.42578125" customWidth="1"/>
    <col min="13" max="13" width="10" bestFit="1" customWidth="1"/>
    <col min="18" max="18" width="27.85546875" style="37" customWidth="1"/>
  </cols>
  <sheetData>
    <row r="1" spans="1:18" x14ac:dyDescent="0.2">
      <c r="A1" s="160" t="s">
        <v>65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8" ht="15.75" x14ac:dyDescent="0.2">
      <c r="A2" s="162" t="s">
        <v>66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8" ht="15.75" x14ac:dyDescent="0.25">
      <c r="A3" s="163" t="s">
        <v>67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8" ht="13.5" thickBot="1" x14ac:dyDescent="0.25">
      <c r="B4" s="39"/>
      <c r="C4" s="40"/>
      <c r="D4" s="41"/>
      <c r="E4" s="39"/>
      <c r="F4" s="39"/>
      <c r="G4" s="39"/>
      <c r="H4" s="42"/>
      <c r="I4" s="43"/>
      <c r="J4" s="43"/>
      <c r="K4" s="43" t="s">
        <v>68</v>
      </c>
    </row>
    <row r="5" spans="1:18" ht="23.25" customHeight="1" thickBot="1" x14ac:dyDescent="0.25">
      <c r="A5" s="164" t="s">
        <v>69</v>
      </c>
      <c r="B5" s="44" t="s">
        <v>70</v>
      </c>
      <c r="C5" s="167" t="s">
        <v>71</v>
      </c>
      <c r="D5" s="168"/>
      <c r="E5" s="45" t="s">
        <v>72</v>
      </c>
      <c r="F5" s="46" t="s">
        <v>19</v>
      </c>
      <c r="G5" s="45" t="s">
        <v>73</v>
      </c>
      <c r="H5" s="47" t="s">
        <v>74</v>
      </c>
      <c r="I5" s="48" t="s">
        <v>75</v>
      </c>
      <c r="J5" s="49" t="s">
        <v>76</v>
      </c>
      <c r="K5" s="50" t="s">
        <v>77</v>
      </c>
    </row>
    <row r="6" spans="1:18" ht="13.5" thickBot="1" x14ac:dyDescent="0.25">
      <c r="A6" s="165"/>
      <c r="B6" s="51" t="s">
        <v>78</v>
      </c>
      <c r="C6" s="169" t="s">
        <v>79</v>
      </c>
      <c r="D6" s="170"/>
      <c r="E6" s="170"/>
      <c r="F6" s="171"/>
      <c r="G6" s="52" t="s">
        <v>80</v>
      </c>
      <c r="H6" s="53">
        <f>H7+H90+H177</f>
        <v>2000</v>
      </c>
      <c r="I6" s="54">
        <f t="shared" ref="I6:K6" si="0">I7+I90+I177</f>
        <v>2749.6990000000001</v>
      </c>
      <c r="J6" s="53">
        <f t="shared" si="0"/>
        <v>2.8421709430404007E-13</v>
      </c>
      <c r="K6" s="55">
        <f t="shared" si="0"/>
        <v>2749.6989999999996</v>
      </c>
    </row>
    <row r="7" spans="1:18" ht="23.25" thickBot="1" x14ac:dyDescent="0.25">
      <c r="A7" s="165"/>
      <c r="B7" s="56" t="s">
        <v>78</v>
      </c>
      <c r="C7" s="155" t="s">
        <v>81</v>
      </c>
      <c r="D7" s="156"/>
      <c r="E7" s="156"/>
      <c r="F7" s="157"/>
      <c r="G7" s="57" t="s">
        <v>82</v>
      </c>
      <c r="H7" s="58">
        <f>H8+H14+H10+H12+H16+H18+H20+H22+H24+H26+H28+H30+H32+H34+H36+H38+H40+H42+H44+H46+H48+H50+H52+H54+H56+H58+H60+H62+H64+H66+H68+H70+H72+H74+H76+H78+H80+H82+H84+H86+H88</f>
        <v>1000</v>
      </c>
      <c r="I7" s="59">
        <f>I8+I14+I10+I12+I16+I18+I20+I22+I24+I26+I28+I30+I32+I34+I36+I38+I40+I42+I44+I46+I48+I50+I52+I54+I56+I58+I60+I62+I64+I66+I68+I70+I72+I74+I76+I78+I80+I82+I84+I86+I88</f>
        <v>1080.921</v>
      </c>
      <c r="J7" s="59">
        <f>J8+J14+J10+J12+J16+J18+J20+J22+J24+J26+J28+J30+J32+J34+J36+J38+J40+J42+J44+J46+J48+J50+J52+J54+J56+J58+J60+J62+J64+J66+J68+J70+J72+J74+J76+J78+J80+J82+J84+J86+J88</f>
        <v>-66.580999999999733</v>
      </c>
      <c r="K7" s="60">
        <f>K8+K14+K10+K12+K16+K18+K20+K22+K24+K26+K28+K30+K32+K34+K36+K38+K40+K42+K44+K46+K48+K50+K52+K54+K56+K58+K60+K62+K64+K66+K68+K70+K72+K74+K76+K78+K80+K82+K84+K86+K88</f>
        <v>1014.3399999999999</v>
      </c>
    </row>
    <row r="8" spans="1:18" ht="22.5" x14ac:dyDescent="0.2">
      <c r="A8" s="165"/>
      <c r="B8" s="61" t="s">
        <v>78</v>
      </c>
      <c r="C8" s="62" t="s">
        <v>83</v>
      </c>
      <c r="D8" s="63" t="s">
        <v>84</v>
      </c>
      <c r="E8" s="64" t="s">
        <v>85</v>
      </c>
      <c r="F8" s="64" t="s">
        <v>85</v>
      </c>
      <c r="G8" s="65" t="s">
        <v>82</v>
      </c>
      <c r="H8" s="66">
        <v>0</v>
      </c>
      <c r="I8" s="67">
        <v>66.581000000000003</v>
      </c>
      <c r="J8" s="67">
        <v>-66.581000000000003</v>
      </c>
      <c r="K8" s="68">
        <f>I8+J8</f>
        <v>0</v>
      </c>
    </row>
    <row r="9" spans="1:18" x14ac:dyDescent="0.2">
      <c r="A9" s="165"/>
      <c r="B9" s="69"/>
      <c r="C9" s="172"/>
      <c r="D9" s="173"/>
      <c r="E9" s="70">
        <v>3599</v>
      </c>
      <c r="F9" s="70">
        <v>5901</v>
      </c>
      <c r="G9" s="71" t="s">
        <v>86</v>
      </c>
      <c r="H9" s="72">
        <v>0</v>
      </c>
      <c r="I9" s="73">
        <v>66.581000000000003</v>
      </c>
      <c r="J9" s="73">
        <f>J8</f>
        <v>-66.581000000000003</v>
      </c>
      <c r="K9" s="74">
        <f>I9+J9</f>
        <v>0</v>
      </c>
    </row>
    <row r="10" spans="1:18" s="84" customFormat="1" ht="23.25" x14ac:dyDescent="0.25">
      <c r="A10" s="165"/>
      <c r="B10" s="75" t="s">
        <v>78</v>
      </c>
      <c r="C10" s="76">
        <v>3010086</v>
      </c>
      <c r="D10" s="77" t="s">
        <v>84</v>
      </c>
      <c r="E10" s="78" t="s">
        <v>85</v>
      </c>
      <c r="F10" s="79" t="s">
        <v>85</v>
      </c>
      <c r="G10" s="80" t="s">
        <v>87</v>
      </c>
      <c r="H10" s="81">
        <v>0</v>
      </c>
      <c r="I10" s="82">
        <v>6.39</v>
      </c>
      <c r="J10" s="82">
        <v>0</v>
      </c>
      <c r="K10" s="83">
        <f>I10+J10</f>
        <v>6.39</v>
      </c>
      <c r="M10" s="85"/>
      <c r="R10" s="86"/>
    </row>
    <row r="11" spans="1:18" x14ac:dyDescent="0.2">
      <c r="A11" s="165"/>
      <c r="B11" s="87"/>
      <c r="C11" s="76"/>
      <c r="D11" s="88"/>
      <c r="E11" s="70">
        <v>3599</v>
      </c>
      <c r="F11" s="79">
        <v>5222</v>
      </c>
      <c r="G11" s="71" t="s">
        <v>88</v>
      </c>
      <c r="H11" s="72">
        <v>0</v>
      </c>
      <c r="I11" s="89">
        <v>6.39</v>
      </c>
      <c r="J11" s="89">
        <f>J10</f>
        <v>0</v>
      </c>
      <c r="K11" s="74">
        <f>K10</f>
        <v>6.39</v>
      </c>
    </row>
    <row r="12" spans="1:18" ht="22.5" x14ac:dyDescent="0.2">
      <c r="A12" s="165"/>
      <c r="B12" s="75" t="s">
        <v>78</v>
      </c>
      <c r="C12" s="76">
        <v>3010096</v>
      </c>
      <c r="D12" s="77" t="s">
        <v>84</v>
      </c>
      <c r="E12" s="78" t="s">
        <v>85</v>
      </c>
      <c r="F12" s="79" t="s">
        <v>85</v>
      </c>
      <c r="G12" s="80" t="s">
        <v>89</v>
      </c>
      <c r="H12" s="81">
        <v>0</v>
      </c>
      <c r="I12" s="82">
        <v>7.95</v>
      </c>
      <c r="J12" s="82">
        <v>0</v>
      </c>
      <c r="K12" s="83">
        <f>I12+J12</f>
        <v>7.95</v>
      </c>
    </row>
    <row r="13" spans="1:18" x14ac:dyDescent="0.2">
      <c r="A13" s="165"/>
      <c r="B13" s="87"/>
      <c r="C13" s="76"/>
      <c r="D13" s="88"/>
      <c r="E13" s="70">
        <v>3599</v>
      </c>
      <c r="F13" s="79">
        <v>5222</v>
      </c>
      <c r="G13" s="90" t="s">
        <v>88</v>
      </c>
      <c r="H13" s="72">
        <v>0</v>
      </c>
      <c r="I13" s="89"/>
      <c r="J13" s="89">
        <f>J12</f>
        <v>0</v>
      </c>
      <c r="K13" s="74">
        <f>K12</f>
        <v>7.95</v>
      </c>
    </row>
    <row r="14" spans="1:18" ht="22.5" x14ac:dyDescent="0.2">
      <c r="A14" s="165"/>
      <c r="B14" s="91" t="s">
        <v>78</v>
      </c>
      <c r="C14" s="76">
        <v>9010000</v>
      </c>
      <c r="D14" s="92" t="s">
        <v>84</v>
      </c>
      <c r="E14" s="78" t="s">
        <v>85</v>
      </c>
      <c r="F14" s="93" t="s">
        <v>85</v>
      </c>
      <c r="G14" s="94" t="s">
        <v>82</v>
      </c>
      <c r="H14" s="81">
        <v>1000</v>
      </c>
      <c r="I14" s="95">
        <v>1000</v>
      </c>
      <c r="J14" s="95">
        <v>-998.65499999999997</v>
      </c>
      <c r="K14" s="83">
        <v>1.345</v>
      </c>
    </row>
    <row r="15" spans="1:18" x14ac:dyDescent="0.2">
      <c r="A15" s="165"/>
      <c r="B15" s="69"/>
      <c r="C15" s="76"/>
      <c r="D15" s="96"/>
      <c r="E15" s="70">
        <v>3599</v>
      </c>
      <c r="F15" s="79">
        <v>5901</v>
      </c>
      <c r="G15" s="71" t="s">
        <v>86</v>
      </c>
      <c r="H15" s="72">
        <f>H14</f>
        <v>1000</v>
      </c>
      <c r="I15" s="73">
        <f>I14</f>
        <v>1000</v>
      </c>
      <c r="J15" s="73">
        <f>J14</f>
        <v>-998.65499999999997</v>
      </c>
      <c r="K15" s="74">
        <f>K14</f>
        <v>1.345</v>
      </c>
    </row>
    <row r="16" spans="1:18" ht="22.5" x14ac:dyDescent="0.2">
      <c r="A16" s="165"/>
      <c r="B16" s="75" t="s">
        <v>78</v>
      </c>
      <c r="C16" s="76">
        <v>9010001</v>
      </c>
      <c r="D16" s="88" t="s">
        <v>84</v>
      </c>
      <c r="E16" s="78" t="s">
        <v>85</v>
      </c>
      <c r="F16" s="79" t="s">
        <v>85</v>
      </c>
      <c r="G16" s="80" t="s">
        <v>90</v>
      </c>
      <c r="H16" s="81">
        <v>0</v>
      </c>
      <c r="I16" s="82">
        <v>0</v>
      </c>
      <c r="J16" s="82">
        <v>36</v>
      </c>
      <c r="K16" s="83">
        <f t="shared" ref="K16" si="1">I16+J16</f>
        <v>36</v>
      </c>
    </row>
    <row r="17" spans="1:11" x14ac:dyDescent="0.2">
      <c r="A17" s="165"/>
      <c r="B17" s="87"/>
      <c r="C17" s="76"/>
      <c r="D17" s="88"/>
      <c r="E17" s="70" t="s">
        <v>91</v>
      </c>
      <c r="F17" s="79">
        <v>5222</v>
      </c>
      <c r="G17" s="71" t="s">
        <v>88</v>
      </c>
      <c r="H17" s="72">
        <v>0</v>
      </c>
      <c r="I17" s="89">
        <f t="shared" ref="I17" si="2">I16</f>
        <v>0</v>
      </c>
      <c r="J17" s="89">
        <f>J16</f>
        <v>36</v>
      </c>
      <c r="K17" s="74">
        <f t="shared" ref="K17" si="3">K16</f>
        <v>36</v>
      </c>
    </row>
    <row r="18" spans="1:11" ht="22.5" x14ac:dyDescent="0.2">
      <c r="A18" s="165"/>
      <c r="B18" s="75" t="s">
        <v>78</v>
      </c>
      <c r="C18" s="76">
        <v>9010002</v>
      </c>
      <c r="D18" s="88" t="s">
        <v>84</v>
      </c>
      <c r="E18" s="78" t="s">
        <v>85</v>
      </c>
      <c r="F18" s="79" t="s">
        <v>85</v>
      </c>
      <c r="G18" s="80" t="s">
        <v>92</v>
      </c>
      <c r="H18" s="81">
        <v>0</v>
      </c>
      <c r="I18" s="82">
        <v>0</v>
      </c>
      <c r="J18" s="82">
        <v>40</v>
      </c>
      <c r="K18" s="83">
        <f t="shared" ref="K18" si="4">I18+J18</f>
        <v>40</v>
      </c>
    </row>
    <row r="19" spans="1:11" x14ac:dyDescent="0.2">
      <c r="A19" s="165"/>
      <c r="B19" s="87"/>
      <c r="C19" s="76"/>
      <c r="D19" s="88"/>
      <c r="E19" s="70" t="s">
        <v>91</v>
      </c>
      <c r="F19" s="79">
        <v>5222</v>
      </c>
      <c r="G19" s="71" t="s">
        <v>88</v>
      </c>
      <c r="H19" s="72">
        <v>0</v>
      </c>
      <c r="I19" s="89">
        <f t="shared" ref="I19" si="5">I18</f>
        <v>0</v>
      </c>
      <c r="J19" s="89">
        <f>J18</f>
        <v>40</v>
      </c>
      <c r="K19" s="74">
        <f t="shared" ref="K19" si="6">K18</f>
        <v>40</v>
      </c>
    </row>
    <row r="20" spans="1:11" x14ac:dyDescent="0.2">
      <c r="A20" s="165"/>
      <c r="B20" s="75" t="s">
        <v>78</v>
      </c>
      <c r="C20" s="76">
        <v>9010003</v>
      </c>
      <c r="D20" s="88" t="s">
        <v>84</v>
      </c>
      <c r="E20" s="78" t="s">
        <v>85</v>
      </c>
      <c r="F20" s="79" t="s">
        <v>85</v>
      </c>
      <c r="G20" s="80" t="s">
        <v>93</v>
      </c>
      <c r="H20" s="81">
        <v>0</v>
      </c>
      <c r="I20" s="82">
        <v>0</v>
      </c>
      <c r="J20" s="82">
        <v>56.28</v>
      </c>
      <c r="K20" s="83">
        <f t="shared" ref="K20" si="7">I20+J20</f>
        <v>56.28</v>
      </c>
    </row>
    <row r="21" spans="1:11" x14ac:dyDescent="0.2">
      <c r="A21" s="165"/>
      <c r="B21" s="87"/>
      <c r="C21" s="76"/>
      <c r="D21" s="88"/>
      <c r="E21" s="70" t="s">
        <v>91</v>
      </c>
      <c r="F21" s="79">
        <v>5222</v>
      </c>
      <c r="G21" s="71" t="s">
        <v>88</v>
      </c>
      <c r="H21" s="72">
        <v>0</v>
      </c>
      <c r="I21" s="89">
        <f t="shared" ref="I21" si="8">I20</f>
        <v>0</v>
      </c>
      <c r="J21" s="89">
        <f>J20</f>
        <v>56.28</v>
      </c>
      <c r="K21" s="74">
        <f t="shared" ref="K21" si="9">K20</f>
        <v>56.28</v>
      </c>
    </row>
    <row r="22" spans="1:11" ht="22.5" x14ac:dyDescent="0.2">
      <c r="A22" s="165"/>
      <c r="B22" s="75" t="s">
        <v>78</v>
      </c>
      <c r="C22" s="76">
        <v>9010004</v>
      </c>
      <c r="D22" s="88" t="s">
        <v>84</v>
      </c>
      <c r="E22" s="78" t="s">
        <v>85</v>
      </c>
      <c r="F22" s="79" t="s">
        <v>85</v>
      </c>
      <c r="G22" s="80" t="s">
        <v>94</v>
      </c>
      <c r="H22" s="81">
        <v>0</v>
      </c>
      <c r="I22" s="82">
        <v>0</v>
      </c>
      <c r="J22" s="82">
        <v>36</v>
      </c>
      <c r="K22" s="83">
        <f t="shared" ref="K22" si="10">I22+J22</f>
        <v>36</v>
      </c>
    </row>
    <row r="23" spans="1:11" x14ac:dyDescent="0.2">
      <c r="A23" s="165"/>
      <c r="B23" s="87"/>
      <c r="C23" s="76"/>
      <c r="D23" s="88"/>
      <c r="E23" s="70" t="s">
        <v>91</v>
      </c>
      <c r="F23" s="79">
        <v>5222</v>
      </c>
      <c r="G23" s="71" t="s">
        <v>88</v>
      </c>
      <c r="H23" s="72">
        <v>0</v>
      </c>
      <c r="I23" s="89">
        <f t="shared" ref="I23" si="11">I22</f>
        <v>0</v>
      </c>
      <c r="J23" s="89">
        <f>J22</f>
        <v>36</v>
      </c>
      <c r="K23" s="74">
        <f t="shared" ref="K23" si="12">K22</f>
        <v>36</v>
      </c>
    </row>
    <row r="24" spans="1:11" x14ac:dyDescent="0.2">
      <c r="A24" s="165"/>
      <c r="B24" s="75" t="s">
        <v>78</v>
      </c>
      <c r="C24" s="76">
        <v>9010005</v>
      </c>
      <c r="D24" s="88" t="s">
        <v>84</v>
      </c>
      <c r="E24" s="78" t="s">
        <v>85</v>
      </c>
      <c r="F24" s="79" t="s">
        <v>85</v>
      </c>
      <c r="G24" s="80" t="s">
        <v>95</v>
      </c>
      <c r="H24" s="81">
        <v>0</v>
      </c>
      <c r="I24" s="82">
        <v>0</v>
      </c>
      <c r="J24" s="82">
        <v>70</v>
      </c>
      <c r="K24" s="83">
        <f t="shared" ref="K24" si="13">I24+J24</f>
        <v>70</v>
      </c>
    </row>
    <row r="25" spans="1:11" x14ac:dyDescent="0.2">
      <c r="A25" s="165"/>
      <c r="B25" s="87"/>
      <c r="C25" s="76"/>
      <c r="D25" s="88"/>
      <c r="E25" s="70" t="s">
        <v>91</v>
      </c>
      <c r="F25" s="79">
        <v>5222</v>
      </c>
      <c r="G25" s="71" t="s">
        <v>88</v>
      </c>
      <c r="H25" s="72">
        <v>0</v>
      </c>
      <c r="I25" s="89">
        <f t="shared" ref="I25" si="14">I24</f>
        <v>0</v>
      </c>
      <c r="J25" s="89">
        <f>J24</f>
        <v>70</v>
      </c>
      <c r="K25" s="74">
        <f t="shared" ref="K25" si="15">K24</f>
        <v>70</v>
      </c>
    </row>
    <row r="26" spans="1:11" x14ac:dyDescent="0.2">
      <c r="A26" s="165"/>
      <c r="B26" s="75" t="s">
        <v>78</v>
      </c>
      <c r="C26" s="76">
        <v>9010006</v>
      </c>
      <c r="D26" s="88" t="s">
        <v>84</v>
      </c>
      <c r="E26" s="78" t="s">
        <v>85</v>
      </c>
      <c r="F26" s="79" t="s">
        <v>85</v>
      </c>
      <c r="G26" s="80" t="s">
        <v>96</v>
      </c>
      <c r="H26" s="81">
        <v>0</v>
      </c>
      <c r="I26" s="82">
        <v>0</v>
      </c>
      <c r="J26" s="82">
        <v>17.71</v>
      </c>
      <c r="K26" s="83">
        <f t="shared" ref="K26" si="16">I26+J26</f>
        <v>17.71</v>
      </c>
    </row>
    <row r="27" spans="1:11" x14ac:dyDescent="0.2">
      <c r="A27" s="165"/>
      <c r="B27" s="87"/>
      <c r="C27" s="76"/>
      <c r="D27" s="88"/>
      <c r="E27" s="70" t="s">
        <v>91</v>
      </c>
      <c r="F27" s="79">
        <v>5222</v>
      </c>
      <c r="G27" s="71" t="s">
        <v>88</v>
      </c>
      <c r="H27" s="72">
        <v>0</v>
      </c>
      <c r="I27" s="89">
        <f t="shared" ref="I27" si="17">I26</f>
        <v>0</v>
      </c>
      <c r="J27" s="89">
        <f>J26</f>
        <v>17.71</v>
      </c>
      <c r="K27" s="74">
        <f t="shared" ref="K27" si="18">K26</f>
        <v>17.71</v>
      </c>
    </row>
    <row r="28" spans="1:11" ht="22.5" x14ac:dyDescent="0.2">
      <c r="A28" s="165"/>
      <c r="B28" s="75" t="s">
        <v>78</v>
      </c>
      <c r="C28" s="76">
        <v>9010007</v>
      </c>
      <c r="D28" s="88" t="s">
        <v>97</v>
      </c>
      <c r="E28" s="78" t="s">
        <v>85</v>
      </c>
      <c r="F28" s="79" t="s">
        <v>85</v>
      </c>
      <c r="G28" s="80" t="s">
        <v>98</v>
      </c>
      <c r="H28" s="81">
        <v>0</v>
      </c>
      <c r="I28" s="82">
        <v>0</v>
      </c>
      <c r="J28" s="82">
        <v>8.58</v>
      </c>
      <c r="K28" s="83">
        <f t="shared" ref="K28" si="19">I28+J28</f>
        <v>8.58</v>
      </c>
    </row>
    <row r="29" spans="1:11" x14ac:dyDescent="0.2">
      <c r="A29" s="165"/>
      <c r="B29" s="87"/>
      <c r="C29" s="76"/>
      <c r="D29" s="88"/>
      <c r="E29" s="70" t="s">
        <v>91</v>
      </c>
      <c r="F29" s="79">
        <v>5321</v>
      </c>
      <c r="G29" s="71" t="s">
        <v>99</v>
      </c>
      <c r="H29" s="72">
        <v>0</v>
      </c>
      <c r="I29" s="89">
        <f t="shared" ref="I29" si="20">I28</f>
        <v>0</v>
      </c>
      <c r="J29" s="89">
        <f>J28</f>
        <v>8.58</v>
      </c>
      <c r="K29" s="74">
        <f t="shared" ref="K29" si="21">K28</f>
        <v>8.58</v>
      </c>
    </row>
    <row r="30" spans="1:11" ht="22.5" x14ac:dyDescent="0.2">
      <c r="A30" s="165"/>
      <c r="B30" s="75" t="s">
        <v>78</v>
      </c>
      <c r="C30" s="76">
        <v>9010008</v>
      </c>
      <c r="D30" s="88" t="s">
        <v>84</v>
      </c>
      <c r="E30" s="78" t="s">
        <v>85</v>
      </c>
      <c r="F30" s="79"/>
      <c r="G30" s="80" t="s">
        <v>100</v>
      </c>
      <c r="H30" s="81">
        <v>0</v>
      </c>
      <c r="I30" s="82">
        <v>0</v>
      </c>
      <c r="J30" s="82">
        <v>16.77</v>
      </c>
      <c r="K30" s="83">
        <f t="shared" ref="K30" si="22">I30+J30</f>
        <v>16.77</v>
      </c>
    </row>
    <row r="31" spans="1:11" x14ac:dyDescent="0.2">
      <c r="A31" s="165"/>
      <c r="B31" s="87"/>
      <c r="C31" s="76"/>
      <c r="D31" s="88"/>
      <c r="E31" s="70" t="s">
        <v>91</v>
      </c>
      <c r="F31" s="79">
        <v>5222</v>
      </c>
      <c r="G31" s="71" t="s">
        <v>88</v>
      </c>
      <c r="H31" s="72">
        <v>0</v>
      </c>
      <c r="I31" s="89">
        <f t="shared" ref="I31" si="23">I30</f>
        <v>0</v>
      </c>
      <c r="J31" s="89">
        <f>J30</f>
        <v>16.77</v>
      </c>
      <c r="K31" s="74">
        <f t="shared" ref="K31" si="24">K30</f>
        <v>16.77</v>
      </c>
    </row>
    <row r="32" spans="1:11" x14ac:dyDescent="0.2">
      <c r="A32" s="165"/>
      <c r="B32" s="75" t="s">
        <v>78</v>
      </c>
      <c r="C32" s="76">
        <v>9010009</v>
      </c>
      <c r="D32" s="88" t="s">
        <v>84</v>
      </c>
      <c r="E32" s="78" t="s">
        <v>85</v>
      </c>
      <c r="F32" s="79"/>
      <c r="G32" s="80" t="s">
        <v>101</v>
      </c>
      <c r="H32" s="81">
        <v>0</v>
      </c>
      <c r="I32" s="82">
        <v>0</v>
      </c>
      <c r="J32" s="82">
        <v>33.75</v>
      </c>
      <c r="K32" s="83">
        <f t="shared" ref="K32" si="25">I32+J32</f>
        <v>33.75</v>
      </c>
    </row>
    <row r="33" spans="1:11" x14ac:dyDescent="0.2">
      <c r="A33" s="165"/>
      <c r="B33" s="87"/>
      <c r="C33" s="76"/>
      <c r="D33" s="88"/>
      <c r="E33" s="70" t="s">
        <v>91</v>
      </c>
      <c r="F33" s="79">
        <v>5222</v>
      </c>
      <c r="G33" s="71" t="s">
        <v>88</v>
      </c>
      <c r="H33" s="72">
        <v>0</v>
      </c>
      <c r="I33" s="89">
        <f t="shared" ref="I33" si="26">I32</f>
        <v>0</v>
      </c>
      <c r="J33" s="89">
        <f>J32</f>
        <v>33.75</v>
      </c>
      <c r="K33" s="74">
        <f t="shared" ref="K33" si="27">K32</f>
        <v>33.75</v>
      </c>
    </row>
    <row r="34" spans="1:11" x14ac:dyDescent="0.2">
      <c r="A34" s="165"/>
      <c r="B34" s="75" t="s">
        <v>78</v>
      </c>
      <c r="C34" s="76">
        <v>9010010</v>
      </c>
      <c r="D34" s="88" t="s">
        <v>84</v>
      </c>
      <c r="E34" s="78" t="s">
        <v>85</v>
      </c>
      <c r="F34" s="79"/>
      <c r="G34" s="80" t="s">
        <v>102</v>
      </c>
      <c r="H34" s="81">
        <v>0</v>
      </c>
      <c r="I34" s="82">
        <v>0</v>
      </c>
      <c r="J34" s="82">
        <v>44.4</v>
      </c>
      <c r="K34" s="83">
        <f t="shared" ref="K34" si="28">I34+J34</f>
        <v>44.4</v>
      </c>
    </row>
    <row r="35" spans="1:11" x14ac:dyDescent="0.2">
      <c r="A35" s="165"/>
      <c r="B35" s="87"/>
      <c r="C35" s="76"/>
      <c r="D35" s="88"/>
      <c r="E35" s="70" t="s">
        <v>91</v>
      </c>
      <c r="F35" s="79">
        <v>5222</v>
      </c>
      <c r="G35" s="71" t="s">
        <v>88</v>
      </c>
      <c r="H35" s="72">
        <v>0</v>
      </c>
      <c r="I35" s="89">
        <f t="shared" ref="I35" si="29">I34</f>
        <v>0</v>
      </c>
      <c r="J35" s="89">
        <f>J34</f>
        <v>44.4</v>
      </c>
      <c r="K35" s="74">
        <f t="shared" ref="K35" si="30">K34</f>
        <v>44.4</v>
      </c>
    </row>
    <row r="36" spans="1:11" ht="22.5" x14ac:dyDescent="0.2">
      <c r="A36" s="165"/>
      <c r="B36" s="75" t="s">
        <v>78</v>
      </c>
      <c r="C36" s="76">
        <v>9010011</v>
      </c>
      <c r="D36" s="88" t="s">
        <v>84</v>
      </c>
      <c r="E36" s="78" t="s">
        <v>85</v>
      </c>
      <c r="F36" s="79"/>
      <c r="G36" s="80" t="s">
        <v>103</v>
      </c>
      <c r="H36" s="81">
        <v>0</v>
      </c>
      <c r="I36" s="82">
        <v>0</v>
      </c>
      <c r="J36" s="82">
        <v>12.53</v>
      </c>
      <c r="K36" s="83">
        <f t="shared" ref="K36" si="31">I36+J36</f>
        <v>12.53</v>
      </c>
    </row>
    <row r="37" spans="1:11" x14ac:dyDescent="0.2">
      <c r="A37" s="165"/>
      <c r="B37" s="87"/>
      <c r="C37" s="76"/>
      <c r="D37" s="88"/>
      <c r="E37" s="70" t="s">
        <v>91</v>
      </c>
      <c r="F37" s="79">
        <v>5229</v>
      </c>
      <c r="G37" s="71" t="s">
        <v>88</v>
      </c>
      <c r="H37" s="72">
        <v>0</v>
      </c>
      <c r="I37" s="89">
        <f t="shared" ref="I37" si="32">I36</f>
        <v>0</v>
      </c>
      <c r="J37" s="89">
        <f>J36</f>
        <v>12.53</v>
      </c>
      <c r="K37" s="74">
        <f t="shared" ref="K37" si="33">K36</f>
        <v>12.53</v>
      </c>
    </row>
    <row r="38" spans="1:11" x14ac:dyDescent="0.2">
      <c r="A38" s="165"/>
      <c r="B38" s="75" t="s">
        <v>78</v>
      </c>
      <c r="C38" s="76">
        <v>9010012</v>
      </c>
      <c r="D38" s="88" t="s">
        <v>84</v>
      </c>
      <c r="E38" s="78" t="s">
        <v>85</v>
      </c>
      <c r="F38" s="79"/>
      <c r="G38" s="80" t="s">
        <v>104</v>
      </c>
      <c r="H38" s="81">
        <v>0</v>
      </c>
      <c r="I38" s="82">
        <v>0</v>
      </c>
      <c r="J38" s="82">
        <v>9.9600000000000009</v>
      </c>
      <c r="K38" s="83">
        <f t="shared" ref="K38" si="34">I38+J38</f>
        <v>9.9600000000000009</v>
      </c>
    </row>
    <row r="39" spans="1:11" x14ac:dyDescent="0.2">
      <c r="A39" s="165"/>
      <c r="B39" s="87"/>
      <c r="C39" s="76"/>
      <c r="D39" s="88"/>
      <c r="E39" s="70" t="s">
        <v>91</v>
      </c>
      <c r="F39" s="79">
        <v>5222</v>
      </c>
      <c r="G39" s="71" t="s">
        <v>88</v>
      </c>
      <c r="H39" s="72">
        <v>0</v>
      </c>
      <c r="I39" s="89">
        <f t="shared" ref="I39" si="35">I38</f>
        <v>0</v>
      </c>
      <c r="J39" s="89">
        <f>J38</f>
        <v>9.9600000000000009</v>
      </c>
      <c r="K39" s="74">
        <f t="shared" ref="K39" si="36">K38</f>
        <v>9.9600000000000009</v>
      </c>
    </row>
    <row r="40" spans="1:11" x14ac:dyDescent="0.2">
      <c r="A40" s="165"/>
      <c r="B40" s="75" t="s">
        <v>78</v>
      </c>
      <c r="C40" s="76">
        <v>9010013</v>
      </c>
      <c r="D40" s="88" t="s">
        <v>84</v>
      </c>
      <c r="E40" s="78" t="s">
        <v>85</v>
      </c>
      <c r="F40" s="79"/>
      <c r="G40" s="80" t="s">
        <v>105</v>
      </c>
      <c r="H40" s="81">
        <v>0</v>
      </c>
      <c r="I40" s="82">
        <v>0</v>
      </c>
      <c r="J40" s="82">
        <v>5.94</v>
      </c>
      <c r="K40" s="83">
        <f t="shared" ref="K40" si="37">I40+J40</f>
        <v>5.94</v>
      </c>
    </row>
    <row r="41" spans="1:11" x14ac:dyDescent="0.2">
      <c r="A41" s="165"/>
      <c r="B41" s="87"/>
      <c r="C41" s="76"/>
      <c r="D41" s="88"/>
      <c r="E41" s="70" t="s">
        <v>91</v>
      </c>
      <c r="F41" s="79">
        <v>5222</v>
      </c>
      <c r="G41" s="71" t="s">
        <v>88</v>
      </c>
      <c r="H41" s="72">
        <v>0</v>
      </c>
      <c r="I41" s="89">
        <f t="shared" ref="I41" si="38">I40</f>
        <v>0</v>
      </c>
      <c r="J41" s="89">
        <f>J40</f>
        <v>5.94</v>
      </c>
      <c r="K41" s="74">
        <f t="shared" ref="K41" si="39">K40</f>
        <v>5.94</v>
      </c>
    </row>
    <row r="42" spans="1:11" x14ac:dyDescent="0.2">
      <c r="A42" s="165"/>
      <c r="B42" s="75" t="s">
        <v>78</v>
      </c>
      <c r="C42" s="76">
        <v>9010014</v>
      </c>
      <c r="D42" s="88" t="s">
        <v>84</v>
      </c>
      <c r="E42" s="78" t="s">
        <v>85</v>
      </c>
      <c r="F42" s="79"/>
      <c r="G42" s="80" t="s">
        <v>106</v>
      </c>
      <c r="H42" s="81">
        <v>0</v>
      </c>
      <c r="I42" s="82">
        <v>0</v>
      </c>
      <c r="J42" s="82">
        <v>25.2</v>
      </c>
      <c r="K42" s="83">
        <f t="shared" ref="K42" si="40">I42+J42</f>
        <v>25.2</v>
      </c>
    </row>
    <row r="43" spans="1:11" x14ac:dyDescent="0.2">
      <c r="A43" s="165"/>
      <c r="B43" s="87"/>
      <c r="C43" s="76"/>
      <c r="D43" s="88"/>
      <c r="E43" s="70" t="s">
        <v>91</v>
      </c>
      <c r="F43" s="79">
        <v>5222</v>
      </c>
      <c r="G43" s="71" t="s">
        <v>88</v>
      </c>
      <c r="H43" s="72">
        <v>0</v>
      </c>
      <c r="I43" s="89">
        <f t="shared" ref="I43" si="41">I42</f>
        <v>0</v>
      </c>
      <c r="J43" s="89">
        <f>J42</f>
        <v>25.2</v>
      </c>
      <c r="K43" s="74">
        <f t="shared" ref="K43" si="42">K42</f>
        <v>25.2</v>
      </c>
    </row>
    <row r="44" spans="1:11" x14ac:dyDescent="0.2">
      <c r="A44" s="165"/>
      <c r="B44" s="75" t="s">
        <v>78</v>
      </c>
      <c r="C44" s="76">
        <v>9010015</v>
      </c>
      <c r="D44" s="88" t="s">
        <v>84</v>
      </c>
      <c r="E44" s="78" t="s">
        <v>85</v>
      </c>
      <c r="F44" s="79"/>
      <c r="G44" s="80" t="s">
        <v>107</v>
      </c>
      <c r="H44" s="81">
        <v>0</v>
      </c>
      <c r="I44" s="82">
        <v>0</v>
      </c>
      <c r="J44" s="82">
        <v>21.42</v>
      </c>
      <c r="K44" s="83">
        <f t="shared" ref="K44" si="43">I44+J44</f>
        <v>21.42</v>
      </c>
    </row>
    <row r="45" spans="1:11" x14ac:dyDescent="0.2">
      <c r="A45" s="165"/>
      <c r="B45" s="87"/>
      <c r="C45" s="76"/>
      <c r="D45" s="88"/>
      <c r="E45" s="70" t="s">
        <v>91</v>
      </c>
      <c r="F45" s="79">
        <v>5222</v>
      </c>
      <c r="G45" s="71" t="s">
        <v>88</v>
      </c>
      <c r="H45" s="72">
        <v>0</v>
      </c>
      <c r="I45" s="89">
        <f t="shared" ref="I45" si="44">I44</f>
        <v>0</v>
      </c>
      <c r="J45" s="89">
        <f>J44</f>
        <v>21.42</v>
      </c>
      <c r="K45" s="74">
        <f t="shared" ref="K45" si="45">K44</f>
        <v>21.42</v>
      </c>
    </row>
    <row r="46" spans="1:11" x14ac:dyDescent="0.2">
      <c r="A46" s="165"/>
      <c r="B46" s="75" t="s">
        <v>78</v>
      </c>
      <c r="C46" s="76">
        <v>9010016</v>
      </c>
      <c r="D46" s="88" t="s">
        <v>84</v>
      </c>
      <c r="E46" s="78" t="s">
        <v>85</v>
      </c>
      <c r="F46" s="79"/>
      <c r="G46" s="80" t="s">
        <v>108</v>
      </c>
      <c r="H46" s="81">
        <v>0</v>
      </c>
      <c r="I46" s="82">
        <v>0</v>
      </c>
      <c r="J46" s="82">
        <v>26.46</v>
      </c>
      <c r="K46" s="83">
        <f t="shared" ref="K46" si="46">I46+J46</f>
        <v>26.46</v>
      </c>
    </row>
    <row r="47" spans="1:11" x14ac:dyDescent="0.2">
      <c r="A47" s="165"/>
      <c r="B47" s="87"/>
      <c r="C47" s="76"/>
      <c r="D47" s="88"/>
      <c r="E47" s="70" t="s">
        <v>91</v>
      </c>
      <c r="F47" s="79">
        <v>5222</v>
      </c>
      <c r="G47" s="71" t="s">
        <v>88</v>
      </c>
      <c r="H47" s="72">
        <v>0</v>
      </c>
      <c r="I47" s="89">
        <f t="shared" ref="I47" si="47">I46</f>
        <v>0</v>
      </c>
      <c r="J47" s="89">
        <f>J46</f>
        <v>26.46</v>
      </c>
      <c r="K47" s="74">
        <f t="shared" ref="K47" si="48">K46</f>
        <v>26.46</v>
      </c>
    </row>
    <row r="48" spans="1:11" x14ac:dyDescent="0.2">
      <c r="A48" s="165"/>
      <c r="B48" s="75" t="s">
        <v>78</v>
      </c>
      <c r="C48" s="76">
        <v>9010017</v>
      </c>
      <c r="D48" s="88" t="s">
        <v>84</v>
      </c>
      <c r="E48" s="78" t="s">
        <v>85</v>
      </c>
      <c r="F48" s="79"/>
      <c r="G48" s="80" t="s">
        <v>109</v>
      </c>
      <c r="H48" s="81">
        <v>0</v>
      </c>
      <c r="I48" s="82">
        <v>0</v>
      </c>
      <c r="J48" s="82">
        <v>11.4</v>
      </c>
      <c r="K48" s="83">
        <f t="shared" ref="K48" si="49">I48+J48</f>
        <v>11.4</v>
      </c>
    </row>
    <row r="49" spans="1:11" x14ac:dyDescent="0.2">
      <c r="A49" s="165"/>
      <c r="B49" s="87"/>
      <c r="C49" s="76"/>
      <c r="D49" s="88"/>
      <c r="E49" s="70" t="s">
        <v>91</v>
      </c>
      <c r="F49" s="79">
        <v>5222</v>
      </c>
      <c r="G49" s="71" t="s">
        <v>88</v>
      </c>
      <c r="H49" s="72">
        <v>0</v>
      </c>
      <c r="I49" s="89">
        <f t="shared" ref="I49" si="50">I48</f>
        <v>0</v>
      </c>
      <c r="J49" s="89">
        <f>J48</f>
        <v>11.4</v>
      </c>
      <c r="K49" s="74">
        <f t="shared" ref="K49" si="51">K48</f>
        <v>11.4</v>
      </c>
    </row>
    <row r="50" spans="1:11" x14ac:dyDescent="0.2">
      <c r="A50" s="165"/>
      <c r="B50" s="75" t="s">
        <v>78</v>
      </c>
      <c r="C50" s="76">
        <v>9010018</v>
      </c>
      <c r="D50" s="88" t="s">
        <v>84</v>
      </c>
      <c r="E50" s="78" t="s">
        <v>85</v>
      </c>
      <c r="F50" s="79"/>
      <c r="G50" s="80" t="s">
        <v>110</v>
      </c>
      <c r="H50" s="81">
        <v>0</v>
      </c>
      <c r="I50" s="82">
        <v>0</v>
      </c>
      <c r="J50" s="82">
        <v>28.175000000000001</v>
      </c>
      <c r="K50" s="83">
        <f t="shared" ref="K50" si="52">I50+J50</f>
        <v>28.175000000000001</v>
      </c>
    </row>
    <row r="51" spans="1:11" x14ac:dyDescent="0.2">
      <c r="A51" s="165"/>
      <c r="B51" s="87"/>
      <c r="C51" s="76"/>
      <c r="D51" s="88"/>
      <c r="E51" s="70" t="s">
        <v>91</v>
      </c>
      <c r="F51" s="79">
        <v>5222</v>
      </c>
      <c r="G51" s="71" t="s">
        <v>88</v>
      </c>
      <c r="H51" s="72">
        <v>0</v>
      </c>
      <c r="I51" s="89">
        <f t="shared" ref="I51" si="53">I50</f>
        <v>0</v>
      </c>
      <c r="J51" s="89">
        <f>J50</f>
        <v>28.175000000000001</v>
      </c>
      <c r="K51" s="74">
        <f t="shared" ref="K51" si="54">K50</f>
        <v>28.175000000000001</v>
      </c>
    </row>
    <row r="52" spans="1:11" ht="22.5" x14ac:dyDescent="0.2">
      <c r="A52" s="165"/>
      <c r="B52" s="75" t="s">
        <v>78</v>
      </c>
      <c r="C52" s="76">
        <v>9010019</v>
      </c>
      <c r="D52" s="88" t="s">
        <v>84</v>
      </c>
      <c r="E52" s="78" t="s">
        <v>85</v>
      </c>
      <c r="F52" s="79"/>
      <c r="G52" s="80" t="s">
        <v>111</v>
      </c>
      <c r="H52" s="81">
        <v>0</v>
      </c>
      <c r="I52" s="82">
        <v>0</v>
      </c>
      <c r="J52" s="82">
        <v>10.5</v>
      </c>
      <c r="K52" s="83">
        <f t="shared" ref="K52" si="55">I52+J52</f>
        <v>10.5</v>
      </c>
    </row>
    <row r="53" spans="1:11" x14ac:dyDescent="0.2">
      <c r="A53" s="165"/>
      <c r="B53" s="87"/>
      <c r="C53" s="76"/>
      <c r="D53" s="88"/>
      <c r="E53" s="70" t="s">
        <v>91</v>
      </c>
      <c r="F53" s="79">
        <v>5222</v>
      </c>
      <c r="G53" s="71" t="s">
        <v>88</v>
      </c>
      <c r="H53" s="72">
        <v>0</v>
      </c>
      <c r="I53" s="89">
        <f t="shared" ref="I53" si="56">I52</f>
        <v>0</v>
      </c>
      <c r="J53" s="89">
        <f>J52</f>
        <v>10.5</v>
      </c>
      <c r="K53" s="74">
        <f t="shared" ref="K53" si="57">K52</f>
        <v>10.5</v>
      </c>
    </row>
    <row r="54" spans="1:11" x14ac:dyDescent="0.2">
      <c r="A54" s="165"/>
      <c r="B54" s="75" t="s">
        <v>78</v>
      </c>
      <c r="C54" s="76">
        <v>9010020</v>
      </c>
      <c r="D54" s="88" t="s">
        <v>84</v>
      </c>
      <c r="E54" s="78" t="s">
        <v>85</v>
      </c>
      <c r="F54" s="79"/>
      <c r="G54" s="80" t="s">
        <v>112</v>
      </c>
      <c r="H54" s="81">
        <v>0</v>
      </c>
      <c r="I54" s="82">
        <v>0</v>
      </c>
      <c r="J54" s="82">
        <v>13.23</v>
      </c>
      <c r="K54" s="83">
        <f t="shared" ref="K54" si="58">I54+J54</f>
        <v>13.23</v>
      </c>
    </row>
    <row r="55" spans="1:11" x14ac:dyDescent="0.2">
      <c r="A55" s="165"/>
      <c r="B55" s="87"/>
      <c r="C55" s="76"/>
      <c r="D55" s="88"/>
      <c r="E55" s="70" t="s">
        <v>91</v>
      </c>
      <c r="F55" s="79">
        <v>5222</v>
      </c>
      <c r="G55" s="71" t="s">
        <v>88</v>
      </c>
      <c r="H55" s="72">
        <v>0</v>
      </c>
      <c r="I55" s="89">
        <f t="shared" ref="I55" si="59">I54</f>
        <v>0</v>
      </c>
      <c r="J55" s="89">
        <f>J54</f>
        <v>13.23</v>
      </c>
      <c r="K55" s="74">
        <f t="shared" ref="K55" si="60">K54</f>
        <v>13.23</v>
      </c>
    </row>
    <row r="56" spans="1:11" ht="22.5" x14ac:dyDescent="0.2">
      <c r="A56" s="165"/>
      <c r="B56" s="75" t="s">
        <v>78</v>
      </c>
      <c r="C56" s="76">
        <v>9010021</v>
      </c>
      <c r="D56" s="88" t="s">
        <v>84</v>
      </c>
      <c r="E56" s="78" t="s">
        <v>85</v>
      </c>
      <c r="F56" s="79"/>
      <c r="G56" s="80" t="s">
        <v>113</v>
      </c>
      <c r="H56" s="81">
        <v>0</v>
      </c>
      <c r="I56" s="82">
        <v>0</v>
      </c>
      <c r="J56" s="82">
        <v>30</v>
      </c>
      <c r="K56" s="83">
        <f t="shared" ref="K56" si="61">I56+J56</f>
        <v>30</v>
      </c>
    </row>
    <row r="57" spans="1:11" x14ac:dyDescent="0.2">
      <c r="A57" s="165"/>
      <c r="B57" s="87"/>
      <c r="C57" s="76"/>
      <c r="D57" s="88"/>
      <c r="E57" s="70" t="s">
        <v>91</v>
      </c>
      <c r="F57" s="79">
        <v>5222</v>
      </c>
      <c r="G57" s="71" t="s">
        <v>88</v>
      </c>
      <c r="H57" s="72">
        <v>0</v>
      </c>
      <c r="I57" s="89">
        <f t="shared" ref="I57" si="62">I56</f>
        <v>0</v>
      </c>
      <c r="J57" s="89">
        <f>J56</f>
        <v>30</v>
      </c>
      <c r="K57" s="74">
        <f t="shared" ref="K57" si="63">K56</f>
        <v>30</v>
      </c>
    </row>
    <row r="58" spans="1:11" ht="22.5" x14ac:dyDescent="0.2">
      <c r="A58" s="165"/>
      <c r="B58" s="75" t="s">
        <v>78</v>
      </c>
      <c r="C58" s="76">
        <v>9010022</v>
      </c>
      <c r="D58" s="88" t="s">
        <v>84</v>
      </c>
      <c r="E58" s="78" t="s">
        <v>85</v>
      </c>
      <c r="F58" s="79"/>
      <c r="G58" s="80" t="s">
        <v>114</v>
      </c>
      <c r="H58" s="81">
        <v>0</v>
      </c>
      <c r="I58" s="82">
        <v>0</v>
      </c>
      <c r="J58" s="82">
        <v>33.6</v>
      </c>
      <c r="K58" s="83">
        <f t="shared" ref="K58" si="64">I58+J58</f>
        <v>33.6</v>
      </c>
    </row>
    <row r="59" spans="1:11" x14ac:dyDescent="0.2">
      <c r="A59" s="165"/>
      <c r="B59" s="87"/>
      <c r="C59" s="76"/>
      <c r="D59" s="88"/>
      <c r="E59" s="70" t="s">
        <v>91</v>
      </c>
      <c r="F59" s="79">
        <v>5222</v>
      </c>
      <c r="G59" s="71" t="s">
        <v>88</v>
      </c>
      <c r="H59" s="72">
        <v>0</v>
      </c>
      <c r="I59" s="89">
        <f t="shared" ref="I59" si="65">I58</f>
        <v>0</v>
      </c>
      <c r="J59" s="89">
        <f>J58</f>
        <v>33.6</v>
      </c>
      <c r="K59" s="74">
        <f t="shared" ref="K59" si="66">K58</f>
        <v>33.6</v>
      </c>
    </row>
    <row r="60" spans="1:11" ht="22.5" x14ac:dyDescent="0.2">
      <c r="A60" s="165"/>
      <c r="B60" s="75" t="s">
        <v>78</v>
      </c>
      <c r="C60" s="76">
        <v>9010023</v>
      </c>
      <c r="D60" s="88" t="s">
        <v>84</v>
      </c>
      <c r="E60" s="78" t="s">
        <v>85</v>
      </c>
      <c r="F60" s="79"/>
      <c r="G60" s="80" t="s">
        <v>115</v>
      </c>
      <c r="H60" s="81">
        <v>0</v>
      </c>
      <c r="I60" s="82">
        <v>0</v>
      </c>
      <c r="J60" s="82">
        <v>33.6</v>
      </c>
      <c r="K60" s="83">
        <f t="shared" ref="K60" si="67">I60+J60</f>
        <v>33.6</v>
      </c>
    </row>
    <row r="61" spans="1:11" x14ac:dyDescent="0.2">
      <c r="A61" s="165"/>
      <c r="B61" s="87"/>
      <c r="C61" s="76"/>
      <c r="D61" s="88"/>
      <c r="E61" s="70" t="s">
        <v>91</v>
      </c>
      <c r="F61" s="79">
        <v>5222</v>
      </c>
      <c r="G61" s="71" t="s">
        <v>88</v>
      </c>
      <c r="H61" s="72">
        <v>0</v>
      </c>
      <c r="I61" s="89">
        <f t="shared" ref="I61" si="68">I60</f>
        <v>0</v>
      </c>
      <c r="J61" s="89">
        <f>J60</f>
        <v>33.6</v>
      </c>
      <c r="K61" s="74">
        <f t="shared" ref="K61" si="69">K60</f>
        <v>33.6</v>
      </c>
    </row>
    <row r="62" spans="1:11" ht="22.5" x14ac:dyDescent="0.2">
      <c r="A62" s="165"/>
      <c r="B62" s="75" t="s">
        <v>78</v>
      </c>
      <c r="C62" s="76">
        <v>9010024</v>
      </c>
      <c r="D62" s="88" t="s">
        <v>84</v>
      </c>
      <c r="E62" s="78" t="s">
        <v>85</v>
      </c>
      <c r="F62" s="79"/>
      <c r="G62" s="80" t="s">
        <v>116</v>
      </c>
      <c r="H62" s="81">
        <v>0</v>
      </c>
      <c r="I62" s="82">
        <v>0</v>
      </c>
      <c r="J62" s="82">
        <v>22.05</v>
      </c>
      <c r="K62" s="83">
        <f t="shared" ref="K62" si="70">I62+J62</f>
        <v>22.05</v>
      </c>
    </row>
    <row r="63" spans="1:11" x14ac:dyDescent="0.2">
      <c r="A63" s="165"/>
      <c r="B63" s="87"/>
      <c r="C63" s="76"/>
      <c r="D63" s="88"/>
      <c r="E63" s="70" t="s">
        <v>91</v>
      </c>
      <c r="F63" s="79">
        <v>5222</v>
      </c>
      <c r="G63" s="71" t="s">
        <v>88</v>
      </c>
      <c r="H63" s="72">
        <v>0</v>
      </c>
      <c r="I63" s="89">
        <f t="shared" ref="I63" si="71">I62</f>
        <v>0</v>
      </c>
      <c r="J63" s="89">
        <f>J62</f>
        <v>22.05</v>
      </c>
      <c r="K63" s="74">
        <f t="shared" ref="K63" si="72">K62</f>
        <v>22.05</v>
      </c>
    </row>
    <row r="64" spans="1:11" x14ac:dyDescent="0.2">
      <c r="A64" s="165"/>
      <c r="B64" s="75" t="s">
        <v>78</v>
      </c>
      <c r="C64" s="76">
        <v>9010025</v>
      </c>
      <c r="D64" s="88" t="s">
        <v>84</v>
      </c>
      <c r="E64" s="78" t="s">
        <v>85</v>
      </c>
      <c r="F64" s="79"/>
      <c r="G64" s="80" t="s">
        <v>117</v>
      </c>
      <c r="H64" s="81">
        <v>0</v>
      </c>
      <c r="I64" s="82">
        <v>0</v>
      </c>
      <c r="J64" s="82">
        <v>22.05</v>
      </c>
      <c r="K64" s="83">
        <f t="shared" ref="K64" si="73">I64+J64</f>
        <v>22.05</v>
      </c>
    </row>
    <row r="65" spans="1:11" x14ac:dyDescent="0.2">
      <c r="A65" s="165"/>
      <c r="B65" s="87"/>
      <c r="C65" s="76"/>
      <c r="D65" s="88"/>
      <c r="E65" s="70" t="s">
        <v>91</v>
      </c>
      <c r="F65" s="79">
        <v>5222</v>
      </c>
      <c r="G65" s="71" t="s">
        <v>88</v>
      </c>
      <c r="H65" s="72">
        <v>0</v>
      </c>
      <c r="I65" s="89">
        <f t="shared" ref="I65" si="74">I64</f>
        <v>0</v>
      </c>
      <c r="J65" s="89">
        <f>J64</f>
        <v>22.05</v>
      </c>
      <c r="K65" s="74">
        <f t="shared" ref="K65" si="75">K64</f>
        <v>22.05</v>
      </c>
    </row>
    <row r="66" spans="1:11" ht="22.5" x14ac:dyDescent="0.2">
      <c r="A66" s="165"/>
      <c r="B66" s="75" t="s">
        <v>78</v>
      </c>
      <c r="C66" s="76">
        <v>9010026</v>
      </c>
      <c r="D66" s="88" t="s">
        <v>84</v>
      </c>
      <c r="E66" s="78" t="s">
        <v>85</v>
      </c>
      <c r="F66" s="79"/>
      <c r="G66" s="80" t="s">
        <v>118</v>
      </c>
      <c r="H66" s="81">
        <v>0</v>
      </c>
      <c r="I66" s="82">
        <v>0</v>
      </c>
      <c r="J66" s="82">
        <v>36.225000000000001</v>
      </c>
      <c r="K66" s="83">
        <f t="shared" ref="K66" si="76">I66+J66</f>
        <v>36.225000000000001</v>
      </c>
    </row>
    <row r="67" spans="1:11" x14ac:dyDescent="0.2">
      <c r="A67" s="165"/>
      <c r="B67" s="87"/>
      <c r="C67" s="76"/>
      <c r="D67" s="88"/>
      <c r="E67" s="70" t="s">
        <v>91</v>
      </c>
      <c r="F67" s="79">
        <v>5222</v>
      </c>
      <c r="G67" s="71" t="s">
        <v>88</v>
      </c>
      <c r="H67" s="72">
        <v>0</v>
      </c>
      <c r="I67" s="89">
        <f t="shared" ref="I67" si="77">I66</f>
        <v>0</v>
      </c>
      <c r="J67" s="89">
        <f>J66</f>
        <v>36.225000000000001</v>
      </c>
      <c r="K67" s="74">
        <f t="shared" ref="K67" si="78">K66</f>
        <v>36.225000000000001</v>
      </c>
    </row>
    <row r="68" spans="1:11" x14ac:dyDescent="0.2">
      <c r="A68" s="165"/>
      <c r="B68" s="75" t="s">
        <v>78</v>
      </c>
      <c r="C68" s="76">
        <v>9010027</v>
      </c>
      <c r="D68" s="88" t="s">
        <v>84</v>
      </c>
      <c r="E68" s="78" t="s">
        <v>85</v>
      </c>
      <c r="F68" s="79"/>
      <c r="G68" s="80" t="s">
        <v>119</v>
      </c>
      <c r="H68" s="81">
        <v>0</v>
      </c>
      <c r="I68" s="82">
        <v>0</v>
      </c>
      <c r="J68" s="82">
        <v>33.119999999999997</v>
      </c>
      <c r="K68" s="83">
        <f t="shared" ref="K68" si="79">I68+J68</f>
        <v>33.119999999999997</v>
      </c>
    </row>
    <row r="69" spans="1:11" x14ac:dyDescent="0.2">
      <c r="A69" s="165"/>
      <c r="B69" s="87"/>
      <c r="C69" s="76"/>
      <c r="D69" s="88"/>
      <c r="E69" s="70" t="s">
        <v>91</v>
      </c>
      <c r="F69" s="79">
        <v>5222</v>
      </c>
      <c r="G69" s="71" t="s">
        <v>88</v>
      </c>
      <c r="H69" s="72">
        <v>0</v>
      </c>
      <c r="I69" s="89">
        <f t="shared" ref="I69" si="80">I68</f>
        <v>0</v>
      </c>
      <c r="J69" s="89">
        <f>J68</f>
        <v>33.119999999999997</v>
      </c>
      <c r="K69" s="74">
        <f t="shared" ref="K69" si="81">K68</f>
        <v>33.119999999999997</v>
      </c>
    </row>
    <row r="70" spans="1:11" x14ac:dyDescent="0.2">
      <c r="A70" s="165"/>
      <c r="B70" s="75" t="s">
        <v>78</v>
      </c>
      <c r="C70" s="76">
        <v>9010028</v>
      </c>
      <c r="D70" s="88" t="s">
        <v>84</v>
      </c>
      <c r="E70" s="78" t="s">
        <v>85</v>
      </c>
      <c r="F70" s="79"/>
      <c r="G70" s="80" t="s">
        <v>120</v>
      </c>
      <c r="H70" s="81">
        <v>0</v>
      </c>
      <c r="I70" s="82">
        <v>0</v>
      </c>
      <c r="J70" s="82">
        <v>34.125</v>
      </c>
      <c r="K70" s="83">
        <f t="shared" ref="K70" si="82">I70+J70</f>
        <v>34.125</v>
      </c>
    </row>
    <row r="71" spans="1:11" x14ac:dyDescent="0.2">
      <c r="A71" s="165"/>
      <c r="B71" s="87"/>
      <c r="C71" s="76"/>
      <c r="D71" s="88"/>
      <c r="E71" s="70" t="s">
        <v>91</v>
      </c>
      <c r="F71" s="79">
        <v>5222</v>
      </c>
      <c r="G71" s="71" t="s">
        <v>88</v>
      </c>
      <c r="H71" s="72">
        <v>0</v>
      </c>
      <c r="I71" s="89">
        <f t="shared" ref="I71" si="83">I70</f>
        <v>0</v>
      </c>
      <c r="J71" s="89">
        <f>J70</f>
        <v>34.125</v>
      </c>
      <c r="K71" s="74">
        <f t="shared" ref="K71" si="84">K70</f>
        <v>34.125</v>
      </c>
    </row>
    <row r="72" spans="1:11" x14ac:dyDescent="0.2">
      <c r="A72" s="165"/>
      <c r="B72" s="75" t="s">
        <v>78</v>
      </c>
      <c r="C72" s="76">
        <v>9010029</v>
      </c>
      <c r="D72" s="88" t="s">
        <v>84</v>
      </c>
      <c r="E72" s="78" t="s">
        <v>85</v>
      </c>
      <c r="F72" s="79"/>
      <c r="G72" s="80" t="s">
        <v>120</v>
      </c>
      <c r="H72" s="81">
        <v>0</v>
      </c>
      <c r="I72" s="82">
        <v>0</v>
      </c>
      <c r="J72" s="82">
        <v>43.75</v>
      </c>
      <c r="K72" s="83">
        <f t="shared" ref="K72" si="85">I72+J72</f>
        <v>43.75</v>
      </c>
    </row>
    <row r="73" spans="1:11" x14ac:dyDescent="0.2">
      <c r="A73" s="165"/>
      <c r="B73" s="87"/>
      <c r="C73" s="76"/>
      <c r="D73" s="88"/>
      <c r="E73" s="70" t="s">
        <v>91</v>
      </c>
      <c r="F73" s="79">
        <v>5222</v>
      </c>
      <c r="G73" s="71" t="s">
        <v>88</v>
      </c>
      <c r="H73" s="72">
        <v>0</v>
      </c>
      <c r="I73" s="89">
        <f t="shared" ref="I73" si="86">I72</f>
        <v>0</v>
      </c>
      <c r="J73" s="89">
        <f>J72</f>
        <v>43.75</v>
      </c>
      <c r="K73" s="74">
        <f t="shared" ref="K73" si="87">K72</f>
        <v>43.75</v>
      </c>
    </row>
    <row r="74" spans="1:11" x14ac:dyDescent="0.2">
      <c r="A74" s="165"/>
      <c r="B74" s="75" t="s">
        <v>78</v>
      </c>
      <c r="C74" s="76">
        <v>9010030</v>
      </c>
      <c r="D74" s="88" t="s">
        <v>84</v>
      </c>
      <c r="E74" s="78" t="s">
        <v>85</v>
      </c>
      <c r="F74" s="79"/>
      <c r="G74" s="80" t="s">
        <v>121</v>
      </c>
      <c r="H74" s="81">
        <v>0</v>
      </c>
      <c r="I74" s="82">
        <v>0</v>
      </c>
      <c r="J74" s="82">
        <v>36.75</v>
      </c>
      <c r="K74" s="83">
        <f t="shared" ref="K74" si="88">I74+J74</f>
        <v>36.75</v>
      </c>
    </row>
    <row r="75" spans="1:11" x14ac:dyDescent="0.2">
      <c r="A75" s="165"/>
      <c r="B75" s="87"/>
      <c r="C75" s="76"/>
      <c r="D75" s="88"/>
      <c r="E75" s="70" t="s">
        <v>91</v>
      </c>
      <c r="F75" s="79">
        <v>5222</v>
      </c>
      <c r="G75" s="71" t="s">
        <v>88</v>
      </c>
      <c r="H75" s="72">
        <v>0</v>
      </c>
      <c r="I75" s="89">
        <f t="shared" ref="I75" si="89">I74</f>
        <v>0</v>
      </c>
      <c r="J75" s="89">
        <f>J74</f>
        <v>36.75</v>
      </c>
      <c r="K75" s="74">
        <f t="shared" ref="K75" si="90">K74</f>
        <v>36.75</v>
      </c>
    </row>
    <row r="76" spans="1:11" x14ac:dyDescent="0.2">
      <c r="A76" s="165"/>
      <c r="B76" s="75" t="s">
        <v>78</v>
      </c>
      <c r="C76" s="76">
        <v>9010031</v>
      </c>
      <c r="D76" s="88" t="s">
        <v>84</v>
      </c>
      <c r="E76" s="78" t="s">
        <v>85</v>
      </c>
      <c r="F76" s="79"/>
      <c r="G76" s="80" t="s">
        <v>122</v>
      </c>
      <c r="H76" s="81">
        <v>0</v>
      </c>
      <c r="I76" s="82">
        <v>0</v>
      </c>
      <c r="J76" s="82">
        <v>35.28</v>
      </c>
      <c r="K76" s="83">
        <f t="shared" ref="K76" si="91">I76+J76</f>
        <v>35.28</v>
      </c>
    </row>
    <row r="77" spans="1:11" x14ac:dyDescent="0.2">
      <c r="A77" s="165"/>
      <c r="B77" s="87"/>
      <c r="C77" s="76"/>
      <c r="D77" s="88"/>
      <c r="E77" s="70" t="s">
        <v>91</v>
      </c>
      <c r="F77" s="79">
        <v>5222</v>
      </c>
      <c r="G77" s="71" t="s">
        <v>88</v>
      </c>
      <c r="H77" s="72">
        <v>0</v>
      </c>
      <c r="I77" s="89">
        <f t="shared" ref="I77" si="92">I76</f>
        <v>0</v>
      </c>
      <c r="J77" s="89">
        <f>J76</f>
        <v>35.28</v>
      </c>
      <c r="K77" s="74">
        <f t="shared" ref="K77" si="93">K76</f>
        <v>35.28</v>
      </c>
    </row>
    <row r="78" spans="1:11" ht="33.75" x14ac:dyDescent="0.2">
      <c r="A78" s="165"/>
      <c r="B78" s="75" t="s">
        <v>78</v>
      </c>
      <c r="C78" s="76">
        <v>9010032</v>
      </c>
      <c r="D78" s="88" t="s">
        <v>84</v>
      </c>
      <c r="E78" s="78" t="s">
        <v>85</v>
      </c>
      <c r="F78" s="79"/>
      <c r="G78" s="80" t="s">
        <v>123</v>
      </c>
      <c r="H78" s="81">
        <v>0</v>
      </c>
      <c r="I78" s="82">
        <v>0</v>
      </c>
      <c r="J78" s="82">
        <v>11.48</v>
      </c>
      <c r="K78" s="83">
        <f t="shared" ref="K78" si="94">I78+J78</f>
        <v>11.48</v>
      </c>
    </row>
    <row r="79" spans="1:11" x14ac:dyDescent="0.2">
      <c r="A79" s="165"/>
      <c r="B79" s="87"/>
      <c r="C79" s="76"/>
      <c r="D79" s="88"/>
      <c r="E79" s="70" t="s">
        <v>91</v>
      </c>
      <c r="F79" s="79">
        <v>5222</v>
      </c>
      <c r="G79" s="71" t="s">
        <v>88</v>
      </c>
      <c r="H79" s="72">
        <v>0</v>
      </c>
      <c r="I79" s="89">
        <f t="shared" ref="I79" si="95">I78</f>
        <v>0</v>
      </c>
      <c r="J79" s="89">
        <f>J78</f>
        <v>11.48</v>
      </c>
      <c r="K79" s="74">
        <f t="shared" ref="K79" si="96">K78</f>
        <v>11.48</v>
      </c>
    </row>
    <row r="80" spans="1:11" x14ac:dyDescent="0.2">
      <c r="A80" s="165"/>
      <c r="B80" s="75" t="s">
        <v>78</v>
      </c>
      <c r="C80" s="76">
        <v>9010033</v>
      </c>
      <c r="D80" s="88" t="s">
        <v>84</v>
      </c>
      <c r="E80" s="78" t="s">
        <v>85</v>
      </c>
      <c r="F80" s="79"/>
      <c r="G80" s="80" t="s">
        <v>124</v>
      </c>
      <c r="H80" s="81">
        <v>0</v>
      </c>
      <c r="I80" s="82">
        <v>0</v>
      </c>
      <c r="J80" s="82">
        <v>11.48</v>
      </c>
      <c r="K80" s="83">
        <f t="shared" ref="K80" si="97">I80+J80</f>
        <v>11.48</v>
      </c>
    </row>
    <row r="81" spans="1:13" x14ac:dyDescent="0.2">
      <c r="A81" s="165"/>
      <c r="B81" s="87"/>
      <c r="C81" s="76"/>
      <c r="D81" s="88"/>
      <c r="E81" s="70" t="s">
        <v>91</v>
      </c>
      <c r="F81" s="79">
        <v>5222</v>
      </c>
      <c r="G81" s="71" t="s">
        <v>88</v>
      </c>
      <c r="H81" s="72">
        <v>0</v>
      </c>
      <c r="I81" s="89">
        <f t="shared" ref="I81" si="98">I80</f>
        <v>0</v>
      </c>
      <c r="J81" s="89">
        <f>J80</f>
        <v>11.48</v>
      </c>
      <c r="K81" s="74">
        <f t="shared" ref="K81" si="99">K80</f>
        <v>11.48</v>
      </c>
    </row>
    <row r="82" spans="1:13" ht="22.5" x14ac:dyDescent="0.2">
      <c r="A82" s="165"/>
      <c r="B82" s="75" t="s">
        <v>78</v>
      </c>
      <c r="C82" s="76">
        <v>9010034</v>
      </c>
      <c r="D82" s="88" t="s">
        <v>84</v>
      </c>
      <c r="E82" s="78" t="s">
        <v>85</v>
      </c>
      <c r="F82" s="79"/>
      <c r="G82" s="80" t="s">
        <v>125</v>
      </c>
      <c r="H82" s="81">
        <v>0</v>
      </c>
      <c r="I82" s="82">
        <v>0</v>
      </c>
      <c r="J82" s="82">
        <v>13.44</v>
      </c>
      <c r="K82" s="83">
        <f t="shared" ref="K82" si="100">I82+J82</f>
        <v>13.44</v>
      </c>
    </row>
    <row r="83" spans="1:13" x14ac:dyDescent="0.2">
      <c r="A83" s="165"/>
      <c r="B83" s="87"/>
      <c r="C83" s="76"/>
      <c r="D83" s="88"/>
      <c r="E83" s="70" t="s">
        <v>91</v>
      </c>
      <c r="F83" s="79">
        <v>5222</v>
      </c>
      <c r="G83" s="71" t="s">
        <v>88</v>
      </c>
      <c r="H83" s="72">
        <v>0</v>
      </c>
      <c r="I83" s="89">
        <f t="shared" ref="I83" si="101">I82</f>
        <v>0</v>
      </c>
      <c r="J83" s="89">
        <f>J82</f>
        <v>13.44</v>
      </c>
      <c r="K83" s="74">
        <f t="shared" ref="K83" si="102">K82</f>
        <v>13.44</v>
      </c>
    </row>
    <row r="84" spans="1:13" ht="33.75" x14ac:dyDescent="0.2">
      <c r="A84" s="165"/>
      <c r="B84" s="75" t="s">
        <v>78</v>
      </c>
      <c r="C84" s="76">
        <v>9010035</v>
      </c>
      <c r="D84" s="88" t="s">
        <v>84</v>
      </c>
      <c r="E84" s="78" t="s">
        <v>85</v>
      </c>
      <c r="F84" s="79"/>
      <c r="G84" s="80" t="s">
        <v>126</v>
      </c>
      <c r="H84" s="81">
        <v>0</v>
      </c>
      <c r="I84" s="82">
        <v>0</v>
      </c>
      <c r="J84" s="82">
        <v>12.25</v>
      </c>
      <c r="K84" s="83">
        <f t="shared" ref="K84" si="103">I84+J84</f>
        <v>12.25</v>
      </c>
    </row>
    <row r="85" spans="1:13" x14ac:dyDescent="0.2">
      <c r="A85" s="165"/>
      <c r="B85" s="87"/>
      <c r="C85" s="76"/>
      <c r="D85" s="88"/>
      <c r="E85" s="70" t="s">
        <v>91</v>
      </c>
      <c r="F85" s="79">
        <v>5222</v>
      </c>
      <c r="G85" s="71" t="s">
        <v>88</v>
      </c>
      <c r="H85" s="72">
        <v>0</v>
      </c>
      <c r="I85" s="89">
        <f t="shared" ref="I85" si="104">I84</f>
        <v>0</v>
      </c>
      <c r="J85" s="89">
        <f>J84</f>
        <v>12.25</v>
      </c>
      <c r="K85" s="74">
        <f t="shared" ref="K85" si="105">K84</f>
        <v>12.25</v>
      </c>
    </row>
    <row r="86" spans="1:13" x14ac:dyDescent="0.2">
      <c r="A86" s="165"/>
      <c r="B86" s="75" t="s">
        <v>78</v>
      </c>
      <c r="C86" s="76">
        <v>9010036</v>
      </c>
      <c r="D86" s="88" t="s">
        <v>84</v>
      </c>
      <c r="E86" s="78" t="s">
        <v>85</v>
      </c>
      <c r="F86" s="79"/>
      <c r="G86" s="80" t="s">
        <v>127</v>
      </c>
      <c r="H86" s="81">
        <v>0</v>
      </c>
      <c r="I86" s="82">
        <v>0</v>
      </c>
      <c r="J86" s="82">
        <v>24.15</v>
      </c>
      <c r="K86" s="83">
        <f t="shared" ref="K86" si="106">I86+J86</f>
        <v>24.15</v>
      </c>
    </row>
    <row r="87" spans="1:13" x14ac:dyDescent="0.2">
      <c r="A87" s="165"/>
      <c r="B87" s="75"/>
      <c r="C87" s="76"/>
      <c r="D87" s="88"/>
      <c r="E87" s="78" t="s">
        <v>91</v>
      </c>
      <c r="F87" s="79">
        <v>5222</v>
      </c>
      <c r="G87" s="71" t="s">
        <v>88</v>
      </c>
      <c r="H87" s="72">
        <v>0</v>
      </c>
      <c r="I87" s="89">
        <v>0</v>
      </c>
      <c r="J87" s="89">
        <f>J86</f>
        <v>24.15</v>
      </c>
      <c r="K87" s="83">
        <f>K86</f>
        <v>24.15</v>
      </c>
    </row>
    <row r="88" spans="1:13" ht="22.5" x14ac:dyDescent="0.2">
      <c r="A88" s="165"/>
      <c r="B88" s="75"/>
      <c r="C88" s="76">
        <v>9010037</v>
      </c>
      <c r="D88" s="88" t="s">
        <v>84</v>
      </c>
      <c r="E88" s="70" t="s">
        <v>85</v>
      </c>
      <c r="F88" s="79"/>
      <c r="G88" s="80" t="s">
        <v>128</v>
      </c>
      <c r="H88" s="81">
        <v>0</v>
      </c>
      <c r="I88" s="82">
        <v>0</v>
      </c>
      <c r="J88" s="82">
        <v>41</v>
      </c>
      <c r="K88" s="83">
        <v>41</v>
      </c>
    </row>
    <row r="89" spans="1:13" ht="13.5" thickBot="1" x14ac:dyDescent="0.25">
      <c r="A89" s="165"/>
      <c r="B89" s="87"/>
      <c r="C89" s="76"/>
      <c r="D89" s="88"/>
      <c r="E89" s="70" t="s">
        <v>91</v>
      </c>
      <c r="F89" s="79">
        <v>5222</v>
      </c>
      <c r="G89" s="71" t="s">
        <v>88</v>
      </c>
      <c r="H89" s="72">
        <v>0</v>
      </c>
      <c r="I89" s="89">
        <f t="shared" ref="I89" si="107">I86</f>
        <v>0</v>
      </c>
      <c r="J89" s="89">
        <f>J88</f>
        <v>41</v>
      </c>
      <c r="K89" s="74">
        <f>K88</f>
        <v>41</v>
      </c>
    </row>
    <row r="90" spans="1:13" ht="13.5" thickBot="1" x14ac:dyDescent="0.25">
      <c r="A90" s="165"/>
      <c r="B90" s="56" t="s">
        <v>78</v>
      </c>
      <c r="C90" s="155" t="s">
        <v>129</v>
      </c>
      <c r="D90" s="156"/>
      <c r="E90" s="156"/>
      <c r="F90" s="157"/>
      <c r="G90" s="57" t="s">
        <v>130</v>
      </c>
      <c r="H90" s="97">
        <f>H91+H93+H95+H97+H99+H101+H103+H105+H107+H109+H111+H113+H115+H117+H119+H121+H123+H125+H127+H129+H131+H133+H135+H137+H139+H141+H143+H145+H147+H149+H151+H153+H155+H157+H159+H161+H163+H165+H167+H169+H171+H173+H175</f>
        <v>500</v>
      </c>
      <c r="I90" s="98">
        <f>I91+I93+I95+I97+I99+I101+I103+I105+I107+I109+I111+I113+I115+I117+I119+I121+I123+I125+I127+I129+I131+I133+I135+I137+I139+I141+I143+I145+I147+I149+I151+I153+I155+I157+I159+I161+I163+I165+I167+I169+I171+I173+I175</f>
        <v>823.24400000000003</v>
      </c>
      <c r="J90" s="98">
        <f>J91+J93+J95+J97+J99+J101+J103+J105+J107+J109+J111+J113+J115+J117+J119+J121+J123+J125+J127+J129+J131+J133+J135+J137+J139+J141+J143+J145+J147+J149+J151+J153+J155+J157+J159+J161+J163+J165+J167+J169+J171+J173+J175</f>
        <v>66.581000000000017</v>
      </c>
      <c r="K90" s="99">
        <f>K91+K93+K95+K97+K99+K101+K103+K105+K107+K109+K111+K113+K115+K117+K119+K121+K123+K125+K127+K129+K131+K133+K135+K137+K139+K141+K143+K145+K147+K149+K151+K153+K155+K157+K159+K161+K163+K165+K167+K169+K171+K173+K175</f>
        <v>889.82499999999982</v>
      </c>
    </row>
    <row r="91" spans="1:13" ht="15.75" customHeight="1" x14ac:dyDescent="0.2">
      <c r="A91" s="165"/>
      <c r="B91" s="100" t="s">
        <v>78</v>
      </c>
      <c r="C91" s="101" t="s">
        <v>131</v>
      </c>
      <c r="D91" s="92" t="s">
        <v>84</v>
      </c>
      <c r="E91" s="102" t="s">
        <v>85</v>
      </c>
      <c r="F91" s="102" t="s">
        <v>85</v>
      </c>
      <c r="G91" s="103" t="s">
        <v>130</v>
      </c>
      <c r="H91" s="104">
        <v>0</v>
      </c>
      <c r="I91" s="105">
        <f>I92</f>
        <v>35.890999999999998</v>
      </c>
      <c r="J91" s="105">
        <f>J92</f>
        <v>-35.890999999999998</v>
      </c>
      <c r="K91" s="106">
        <f>I91+J91</f>
        <v>0</v>
      </c>
      <c r="M91" s="107"/>
    </row>
    <row r="92" spans="1:13" ht="15.75" customHeight="1" x14ac:dyDescent="0.2">
      <c r="A92" s="165"/>
      <c r="B92" s="69"/>
      <c r="C92" s="172"/>
      <c r="D92" s="173"/>
      <c r="E92" s="70">
        <v>3599</v>
      </c>
      <c r="F92" s="70">
        <v>5901</v>
      </c>
      <c r="G92" s="71" t="s">
        <v>86</v>
      </c>
      <c r="H92" s="72">
        <v>0</v>
      </c>
      <c r="I92" s="89">
        <v>35.890999999999998</v>
      </c>
      <c r="J92" s="89">
        <v>-35.890999999999998</v>
      </c>
      <c r="K92" s="74">
        <f>K91</f>
        <v>0</v>
      </c>
    </row>
    <row r="93" spans="1:13" ht="22.5" x14ac:dyDescent="0.2">
      <c r="A93" s="165"/>
      <c r="B93" s="100" t="s">
        <v>78</v>
      </c>
      <c r="C93" s="108" t="s">
        <v>132</v>
      </c>
      <c r="D93" s="109" t="s">
        <v>84</v>
      </c>
      <c r="E93" s="102" t="s">
        <v>85</v>
      </c>
      <c r="F93" s="102" t="s">
        <v>85</v>
      </c>
      <c r="G93" s="103" t="s">
        <v>133</v>
      </c>
      <c r="H93" s="104">
        <v>0</v>
      </c>
      <c r="I93" s="105">
        <v>15.925000000000001</v>
      </c>
      <c r="J93" s="105">
        <v>0</v>
      </c>
      <c r="K93" s="106">
        <f>I93+J93</f>
        <v>15.925000000000001</v>
      </c>
    </row>
    <row r="94" spans="1:13" ht="22.5" x14ac:dyDescent="0.2">
      <c r="A94" s="165"/>
      <c r="B94" s="110"/>
      <c r="C94" s="151"/>
      <c r="D94" s="152"/>
      <c r="E94" s="79">
        <v>3599</v>
      </c>
      <c r="F94" s="79">
        <v>5221</v>
      </c>
      <c r="G94" s="71" t="s">
        <v>134</v>
      </c>
      <c r="H94" s="111">
        <v>0</v>
      </c>
      <c r="I94" s="73">
        <v>15.925000000000001</v>
      </c>
      <c r="J94" s="73">
        <v>0</v>
      </c>
      <c r="K94" s="74">
        <f>K93</f>
        <v>15.925000000000001</v>
      </c>
    </row>
    <row r="95" spans="1:13" x14ac:dyDescent="0.2">
      <c r="A95" s="165"/>
      <c r="B95" s="91" t="s">
        <v>78</v>
      </c>
      <c r="C95" s="108" t="s">
        <v>135</v>
      </c>
      <c r="D95" s="109" t="s">
        <v>84</v>
      </c>
      <c r="E95" s="78" t="s">
        <v>85</v>
      </c>
      <c r="F95" s="78" t="s">
        <v>85</v>
      </c>
      <c r="G95" s="80" t="s">
        <v>136</v>
      </c>
      <c r="H95" s="81">
        <v>0</v>
      </c>
      <c r="I95" s="82">
        <v>8.75</v>
      </c>
      <c r="J95" s="82">
        <v>0</v>
      </c>
      <c r="K95" s="83">
        <f>I95+J95</f>
        <v>8.75</v>
      </c>
    </row>
    <row r="96" spans="1:13" ht="22.5" x14ac:dyDescent="0.2">
      <c r="A96" s="165"/>
      <c r="B96" s="110"/>
      <c r="C96" s="158"/>
      <c r="D96" s="159"/>
      <c r="E96" s="79">
        <v>3599</v>
      </c>
      <c r="F96" s="79">
        <v>5221</v>
      </c>
      <c r="G96" s="71" t="s">
        <v>134</v>
      </c>
      <c r="H96" s="111">
        <v>0</v>
      </c>
      <c r="I96" s="73">
        <v>8.75</v>
      </c>
      <c r="J96" s="73">
        <f>J95</f>
        <v>0</v>
      </c>
      <c r="K96" s="74">
        <f>K95</f>
        <v>8.75</v>
      </c>
    </row>
    <row r="97" spans="1:11" x14ac:dyDescent="0.2">
      <c r="A97" s="165"/>
      <c r="B97" s="91" t="s">
        <v>78</v>
      </c>
      <c r="C97" s="108" t="s">
        <v>137</v>
      </c>
      <c r="D97" s="109" t="s">
        <v>84</v>
      </c>
      <c r="E97" s="78" t="s">
        <v>85</v>
      </c>
      <c r="F97" s="78" t="s">
        <v>85</v>
      </c>
      <c r="G97" s="80" t="s">
        <v>138</v>
      </c>
      <c r="H97" s="81">
        <v>0</v>
      </c>
      <c r="I97" s="82">
        <v>32.5</v>
      </c>
      <c r="J97" s="82">
        <v>0</v>
      </c>
      <c r="K97" s="83">
        <f>I97+J97</f>
        <v>32.5</v>
      </c>
    </row>
    <row r="98" spans="1:11" x14ac:dyDescent="0.2">
      <c r="A98" s="165"/>
      <c r="B98" s="110"/>
      <c r="C98" s="151"/>
      <c r="D98" s="152"/>
      <c r="E98" s="79">
        <v>3599</v>
      </c>
      <c r="F98" s="79">
        <v>5222</v>
      </c>
      <c r="G98" s="71" t="s">
        <v>88</v>
      </c>
      <c r="H98" s="111">
        <v>0</v>
      </c>
      <c r="I98" s="73">
        <v>32.5</v>
      </c>
      <c r="J98" s="73">
        <f>J97</f>
        <v>0</v>
      </c>
      <c r="K98" s="74">
        <f>K97</f>
        <v>32.5</v>
      </c>
    </row>
    <row r="99" spans="1:11" x14ac:dyDescent="0.2">
      <c r="A99" s="165"/>
      <c r="B99" s="91" t="s">
        <v>78</v>
      </c>
      <c r="C99" s="108" t="s">
        <v>139</v>
      </c>
      <c r="D99" s="109" t="s">
        <v>84</v>
      </c>
      <c r="E99" s="78" t="s">
        <v>85</v>
      </c>
      <c r="F99" s="78" t="s">
        <v>85</v>
      </c>
      <c r="G99" s="80" t="s">
        <v>140</v>
      </c>
      <c r="H99" s="81">
        <v>0</v>
      </c>
      <c r="I99" s="82">
        <v>24.577999999999999</v>
      </c>
      <c r="J99" s="82">
        <v>0</v>
      </c>
      <c r="K99" s="83">
        <f>I99+J99</f>
        <v>24.577999999999999</v>
      </c>
    </row>
    <row r="100" spans="1:11" ht="22.5" x14ac:dyDescent="0.2">
      <c r="A100" s="165"/>
      <c r="B100" s="110"/>
      <c r="C100" s="151"/>
      <c r="D100" s="152"/>
      <c r="E100" s="79">
        <v>3599</v>
      </c>
      <c r="F100" s="79">
        <v>5221</v>
      </c>
      <c r="G100" s="71" t="s">
        <v>134</v>
      </c>
      <c r="H100" s="111">
        <v>0</v>
      </c>
      <c r="I100" s="73">
        <v>24.577999999999999</v>
      </c>
      <c r="J100" s="73">
        <f>J99</f>
        <v>0</v>
      </c>
      <c r="K100" s="74">
        <f>K99</f>
        <v>24.577999999999999</v>
      </c>
    </row>
    <row r="101" spans="1:11" ht="22.5" x14ac:dyDescent="0.2">
      <c r="A101" s="165"/>
      <c r="B101" s="91" t="s">
        <v>78</v>
      </c>
      <c r="C101" s="108" t="s">
        <v>141</v>
      </c>
      <c r="D101" s="109" t="s">
        <v>142</v>
      </c>
      <c r="E101" s="78" t="s">
        <v>85</v>
      </c>
      <c r="F101" s="78" t="s">
        <v>85</v>
      </c>
      <c r="G101" s="80" t="s">
        <v>143</v>
      </c>
      <c r="H101" s="81">
        <v>0</v>
      </c>
      <c r="I101" s="82">
        <v>9.6</v>
      </c>
      <c r="J101" s="82">
        <v>0</v>
      </c>
      <c r="K101" s="83">
        <f>I101+J101</f>
        <v>9.6</v>
      </c>
    </row>
    <row r="102" spans="1:11" x14ac:dyDescent="0.2">
      <c r="A102" s="165"/>
      <c r="B102" s="110"/>
      <c r="C102" s="151"/>
      <c r="D102" s="152"/>
      <c r="E102" s="79">
        <v>3599</v>
      </c>
      <c r="F102" s="79">
        <v>5321</v>
      </c>
      <c r="G102" s="90" t="s">
        <v>99</v>
      </c>
      <c r="H102" s="111">
        <v>0</v>
      </c>
      <c r="I102" s="73">
        <v>9.6</v>
      </c>
      <c r="J102" s="73">
        <f>J101</f>
        <v>0</v>
      </c>
      <c r="K102" s="74">
        <f>K101</f>
        <v>9.6</v>
      </c>
    </row>
    <row r="103" spans="1:11" x14ac:dyDescent="0.2">
      <c r="A103" s="165"/>
      <c r="B103" s="91" t="s">
        <v>78</v>
      </c>
      <c r="C103" s="108" t="s">
        <v>144</v>
      </c>
      <c r="D103" s="109" t="s">
        <v>84</v>
      </c>
      <c r="E103" s="78" t="s">
        <v>85</v>
      </c>
      <c r="F103" s="78" t="s">
        <v>85</v>
      </c>
      <c r="G103" s="80" t="s">
        <v>145</v>
      </c>
      <c r="H103" s="81">
        <v>0</v>
      </c>
      <c r="I103" s="82">
        <v>29.25</v>
      </c>
      <c r="J103" s="82">
        <v>0</v>
      </c>
      <c r="K103" s="83">
        <f>I103+J103</f>
        <v>29.25</v>
      </c>
    </row>
    <row r="104" spans="1:11" x14ac:dyDescent="0.2">
      <c r="A104" s="165"/>
      <c r="B104" s="110"/>
      <c r="C104" s="151"/>
      <c r="D104" s="152"/>
      <c r="E104" s="79">
        <v>3599</v>
      </c>
      <c r="F104" s="79">
        <v>5222</v>
      </c>
      <c r="G104" s="71" t="s">
        <v>88</v>
      </c>
      <c r="H104" s="111">
        <v>0</v>
      </c>
      <c r="I104" s="73">
        <v>29.25</v>
      </c>
      <c r="J104" s="73">
        <f>J103</f>
        <v>0</v>
      </c>
      <c r="K104" s="74">
        <f>K103</f>
        <v>29.25</v>
      </c>
    </row>
    <row r="105" spans="1:11" x14ac:dyDescent="0.2">
      <c r="A105" s="165"/>
      <c r="B105" s="91" t="s">
        <v>78</v>
      </c>
      <c r="C105" s="108" t="s">
        <v>146</v>
      </c>
      <c r="D105" s="109" t="s">
        <v>84</v>
      </c>
      <c r="E105" s="78" t="s">
        <v>85</v>
      </c>
      <c r="F105" s="78" t="s">
        <v>85</v>
      </c>
      <c r="G105" s="80" t="s">
        <v>147</v>
      </c>
      <c r="H105" s="81">
        <v>0</v>
      </c>
      <c r="I105" s="82">
        <v>29.25</v>
      </c>
      <c r="J105" s="82">
        <v>0</v>
      </c>
      <c r="K105" s="83">
        <f>I105+J105</f>
        <v>29.25</v>
      </c>
    </row>
    <row r="106" spans="1:11" x14ac:dyDescent="0.2">
      <c r="A106" s="165"/>
      <c r="B106" s="110"/>
      <c r="C106" s="151"/>
      <c r="D106" s="152"/>
      <c r="E106" s="79">
        <v>3599</v>
      </c>
      <c r="F106" s="79">
        <v>5222</v>
      </c>
      <c r="G106" s="71" t="s">
        <v>88</v>
      </c>
      <c r="H106" s="111">
        <v>0</v>
      </c>
      <c r="I106" s="73">
        <v>29.25</v>
      </c>
      <c r="J106" s="73">
        <f>J105</f>
        <v>0</v>
      </c>
      <c r="K106" s="74">
        <f>K105</f>
        <v>29.25</v>
      </c>
    </row>
    <row r="107" spans="1:11" x14ac:dyDescent="0.2">
      <c r="A107" s="165"/>
      <c r="B107" s="91" t="s">
        <v>78</v>
      </c>
      <c r="C107" s="108" t="s">
        <v>148</v>
      </c>
      <c r="D107" s="109" t="s">
        <v>84</v>
      </c>
      <c r="E107" s="78" t="s">
        <v>85</v>
      </c>
      <c r="F107" s="78" t="s">
        <v>85</v>
      </c>
      <c r="G107" s="80" t="s">
        <v>149</v>
      </c>
      <c r="H107" s="81">
        <v>0</v>
      </c>
      <c r="I107" s="82">
        <v>8</v>
      </c>
      <c r="J107" s="82">
        <v>0</v>
      </c>
      <c r="K107" s="83">
        <f>I107+J107</f>
        <v>8</v>
      </c>
    </row>
    <row r="108" spans="1:11" x14ac:dyDescent="0.2">
      <c r="A108" s="165"/>
      <c r="B108" s="110"/>
      <c r="C108" s="151"/>
      <c r="D108" s="152"/>
      <c r="E108" s="79">
        <v>3599</v>
      </c>
      <c r="F108" s="79">
        <v>5222</v>
      </c>
      <c r="G108" s="71" t="s">
        <v>88</v>
      </c>
      <c r="H108" s="111">
        <v>0</v>
      </c>
      <c r="I108" s="73">
        <v>8</v>
      </c>
      <c r="J108" s="73">
        <f>J107</f>
        <v>0</v>
      </c>
      <c r="K108" s="74">
        <f>K107</f>
        <v>8</v>
      </c>
    </row>
    <row r="109" spans="1:11" x14ac:dyDescent="0.2">
      <c r="A109" s="165"/>
      <c r="B109" s="91" t="s">
        <v>78</v>
      </c>
      <c r="C109" s="108" t="s">
        <v>150</v>
      </c>
      <c r="D109" s="109" t="s">
        <v>84</v>
      </c>
      <c r="E109" s="78" t="s">
        <v>85</v>
      </c>
      <c r="F109" s="78" t="s">
        <v>85</v>
      </c>
      <c r="G109" s="80" t="s">
        <v>151</v>
      </c>
      <c r="H109" s="81">
        <v>0</v>
      </c>
      <c r="I109" s="82">
        <v>36</v>
      </c>
      <c r="J109" s="82">
        <v>0</v>
      </c>
      <c r="K109" s="83">
        <f>I109+J109</f>
        <v>36</v>
      </c>
    </row>
    <row r="110" spans="1:11" x14ac:dyDescent="0.2">
      <c r="A110" s="165"/>
      <c r="B110" s="110"/>
      <c r="C110" s="151"/>
      <c r="D110" s="152"/>
      <c r="E110" s="79">
        <v>3599</v>
      </c>
      <c r="F110" s="79">
        <v>5222</v>
      </c>
      <c r="G110" s="71" t="s">
        <v>88</v>
      </c>
      <c r="H110" s="111">
        <v>0</v>
      </c>
      <c r="I110" s="73">
        <v>36</v>
      </c>
      <c r="J110" s="73">
        <v>0</v>
      </c>
      <c r="K110" s="74">
        <f>K109</f>
        <v>36</v>
      </c>
    </row>
    <row r="111" spans="1:11" x14ac:dyDescent="0.2">
      <c r="A111" s="165"/>
      <c r="B111" s="91" t="s">
        <v>78</v>
      </c>
      <c r="C111" s="108" t="s">
        <v>152</v>
      </c>
      <c r="D111" s="109" t="s">
        <v>84</v>
      </c>
      <c r="E111" s="78" t="s">
        <v>85</v>
      </c>
      <c r="F111" s="78" t="s">
        <v>85</v>
      </c>
      <c r="G111" s="80" t="s">
        <v>153</v>
      </c>
      <c r="H111" s="81">
        <v>0</v>
      </c>
      <c r="I111" s="82">
        <v>18.75</v>
      </c>
      <c r="J111" s="82">
        <v>0</v>
      </c>
      <c r="K111" s="83">
        <f>I111+J111</f>
        <v>18.75</v>
      </c>
    </row>
    <row r="112" spans="1:11" x14ac:dyDescent="0.2">
      <c r="A112" s="165"/>
      <c r="B112" s="110"/>
      <c r="C112" s="151"/>
      <c r="D112" s="152"/>
      <c r="E112" s="79">
        <v>3599</v>
      </c>
      <c r="F112" s="79">
        <v>5222</v>
      </c>
      <c r="G112" s="71" t="s">
        <v>88</v>
      </c>
      <c r="H112" s="111">
        <v>0</v>
      </c>
      <c r="I112" s="73">
        <v>18.75</v>
      </c>
      <c r="J112" s="73">
        <f>J111</f>
        <v>0</v>
      </c>
      <c r="K112" s="74">
        <f>K111</f>
        <v>18.75</v>
      </c>
    </row>
    <row r="113" spans="1:18" ht="22.5" x14ac:dyDescent="0.2">
      <c r="A113" s="165"/>
      <c r="B113" s="91" t="s">
        <v>78</v>
      </c>
      <c r="C113" s="108" t="s">
        <v>154</v>
      </c>
      <c r="D113" s="109" t="s">
        <v>84</v>
      </c>
      <c r="E113" s="78" t="s">
        <v>85</v>
      </c>
      <c r="F113" s="78" t="s">
        <v>85</v>
      </c>
      <c r="G113" s="80" t="s">
        <v>155</v>
      </c>
      <c r="H113" s="81">
        <v>0</v>
      </c>
      <c r="I113" s="82">
        <v>13.65</v>
      </c>
      <c r="J113" s="82">
        <v>0</v>
      </c>
      <c r="K113" s="83">
        <f>I113+J113</f>
        <v>13.65</v>
      </c>
    </row>
    <row r="114" spans="1:18" x14ac:dyDescent="0.2">
      <c r="A114" s="165"/>
      <c r="B114" s="110"/>
      <c r="C114" s="151"/>
      <c r="D114" s="152"/>
      <c r="E114" s="79">
        <v>3599</v>
      </c>
      <c r="F114" s="79">
        <v>5222</v>
      </c>
      <c r="G114" s="71" t="s">
        <v>88</v>
      </c>
      <c r="H114" s="111">
        <v>0</v>
      </c>
      <c r="I114" s="73">
        <v>13.65</v>
      </c>
      <c r="J114" s="73">
        <f>J113</f>
        <v>0</v>
      </c>
      <c r="K114" s="74">
        <f>K113</f>
        <v>13.65</v>
      </c>
    </row>
    <row r="115" spans="1:18" x14ac:dyDescent="0.2">
      <c r="A115" s="165"/>
      <c r="B115" s="91" t="s">
        <v>78</v>
      </c>
      <c r="C115" s="108" t="s">
        <v>156</v>
      </c>
      <c r="D115" s="109" t="s">
        <v>84</v>
      </c>
      <c r="E115" s="78" t="s">
        <v>85</v>
      </c>
      <c r="F115" s="78" t="s">
        <v>85</v>
      </c>
      <c r="G115" s="80" t="s">
        <v>157</v>
      </c>
      <c r="H115" s="81">
        <v>0</v>
      </c>
      <c r="I115" s="82">
        <v>22.1</v>
      </c>
      <c r="J115" s="82">
        <v>0</v>
      </c>
      <c r="K115" s="83">
        <f>I115+J115</f>
        <v>22.1</v>
      </c>
    </row>
    <row r="116" spans="1:18" x14ac:dyDescent="0.2">
      <c r="A116" s="165"/>
      <c r="B116" s="110"/>
      <c r="C116" s="151"/>
      <c r="D116" s="152"/>
      <c r="E116" s="79">
        <v>3599</v>
      </c>
      <c r="F116" s="79">
        <v>5222</v>
      </c>
      <c r="G116" s="71" t="s">
        <v>88</v>
      </c>
      <c r="H116" s="111">
        <v>0</v>
      </c>
      <c r="I116" s="73">
        <v>22.1</v>
      </c>
      <c r="J116" s="73">
        <f>J115</f>
        <v>0</v>
      </c>
      <c r="K116" s="74">
        <f>K115</f>
        <v>22.1</v>
      </c>
    </row>
    <row r="117" spans="1:18" ht="22.5" x14ac:dyDescent="0.2">
      <c r="A117" s="165"/>
      <c r="B117" s="91" t="s">
        <v>78</v>
      </c>
      <c r="C117" s="108" t="s">
        <v>158</v>
      </c>
      <c r="D117" s="109" t="s">
        <v>84</v>
      </c>
      <c r="E117" s="78" t="s">
        <v>85</v>
      </c>
      <c r="F117" s="78" t="s">
        <v>85</v>
      </c>
      <c r="G117" s="80" t="s">
        <v>159</v>
      </c>
      <c r="H117" s="81">
        <v>0</v>
      </c>
      <c r="I117" s="82">
        <v>31.85</v>
      </c>
      <c r="J117" s="82">
        <v>0</v>
      </c>
      <c r="K117" s="83">
        <f>I117+J117</f>
        <v>31.85</v>
      </c>
    </row>
    <row r="118" spans="1:18" ht="22.5" x14ac:dyDescent="0.2">
      <c r="A118" s="165"/>
      <c r="B118" s="110"/>
      <c r="C118" s="151"/>
      <c r="D118" s="152"/>
      <c r="E118" s="79">
        <v>3599</v>
      </c>
      <c r="F118" s="79">
        <v>5221</v>
      </c>
      <c r="G118" s="71" t="s">
        <v>134</v>
      </c>
      <c r="H118" s="111">
        <v>0</v>
      </c>
      <c r="I118" s="73">
        <v>31.85</v>
      </c>
      <c r="J118" s="73">
        <f>J117</f>
        <v>0</v>
      </c>
      <c r="K118" s="74">
        <f>K117</f>
        <v>31.85</v>
      </c>
    </row>
    <row r="119" spans="1:18" x14ac:dyDescent="0.2">
      <c r="A119" s="165"/>
      <c r="B119" s="91" t="s">
        <v>78</v>
      </c>
      <c r="C119" s="108" t="s">
        <v>160</v>
      </c>
      <c r="D119" s="109" t="s">
        <v>84</v>
      </c>
      <c r="E119" s="78" t="s">
        <v>85</v>
      </c>
      <c r="F119" s="78" t="s">
        <v>85</v>
      </c>
      <c r="G119" s="80" t="s">
        <v>161</v>
      </c>
      <c r="H119" s="81">
        <v>0</v>
      </c>
      <c r="I119" s="82">
        <v>7.15</v>
      </c>
      <c r="J119" s="82">
        <v>0</v>
      </c>
      <c r="K119" s="83">
        <f>I119+J119</f>
        <v>7.15</v>
      </c>
    </row>
    <row r="120" spans="1:18" x14ac:dyDescent="0.2">
      <c r="A120" s="165"/>
      <c r="B120" s="110"/>
      <c r="C120" s="151"/>
      <c r="D120" s="152"/>
      <c r="E120" s="79">
        <v>3599</v>
      </c>
      <c r="F120" s="79">
        <v>5222</v>
      </c>
      <c r="G120" s="90" t="s">
        <v>88</v>
      </c>
      <c r="H120" s="111">
        <v>0</v>
      </c>
      <c r="I120" s="73">
        <v>7.15</v>
      </c>
      <c r="J120" s="73">
        <f>J119</f>
        <v>0</v>
      </c>
      <c r="K120" s="112">
        <f>K119</f>
        <v>7.15</v>
      </c>
    </row>
    <row r="121" spans="1:18" s="84" customFormat="1" ht="15" x14ac:dyDescent="0.25">
      <c r="A121" s="165"/>
      <c r="B121" s="113" t="s">
        <v>78</v>
      </c>
      <c r="C121" s="114">
        <v>9020000</v>
      </c>
      <c r="D121" s="115" t="s">
        <v>84</v>
      </c>
      <c r="E121" s="93" t="s">
        <v>85</v>
      </c>
      <c r="F121" s="93" t="s">
        <v>85</v>
      </c>
      <c r="G121" s="94" t="s">
        <v>130</v>
      </c>
      <c r="H121" s="116">
        <v>500</v>
      </c>
      <c r="I121" s="95">
        <v>500</v>
      </c>
      <c r="J121" s="95">
        <v>-498.66199999999998</v>
      </c>
      <c r="K121" s="117">
        <f>I121+J121</f>
        <v>1.3380000000000223</v>
      </c>
      <c r="R121" s="86"/>
    </row>
    <row r="122" spans="1:18" x14ac:dyDescent="0.2">
      <c r="A122" s="165"/>
      <c r="B122" s="110"/>
      <c r="C122" s="114"/>
      <c r="D122" s="118"/>
      <c r="E122" s="79">
        <v>3599</v>
      </c>
      <c r="F122" s="79">
        <v>5901</v>
      </c>
      <c r="G122" s="71" t="s">
        <v>86</v>
      </c>
      <c r="H122" s="111">
        <v>500</v>
      </c>
      <c r="I122" s="73">
        <v>500</v>
      </c>
      <c r="J122" s="73">
        <f>J121</f>
        <v>-498.66199999999998</v>
      </c>
      <c r="K122" s="74">
        <f>K121</f>
        <v>1.3380000000000223</v>
      </c>
    </row>
    <row r="123" spans="1:18" ht="22.5" x14ac:dyDescent="0.2">
      <c r="A123" s="165"/>
      <c r="B123" s="91" t="s">
        <v>78</v>
      </c>
      <c r="C123" s="76">
        <v>9020001</v>
      </c>
      <c r="D123" s="119" t="s">
        <v>84</v>
      </c>
      <c r="E123" s="78" t="s">
        <v>85</v>
      </c>
      <c r="F123" s="78" t="s">
        <v>85</v>
      </c>
      <c r="G123" s="120" t="s">
        <v>162</v>
      </c>
      <c r="H123" s="81">
        <v>0</v>
      </c>
      <c r="I123" s="81">
        <v>0</v>
      </c>
      <c r="J123" s="82">
        <v>24.5</v>
      </c>
      <c r="K123" s="83">
        <f t="shared" ref="K123" si="108">I123+J123</f>
        <v>24.5</v>
      </c>
    </row>
    <row r="124" spans="1:18" ht="22.5" x14ac:dyDescent="0.2">
      <c r="A124" s="165"/>
      <c r="B124" s="110"/>
      <c r="C124" s="76"/>
      <c r="D124" s="119"/>
      <c r="E124" s="70">
        <v>3599</v>
      </c>
      <c r="F124" s="70">
        <v>5221</v>
      </c>
      <c r="G124" s="71" t="s">
        <v>134</v>
      </c>
      <c r="H124" s="111">
        <v>0</v>
      </c>
      <c r="I124" s="111">
        <v>0</v>
      </c>
      <c r="J124" s="73">
        <f>J123</f>
        <v>24.5</v>
      </c>
      <c r="K124" s="74">
        <f t="shared" ref="K124" si="109">K123</f>
        <v>24.5</v>
      </c>
    </row>
    <row r="125" spans="1:18" s="84" customFormat="1" ht="23.25" x14ac:dyDescent="0.25">
      <c r="A125" s="165"/>
      <c r="B125" s="91" t="s">
        <v>78</v>
      </c>
      <c r="C125" s="76">
        <v>9020002</v>
      </c>
      <c r="D125" s="119" t="s">
        <v>84</v>
      </c>
      <c r="E125" s="78" t="s">
        <v>85</v>
      </c>
      <c r="F125" s="78" t="s">
        <v>85</v>
      </c>
      <c r="G125" s="120" t="s">
        <v>133</v>
      </c>
      <c r="H125" s="81">
        <v>0</v>
      </c>
      <c r="I125" s="81">
        <v>0</v>
      </c>
      <c r="J125" s="82">
        <v>35</v>
      </c>
      <c r="K125" s="83">
        <f t="shared" ref="K125" si="110">I125+J125</f>
        <v>35</v>
      </c>
    </row>
    <row r="126" spans="1:18" ht="22.5" x14ac:dyDescent="0.2">
      <c r="A126" s="165"/>
      <c r="B126" s="110"/>
      <c r="C126" s="76"/>
      <c r="D126" s="119"/>
      <c r="E126" s="70">
        <v>3599</v>
      </c>
      <c r="F126" s="70">
        <v>5221</v>
      </c>
      <c r="G126" s="71" t="s">
        <v>134</v>
      </c>
      <c r="H126" s="111">
        <v>0</v>
      </c>
      <c r="I126" s="111">
        <v>0</v>
      </c>
      <c r="J126" s="73">
        <f>J125</f>
        <v>35</v>
      </c>
      <c r="K126" s="74">
        <f t="shared" ref="K126" si="111">K125</f>
        <v>35</v>
      </c>
      <c r="R126"/>
    </row>
    <row r="127" spans="1:18" s="84" customFormat="1" ht="15" x14ac:dyDescent="0.25">
      <c r="A127" s="165"/>
      <c r="B127" s="91" t="s">
        <v>78</v>
      </c>
      <c r="C127" s="76">
        <v>9020003</v>
      </c>
      <c r="D127" s="119" t="s">
        <v>84</v>
      </c>
      <c r="E127" s="78" t="s">
        <v>85</v>
      </c>
      <c r="F127" s="78" t="s">
        <v>85</v>
      </c>
      <c r="G127" s="120" t="s">
        <v>163</v>
      </c>
      <c r="H127" s="81">
        <v>0</v>
      </c>
      <c r="I127" s="81">
        <v>0</v>
      </c>
      <c r="J127" s="82">
        <v>14</v>
      </c>
      <c r="K127" s="83">
        <f t="shared" ref="K127" si="112">I127+J127</f>
        <v>14</v>
      </c>
    </row>
    <row r="128" spans="1:18" x14ac:dyDescent="0.2">
      <c r="A128" s="165"/>
      <c r="B128" s="110"/>
      <c r="C128" s="76"/>
      <c r="D128" s="119"/>
      <c r="E128" s="70">
        <v>3599</v>
      </c>
      <c r="F128" s="70">
        <v>5222</v>
      </c>
      <c r="G128" s="71" t="s">
        <v>88</v>
      </c>
      <c r="H128" s="111">
        <v>0</v>
      </c>
      <c r="I128" s="111">
        <v>0</v>
      </c>
      <c r="J128" s="73">
        <f>J127</f>
        <v>14</v>
      </c>
      <c r="K128" s="74">
        <f t="shared" ref="K128" si="113">K127</f>
        <v>14</v>
      </c>
      <c r="R128"/>
    </row>
    <row r="129" spans="1:18" s="84" customFormat="1" ht="15" x14ac:dyDescent="0.25">
      <c r="A129" s="165"/>
      <c r="B129" s="91" t="s">
        <v>78</v>
      </c>
      <c r="C129" s="76">
        <v>9020004</v>
      </c>
      <c r="D129" s="119" t="s">
        <v>84</v>
      </c>
      <c r="E129" s="78" t="s">
        <v>85</v>
      </c>
      <c r="F129" s="78" t="s">
        <v>85</v>
      </c>
      <c r="G129" s="120" t="s">
        <v>164</v>
      </c>
      <c r="H129" s="81">
        <v>0</v>
      </c>
      <c r="I129" s="81">
        <v>0</v>
      </c>
      <c r="J129" s="82">
        <v>30</v>
      </c>
      <c r="K129" s="83">
        <f t="shared" ref="K129" si="114">I129+J129</f>
        <v>30</v>
      </c>
    </row>
    <row r="130" spans="1:18" x14ac:dyDescent="0.2">
      <c r="A130" s="165"/>
      <c r="B130" s="110"/>
      <c r="C130" s="76"/>
      <c r="D130" s="119"/>
      <c r="E130" s="70">
        <v>3599</v>
      </c>
      <c r="F130" s="70">
        <v>5222</v>
      </c>
      <c r="G130" s="71" t="s">
        <v>88</v>
      </c>
      <c r="H130" s="111">
        <v>0</v>
      </c>
      <c r="I130" s="111">
        <v>0</v>
      </c>
      <c r="J130" s="73">
        <f>J129</f>
        <v>30</v>
      </c>
      <c r="K130" s="74">
        <f t="shared" ref="K130" si="115">K129</f>
        <v>30</v>
      </c>
      <c r="R130"/>
    </row>
    <row r="131" spans="1:18" s="84" customFormat="1" ht="15" x14ac:dyDescent="0.25">
      <c r="A131" s="165"/>
      <c r="B131" s="91" t="s">
        <v>78</v>
      </c>
      <c r="C131" s="76">
        <v>9020005</v>
      </c>
      <c r="D131" s="119" t="s">
        <v>84</v>
      </c>
      <c r="E131" s="78" t="s">
        <v>85</v>
      </c>
      <c r="F131" s="78" t="s">
        <v>85</v>
      </c>
      <c r="G131" s="120" t="s">
        <v>165</v>
      </c>
      <c r="H131" s="81">
        <v>0</v>
      </c>
      <c r="I131" s="81">
        <v>0</v>
      </c>
      <c r="J131" s="82">
        <v>15.4</v>
      </c>
      <c r="K131" s="83">
        <f t="shared" ref="K131" si="116">I131+J131</f>
        <v>15.4</v>
      </c>
    </row>
    <row r="132" spans="1:18" ht="22.5" x14ac:dyDescent="0.2">
      <c r="A132" s="165"/>
      <c r="B132" s="110"/>
      <c r="C132" s="76"/>
      <c r="D132" s="119"/>
      <c r="E132" s="70">
        <v>3599</v>
      </c>
      <c r="F132" s="70">
        <v>5221</v>
      </c>
      <c r="G132" s="71" t="s">
        <v>134</v>
      </c>
      <c r="H132" s="111">
        <v>0</v>
      </c>
      <c r="I132" s="111">
        <v>0</v>
      </c>
      <c r="J132" s="73">
        <f>J131</f>
        <v>15.4</v>
      </c>
      <c r="K132" s="74">
        <f t="shared" ref="K132" si="117">K131</f>
        <v>15.4</v>
      </c>
      <c r="R132"/>
    </row>
    <row r="133" spans="1:18" s="84" customFormat="1" ht="15" x14ac:dyDescent="0.25">
      <c r="A133" s="165"/>
      <c r="B133" s="91" t="s">
        <v>78</v>
      </c>
      <c r="C133" s="76">
        <v>9020006</v>
      </c>
      <c r="D133" s="119" t="s">
        <v>84</v>
      </c>
      <c r="E133" s="78" t="s">
        <v>85</v>
      </c>
      <c r="F133" s="78" t="s">
        <v>85</v>
      </c>
      <c r="G133" s="120" t="s">
        <v>166</v>
      </c>
      <c r="H133" s="81">
        <v>0</v>
      </c>
      <c r="I133" s="81">
        <v>0</v>
      </c>
      <c r="J133" s="82">
        <v>15</v>
      </c>
      <c r="K133" s="83">
        <f t="shared" ref="K133" si="118">I133+J133</f>
        <v>15</v>
      </c>
    </row>
    <row r="134" spans="1:18" ht="22.5" x14ac:dyDescent="0.2">
      <c r="A134" s="165"/>
      <c r="B134" s="110"/>
      <c r="C134" s="76"/>
      <c r="D134" s="119"/>
      <c r="E134" s="70">
        <v>3599</v>
      </c>
      <c r="F134" s="70">
        <v>5213</v>
      </c>
      <c r="G134" s="71" t="s">
        <v>167</v>
      </c>
      <c r="H134" s="111">
        <v>0</v>
      </c>
      <c r="I134" s="111">
        <v>0</v>
      </c>
      <c r="J134" s="73">
        <f>J133</f>
        <v>15</v>
      </c>
      <c r="K134" s="74">
        <f t="shared" ref="K134" si="119">K133</f>
        <v>15</v>
      </c>
      <c r="R134"/>
    </row>
    <row r="135" spans="1:18" s="84" customFormat="1" ht="23.25" x14ac:dyDescent="0.25">
      <c r="A135" s="165"/>
      <c r="B135" s="91" t="s">
        <v>78</v>
      </c>
      <c r="C135" s="76">
        <v>9020007</v>
      </c>
      <c r="D135" s="119" t="s">
        <v>84</v>
      </c>
      <c r="E135" s="78" t="s">
        <v>85</v>
      </c>
      <c r="F135" s="78" t="s">
        <v>85</v>
      </c>
      <c r="G135" s="120" t="s">
        <v>168</v>
      </c>
      <c r="H135" s="81">
        <v>0</v>
      </c>
      <c r="I135" s="81">
        <v>0</v>
      </c>
      <c r="J135" s="82">
        <v>36</v>
      </c>
      <c r="K135" s="83">
        <f t="shared" ref="K135" si="120">I135+J135</f>
        <v>36</v>
      </c>
    </row>
    <row r="136" spans="1:18" x14ac:dyDescent="0.2">
      <c r="A136" s="165"/>
      <c r="B136" s="110"/>
      <c r="C136" s="76"/>
      <c r="D136" s="119"/>
      <c r="E136" s="70">
        <v>3599</v>
      </c>
      <c r="F136" s="70">
        <v>5222</v>
      </c>
      <c r="G136" s="71" t="s">
        <v>88</v>
      </c>
      <c r="H136" s="111">
        <v>0</v>
      </c>
      <c r="I136" s="111">
        <v>0</v>
      </c>
      <c r="J136" s="73">
        <f>J135</f>
        <v>36</v>
      </c>
      <c r="K136" s="74">
        <f t="shared" ref="K136" si="121">K135</f>
        <v>36</v>
      </c>
      <c r="R136"/>
    </row>
    <row r="137" spans="1:18" s="84" customFormat="1" ht="23.25" x14ac:dyDescent="0.25">
      <c r="A137" s="165"/>
      <c r="B137" s="91" t="s">
        <v>78</v>
      </c>
      <c r="C137" s="76">
        <v>9020008</v>
      </c>
      <c r="D137" s="119" t="s">
        <v>84</v>
      </c>
      <c r="E137" s="78" t="s">
        <v>85</v>
      </c>
      <c r="F137" s="78" t="s">
        <v>85</v>
      </c>
      <c r="G137" s="120" t="s">
        <v>169</v>
      </c>
      <c r="H137" s="81">
        <v>0</v>
      </c>
      <c r="I137" s="81">
        <v>0</v>
      </c>
      <c r="J137" s="82">
        <v>34.799999999999997</v>
      </c>
      <c r="K137" s="83">
        <f t="shared" ref="K137" si="122">I137+J137</f>
        <v>34.799999999999997</v>
      </c>
    </row>
    <row r="138" spans="1:18" x14ac:dyDescent="0.2">
      <c r="A138" s="165"/>
      <c r="B138" s="110"/>
      <c r="C138" s="76"/>
      <c r="D138" s="119"/>
      <c r="E138" s="70">
        <v>3599</v>
      </c>
      <c r="F138" s="70">
        <v>5222</v>
      </c>
      <c r="G138" s="71" t="s">
        <v>88</v>
      </c>
      <c r="H138" s="111">
        <v>0</v>
      </c>
      <c r="I138" s="111">
        <v>0</v>
      </c>
      <c r="J138" s="73">
        <f>J137</f>
        <v>34.799999999999997</v>
      </c>
      <c r="K138" s="74">
        <f t="shared" ref="K138" si="123">K137</f>
        <v>34.799999999999997</v>
      </c>
      <c r="R138"/>
    </row>
    <row r="139" spans="1:18" s="84" customFormat="1" ht="23.25" x14ac:dyDescent="0.25">
      <c r="A139" s="165"/>
      <c r="B139" s="91" t="s">
        <v>78</v>
      </c>
      <c r="C139" s="76">
        <v>9020009</v>
      </c>
      <c r="D139" s="119" t="s">
        <v>84</v>
      </c>
      <c r="E139" s="78" t="s">
        <v>85</v>
      </c>
      <c r="F139" s="78" t="s">
        <v>85</v>
      </c>
      <c r="G139" s="120" t="s">
        <v>170</v>
      </c>
      <c r="H139" s="81">
        <v>0</v>
      </c>
      <c r="I139" s="81">
        <v>0</v>
      </c>
      <c r="J139" s="82">
        <v>25.92</v>
      </c>
      <c r="K139" s="83">
        <f t="shared" ref="K139" si="124">I139+J139</f>
        <v>25.92</v>
      </c>
    </row>
    <row r="140" spans="1:18" x14ac:dyDescent="0.2">
      <c r="A140" s="165"/>
      <c r="B140" s="110"/>
      <c r="C140" s="76"/>
      <c r="D140" s="119"/>
      <c r="E140" s="70">
        <v>3599</v>
      </c>
      <c r="F140" s="70">
        <v>5222</v>
      </c>
      <c r="G140" s="71" t="s">
        <v>88</v>
      </c>
      <c r="H140" s="111">
        <v>0</v>
      </c>
      <c r="I140" s="111">
        <v>0</v>
      </c>
      <c r="J140" s="73">
        <f>J139</f>
        <v>25.92</v>
      </c>
      <c r="K140" s="74">
        <f t="shared" ref="K140" si="125">K139</f>
        <v>25.92</v>
      </c>
      <c r="R140"/>
    </row>
    <row r="141" spans="1:18" s="84" customFormat="1" ht="23.25" x14ac:dyDescent="0.25">
      <c r="A141" s="165"/>
      <c r="B141" s="91" t="s">
        <v>78</v>
      </c>
      <c r="C141" s="76">
        <v>9020010</v>
      </c>
      <c r="D141" s="119" t="s">
        <v>142</v>
      </c>
      <c r="E141" s="78" t="s">
        <v>85</v>
      </c>
      <c r="F141" s="78" t="s">
        <v>85</v>
      </c>
      <c r="G141" s="120" t="s">
        <v>171</v>
      </c>
      <c r="H141" s="81">
        <v>0</v>
      </c>
      <c r="I141" s="81">
        <v>0</v>
      </c>
      <c r="J141" s="82">
        <v>9.6</v>
      </c>
      <c r="K141" s="83">
        <f t="shared" ref="K141" si="126">I141+J141</f>
        <v>9.6</v>
      </c>
    </row>
    <row r="142" spans="1:18" x14ac:dyDescent="0.2">
      <c r="A142" s="165"/>
      <c r="B142" s="110"/>
      <c r="C142" s="76"/>
      <c r="D142" s="119"/>
      <c r="E142" s="70">
        <v>3599</v>
      </c>
      <c r="F142" s="70">
        <v>5321</v>
      </c>
      <c r="G142" s="71" t="s">
        <v>99</v>
      </c>
      <c r="H142" s="111">
        <v>0</v>
      </c>
      <c r="I142" s="111">
        <v>0</v>
      </c>
      <c r="J142" s="73">
        <f>J141</f>
        <v>9.6</v>
      </c>
      <c r="K142" s="74">
        <f t="shared" ref="K142" si="127">K141</f>
        <v>9.6</v>
      </c>
      <c r="R142"/>
    </row>
    <row r="143" spans="1:18" s="84" customFormat="1" ht="15" x14ac:dyDescent="0.25">
      <c r="A143" s="165"/>
      <c r="B143" s="91" t="s">
        <v>78</v>
      </c>
      <c r="C143" s="76">
        <v>9020011</v>
      </c>
      <c r="D143" s="119" t="s">
        <v>84</v>
      </c>
      <c r="E143" s="78" t="s">
        <v>85</v>
      </c>
      <c r="F143" s="78" t="s">
        <v>85</v>
      </c>
      <c r="G143" s="120" t="s">
        <v>172</v>
      </c>
      <c r="H143" s="81">
        <v>0</v>
      </c>
      <c r="I143" s="81">
        <v>0</v>
      </c>
      <c r="J143" s="82">
        <v>31.5</v>
      </c>
      <c r="K143" s="83">
        <f t="shared" ref="K143" si="128">I143+J143</f>
        <v>31.5</v>
      </c>
    </row>
    <row r="144" spans="1:18" x14ac:dyDescent="0.2">
      <c r="A144" s="165"/>
      <c r="B144" s="110"/>
      <c r="C144" s="76"/>
      <c r="D144" s="119"/>
      <c r="E144" s="70">
        <v>3599</v>
      </c>
      <c r="F144" s="70">
        <v>5222</v>
      </c>
      <c r="G144" s="71" t="s">
        <v>88</v>
      </c>
      <c r="H144" s="111">
        <v>0</v>
      </c>
      <c r="I144" s="111">
        <v>0</v>
      </c>
      <c r="J144" s="73">
        <f>J143</f>
        <v>31.5</v>
      </c>
      <c r="K144" s="74">
        <f t="shared" ref="K144" si="129">K143</f>
        <v>31.5</v>
      </c>
      <c r="R144"/>
    </row>
    <row r="145" spans="1:18" s="84" customFormat="1" ht="15" x14ac:dyDescent="0.25">
      <c r="A145" s="165"/>
      <c r="B145" s="91" t="s">
        <v>78</v>
      </c>
      <c r="C145" s="76">
        <v>9020012</v>
      </c>
      <c r="D145" s="119" t="s">
        <v>84</v>
      </c>
      <c r="E145" s="78" t="s">
        <v>85</v>
      </c>
      <c r="F145" s="78" t="s">
        <v>85</v>
      </c>
      <c r="G145" s="120" t="s">
        <v>173</v>
      </c>
      <c r="H145" s="81">
        <v>0</v>
      </c>
      <c r="I145" s="81">
        <v>0</v>
      </c>
      <c r="J145" s="82">
        <v>31.5</v>
      </c>
      <c r="K145" s="83">
        <f t="shared" ref="K145" si="130">I145+J145</f>
        <v>31.5</v>
      </c>
    </row>
    <row r="146" spans="1:18" x14ac:dyDescent="0.2">
      <c r="A146" s="165"/>
      <c r="B146" s="110"/>
      <c r="C146" s="76"/>
      <c r="D146" s="119"/>
      <c r="E146" s="70">
        <v>3599</v>
      </c>
      <c r="F146" s="70">
        <v>5222</v>
      </c>
      <c r="G146" s="71" t="s">
        <v>88</v>
      </c>
      <c r="H146" s="111">
        <v>0</v>
      </c>
      <c r="I146" s="111">
        <v>0</v>
      </c>
      <c r="J146" s="73">
        <f>J145</f>
        <v>31.5</v>
      </c>
      <c r="K146" s="74">
        <f t="shared" ref="K146" si="131">K145</f>
        <v>31.5</v>
      </c>
      <c r="R146"/>
    </row>
    <row r="147" spans="1:18" s="84" customFormat="1" ht="15" x14ac:dyDescent="0.25">
      <c r="A147" s="165"/>
      <c r="B147" s="91" t="s">
        <v>78</v>
      </c>
      <c r="C147" s="76">
        <v>9020013</v>
      </c>
      <c r="D147" s="119" t="s">
        <v>84</v>
      </c>
      <c r="E147" s="78" t="s">
        <v>85</v>
      </c>
      <c r="F147" s="78" t="s">
        <v>85</v>
      </c>
      <c r="G147" s="120" t="s">
        <v>174</v>
      </c>
      <c r="H147" s="81">
        <v>0</v>
      </c>
      <c r="I147" s="81">
        <v>0</v>
      </c>
      <c r="J147" s="82">
        <v>11.9</v>
      </c>
      <c r="K147" s="83">
        <f t="shared" ref="K147" si="132">I147+J147</f>
        <v>11.9</v>
      </c>
    </row>
    <row r="148" spans="1:18" x14ac:dyDescent="0.2">
      <c r="A148" s="165"/>
      <c r="B148" s="110"/>
      <c r="C148" s="76"/>
      <c r="D148" s="119"/>
      <c r="E148" s="70">
        <v>3599</v>
      </c>
      <c r="F148" s="70">
        <v>5222</v>
      </c>
      <c r="G148" s="71" t="s">
        <v>88</v>
      </c>
      <c r="H148" s="111">
        <v>0</v>
      </c>
      <c r="I148" s="111">
        <v>0</v>
      </c>
      <c r="J148" s="73">
        <f>J147</f>
        <v>11.9</v>
      </c>
      <c r="K148" s="74">
        <f t="shared" ref="K148" si="133">K147</f>
        <v>11.9</v>
      </c>
      <c r="R148"/>
    </row>
    <row r="149" spans="1:18" s="84" customFormat="1" ht="15" x14ac:dyDescent="0.25">
      <c r="A149" s="165"/>
      <c r="B149" s="91" t="s">
        <v>78</v>
      </c>
      <c r="C149" s="76">
        <v>9020014</v>
      </c>
      <c r="D149" s="119" t="s">
        <v>84</v>
      </c>
      <c r="E149" s="78" t="s">
        <v>85</v>
      </c>
      <c r="F149" s="78" t="s">
        <v>85</v>
      </c>
      <c r="G149" s="120" t="s">
        <v>175</v>
      </c>
      <c r="H149" s="81">
        <v>0</v>
      </c>
      <c r="I149" s="81">
        <v>0</v>
      </c>
      <c r="J149" s="82">
        <v>13.25</v>
      </c>
      <c r="K149" s="83">
        <f t="shared" ref="K149" si="134">I149+J149</f>
        <v>13.25</v>
      </c>
    </row>
    <row r="150" spans="1:18" x14ac:dyDescent="0.2">
      <c r="A150" s="165"/>
      <c r="B150" s="110"/>
      <c r="C150" s="76"/>
      <c r="D150" s="121"/>
      <c r="E150" s="70">
        <v>3599</v>
      </c>
      <c r="F150" s="70">
        <v>5222</v>
      </c>
      <c r="G150" s="71" t="s">
        <v>88</v>
      </c>
      <c r="H150" s="111">
        <v>0</v>
      </c>
      <c r="I150" s="111">
        <v>0</v>
      </c>
      <c r="J150" s="73">
        <f>J149</f>
        <v>13.25</v>
      </c>
      <c r="K150" s="74">
        <f t="shared" ref="K150" si="135">K149</f>
        <v>13.25</v>
      </c>
      <c r="R150"/>
    </row>
    <row r="151" spans="1:18" s="84" customFormat="1" ht="23.25" x14ac:dyDescent="0.25">
      <c r="A151" s="165"/>
      <c r="B151" s="91" t="s">
        <v>78</v>
      </c>
      <c r="C151" s="76">
        <v>9020015</v>
      </c>
      <c r="D151" s="121" t="s">
        <v>84</v>
      </c>
      <c r="E151" s="78" t="s">
        <v>85</v>
      </c>
      <c r="F151" s="78" t="s">
        <v>85</v>
      </c>
      <c r="G151" s="120" t="s">
        <v>176</v>
      </c>
      <c r="H151" s="81">
        <v>0</v>
      </c>
      <c r="I151" s="81">
        <v>0</v>
      </c>
      <c r="J151" s="82">
        <v>30.968</v>
      </c>
      <c r="K151" s="83">
        <f t="shared" ref="K151" si="136">I151+J151</f>
        <v>30.968</v>
      </c>
    </row>
    <row r="152" spans="1:18" x14ac:dyDescent="0.2">
      <c r="A152" s="165"/>
      <c r="B152" s="110"/>
      <c r="C152" s="76"/>
      <c r="D152" s="121"/>
      <c r="E152" s="70">
        <v>3599</v>
      </c>
      <c r="F152" s="70">
        <v>5222</v>
      </c>
      <c r="G152" s="71" t="s">
        <v>88</v>
      </c>
      <c r="H152" s="111">
        <v>0</v>
      </c>
      <c r="I152" s="111">
        <v>0</v>
      </c>
      <c r="J152" s="73">
        <f>J151</f>
        <v>30.968</v>
      </c>
      <c r="K152" s="74">
        <f t="shared" ref="K152" si="137">K151</f>
        <v>30.968</v>
      </c>
      <c r="R152"/>
    </row>
    <row r="153" spans="1:18" s="84" customFormat="1" ht="15" x14ac:dyDescent="0.25">
      <c r="A153" s="165"/>
      <c r="B153" s="91" t="s">
        <v>78</v>
      </c>
      <c r="C153" s="76">
        <v>9020016</v>
      </c>
      <c r="D153" s="121" t="s">
        <v>84</v>
      </c>
      <c r="E153" s="78" t="s">
        <v>85</v>
      </c>
      <c r="F153" s="78" t="s">
        <v>85</v>
      </c>
      <c r="G153" s="120" t="s">
        <v>177</v>
      </c>
      <c r="H153" s="81">
        <v>0</v>
      </c>
      <c r="I153" s="81">
        <v>0</v>
      </c>
      <c r="J153" s="82">
        <v>30</v>
      </c>
      <c r="K153" s="83">
        <f t="shared" ref="K153" si="138">I153+J153</f>
        <v>30</v>
      </c>
    </row>
    <row r="154" spans="1:18" x14ac:dyDescent="0.2">
      <c r="A154" s="165"/>
      <c r="B154" s="110"/>
      <c r="C154" s="76"/>
      <c r="D154" s="121"/>
      <c r="E154" s="70">
        <v>3599</v>
      </c>
      <c r="F154" s="70">
        <v>5222</v>
      </c>
      <c r="G154" s="71" t="s">
        <v>88</v>
      </c>
      <c r="H154" s="111">
        <v>0</v>
      </c>
      <c r="I154" s="111">
        <v>0</v>
      </c>
      <c r="J154" s="73">
        <f>J153</f>
        <v>30</v>
      </c>
      <c r="K154" s="74">
        <f t="shared" ref="K154" si="139">K153</f>
        <v>30</v>
      </c>
      <c r="R154"/>
    </row>
    <row r="155" spans="1:18" s="84" customFormat="1" ht="15" customHeight="1" x14ac:dyDescent="0.25">
      <c r="A155" s="165"/>
      <c r="B155" s="91" t="s">
        <v>78</v>
      </c>
      <c r="C155" s="76">
        <v>9020017</v>
      </c>
      <c r="D155" s="121" t="s">
        <v>84</v>
      </c>
      <c r="E155" s="78" t="s">
        <v>85</v>
      </c>
      <c r="F155" s="78" t="s">
        <v>85</v>
      </c>
      <c r="G155" s="120" t="s">
        <v>178</v>
      </c>
      <c r="H155" s="81">
        <v>0</v>
      </c>
      <c r="I155" s="81">
        <v>0</v>
      </c>
      <c r="J155" s="82">
        <v>15</v>
      </c>
      <c r="K155" s="83">
        <f t="shared" ref="K155" si="140">I155+J155</f>
        <v>15</v>
      </c>
    </row>
    <row r="156" spans="1:18" x14ac:dyDescent="0.2">
      <c r="A156" s="165"/>
      <c r="B156" s="110"/>
      <c r="C156" s="76"/>
      <c r="D156" s="121"/>
      <c r="E156" s="70">
        <v>3599</v>
      </c>
      <c r="F156" s="70">
        <v>5222</v>
      </c>
      <c r="G156" s="71" t="s">
        <v>88</v>
      </c>
      <c r="H156" s="111">
        <v>0</v>
      </c>
      <c r="I156" s="111">
        <v>0</v>
      </c>
      <c r="J156" s="73">
        <f>J155</f>
        <v>15</v>
      </c>
      <c r="K156" s="74">
        <f t="shared" ref="K156" si="141">K155</f>
        <v>15</v>
      </c>
      <c r="R156"/>
    </row>
    <row r="157" spans="1:18" s="84" customFormat="1" ht="15" x14ac:dyDescent="0.25">
      <c r="A157" s="165"/>
      <c r="B157" s="91" t="s">
        <v>78</v>
      </c>
      <c r="C157" s="76">
        <v>9020018</v>
      </c>
      <c r="D157" s="121" t="s">
        <v>84</v>
      </c>
      <c r="E157" s="78" t="s">
        <v>85</v>
      </c>
      <c r="F157" s="78" t="s">
        <v>85</v>
      </c>
      <c r="G157" s="120" t="s">
        <v>153</v>
      </c>
      <c r="H157" s="81">
        <v>0</v>
      </c>
      <c r="I157" s="81">
        <v>0</v>
      </c>
      <c r="J157" s="82">
        <v>35</v>
      </c>
      <c r="K157" s="83">
        <f t="shared" ref="K157" si="142">I157+J157</f>
        <v>35</v>
      </c>
    </row>
    <row r="158" spans="1:18" x14ac:dyDescent="0.2">
      <c r="A158" s="165"/>
      <c r="B158" s="110"/>
      <c r="C158" s="76"/>
      <c r="D158" s="121"/>
      <c r="E158" s="70">
        <v>3599</v>
      </c>
      <c r="F158" s="70">
        <v>5222</v>
      </c>
      <c r="G158" s="71" t="s">
        <v>88</v>
      </c>
      <c r="H158" s="111">
        <v>0</v>
      </c>
      <c r="I158" s="111">
        <v>0</v>
      </c>
      <c r="J158" s="73">
        <f>J157</f>
        <v>35</v>
      </c>
      <c r="K158" s="74">
        <f t="shared" ref="K158" si="143">K157</f>
        <v>35</v>
      </c>
      <c r="R158"/>
    </row>
    <row r="159" spans="1:18" s="84" customFormat="1" ht="23.25" x14ac:dyDescent="0.25">
      <c r="A159" s="165"/>
      <c r="B159" s="91" t="s">
        <v>78</v>
      </c>
      <c r="C159" s="76">
        <v>9020019</v>
      </c>
      <c r="D159" s="121" t="s">
        <v>84</v>
      </c>
      <c r="E159" s="78" t="s">
        <v>85</v>
      </c>
      <c r="F159" s="78" t="s">
        <v>85</v>
      </c>
      <c r="G159" s="120" t="s">
        <v>179</v>
      </c>
      <c r="H159" s="81">
        <v>0</v>
      </c>
      <c r="I159" s="81">
        <v>0</v>
      </c>
      <c r="J159" s="82">
        <v>10.8</v>
      </c>
      <c r="K159" s="83">
        <f t="shared" ref="K159" si="144">I159+J159</f>
        <v>10.8</v>
      </c>
    </row>
    <row r="160" spans="1:18" x14ac:dyDescent="0.2">
      <c r="A160" s="165"/>
      <c r="B160" s="110"/>
      <c r="C160" s="76"/>
      <c r="D160" s="121"/>
      <c r="E160" s="70">
        <v>3599</v>
      </c>
      <c r="F160" s="70">
        <v>5222</v>
      </c>
      <c r="G160" s="71" t="s">
        <v>88</v>
      </c>
      <c r="H160" s="111">
        <v>0</v>
      </c>
      <c r="I160" s="111">
        <v>0</v>
      </c>
      <c r="J160" s="73">
        <f>J159</f>
        <v>10.8</v>
      </c>
      <c r="K160" s="74">
        <f t="shared" ref="K160" si="145">K159</f>
        <v>10.8</v>
      </c>
      <c r="R160"/>
    </row>
    <row r="161" spans="1:18" s="84" customFormat="1" ht="15" x14ac:dyDescent="0.25">
      <c r="A161" s="165"/>
      <c r="B161" s="91" t="s">
        <v>78</v>
      </c>
      <c r="C161" s="76">
        <v>9020020</v>
      </c>
      <c r="D161" s="121" t="s">
        <v>84</v>
      </c>
      <c r="E161" s="78" t="s">
        <v>85</v>
      </c>
      <c r="F161" s="78" t="s">
        <v>85</v>
      </c>
      <c r="G161" s="120" t="s">
        <v>180</v>
      </c>
      <c r="H161" s="81">
        <v>0</v>
      </c>
      <c r="I161" s="81">
        <v>0</v>
      </c>
      <c r="J161" s="82">
        <v>6.3</v>
      </c>
      <c r="K161" s="83">
        <f t="shared" ref="K161" si="146">I161+J161</f>
        <v>6.3</v>
      </c>
    </row>
    <row r="162" spans="1:18" x14ac:dyDescent="0.2">
      <c r="A162" s="165"/>
      <c r="B162" s="110"/>
      <c r="C162" s="76"/>
      <c r="D162" s="121"/>
      <c r="E162" s="70">
        <v>3599</v>
      </c>
      <c r="F162" s="70">
        <v>5222</v>
      </c>
      <c r="G162" s="71" t="s">
        <v>88</v>
      </c>
      <c r="H162" s="111">
        <v>0</v>
      </c>
      <c r="I162" s="111">
        <v>0</v>
      </c>
      <c r="J162" s="73">
        <f>J161</f>
        <v>6.3</v>
      </c>
      <c r="K162" s="74">
        <f t="shared" ref="K162" si="147">K161</f>
        <v>6.3</v>
      </c>
      <c r="R162"/>
    </row>
    <row r="163" spans="1:18" s="84" customFormat="1" ht="23.25" x14ac:dyDescent="0.25">
      <c r="A163" s="165"/>
      <c r="B163" s="91" t="s">
        <v>78</v>
      </c>
      <c r="C163" s="76">
        <v>9020021</v>
      </c>
      <c r="D163" s="121" t="s">
        <v>84</v>
      </c>
      <c r="E163" s="78" t="s">
        <v>85</v>
      </c>
      <c r="F163" s="78" t="s">
        <v>85</v>
      </c>
      <c r="G163" s="120" t="s">
        <v>181</v>
      </c>
      <c r="H163" s="81">
        <v>0</v>
      </c>
      <c r="I163" s="81">
        <v>0</v>
      </c>
      <c r="J163" s="82">
        <v>15.12</v>
      </c>
      <c r="K163" s="83">
        <f t="shared" ref="K163" si="148">I163+J163</f>
        <v>15.12</v>
      </c>
    </row>
    <row r="164" spans="1:18" x14ac:dyDescent="0.2">
      <c r="A164" s="165"/>
      <c r="B164" s="110"/>
      <c r="C164" s="76"/>
      <c r="D164" s="121"/>
      <c r="E164" s="70">
        <v>3599</v>
      </c>
      <c r="F164" s="70">
        <v>5222</v>
      </c>
      <c r="G164" s="71" t="s">
        <v>88</v>
      </c>
      <c r="H164" s="111">
        <v>0</v>
      </c>
      <c r="I164" s="111">
        <v>0</v>
      </c>
      <c r="J164" s="73">
        <f>J163</f>
        <v>15.12</v>
      </c>
      <c r="K164" s="74">
        <f t="shared" ref="K164" si="149">K163</f>
        <v>15.12</v>
      </c>
      <c r="R164"/>
    </row>
    <row r="165" spans="1:18" s="84" customFormat="1" ht="15" x14ac:dyDescent="0.25">
      <c r="A165" s="165"/>
      <c r="B165" s="91" t="s">
        <v>78</v>
      </c>
      <c r="C165" s="76">
        <v>9020022</v>
      </c>
      <c r="D165" s="121" t="s">
        <v>84</v>
      </c>
      <c r="E165" s="78" t="s">
        <v>85</v>
      </c>
      <c r="F165" s="78" t="s">
        <v>85</v>
      </c>
      <c r="G165" s="120" t="s">
        <v>182</v>
      </c>
      <c r="H165" s="81">
        <v>0</v>
      </c>
      <c r="I165" s="81">
        <v>0</v>
      </c>
      <c r="J165" s="82">
        <v>28.056000000000001</v>
      </c>
      <c r="K165" s="83">
        <f t="shared" ref="K165" si="150">I165+J165</f>
        <v>28.056000000000001</v>
      </c>
    </row>
    <row r="166" spans="1:18" x14ac:dyDescent="0.2">
      <c r="A166" s="165"/>
      <c r="B166" s="110"/>
      <c r="C166" s="76"/>
      <c r="D166" s="121"/>
      <c r="E166" s="70">
        <v>3599</v>
      </c>
      <c r="F166" s="70">
        <v>5222</v>
      </c>
      <c r="G166" s="71" t="s">
        <v>88</v>
      </c>
      <c r="H166" s="111">
        <v>0</v>
      </c>
      <c r="I166" s="111">
        <v>0</v>
      </c>
      <c r="J166" s="73">
        <f>J165</f>
        <v>28.056000000000001</v>
      </c>
      <c r="K166" s="74">
        <f t="shared" ref="K166" si="151">K165</f>
        <v>28.056000000000001</v>
      </c>
      <c r="R166"/>
    </row>
    <row r="167" spans="1:18" s="84" customFormat="1" ht="23.25" x14ac:dyDescent="0.25">
      <c r="A167" s="165"/>
      <c r="B167" s="91" t="s">
        <v>78</v>
      </c>
      <c r="C167" s="76">
        <v>9020023</v>
      </c>
      <c r="D167" s="121" t="s">
        <v>84</v>
      </c>
      <c r="E167" s="78" t="s">
        <v>85</v>
      </c>
      <c r="F167" s="78" t="s">
        <v>85</v>
      </c>
      <c r="G167" s="120" t="s">
        <v>183</v>
      </c>
      <c r="H167" s="81">
        <v>0</v>
      </c>
      <c r="I167" s="81">
        <v>0</v>
      </c>
      <c r="J167" s="82">
        <v>27</v>
      </c>
      <c r="K167" s="83">
        <f t="shared" ref="K167" si="152">I167+J167</f>
        <v>27</v>
      </c>
    </row>
    <row r="168" spans="1:18" x14ac:dyDescent="0.2">
      <c r="A168" s="165"/>
      <c r="B168" s="110"/>
      <c r="C168" s="76"/>
      <c r="D168" s="121"/>
      <c r="E168" s="70">
        <v>3599</v>
      </c>
      <c r="F168" s="70">
        <v>5222</v>
      </c>
      <c r="G168" s="71" t="s">
        <v>88</v>
      </c>
      <c r="H168" s="111">
        <v>0</v>
      </c>
      <c r="I168" s="111">
        <v>0</v>
      </c>
      <c r="J168" s="73">
        <f>J167</f>
        <v>27</v>
      </c>
      <c r="K168" s="74">
        <f t="shared" ref="K168" si="153">K167</f>
        <v>27</v>
      </c>
      <c r="R168"/>
    </row>
    <row r="169" spans="1:18" s="84" customFormat="1" ht="23.25" x14ac:dyDescent="0.25">
      <c r="A169" s="165"/>
      <c r="B169" s="91" t="s">
        <v>78</v>
      </c>
      <c r="C169" s="76">
        <v>9020024</v>
      </c>
      <c r="D169" s="121" t="s">
        <v>84</v>
      </c>
      <c r="E169" s="78" t="s">
        <v>85</v>
      </c>
      <c r="F169" s="78" t="s">
        <v>85</v>
      </c>
      <c r="G169" s="120" t="s">
        <v>184</v>
      </c>
      <c r="H169" s="81">
        <v>0</v>
      </c>
      <c r="I169" s="81">
        <v>0</v>
      </c>
      <c r="J169" s="82">
        <v>27.3</v>
      </c>
      <c r="K169" s="83">
        <f t="shared" ref="K169" si="154">I169+J169</f>
        <v>27.3</v>
      </c>
    </row>
    <row r="170" spans="1:18" ht="22.5" x14ac:dyDescent="0.2">
      <c r="A170" s="165"/>
      <c r="B170" s="110"/>
      <c r="C170" s="76"/>
      <c r="D170" s="121"/>
      <c r="E170" s="70">
        <v>3599</v>
      </c>
      <c r="F170" s="70">
        <v>5221</v>
      </c>
      <c r="G170" s="71" t="s">
        <v>134</v>
      </c>
      <c r="H170" s="111">
        <v>0</v>
      </c>
      <c r="I170" s="111">
        <v>0</v>
      </c>
      <c r="J170" s="73">
        <f>J169</f>
        <v>27.3</v>
      </c>
      <c r="K170" s="74">
        <f t="shared" ref="K170" si="155">K169</f>
        <v>27.3</v>
      </c>
      <c r="R170"/>
    </row>
    <row r="171" spans="1:18" s="84" customFormat="1" ht="15" x14ac:dyDescent="0.25">
      <c r="A171" s="165"/>
      <c r="B171" s="91" t="s">
        <v>78</v>
      </c>
      <c r="C171" s="76">
        <v>9020025</v>
      </c>
      <c r="D171" s="121" t="s">
        <v>84</v>
      </c>
      <c r="E171" s="78" t="s">
        <v>85</v>
      </c>
      <c r="F171" s="78" t="s">
        <v>85</v>
      </c>
      <c r="G171" s="120" t="s">
        <v>185</v>
      </c>
      <c r="H171" s="81">
        <v>0</v>
      </c>
      <c r="I171" s="81">
        <v>0</v>
      </c>
      <c r="J171" s="82">
        <v>9.42</v>
      </c>
      <c r="K171" s="83">
        <f t="shared" ref="K171" si="156">I171+J171</f>
        <v>9.42</v>
      </c>
    </row>
    <row r="172" spans="1:18" x14ac:dyDescent="0.2">
      <c r="A172" s="165"/>
      <c r="B172" s="110"/>
      <c r="C172" s="76"/>
      <c r="D172" s="121"/>
      <c r="E172" s="70">
        <v>3599</v>
      </c>
      <c r="F172" s="70">
        <v>5222</v>
      </c>
      <c r="G172" s="71" t="s">
        <v>88</v>
      </c>
      <c r="H172" s="111">
        <v>0</v>
      </c>
      <c r="I172" s="111">
        <v>0</v>
      </c>
      <c r="J172" s="73">
        <f>J171</f>
        <v>9.42</v>
      </c>
      <c r="K172" s="74">
        <f t="shared" ref="K172" si="157">K171</f>
        <v>9.42</v>
      </c>
      <c r="R172"/>
    </row>
    <row r="173" spans="1:18" s="84" customFormat="1" ht="15" x14ac:dyDescent="0.25">
      <c r="A173" s="165"/>
      <c r="B173" s="91" t="s">
        <v>78</v>
      </c>
      <c r="C173" s="76">
        <v>9020026</v>
      </c>
      <c r="D173" s="121" t="s">
        <v>84</v>
      </c>
      <c r="E173" s="78" t="s">
        <v>85</v>
      </c>
      <c r="F173" s="78" t="s">
        <v>85</v>
      </c>
      <c r="G173" s="120" t="s">
        <v>149</v>
      </c>
      <c r="H173" s="81">
        <v>0</v>
      </c>
      <c r="I173" s="81">
        <v>0</v>
      </c>
      <c r="J173" s="82">
        <v>9</v>
      </c>
      <c r="K173" s="83">
        <f t="shared" ref="K173" si="158">I173+J173</f>
        <v>9</v>
      </c>
    </row>
    <row r="174" spans="1:18" x14ac:dyDescent="0.2">
      <c r="A174" s="165"/>
      <c r="B174" s="110"/>
      <c r="C174" s="76"/>
      <c r="D174" s="121"/>
      <c r="E174" s="70">
        <v>3599</v>
      </c>
      <c r="F174" s="70">
        <v>5222</v>
      </c>
      <c r="G174" s="71" t="s">
        <v>88</v>
      </c>
      <c r="H174" s="111">
        <v>0</v>
      </c>
      <c r="I174" s="111">
        <v>0</v>
      </c>
      <c r="J174" s="73">
        <f>J173</f>
        <v>9</v>
      </c>
      <c r="K174" s="74">
        <f t="shared" ref="K174" si="159">K173</f>
        <v>9</v>
      </c>
      <c r="R174"/>
    </row>
    <row r="175" spans="1:18" s="84" customFormat="1" ht="15" x14ac:dyDescent="0.25">
      <c r="A175" s="165"/>
      <c r="B175" s="91" t="s">
        <v>78</v>
      </c>
      <c r="C175" s="76">
        <v>9020027</v>
      </c>
      <c r="D175" s="121" t="s">
        <v>84</v>
      </c>
      <c r="E175" s="78" t="s">
        <v>85</v>
      </c>
      <c r="F175" s="78" t="s">
        <v>85</v>
      </c>
      <c r="G175" s="120" t="s">
        <v>186</v>
      </c>
      <c r="H175" s="81">
        <v>0</v>
      </c>
      <c r="I175" s="81">
        <v>0</v>
      </c>
      <c r="J175" s="82">
        <v>28.8</v>
      </c>
      <c r="K175" s="83">
        <f t="shared" ref="K175" si="160">I175+J175</f>
        <v>28.8</v>
      </c>
    </row>
    <row r="176" spans="1:18" ht="13.5" thickBot="1" x14ac:dyDescent="0.25">
      <c r="A176" s="165"/>
      <c r="B176" s="110"/>
      <c r="C176" s="76"/>
      <c r="D176" s="121"/>
      <c r="E176" s="70">
        <v>3599</v>
      </c>
      <c r="F176" s="70">
        <v>5222</v>
      </c>
      <c r="G176" s="71" t="s">
        <v>88</v>
      </c>
      <c r="H176" s="111">
        <v>0</v>
      </c>
      <c r="I176" s="111">
        <v>0</v>
      </c>
      <c r="J176" s="73">
        <f>J175</f>
        <v>28.8</v>
      </c>
      <c r="K176" s="74">
        <f t="shared" ref="K176" si="161">K175</f>
        <v>28.8</v>
      </c>
      <c r="R176"/>
    </row>
    <row r="177" spans="1:18" s="84" customFormat="1" ht="14.25" customHeight="1" thickBot="1" x14ac:dyDescent="0.3">
      <c r="A177" s="165"/>
      <c r="B177" s="56" t="s">
        <v>78</v>
      </c>
      <c r="C177" s="155" t="s">
        <v>187</v>
      </c>
      <c r="D177" s="156"/>
      <c r="E177" s="156"/>
      <c r="F177" s="157"/>
      <c r="G177" s="57" t="s">
        <v>188</v>
      </c>
      <c r="H177" s="97">
        <f>H178+H180+H182+H184+H186+H188+H190+H192</f>
        <v>500</v>
      </c>
      <c r="I177" s="98">
        <f>I178+I180+I182+I184+I186+I188+I190+I192</f>
        <v>845.53399999999999</v>
      </c>
      <c r="J177" s="98">
        <f>J178+J180+J182+J184+J186+J188+J190+J192</f>
        <v>0</v>
      </c>
      <c r="K177" s="99">
        <f>K178+K180+K182+K184+K186+K188+K190+K192</f>
        <v>845.53399999999999</v>
      </c>
      <c r="P177"/>
      <c r="Q177"/>
      <c r="R177" s="86"/>
    </row>
    <row r="178" spans="1:18" s="127" customFormat="1" ht="14.25" customHeight="1" x14ac:dyDescent="0.25">
      <c r="A178" s="165"/>
      <c r="B178" s="122" t="s">
        <v>78</v>
      </c>
      <c r="C178" s="123" t="s">
        <v>189</v>
      </c>
      <c r="D178" s="124" t="s">
        <v>84</v>
      </c>
      <c r="E178" s="125" t="s">
        <v>85</v>
      </c>
      <c r="F178" s="125" t="s">
        <v>85</v>
      </c>
      <c r="G178" s="126" t="s">
        <v>188</v>
      </c>
      <c r="H178" s="66">
        <v>500</v>
      </c>
      <c r="I178" s="67">
        <v>500</v>
      </c>
      <c r="J178" s="67">
        <v>103.01600000000001</v>
      </c>
      <c r="K178" s="68">
        <f>I178+J178</f>
        <v>603.01599999999996</v>
      </c>
      <c r="P178" s="128"/>
      <c r="Q178" s="128"/>
      <c r="R178" s="129"/>
    </row>
    <row r="179" spans="1:18" s="135" customFormat="1" ht="14.25" customHeight="1" x14ac:dyDescent="0.2">
      <c r="A179" s="165"/>
      <c r="B179" s="130"/>
      <c r="C179" s="131"/>
      <c r="D179" s="132"/>
      <c r="E179" s="133" t="s">
        <v>91</v>
      </c>
      <c r="F179" s="133" t="s">
        <v>190</v>
      </c>
      <c r="G179" s="134" t="s">
        <v>86</v>
      </c>
      <c r="H179" s="72">
        <v>500</v>
      </c>
      <c r="I179" s="89">
        <v>500</v>
      </c>
      <c r="J179" s="89">
        <v>103.01600000000001</v>
      </c>
      <c r="K179" s="74">
        <f>K178</f>
        <v>603.01599999999996</v>
      </c>
      <c r="R179" s="136"/>
    </row>
    <row r="180" spans="1:18" ht="15" x14ac:dyDescent="0.25">
      <c r="A180" s="165"/>
      <c r="B180" s="100" t="s">
        <v>78</v>
      </c>
      <c r="C180" s="137" t="s">
        <v>191</v>
      </c>
      <c r="D180" s="138" t="s">
        <v>84</v>
      </c>
      <c r="E180" s="102" t="s">
        <v>85</v>
      </c>
      <c r="F180" s="102" t="s">
        <v>85</v>
      </c>
      <c r="G180" s="139" t="s">
        <v>188</v>
      </c>
      <c r="H180" s="104">
        <v>0</v>
      </c>
      <c r="I180" s="105">
        <v>103.01600000000001</v>
      </c>
      <c r="J180" s="105">
        <v>-103.01600000000001</v>
      </c>
      <c r="K180" s="106">
        <f>I180+J180</f>
        <v>0</v>
      </c>
      <c r="P180" s="84"/>
      <c r="Q180" s="84"/>
    </row>
    <row r="181" spans="1:18" x14ac:dyDescent="0.2">
      <c r="A181" s="165"/>
      <c r="B181" s="140"/>
      <c r="C181" s="108"/>
      <c r="D181" s="141"/>
      <c r="E181" s="70">
        <v>3599</v>
      </c>
      <c r="F181" s="70">
        <v>5901</v>
      </c>
      <c r="G181" s="71" t="s">
        <v>86</v>
      </c>
      <c r="H181" s="72">
        <v>0</v>
      </c>
      <c r="I181" s="89">
        <v>103.01600000000001</v>
      </c>
      <c r="J181" s="89">
        <f>J180</f>
        <v>-103.01600000000001</v>
      </c>
      <c r="K181" s="74">
        <f>K180</f>
        <v>0</v>
      </c>
    </row>
    <row r="182" spans="1:18" x14ac:dyDescent="0.2">
      <c r="A182" s="165"/>
      <c r="B182" s="100" t="s">
        <v>78</v>
      </c>
      <c r="C182" s="137" t="s">
        <v>192</v>
      </c>
      <c r="D182" s="138" t="s">
        <v>84</v>
      </c>
      <c r="E182" s="102" t="s">
        <v>85</v>
      </c>
      <c r="F182" s="102" t="s">
        <v>85</v>
      </c>
      <c r="G182" s="103" t="s">
        <v>193</v>
      </c>
      <c r="H182" s="104">
        <v>0</v>
      </c>
      <c r="I182" s="105">
        <v>25.725000000000001</v>
      </c>
      <c r="J182" s="105">
        <v>0</v>
      </c>
      <c r="K182" s="106">
        <f>I182+J182</f>
        <v>25.725000000000001</v>
      </c>
    </row>
    <row r="183" spans="1:18" x14ac:dyDescent="0.2">
      <c r="A183" s="165"/>
      <c r="B183" s="110"/>
      <c r="C183" s="151"/>
      <c r="D183" s="152"/>
      <c r="E183" s="79">
        <v>3599</v>
      </c>
      <c r="F183" s="79">
        <v>5493</v>
      </c>
      <c r="G183" s="71" t="s">
        <v>194</v>
      </c>
      <c r="H183" s="111">
        <v>0</v>
      </c>
      <c r="I183" s="73">
        <f>I182</f>
        <v>25.725000000000001</v>
      </c>
      <c r="J183" s="73">
        <v>0</v>
      </c>
      <c r="K183" s="74">
        <f>K182</f>
        <v>25.725000000000001</v>
      </c>
    </row>
    <row r="184" spans="1:18" ht="22.5" x14ac:dyDescent="0.2">
      <c r="A184" s="165"/>
      <c r="B184" s="91" t="s">
        <v>78</v>
      </c>
      <c r="C184" s="137" t="s">
        <v>195</v>
      </c>
      <c r="D184" s="138" t="s">
        <v>84</v>
      </c>
      <c r="E184" s="78" t="s">
        <v>85</v>
      </c>
      <c r="F184" s="78" t="s">
        <v>85</v>
      </c>
      <c r="G184" s="80" t="s">
        <v>196</v>
      </c>
      <c r="H184" s="81">
        <v>0</v>
      </c>
      <c r="I184" s="82">
        <v>44.5</v>
      </c>
      <c r="J184" s="82">
        <v>0</v>
      </c>
      <c r="K184" s="83">
        <f>I184+J184</f>
        <v>44.5</v>
      </c>
    </row>
    <row r="185" spans="1:18" ht="22.5" x14ac:dyDescent="0.2">
      <c r="A185" s="165"/>
      <c r="B185" s="110"/>
      <c r="C185" s="151"/>
      <c r="D185" s="152"/>
      <c r="E185" s="79">
        <v>3599</v>
      </c>
      <c r="F185" s="79">
        <v>6371</v>
      </c>
      <c r="G185" s="71" t="s">
        <v>197</v>
      </c>
      <c r="H185" s="111">
        <v>0</v>
      </c>
      <c r="I185" s="73">
        <f>I184</f>
        <v>44.5</v>
      </c>
      <c r="J185" s="73">
        <v>0</v>
      </c>
      <c r="K185" s="74">
        <f>K184</f>
        <v>44.5</v>
      </c>
    </row>
    <row r="186" spans="1:18" x14ac:dyDescent="0.2">
      <c r="A186" s="165"/>
      <c r="B186" s="91" t="s">
        <v>78</v>
      </c>
      <c r="C186" s="137" t="s">
        <v>198</v>
      </c>
      <c r="D186" s="138" t="s">
        <v>84</v>
      </c>
      <c r="E186" s="78" t="s">
        <v>85</v>
      </c>
      <c r="F186" s="78" t="s">
        <v>85</v>
      </c>
      <c r="G186" s="80" t="s">
        <v>199</v>
      </c>
      <c r="H186" s="81">
        <v>0</v>
      </c>
      <c r="I186" s="82">
        <v>21.84</v>
      </c>
      <c r="J186" s="82">
        <v>0</v>
      </c>
      <c r="K186" s="83">
        <f>I186+J186</f>
        <v>21.84</v>
      </c>
    </row>
    <row r="187" spans="1:18" x14ac:dyDescent="0.2">
      <c r="A187" s="165"/>
      <c r="B187" s="110"/>
      <c r="C187" s="151"/>
      <c r="D187" s="152"/>
      <c r="E187" s="79">
        <v>3599</v>
      </c>
      <c r="F187" s="79">
        <v>5493</v>
      </c>
      <c r="G187" s="71" t="s">
        <v>194</v>
      </c>
      <c r="H187" s="111">
        <v>0</v>
      </c>
      <c r="I187" s="73">
        <f>I186</f>
        <v>21.84</v>
      </c>
      <c r="J187" s="73">
        <v>0</v>
      </c>
      <c r="K187" s="74">
        <f>K186</f>
        <v>21.84</v>
      </c>
    </row>
    <row r="188" spans="1:18" x14ac:dyDescent="0.2">
      <c r="A188" s="165"/>
      <c r="B188" s="91" t="s">
        <v>78</v>
      </c>
      <c r="C188" s="137" t="s">
        <v>200</v>
      </c>
      <c r="D188" s="138" t="s">
        <v>84</v>
      </c>
      <c r="E188" s="78" t="s">
        <v>85</v>
      </c>
      <c r="F188" s="78" t="s">
        <v>85</v>
      </c>
      <c r="G188" s="80" t="s">
        <v>201</v>
      </c>
      <c r="H188" s="81">
        <v>0</v>
      </c>
      <c r="I188" s="82">
        <v>10.452999999999999</v>
      </c>
      <c r="J188" s="82">
        <v>0</v>
      </c>
      <c r="K188" s="83">
        <f>I188+J188</f>
        <v>10.452999999999999</v>
      </c>
    </row>
    <row r="189" spans="1:18" x14ac:dyDescent="0.2">
      <c r="A189" s="165"/>
      <c r="B189" s="110"/>
      <c r="C189" s="151"/>
      <c r="D189" s="152"/>
      <c r="E189" s="79">
        <v>3599</v>
      </c>
      <c r="F189" s="79">
        <v>5493</v>
      </c>
      <c r="G189" s="71" t="s">
        <v>194</v>
      </c>
      <c r="H189" s="111">
        <v>0</v>
      </c>
      <c r="I189" s="73">
        <f>I188</f>
        <v>10.452999999999999</v>
      </c>
      <c r="J189" s="73">
        <v>0</v>
      </c>
      <c r="K189" s="74">
        <f>K188</f>
        <v>10.452999999999999</v>
      </c>
    </row>
    <row r="190" spans="1:18" ht="22.5" x14ac:dyDescent="0.2">
      <c r="A190" s="165"/>
      <c r="B190" s="91" t="s">
        <v>78</v>
      </c>
      <c r="C190" s="137" t="s">
        <v>202</v>
      </c>
      <c r="D190" s="138" t="s">
        <v>84</v>
      </c>
      <c r="E190" s="78" t="s">
        <v>85</v>
      </c>
      <c r="F190" s="78" t="s">
        <v>85</v>
      </c>
      <c r="G190" s="80" t="s">
        <v>203</v>
      </c>
      <c r="H190" s="81">
        <v>0</v>
      </c>
      <c r="I190" s="82">
        <v>70</v>
      </c>
      <c r="J190" s="82">
        <v>0</v>
      </c>
      <c r="K190" s="83">
        <f>I190+J190</f>
        <v>70</v>
      </c>
    </row>
    <row r="191" spans="1:18" ht="22.5" x14ac:dyDescent="0.2">
      <c r="A191" s="165"/>
      <c r="B191" s="110"/>
      <c r="C191" s="151"/>
      <c r="D191" s="152"/>
      <c r="E191" s="79">
        <v>3599</v>
      </c>
      <c r="F191" s="79">
        <v>6371</v>
      </c>
      <c r="G191" s="71" t="s">
        <v>197</v>
      </c>
      <c r="H191" s="111">
        <v>0</v>
      </c>
      <c r="I191" s="73">
        <f>I190</f>
        <v>70</v>
      </c>
      <c r="J191" s="73">
        <v>0</v>
      </c>
      <c r="K191" s="74">
        <f>K190</f>
        <v>70</v>
      </c>
    </row>
    <row r="192" spans="1:18" x14ac:dyDescent="0.2">
      <c r="A192" s="165"/>
      <c r="B192" s="91" t="s">
        <v>78</v>
      </c>
      <c r="C192" s="137" t="s">
        <v>204</v>
      </c>
      <c r="D192" s="138" t="s">
        <v>84</v>
      </c>
      <c r="E192" s="78" t="s">
        <v>85</v>
      </c>
      <c r="F192" s="78" t="s">
        <v>85</v>
      </c>
      <c r="G192" s="80" t="s">
        <v>205</v>
      </c>
      <c r="H192" s="81">
        <v>0</v>
      </c>
      <c r="I192" s="82">
        <v>70</v>
      </c>
      <c r="J192" s="82">
        <v>0</v>
      </c>
      <c r="K192" s="83">
        <f>I192+J192</f>
        <v>70</v>
      </c>
    </row>
    <row r="193" spans="1:11" ht="23.25" thickBot="1" x14ac:dyDescent="0.25">
      <c r="A193" s="166"/>
      <c r="B193" s="142"/>
      <c r="C193" s="153"/>
      <c r="D193" s="154"/>
      <c r="E193" s="143">
        <v>3599</v>
      </c>
      <c r="F193" s="143">
        <v>6371</v>
      </c>
      <c r="G193" s="144" t="s">
        <v>197</v>
      </c>
      <c r="H193" s="145">
        <v>0</v>
      </c>
      <c r="I193" s="146">
        <f>I192</f>
        <v>70</v>
      </c>
      <c r="J193" s="146">
        <f>J192</f>
        <v>0</v>
      </c>
      <c r="K193" s="147">
        <f>K192</f>
        <v>70</v>
      </c>
    </row>
  </sheetData>
  <mergeCells count="31">
    <mergeCell ref="A1:K1"/>
    <mergeCell ref="A2:K2"/>
    <mergeCell ref="A3:K3"/>
    <mergeCell ref="A5:A193"/>
    <mergeCell ref="C5:D5"/>
    <mergeCell ref="C6:F6"/>
    <mergeCell ref="C7:F7"/>
    <mergeCell ref="C9:D9"/>
    <mergeCell ref="C90:F90"/>
    <mergeCell ref="C92:D92"/>
    <mergeCell ref="C116:D116"/>
    <mergeCell ref="C94:D94"/>
    <mergeCell ref="C96:D96"/>
    <mergeCell ref="C98:D98"/>
    <mergeCell ref="C100:D100"/>
    <mergeCell ref="C102:D102"/>
    <mergeCell ref="C104:D104"/>
    <mergeCell ref="C106:D106"/>
    <mergeCell ref="C108:D108"/>
    <mergeCell ref="C110:D110"/>
    <mergeCell ref="C112:D112"/>
    <mergeCell ref="C114:D114"/>
    <mergeCell ref="C189:D189"/>
    <mergeCell ref="C191:D191"/>
    <mergeCell ref="C193:D193"/>
    <mergeCell ref="C118:D118"/>
    <mergeCell ref="C120:D120"/>
    <mergeCell ref="C177:F177"/>
    <mergeCell ref="C183:D183"/>
    <mergeCell ref="C185:D185"/>
    <mergeCell ref="C187:D187"/>
  </mergeCells>
  <pageMargins left="0.7" right="0.7" top="0.78740157499999996" bottom="0.78740157499999996" header="0.3" footer="0.3"/>
  <pageSetup paperSize="9" scale="85" orientation="portrait" r:id="rId1"/>
  <rowBreaks count="4" manualBreakCount="4">
    <brk id="47" max="16383" man="1"/>
    <brk id="89" max="16383" man="1"/>
    <brk id="132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926 09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Bubenikova Lucie</cp:lastModifiedBy>
  <cp:lastPrinted>2016-06-08T14:02:04Z</cp:lastPrinted>
  <dcterms:created xsi:type="dcterms:W3CDTF">2007-12-18T12:40:54Z</dcterms:created>
  <dcterms:modified xsi:type="dcterms:W3CDTF">2016-06-08T14:02:13Z</dcterms:modified>
</cp:coreProperties>
</file>