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970" windowWidth="18120" windowHeight="6645" activeTab="0"/>
  </bookViews>
  <sheets>
    <sheet name="Bilance PaV" sheetId="1" r:id="rId1"/>
    <sheet name="923 14 OISNM" sheetId="2" r:id="rId2"/>
    <sheet name="923 02 ORREP" sheetId="3" r:id="rId3"/>
    <sheet name="923 03 EO rezervy" sheetId="4" r:id="rId4"/>
  </sheets>
  <definedNames>
    <definedName name="_xlnm.Print_Area" localSheetId="1">'923 14 OISNM'!$A$1:$I$35</definedName>
  </definedNames>
  <calcPr fullCalcOnLoad="1"/>
</workbook>
</file>

<file path=xl/sharedStrings.xml><?xml version="1.0" encoding="utf-8"?>
<sst xmlns="http://schemas.openxmlformats.org/spreadsheetml/2006/main" count="227" uniqueCount="115">
  <si>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</si>
  <si>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</si>
  <si>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</si>
  <si>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</si>
  <si>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</si>
  <si>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</si>
  <si>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</si>
  <si>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</si>
  <si>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</si>
  <si>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</si>
  <si>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</si>
  <si>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</si>
  <si>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</si>
  <si>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</si>
  <si>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</si>
  <si>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</si>
  <si>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</si>
  <si>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</si>
  <si>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</si>
  <si>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</si>
  <si>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</si>
  <si>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</si>
  <si>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</si>
  <si>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</si>
  <si>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</si>
  <si>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</si>
  <si>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</si>
  <si>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</si>
  <si>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</si>
  <si>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</si>
  <si>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</si>
  <si>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</si>
  <si>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</si>
  <si>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</si>
  <si>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</si>
  <si>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</si>
  <si>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</si>
  <si>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</si>
  <si>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</si>
  <si>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</si>
  <si>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</si>
  <si>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</si>
  <si>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</si>
  <si>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</si>
  <si>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</si>
  <si>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</si>
  <si>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</si>
  <si>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</si>
  <si>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</si>
  <si>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</si>
  <si>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</si>
  <si>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</si>
  <si>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</si>
  <si>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</si>
  <si>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</si>
  <si>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</si>
  <si>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</si>
  <si>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</si>
  <si>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</si>
  <si>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</si>
  <si>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</si>
  <si>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</si>
  <si>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</si>
  <si>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</si>
  <si>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Odbor regionálního rozvoje a evropských projektů</t>
  </si>
  <si>
    <t>Kapitola 923 02 - Spolufinancování EU</t>
  </si>
  <si>
    <t>tis.Kč</t>
  </si>
  <si>
    <t>uk.</t>
  </si>
  <si>
    <t>č.a.</t>
  </si>
  <si>
    <t>§</t>
  </si>
  <si>
    <t>UZ</t>
  </si>
  <si>
    <t xml:space="preserve"> S P O L U F I N A N C O V Á N Í   E U</t>
  </si>
  <si>
    <t>SR 2016</t>
  </si>
  <si>
    <t>UR 2016</t>
  </si>
  <si>
    <t>SU</t>
  </si>
  <si>
    <t>x</t>
  </si>
  <si>
    <t>Běžné a kapitálové výdaje resortu celkem</t>
  </si>
  <si>
    <t>3741</t>
  </si>
  <si>
    <t>5169</t>
  </si>
  <si>
    <t>106515011</t>
  </si>
  <si>
    <t>Nákup ostatních služeb</t>
  </si>
  <si>
    <t>Změna rozpočtu - rozpočtové opatření č. 199/16</t>
  </si>
  <si>
    <t>ZR-RO č. 199/16</t>
  </si>
  <si>
    <t>08620090000</t>
  </si>
  <si>
    <t>OP ŽP - Podpora populace kuňky ohnivé v evropsky významné lokalitě Cihelenské rybníky</t>
  </si>
  <si>
    <t>Odbor investic a správy nemovitého majetku</t>
  </si>
  <si>
    <t>Kapitola 923 14 - Spolufinancování EU</t>
  </si>
  <si>
    <t>106100000</t>
  </si>
  <si>
    <t>budovy, haly a stavby</t>
  </si>
  <si>
    <t>106515974</t>
  </si>
  <si>
    <t>nákup ostatních služeb</t>
  </si>
  <si>
    <t>04620030000</t>
  </si>
  <si>
    <t>IROP Centra odborného vzdělávání Libereckého kraje</t>
  </si>
  <si>
    <t>107100000</t>
  </si>
  <si>
    <t>107117968</t>
  </si>
  <si>
    <t>107517969</t>
  </si>
  <si>
    <t>107117015</t>
  </si>
  <si>
    <t>107517016</t>
  </si>
  <si>
    <t>08620010000</t>
  </si>
  <si>
    <t>OP ŽP II - Revitalizace Cihelenských rybníků</t>
  </si>
  <si>
    <t>000000000</t>
  </si>
  <si>
    <t>06620150000</t>
  </si>
  <si>
    <t>PD IROP - II/268 Mimoň - hranice Libereckého kraje</t>
  </si>
  <si>
    <t>06620160000</t>
  </si>
  <si>
    <t>PD IROP - II/290 Roprachtice - Kořenov</t>
  </si>
  <si>
    <t>06620170000</t>
  </si>
  <si>
    <t>PD IROP - II/610 Turnov - hranice Libereckého kraje</t>
  </si>
  <si>
    <t>Ekonomický odbor</t>
  </si>
  <si>
    <t>Kapitola 923 03 - Spolufinancování EU</t>
  </si>
  <si>
    <t>č.a. (ORG)</t>
  </si>
  <si>
    <t>S P O L U F I N A N C O V Á N Í   E U</t>
  </si>
  <si>
    <t>UR II  2016</t>
  </si>
  <si>
    <t>0000</t>
  </si>
  <si>
    <t>Kofinancování IROP a TOP</t>
  </si>
  <si>
    <t>Nespecifikované rezervy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</si>
</sst>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000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9" fillId="0" borderId="0" xfId="58" applyFont="1" applyAlignment="1">
      <alignment/>
      <protection/>
    </xf>
    <xf numFmtId="0" fontId="8" fillId="0" borderId="0" xfId="53">
      <alignment/>
      <protection/>
    </xf>
    <xf numFmtId="0" fontId="0" fillId="0" borderId="0" xfId="48">
      <alignment/>
      <protection/>
    </xf>
    <xf numFmtId="0" fontId="12" fillId="0" borderId="0" xfId="56" applyFont="1" applyFill="1" applyBorder="1" applyAlignment="1">
      <alignment horizontal="center"/>
      <protection/>
    </xf>
    <xf numFmtId="49" fontId="12" fillId="0" borderId="0" xfId="56" applyNumberFormat="1" applyFont="1" applyFill="1" applyBorder="1" applyAlignment="1">
      <alignment horizontal="center"/>
      <protection/>
    </xf>
    <xf numFmtId="4" fontId="12" fillId="0" borderId="0" xfId="50" applyNumberFormat="1" applyFont="1" applyFill="1" applyBorder="1">
      <alignment/>
      <protection/>
    </xf>
    <xf numFmtId="4" fontId="12" fillId="0" borderId="0" xfId="56" applyNumberFormat="1" applyFont="1" applyFill="1" applyBorder="1" applyAlignment="1">
      <alignment/>
      <protection/>
    </xf>
    <xf numFmtId="165" fontId="12" fillId="0" borderId="0" xfId="56" applyNumberFormat="1" applyFont="1" applyFill="1" applyBorder="1" applyAlignment="1">
      <alignment/>
      <protection/>
    </xf>
    <xf numFmtId="0" fontId="0" fillId="0" borderId="0" xfId="54" applyFill="1">
      <alignment/>
      <protection/>
    </xf>
    <xf numFmtId="4" fontId="0" fillId="0" borderId="0" xfId="54" applyNumberFormat="1" applyFill="1">
      <alignment/>
      <protection/>
    </xf>
    <xf numFmtId="0" fontId="13" fillId="0" borderId="0" xfId="54" applyFont="1" applyFill="1" applyAlignment="1">
      <alignment horizont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13" fillId="0" borderId="24" xfId="54" applyFont="1" applyFill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/>
      <protection/>
    </xf>
    <xf numFmtId="0" fontId="13" fillId="0" borderId="24" xfId="54" applyFont="1" applyFill="1" applyBorder="1" applyAlignment="1">
      <alignment horizontal="center" vertical="center"/>
      <protection/>
    </xf>
    <xf numFmtId="0" fontId="13" fillId="0" borderId="20" xfId="50" applyFont="1" applyFill="1" applyBorder="1" applyAlignment="1">
      <alignment horizontal="center" vertical="center"/>
      <protection/>
    </xf>
    <xf numFmtId="0" fontId="13" fillId="0" borderId="20" xfId="51" applyFont="1" applyFill="1" applyBorder="1" applyAlignment="1">
      <alignment horizontal="center" vertical="center" wrapText="1"/>
      <protection/>
    </xf>
    <xf numFmtId="0" fontId="13" fillId="0" borderId="26" xfId="50" applyFont="1" applyFill="1" applyBorder="1" applyAlignment="1">
      <alignment horizontal="center" vertical="center"/>
      <protection/>
    </xf>
    <xf numFmtId="0" fontId="13" fillId="0" borderId="19" xfId="54" applyFont="1" applyFill="1" applyBorder="1" applyAlignment="1">
      <alignment horizontal="center" vertical="center"/>
      <protection/>
    </xf>
    <xf numFmtId="0" fontId="13" fillId="0" borderId="27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left" vertical="center"/>
      <protection/>
    </xf>
    <xf numFmtId="4" fontId="13" fillId="0" borderId="20" xfId="54" applyNumberFormat="1" applyFont="1" applyFill="1" applyBorder="1" applyAlignment="1">
      <alignment vertical="center"/>
      <protection/>
    </xf>
    <xf numFmtId="4" fontId="58" fillId="0" borderId="20" xfId="54" applyNumberFormat="1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center" vertical="center"/>
      <protection/>
    </xf>
    <xf numFmtId="49" fontId="12" fillId="34" borderId="29" xfId="56" applyNumberFormat="1" applyFont="1" applyFill="1" applyBorder="1" applyAlignment="1">
      <alignment horizontal="center" vertical="center"/>
      <protection/>
    </xf>
    <xf numFmtId="0" fontId="13" fillId="0" borderId="29" xfId="57" applyFont="1" applyFill="1" applyBorder="1" applyAlignment="1">
      <alignment horizontal="center" vertical="center"/>
      <protection/>
    </xf>
    <xf numFmtId="49" fontId="13" fillId="0" borderId="30" xfId="57" applyNumberFormat="1" applyFont="1" applyFill="1" applyBorder="1" applyAlignment="1">
      <alignment horizontal="center" vertical="center"/>
      <protection/>
    </xf>
    <xf numFmtId="0" fontId="13" fillId="0" borderId="29" xfId="57" applyFont="1" applyFill="1" applyBorder="1" applyAlignment="1">
      <alignment vertical="center" wrapText="1"/>
      <protection/>
    </xf>
    <xf numFmtId="4" fontId="13" fillId="0" borderId="31" xfId="57" applyNumberFormat="1" applyFont="1" applyFill="1" applyBorder="1" applyAlignment="1">
      <alignment vertical="center"/>
      <protection/>
    </xf>
    <xf numFmtId="4" fontId="58" fillId="0" borderId="29" xfId="57" applyNumberFormat="1" applyFont="1" applyFill="1" applyBorder="1" applyAlignment="1">
      <alignment vertical="center"/>
      <protection/>
    </xf>
    <xf numFmtId="4" fontId="13" fillId="0" borderId="32" xfId="57" applyNumberFormat="1" applyFont="1" applyFill="1" applyBorder="1" applyAlignment="1">
      <alignment vertical="center"/>
      <protection/>
    </xf>
    <xf numFmtId="4" fontId="12" fillId="0" borderId="0" xfId="55" applyNumberFormat="1" applyFont="1">
      <alignment/>
      <protection/>
    </xf>
    <xf numFmtId="0" fontId="0" fillId="0" borderId="0" xfId="55">
      <alignment/>
      <protection/>
    </xf>
    <xf numFmtId="0" fontId="13" fillId="0" borderId="33" xfId="57" applyFont="1" applyFill="1" applyBorder="1" applyAlignment="1">
      <alignment horizontal="center" vertical="center"/>
      <protection/>
    </xf>
    <xf numFmtId="49" fontId="13" fillId="0" borderId="22" xfId="57" applyNumberFormat="1" applyFont="1" applyFill="1" applyBorder="1" applyAlignment="1">
      <alignment horizontal="center" vertical="center"/>
      <protection/>
    </xf>
    <xf numFmtId="49" fontId="12" fillId="34" borderId="34" xfId="56" applyNumberFormat="1" applyFont="1" applyFill="1" applyBorder="1" applyAlignment="1">
      <alignment horizontal="center" vertical="center"/>
      <protection/>
    </xf>
    <xf numFmtId="0" fontId="12" fillId="34" borderId="35" xfId="56" applyFont="1" applyFill="1" applyBorder="1" applyAlignment="1">
      <alignment vertical="center"/>
      <protection/>
    </xf>
    <xf numFmtId="4" fontId="12" fillId="34" borderId="34" xfId="52" applyNumberFormat="1" applyFont="1" applyFill="1" applyBorder="1" applyAlignment="1">
      <alignment horizontal="right" vertical="center"/>
      <protection/>
    </xf>
    <xf numFmtId="4" fontId="59" fillId="0" borderId="34" xfId="57" applyNumberFormat="1" applyFont="1" applyFill="1" applyBorder="1" applyAlignment="1">
      <alignment vertical="center"/>
      <protection/>
    </xf>
    <xf numFmtId="4" fontId="12" fillId="0" borderId="36" xfId="57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center" vertical="center"/>
      <protection/>
    </xf>
    <xf numFmtId="49" fontId="12" fillId="0" borderId="0" xfId="56" applyNumberFormat="1" applyFont="1" applyFill="1" applyBorder="1" applyAlignment="1">
      <alignment horizontal="center" vertical="center"/>
      <protection/>
    </xf>
    <xf numFmtId="49" fontId="12" fillId="0" borderId="0" xfId="56" applyNumberFormat="1" applyFont="1" applyFill="1" applyBorder="1" applyAlignment="1">
      <alignment horizontal="left" vertical="center"/>
      <protection/>
    </xf>
    <xf numFmtId="0" fontId="12" fillId="0" borderId="0" xfId="56" applyFont="1" applyFill="1" applyBorder="1" applyAlignment="1">
      <alignment vertical="center"/>
      <protection/>
    </xf>
    <xf numFmtId="4" fontId="12" fillId="0" borderId="0" xfId="52" applyNumberFormat="1" applyFont="1" applyFill="1" applyBorder="1" applyAlignment="1">
      <alignment horizontal="right" vertical="center"/>
      <protection/>
    </xf>
    <xf numFmtId="4" fontId="12" fillId="0" borderId="0" xfId="56" applyNumberFormat="1" applyFont="1" applyFill="1" applyBorder="1" applyAlignment="1">
      <alignment vertical="center"/>
      <protection/>
    </xf>
    <xf numFmtId="4" fontId="0" fillId="0" borderId="0" xfId="55" applyNumberFormat="1">
      <alignment/>
      <protection/>
    </xf>
    <xf numFmtId="0" fontId="12" fillId="0" borderId="0" xfId="47" applyFont="1" applyAlignment="1">
      <alignment horizontal="right"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23" xfId="57" applyFont="1" applyFill="1" applyBorder="1" applyAlignment="1">
      <alignment horizontal="center" vertical="center"/>
      <protection/>
    </xf>
    <xf numFmtId="0" fontId="13" fillId="0" borderId="27" xfId="57" applyFont="1" applyFill="1" applyBorder="1" applyAlignment="1">
      <alignment horizontal="center" vertical="center"/>
      <protection/>
    </xf>
    <xf numFmtId="0" fontId="13" fillId="0" borderId="25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3" fillId="0" borderId="20" xfId="50" applyFont="1" applyBorder="1" applyAlignment="1">
      <alignment horizontal="center" vertical="center"/>
      <protection/>
    </xf>
    <xf numFmtId="0" fontId="13" fillId="0" borderId="26" xfId="50" applyFont="1" applyBorder="1" applyAlignment="1">
      <alignment horizontal="center" vertical="center"/>
      <protection/>
    </xf>
    <xf numFmtId="4" fontId="12" fillId="0" borderId="0" xfId="54" applyNumberFormat="1" applyFont="1" applyFill="1" applyAlignment="1">
      <alignment horizontal="center" vertical="center" wrapText="1"/>
      <protection/>
    </xf>
    <xf numFmtId="0" fontId="0" fillId="0" borderId="0" xfId="55" applyFill="1">
      <alignment/>
      <protection/>
    </xf>
    <xf numFmtId="4" fontId="0" fillId="0" borderId="0" xfId="55" applyNumberFormat="1" applyFill="1">
      <alignment/>
      <protection/>
    </xf>
    <xf numFmtId="0" fontId="13" fillId="0" borderId="19" xfId="57" applyFont="1" applyFill="1" applyBorder="1" applyAlignment="1">
      <alignment horizontal="center" vertical="center"/>
      <protection/>
    </xf>
    <xf numFmtId="0" fontId="13" fillId="0" borderId="20" xfId="57" applyFont="1" applyFill="1" applyBorder="1" applyAlignment="1">
      <alignment horizontal="center" vertical="center"/>
      <protection/>
    </xf>
    <xf numFmtId="0" fontId="13" fillId="0" borderId="20" xfId="57" applyFont="1" applyFill="1" applyBorder="1" applyAlignment="1">
      <alignment horizontal="left" vertical="center"/>
      <protection/>
    </xf>
    <xf numFmtId="4" fontId="13" fillId="0" borderId="37" xfId="57" applyNumberFormat="1" applyFont="1" applyFill="1" applyBorder="1" applyAlignment="1">
      <alignment vertical="center"/>
      <protection/>
    </xf>
    <xf numFmtId="4" fontId="13" fillId="0" borderId="26" xfId="57" applyNumberFormat="1" applyFont="1" applyFill="1" applyBorder="1" applyAlignment="1">
      <alignment vertical="center"/>
      <protection/>
    </xf>
    <xf numFmtId="4" fontId="60" fillId="0" borderId="0" xfId="55" applyNumberFormat="1" applyFont="1" applyFill="1">
      <alignment/>
      <protection/>
    </xf>
    <xf numFmtId="49" fontId="13" fillId="0" borderId="38" xfId="57" applyNumberFormat="1" applyFont="1" applyFill="1" applyBorder="1" applyAlignment="1">
      <alignment horizontal="center" vertical="center"/>
      <protection/>
    </xf>
    <xf numFmtId="4" fontId="12" fillId="0" borderId="0" xfId="55" applyNumberFormat="1" applyFont="1" applyFill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49" fontId="12" fillId="0" borderId="14" xfId="54" applyNumberFormat="1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left"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4" fontId="12" fillId="0" borderId="39" xfId="57" applyNumberFormat="1" applyFont="1" applyFill="1" applyBorder="1" applyAlignment="1">
      <alignment vertical="center"/>
      <protection/>
    </xf>
    <xf numFmtId="4" fontId="12" fillId="34" borderId="34" xfId="52" applyNumberFormat="1" applyFont="1" applyFill="1" applyBorder="1" applyAlignment="1">
      <alignment horizontal="right" vertical="center"/>
      <protection/>
    </xf>
    <xf numFmtId="4" fontId="13" fillId="0" borderId="31" xfId="57" applyNumberFormat="1" applyFont="1" applyFill="1" applyBorder="1" applyAlignment="1">
      <alignment vertical="center"/>
      <protection/>
    </xf>
    <xf numFmtId="0" fontId="13" fillId="0" borderId="13" xfId="57" applyFont="1" applyFill="1" applyBorder="1" applyAlignment="1">
      <alignment horizontal="center" vertical="center"/>
      <protection/>
    </xf>
    <xf numFmtId="49" fontId="13" fillId="0" borderId="40" xfId="57" applyNumberFormat="1" applyFont="1" applyFill="1" applyBorder="1" applyAlignment="1">
      <alignment horizontal="center" vertical="center"/>
      <protection/>
    </xf>
    <xf numFmtId="0" fontId="61" fillId="0" borderId="14" xfId="54" applyFont="1" applyFill="1" applyBorder="1" applyAlignment="1">
      <alignment horizontal="center" vertical="center" wrapText="1"/>
      <protection/>
    </xf>
    <xf numFmtId="49" fontId="61" fillId="0" borderId="14" xfId="54" applyNumberFormat="1" applyFont="1" applyFill="1" applyBorder="1" applyAlignment="1">
      <alignment horizontal="center" vertical="center" wrapText="1"/>
      <protection/>
    </xf>
    <xf numFmtId="4" fontId="12" fillId="0" borderId="40" xfId="57" applyNumberFormat="1" applyFont="1" applyFill="1" applyBorder="1" applyAlignment="1">
      <alignment vertical="center"/>
      <protection/>
    </xf>
    <xf numFmtId="4" fontId="12" fillId="0" borderId="41" xfId="57" applyNumberFormat="1" applyFont="1" applyFill="1" applyBorder="1" applyAlignment="1">
      <alignment vertical="center"/>
      <protection/>
    </xf>
    <xf numFmtId="49" fontId="13" fillId="0" borderId="39" xfId="57" applyNumberFormat="1" applyFont="1" applyFill="1" applyBorder="1" applyAlignment="1">
      <alignment horizontal="center" vertical="center"/>
      <protection/>
    </xf>
    <xf numFmtId="49" fontId="13" fillId="0" borderId="39" xfId="57" applyNumberFormat="1" applyFont="1" applyFill="1" applyBorder="1" applyAlignment="1">
      <alignment horizontal="center" vertical="center"/>
      <protection/>
    </xf>
    <xf numFmtId="4" fontId="59" fillId="0" borderId="0" xfId="55" applyNumberFormat="1" applyFont="1" applyFill="1">
      <alignment/>
      <protection/>
    </xf>
    <xf numFmtId="0" fontId="12" fillId="0" borderId="42" xfId="54" applyFont="1" applyFill="1" applyBorder="1" applyAlignment="1">
      <alignment horizontal="left" vertical="center" wrapText="1"/>
      <protection/>
    </xf>
    <xf numFmtId="4" fontId="12" fillId="0" borderId="40" xfId="57" applyNumberFormat="1" applyFont="1" applyFill="1" applyBorder="1" applyAlignment="1">
      <alignment vertical="center"/>
      <protection/>
    </xf>
    <xf numFmtId="49" fontId="13" fillId="0" borderId="29" xfId="54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/>
    </xf>
    <xf numFmtId="4" fontId="12" fillId="0" borderId="0" xfId="55" applyNumberFormat="1" applyFont="1" applyFill="1" applyBorder="1">
      <alignment/>
      <protection/>
    </xf>
    <xf numFmtId="0" fontId="0" fillId="0" borderId="0" xfId="55" applyFill="1" applyBorder="1">
      <alignment/>
      <protection/>
    </xf>
    <xf numFmtId="4" fontId="0" fillId="0" borderId="0" xfId="55" applyNumberFormat="1" applyFill="1" applyBorder="1">
      <alignment/>
      <protection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4" fontId="13" fillId="0" borderId="29" xfId="0" applyNumberFormat="1" applyFont="1" applyBorder="1" applyAlignment="1">
      <alignment horizontal="right" vertical="center"/>
    </xf>
    <xf numFmtId="4" fontId="13" fillId="0" borderId="4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0" fillId="34" borderId="0" xfId="55" applyNumberFormat="1" applyFill="1" applyBorder="1">
      <alignment/>
      <protection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12" fillId="0" borderId="42" xfId="54" applyNumberFormat="1" applyFont="1" applyFill="1" applyBorder="1" applyAlignment="1">
      <alignment horizontal="center" vertical="center" wrapText="1"/>
      <protection/>
    </xf>
    <xf numFmtId="4" fontId="12" fillId="0" borderId="42" xfId="0" applyNumberFormat="1" applyFont="1" applyBorder="1" applyAlignment="1">
      <alignment horizontal="right" vertical="center"/>
    </xf>
    <xf numFmtId="4" fontId="12" fillId="0" borderId="4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0" fillId="0" borderId="13" xfId="55" applyFont="1" applyBorder="1">
      <alignment/>
      <protection/>
    </xf>
    <xf numFmtId="0" fontId="0" fillId="0" borderId="14" xfId="55" applyFont="1" applyBorder="1">
      <alignment/>
      <protection/>
    </xf>
    <xf numFmtId="4" fontId="12" fillId="0" borderId="14" xfId="55" applyNumberFormat="1" applyFont="1" applyBorder="1">
      <alignment/>
      <protection/>
    </xf>
    <xf numFmtId="4" fontId="0" fillId="0" borderId="0" xfId="55" applyNumberFormat="1" applyBorder="1">
      <alignment/>
      <protection/>
    </xf>
    <xf numFmtId="0" fontId="0" fillId="0" borderId="44" xfId="55" applyFont="1" applyBorder="1">
      <alignment/>
      <protection/>
    </xf>
    <xf numFmtId="0" fontId="0" fillId="0" borderId="42" xfId="55" applyFont="1" applyBorder="1">
      <alignment/>
      <protection/>
    </xf>
    <xf numFmtId="4" fontId="12" fillId="0" borderId="42" xfId="55" applyNumberFormat="1" applyFont="1" applyBorder="1">
      <alignment/>
      <protection/>
    </xf>
    <xf numFmtId="4" fontId="58" fillId="0" borderId="20" xfId="57" applyNumberFormat="1" applyFont="1" applyFill="1" applyBorder="1" applyAlignment="1">
      <alignment vertical="center"/>
      <protection/>
    </xf>
    <xf numFmtId="4" fontId="58" fillId="0" borderId="29" xfId="57" applyNumberFormat="1" applyFont="1" applyFill="1" applyBorder="1" applyAlignment="1">
      <alignment vertical="center"/>
      <protection/>
    </xf>
    <xf numFmtId="4" fontId="59" fillId="0" borderId="14" xfId="57" applyNumberFormat="1" applyFont="1" applyFill="1" applyBorder="1" applyAlignment="1">
      <alignment vertical="center"/>
      <protection/>
    </xf>
    <xf numFmtId="4" fontId="59" fillId="0" borderId="11" xfId="57" applyNumberFormat="1" applyFont="1" applyFill="1" applyBorder="1" applyAlignment="1">
      <alignment vertical="center"/>
      <protection/>
    </xf>
    <xf numFmtId="4" fontId="58" fillId="0" borderId="29" xfId="0" applyNumberFormat="1" applyFont="1" applyFill="1" applyBorder="1" applyAlignment="1">
      <alignment horizontal="right" vertical="center"/>
    </xf>
    <xf numFmtId="4" fontId="59" fillId="0" borderId="14" xfId="0" applyNumberFormat="1" applyFont="1" applyFill="1" applyBorder="1" applyAlignment="1">
      <alignment horizontal="right" vertical="center"/>
    </xf>
    <xf numFmtId="4" fontId="59" fillId="0" borderId="42" xfId="0" applyNumberFormat="1" applyFont="1" applyFill="1" applyBorder="1" applyAlignment="1">
      <alignment horizontal="right" vertical="center"/>
    </xf>
    <xf numFmtId="4" fontId="59" fillId="0" borderId="14" xfId="55" applyNumberFormat="1" applyFont="1" applyFill="1" applyBorder="1">
      <alignment/>
      <protection/>
    </xf>
    <xf numFmtId="4" fontId="59" fillId="0" borderId="42" xfId="55" applyNumberFormat="1" applyFont="1" applyBorder="1">
      <alignment/>
      <protection/>
    </xf>
    <xf numFmtId="0" fontId="12" fillId="0" borderId="10" xfId="0" applyFont="1" applyBorder="1" applyAlignment="1">
      <alignment horizontal="center" vertical="center"/>
    </xf>
    <xf numFmtId="49" fontId="12" fillId="0" borderId="11" xfId="54" applyNumberFormat="1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4" fontId="59" fillId="0" borderId="11" xfId="0" applyNumberFormat="1" applyFont="1" applyFill="1" applyBorder="1" applyAlignment="1">
      <alignment horizontal="right" vertical="center"/>
    </xf>
    <xf numFmtId="0" fontId="0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4" fontId="13" fillId="0" borderId="21" xfId="54" applyNumberFormat="1" applyFont="1" applyFill="1" applyBorder="1" applyAlignment="1">
      <alignment vertical="center"/>
      <protection/>
    </xf>
    <xf numFmtId="0" fontId="0" fillId="0" borderId="0" xfId="54" applyFill="1" applyAlignment="1">
      <alignment/>
      <protection/>
    </xf>
    <xf numFmtId="49" fontId="0" fillId="0" borderId="0" xfId="54" applyNumberForma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41" fillId="0" borderId="0" xfId="49">
      <alignment/>
      <protection/>
    </xf>
    <xf numFmtId="0" fontId="8" fillId="0" borderId="0" xfId="53" applyFill="1">
      <alignment/>
      <protection/>
    </xf>
    <xf numFmtId="4" fontId="8" fillId="0" borderId="0" xfId="53" applyNumberFormat="1" applyFill="1">
      <alignment/>
      <protection/>
    </xf>
    <xf numFmtId="0" fontId="41" fillId="0" borderId="0" xfId="49" applyFill="1">
      <alignment/>
      <protection/>
    </xf>
    <xf numFmtId="49" fontId="14" fillId="0" borderId="0" xfId="53" applyNumberFormat="1" applyFont="1" applyBorder="1" applyAlignment="1">
      <alignment vertical="center" textRotation="90"/>
      <protection/>
    </xf>
    <xf numFmtId="0" fontId="12" fillId="0" borderId="0" xfId="55" applyFont="1" applyFill="1" applyBorder="1" applyAlignment="1">
      <alignment horizontal="center"/>
      <protection/>
    </xf>
    <xf numFmtId="49" fontId="12" fillId="0" borderId="0" xfId="55" applyNumberFormat="1" applyFont="1" applyFill="1" applyBorder="1" applyAlignment="1">
      <alignment horizontal="center"/>
      <protection/>
    </xf>
    <xf numFmtId="166" fontId="12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/>
      <protection/>
    </xf>
    <xf numFmtId="4" fontId="12" fillId="0" borderId="0" xfId="55" applyNumberFormat="1" applyFont="1" applyFill="1" applyBorder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4" fontId="15" fillId="0" borderId="0" xfId="54" applyNumberFormat="1" applyFont="1" applyAlignment="1">
      <alignment horizontal="center"/>
      <protection/>
    </xf>
    <xf numFmtId="4" fontId="13" fillId="0" borderId="0" xfId="54" applyNumberFormat="1" applyFont="1" applyAlignment="1">
      <alignment horizontal="center"/>
      <protection/>
    </xf>
    <xf numFmtId="4" fontId="13" fillId="0" borderId="0" xfId="54" applyNumberFormat="1" applyFont="1" applyFill="1" applyAlignment="1">
      <alignment horizontal="right"/>
      <protection/>
    </xf>
    <xf numFmtId="0" fontId="13" fillId="35" borderId="28" xfId="54" applyFont="1" applyFill="1" applyBorder="1" applyAlignment="1">
      <alignment vertical="center" wrapText="1"/>
      <protection/>
    </xf>
    <xf numFmtId="0" fontId="13" fillId="35" borderId="29" xfId="54" applyFont="1" applyFill="1" applyBorder="1" applyAlignment="1">
      <alignment horizontal="center" vertical="center" wrapText="1"/>
      <protection/>
    </xf>
    <xf numFmtId="4" fontId="13" fillId="36" borderId="29" xfId="54" applyNumberFormat="1" applyFont="1" applyFill="1" applyBorder="1" applyAlignment="1">
      <alignment horizontal="center" vertical="center" wrapText="1"/>
      <protection/>
    </xf>
    <xf numFmtId="4" fontId="13" fillId="36" borderId="43" xfId="54" applyNumberFormat="1" applyFont="1" applyFill="1" applyBorder="1" applyAlignment="1">
      <alignment horizontal="center" vertical="center" wrapText="1"/>
      <protection/>
    </xf>
    <xf numFmtId="0" fontId="13" fillId="37" borderId="13" xfId="54" applyFont="1" applyFill="1" applyBorder="1" applyAlignment="1">
      <alignment horizontal="center" vertical="center"/>
      <protection/>
    </xf>
    <xf numFmtId="0" fontId="13" fillId="37" borderId="14" xfId="54" applyFont="1" applyFill="1" applyBorder="1" applyAlignment="1">
      <alignment horizontal="center" vertical="center"/>
      <protection/>
    </xf>
    <xf numFmtId="0" fontId="13" fillId="37" borderId="14" xfId="54" applyFont="1" applyFill="1" applyBorder="1" applyAlignment="1">
      <alignment horizontal="left" vertical="center" wrapText="1"/>
      <protection/>
    </xf>
    <xf numFmtId="4" fontId="13" fillId="37" borderId="14" xfId="54" applyNumberFormat="1" applyFont="1" applyFill="1" applyBorder="1" applyAlignment="1">
      <alignment vertical="center"/>
      <protection/>
    </xf>
    <xf numFmtId="4" fontId="13" fillId="37" borderId="15" xfId="54" applyNumberFormat="1" applyFont="1" applyFill="1" applyBorder="1" applyAlignment="1">
      <alignment vertical="center"/>
      <protection/>
    </xf>
    <xf numFmtId="0" fontId="62" fillId="38" borderId="13" xfId="54" applyFont="1" applyFill="1" applyBorder="1" applyAlignment="1">
      <alignment horizontal="center" vertical="center" wrapText="1"/>
      <protection/>
    </xf>
    <xf numFmtId="0" fontId="62" fillId="38" borderId="46" xfId="54" applyFont="1" applyFill="1" applyBorder="1" applyAlignment="1">
      <alignment horizontal="center" vertical="center" wrapText="1"/>
      <protection/>
    </xf>
    <xf numFmtId="49" fontId="62" fillId="38" borderId="47" xfId="54" applyNumberFormat="1" applyFont="1" applyFill="1" applyBorder="1" applyAlignment="1">
      <alignment horizontal="center" vertical="center" wrapText="1"/>
      <protection/>
    </xf>
    <xf numFmtId="49" fontId="62" fillId="38" borderId="14" xfId="54" applyNumberFormat="1" applyFont="1" applyFill="1" applyBorder="1" applyAlignment="1">
      <alignment horizontal="center" vertical="center" wrapText="1"/>
      <protection/>
    </xf>
    <xf numFmtId="0" fontId="62" fillId="38" borderId="14" xfId="54" applyFont="1" applyFill="1" applyBorder="1" applyAlignment="1">
      <alignment horizontal="left" vertical="center" wrapText="1"/>
      <protection/>
    </xf>
    <xf numFmtId="4" fontId="62" fillId="38" borderId="14" xfId="54" applyNumberFormat="1" applyFont="1" applyFill="1" applyBorder="1" applyAlignment="1">
      <alignment vertical="center"/>
      <protection/>
    </xf>
    <xf numFmtId="165" fontId="58" fillId="38" borderId="14" xfId="54" applyNumberFormat="1" applyFont="1" applyFill="1" applyBorder="1" applyAlignment="1">
      <alignment vertical="center"/>
      <protection/>
    </xf>
    <xf numFmtId="4" fontId="62" fillId="38" borderId="15" xfId="54" applyNumberFormat="1" applyFont="1" applyFill="1" applyBorder="1" applyAlignment="1">
      <alignment vertical="center"/>
      <protection/>
    </xf>
    <xf numFmtId="0" fontId="63" fillId="0" borderId="0" xfId="49" applyFont="1">
      <alignment/>
      <protection/>
    </xf>
    <xf numFmtId="0" fontId="12" fillId="38" borderId="13" xfId="54" applyFont="1" applyFill="1" applyBorder="1" applyAlignment="1">
      <alignment horizontal="center" vertical="center" wrapText="1"/>
      <protection/>
    </xf>
    <xf numFmtId="0" fontId="12" fillId="38" borderId="46" xfId="54" applyFont="1" applyFill="1" applyBorder="1" applyAlignment="1">
      <alignment horizontal="center" vertical="center" wrapText="1"/>
      <protection/>
    </xf>
    <xf numFmtId="0" fontId="12" fillId="38" borderId="47" xfId="54" applyFont="1" applyFill="1" applyBorder="1" applyAlignment="1">
      <alignment horizontal="center" vertical="center" wrapText="1"/>
      <protection/>
    </xf>
    <xf numFmtId="0" fontId="12" fillId="38" borderId="14" xfId="54" applyFont="1" applyFill="1" applyBorder="1" applyAlignment="1">
      <alignment horizontal="center" vertical="center" wrapText="1"/>
      <protection/>
    </xf>
    <xf numFmtId="49" fontId="12" fillId="38" borderId="14" xfId="54" applyNumberFormat="1" applyFont="1" applyFill="1" applyBorder="1" applyAlignment="1">
      <alignment horizontal="center" vertical="center" wrapText="1"/>
      <protection/>
    </xf>
    <xf numFmtId="0" fontId="12" fillId="38" borderId="14" xfId="54" applyFont="1" applyFill="1" applyBorder="1" applyAlignment="1">
      <alignment horizontal="left" vertical="center" wrapText="1"/>
      <protection/>
    </xf>
    <xf numFmtId="4" fontId="12" fillId="38" borderId="14" xfId="54" applyNumberFormat="1" applyFont="1" applyFill="1" applyBorder="1" applyAlignment="1">
      <alignment vertical="center"/>
      <protection/>
    </xf>
    <xf numFmtId="165" fontId="59" fillId="0" borderId="14" xfId="54" applyNumberFormat="1" applyFont="1" applyFill="1" applyBorder="1" applyAlignment="1">
      <alignment vertical="center"/>
      <protection/>
    </xf>
    <xf numFmtId="4" fontId="12" fillId="38" borderId="15" xfId="54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3" applyFont="1" applyAlignment="1">
      <alignment horizontal="center"/>
      <protection/>
    </xf>
    <xf numFmtId="0" fontId="11" fillId="0" borderId="0" xfId="50" applyFont="1" applyFill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40" fillId="0" borderId="0" xfId="49" applyFont="1" applyFill="1" applyAlignment="1">
      <alignment horizontal="center"/>
      <protection/>
    </xf>
    <xf numFmtId="0" fontId="11" fillId="0" borderId="0" xfId="49" applyFont="1" applyFill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3" fillId="35" borderId="29" xfId="54" applyFont="1" applyFill="1" applyBorder="1" applyAlignment="1">
      <alignment horizontal="center" vertical="center" wrapText="1"/>
      <protection/>
    </xf>
    <xf numFmtId="0" fontId="13" fillId="37" borderId="14" xfId="54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 2" xfId="49"/>
    <cellStyle name="Normální 3" xfId="50"/>
    <cellStyle name="Normální 4" xfId="51"/>
    <cellStyle name="normální_02 - ORREP" xfId="52"/>
    <cellStyle name="normální_2. Rozpočet 2007 - tabulky" xfId="53"/>
    <cellStyle name="normální_Rozpis výdajů 03 bez PO 2 2" xfId="54"/>
    <cellStyle name="normální_Rozpis výdajů 03 bez PO 3" xfId="55"/>
    <cellStyle name="normální_Rozpis výdajů 03 bez PO_02 - ORREP" xfId="56"/>
    <cellStyle name="normální_Rozpis výdajů 03 bez PO_04 - OSMTVS" xfId="57"/>
    <cellStyle name="normální_Rozpočet 2004 (ZK)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22" t="s">
        <v>48</v>
      </c>
      <c r="B1" s="22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82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2628011.62</v>
      </c>
      <c r="D3" s="26">
        <f>D4+D5+D6</f>
        <v>0</v>
      </c>
      <c r="E3" s="27">
        <f aca="true" t="shared" si="0" ref="E3:E25">C3+D3</f>
        <v>2628011.62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161652.65999999997</v>
      </c>
      <c r="D5" s="4">
        <v>0</v>
      </c>
      <c r="E5" s="10">
        <f t="shared" si="0"/>
        <v>161652.65999999997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4575502.25</v>
      </c>
      <c r="D7" s="13">
        <f>D8+D14</f>
        <v>0</v>
      </c>
      <c r="E7" s="14">
        <f t="shared" si="0"/>
        <v>4575502.25</v>
      </c>
    </row>
    <row r="8" spans="1:5" ht="15" customHeight="1">
      <c r="A8" s="6" t="s">
        <v>43</v>
      </c>
      <c r="B8" s="7" t="s">
        <v>11</v>
      </c>
      <c r="C8" s="8">
        <f>C9+C10+C12+C13+C11</f>
        <v>4285262.33</v>
      </c>
      <c r="D8" s="8">
        <f>D9+D10+D12+D13</f>
        <v>0</v>
      </c>
      <c r="E8" s="11">
        <f t="shared" si="0"/>
        <v>4285262.33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4190528.87</v>
      </c>
      <c r="D10" s="8">
        <v>0</v>
      </c>
      <c r="E10" s="11">
        <f t="shared" si="0"/>
        <v>4190528.87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5" ht="15" customHeight="1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4529.36</v>
      </c>
      <c r="D18" s="8">
        <v>0</v>
      </c>
      <c r="E18" s="11">
        <f>SUM(C18:D18)</f>
        <v>4529.36</v>
      </c>
    </row>
    <row r="19" spans="1:5" ht="15" customHeight="1">
      <c r="A19" s="12" t="s">
        <v>14</v>
      </c>
      <c r="B19" s="15" t="s">
        <v>38</v>
      </c>
      <c r="C19" s="13">
        <f>C3+C7</f>
        <v>7203513.87</v>
      </c>
      <c r="D19" s="13">
        <f>D3+D7</f>
        <v>0</v>
      </c>
      <c r="E19" s="14">
        <f t="shared" si="0"/>
        <v>7203513.87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8161579.45</v>
      </c>
      <c r="D25" s="22">
        <f>D19+D20</f>
        <v>0</v>
      </c>
      <c r="E25" s="23">
        <f t="shared" si="0"/>
        <v>8161579.45</v>
      </c>
    </row>
    <row r="26" spans="1:5" ht="13.5" thickBot="1">
      <c r="A26" s="222" t="s">
        <v>49</v>
      </c>
      <c r="B26" s="222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82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142790.39</v>
      </c>
      <c r="D30" s="4">
        <v>0</v>
      </c>
      <c r="E30" s="5">
        <f>SUM(C30:D30)</f>
        <v>142790.39</v>
      </c>
    </row>
    <row r="31" spans="1:5" ht="15" customHeight="1">
      <c r="A31" s="25" t="s">
        <v>28</v>
      </c>
      <c r="B31" s="7" t="s">
        <v>20</v>
      </c>
      <c r="C31" s="8">
        <v>940974.97</v>
      </c>
      <c r="D31" s="4">
        <v>0</v>
      </c>
      <c r="E31" s="5">
        <f t="shared" si="1"/>
        <v>940974.97</v>
      </c>
    </row>
    <row r="32" spans="1:5" ht="15" customHeight="1">
      <c r="A32" s="25" t="s">
        <v>22</v>
      </c>
      <c r="B32" s="7" t="s">
        <v>20</v>
      </c>
      <c r="C32" s="8">
        <v>681327.86</v>
      </c>
      <c r="D32" s="4">
        <v>0</v>
      </c>
      <c r="E32" s="5">
        <f t="shared" si="1"/>
        <v>681327.86</v>
      </c>
    </row>
    <row r="33" spans="1:5" ht="15" customHeight="1">
      <c r="A33" s="25" t="s">
        <v>39</v>
      </c>
      <c r="B33" s="7" t="s">
        <v>20</v>
      </c>
      <c r="C33" s="8">
        <v>3736951.5300000003</v>
      </c>
      <c r="D33" s="4">
        <v>0</v>
      </c>
      <c r="E33" s="5">
        <f>C33+D33</f>
        <v>3736951.5300000003</v>
      </c>
    </row>
    <row r="34" spans="1:5" ht="15" customHeight="1">
      <c r="A34" s="25" t="s">
        <v>46</v>
      </c>
      <c r="B34" s="7" t="s">
        <v>24</v>
      </c>
      <c r="C34" s="8">
        <v>510414.62</v>
      </c>
      <c r="D34" s="4">
        <v>0</v>
      </c>
      <c r="E34" s="5">
        <f t="shared" si="1"/>
        <v>510414.62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673825.55</v>
      </c>
      <c r="D36" s="4">
        <v>0</v>
      </c>
      <c r="E36" s="5">
        <f t="shared" si="1"/>
        <v>673825.55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887768.56</v>
      </c>
      <c r="D38" s="4">
        <v>0</v>
      </c>
      <c r="E38" s="5">
        <f t="shared" si="1"/>
        <v>887768.56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8161579.449999999</v>
      </c>
      <c r="D45" s="22">
        <f>SUM(D28:D44)</f>
        <v>0</v>
      </c>
      <c r="E45" s="23">
        <f>SUM(E28:E44)</f>
        <v>8161579.45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2.8515625" style="72" customWidth="1"/>
    <col min="2" max="2" width="9.8515625" style="72" customWidth="1"/>
    <col min="3" max="4" width="4.7109375" style="72" customWidth="1"/>
    <col min="5" max="5" width="9.421875" style="72" customWidth="1"/>
    <col min="6" max="6" width="40.00390625" style="72" customWidth="1"/>
    <col min="7" max="7" width="8.7109375" style="86" customWidth="1"/>
    <col min="8" max="9" width="9.421875" style="72" customWidth="1"/>
    <col min="10" max="10" width="13.57421875" style="86" customWidth="1"/>
    <col min="11" max="11" width="9.140625" style="72" customWidth="1"/>
    <col min="12" max="12" width="10.140625" style="72" bestFit="1" customWidth="1"/>
    <col min="13" max="13" width="9.140625" style="72" customWidth="1"/>
    <col min="14" max="14" width="10.140625" style="72" bestFit="1" customWidth="1"/>
    <col min="15" max="16384" width="9.140625" style="72" customWidth="1"/>
  </cols>
  <sheetData>
    <row r="1" spans="8:9" ht="12.75">
      <c r="H1" s="39"/>
      <c r="I1" s="87"/>
    </row>
    <row r="2" spans="1:9" s="37" customFormat="1" ht="18" customHeight="1">
      <c r="A2" s="223" t="s">
        <v>81</v>
      </c>
      <c r="B2" s="223"/>
      <c r="C2" s="223"/>
      <c r="D2" s="223"/>
      <c r="E2" s="223"/>
      <c r="F2" s="223"/>
      <c r="G2" s="223"/>
      <c r="H2" s="223"/>
      <c r="I2" s="223"/>
    </row>
    <row r="3" spans="1:9" ht="12.75">
      <c r="A3" s="40"/>
      <c r="B3" s="40"/>
      <c r="C3" s="40"/>
      <c r="D3" s="40"/>
      <c r="E3" s="40"/>
      <c r="F3" s="40"/>
      <c r="G3" s="40"/>
      <c r="H3" s="88"/>
      <c r="I3" s="88"/>
    </row>
    <row r="4" spans="1:9" ht="15.75">
      <c r="A4" s="224" t="s">
        <v>85</v>
      </c>
      <c r="B4" s="224"/>
      <c r="C4" s="224"/>
      <c r="D4" s="224"/>
      <c r="E4" s="224"/>
      <c r="F4" s="224"/>
      <c r="G4" s="224"/>
      <c r="H4" s="224"/>
      <c r="I4" s="224"/>
    </row>
    <row r="5" spans="1:9" ht="15.75">
      <c r="A5" s="89"/>
      <c r="B5" s="89"/>
      <c r="C5" s="89"/>
      <c r="D5" s="89"/>
      <c r="E5" s="89"/>
      <c r="F5" s="89"/>
      <c r="G5" s="89"/>
      <c r="H5" s="89"/>
      <c r="I5" s="89"/>
    </row>
    <row r="6" spans="1:9" ht="15.75">
      <c r="A6" s="225" t="s">
        <v>86</v>
      </c>
      <c r="B6" s="225"/>
      <c r="C6" s="225"/>
      <c r="D6" s="225"/>
      <c r="E6" s="225"/>
      <c r="F6" s="225"/>
      <c r="G6" s="225"/>
      <c r="H6" s="225"/>
      <c r="I6" s="225"/>
    </row>
    <row r="7" spans="1:9" ht="12.75" customHeight="1">
      <c r="A7" s="89"/>
      <c r="B7" s="89"/>
      <c r="C7" s="89"/>
      <c r="D7" s="89"/>
      <c r="E7" s="89"/>
      <c r="F7" s="89"/>
      <c r="G7" s="89"/>
      <c r="H7" s="89"/>
      <c r="I7" s="89"/>
    </row>
    <row r="8" spans="1:9" ht="13.5" thickBot="1">
      <c r="A8" s="90"/>
      <c r="B8" s="90"/>
      <c r="C8" s="90"/>
      <c r="D8" s="90"/>
      <c r="E8" s="90"/>
      <c r="F8" s="90"/>
      <c r="G8" s="91"/>
      <c r="H8" s="90"/>
      <c r="I8" s="92" t="s">
        <v>66</v>
      </c>
    </row>
    <row r="9" spans="1:14" ht="23.25" thickBot="1">
      <c r="A9" s="93" t="s">
        <v>67</v>
      </c>
      <c r="B9" s="94" t="s">
        <v>68</v>
      </c>
      <c r="C9" s="95" t="s">
        <v>69</v>
      </c>
      <c r="D9" s="96" t="s">
        <v>19</v>
      </c>
      <c r="E9" s="96" t="s">
        <v>70</v>
      </c>
      <c r="F9" s="95" t="s">
        <v>71</v>
      </c>
      <c r="G9" s="97" t="s">
        <v>73</v>
      </c>
      <c r="H9" s="55" t="s">
        <v>82</v>
      </c>
      <c r="I9" s="98" t="s">
        <v>73</v>
      </c>
      <c r="J9" s="99"/>
      <c r="K9" s="100"/>
      <c r="L9" s="101"/>
      <c r="M9" s="100"/>
      <c r="N9" s="100"/>
    </row>
    <row r="10" spans="1:14" ht="13.5" thickBot="1">
      <c r="A10" s="102" t="s">
        <v>74</v>
      </c>
      <c r="B10" s="94" t="s">
        <v>75</v>
      </c>
      <c r="C10" s="103" t="s">
        <v>75</v>
      </c>
      <c r="D10" s="94" t="s">
        <v>75</v>
      </c>
      <c r="E10" s="94" t="s">
        <v>75</v>
      </c>
      <c r="F10" s="104" t="s">
        <v>76</v>
      </c>
      <c r="G10" s="105">
        <v>528574.09</v>
      </c>
      <c r="H10" s="158">
        <f>SUM(H11+H14+H21+H26+H31)</f>
        <v>-11690</v>
      </c>
      <c r="I10" s="106">
        <f>SUM(G10:H10)</f>
        <v>516884.08999999997</v>
      </c>
      <c r="J10" s="107"/>
      <c r="K10" s="100"/>
      <c r="L10" s="100"/>
      <c r="M10" s="100"/>
      <c r="N10" s="101"/>
    </row>
    <row r="11" spans="1:14" ht="12.75">
      <c r="A11" s="63" t="s">
        <v>74</v>
      </c>
      <c r="B11" s="108" t="s">
        <v>98</v>
      </c>
      <c r="C11" s="65" t="s">
        <v>75</v>
      </c>
      <c r="D11" s="65" t="s">
        <v>75</v>
      </c>
      <c r="E11" s="66" t="s">
        <v>75</v>
      </c>
      <c r="F11" s="67" t="s">
        <v>99</v>
      </c>
      <c r="G11" s="68">
        <f>SUM(G12:G13)</f>
        <v>13500</v>
      </c>
      <c r="H11" s="159">
        <v>-13500</v>
      </c>
      <c r="I11" s="70">
        <f>G11+H11</f>
        <v>0</v>
      </c>
      <c r="J11" s="107"/>
      <c r="K11" s="100"/>
      <c r="L11" s="100"/>
      <c r="M11" s="100"/>
      <c r="N11" s="101"/>
    </row>
    <row r="12" spans="1:14" ht="12.75">
      <c r="A12" s="118"/>
      <c r="B12" s="119"/>
      <c r="C12" s="120">
        <v>2341</v>
      </c>
      <c r="D12" s="120">
        <v>6121</v>
      </c>
      <c r="E12" s="112" t="s">
        <v>87</v>
      </c>
      <c r="F12" s="113" t="s">
        <v>88</v>
      </c>
      <c r="G12" s="128">
        <v>700</v>
      </c>
      <c r="H12" s="160">
        <v>-700</v>
      </c>
      <c r="I12" s="123">
        <f>G12+H12</f>
        <v>0</v>
      </c>
      <c r="J12" s="107"/>
      <c r="K12" s="100"/>
      <c r="L12" s="100"/>
      <c r="M12" s="100"/>
      <c r="N12" s="101"/>
    </row>
    <row r="13" spans="1:14" ht="13.5" thickBot="1">
      <c r="A13" s="118"/>
      <c r="B13" s="119"/>
      <c r="C13" s="120">
        <v>2341</v>
      </c>
      <c r="D13" s="111">
        <v>6121</v>
      </c>
      <c r="E13" s="112" t="s">
        <v>89</v>
      </c>
      <c r="F13" s="113" t="s">
        <v>88</v>
      </c>
      <c r="G13" s="77">
        <v>12800</v>
      </c>
      <c r="H13" s="160">
        <v>-12800</v>
      </c>
      <c r="I13" s="123">
        <f>G13+H13</f>
        <v>0</v>
      </c>
      <c r="J13" s="107"/>
      <c r="K13" s="100"/>
      <c r="L13" s="100"/>
      <c r="M13" s="100"/>
      <c r="N13" s="101"/>
    </row>
    <row r="14" spans="1:14" ht="22.5">
      <c r="A14" s="63" t="s">
        <v>74</v>
      </c>
      <c r="B14" s="108" t="s">
        <v>91</v>
      </c>
      <c r="C14" s="65" t="s">
        <v>75</v>
      </c>
      <c r="D14" s="65" t="s">
        <v>75</v>
      </c>
      <c r="E14" s="66" t="s">
        <v>75</v>
      </c>
      <c r="F14" s="67" t="s">
        <v>92</v>
      </c>
      <c r="G14" s="117">
        <f>SUM(G15:G20)</f>
        <v>46500</v>
      </c>
      <c r="H14" s="159"/>
      <c r="I14" s="70">
        <f aca="true" t="shared" si="0" ref="I14:I20">G14+H14</f>
        <v>46500</v>
      </c>
      <c r="J14" s="109"/>
      <c r="K14" s="100"/>
      <c r="L14" s="100"/>
      <c r="M14" s="100"/>
      <c r="N14" s="100"/>
    </row>
    <row r="15" spans="1:14" ht="12.75">
      <c r="A15" s="118"/>
      <c r="B15" s="119"/>
      <c r="C15" s="120">
        <v>3299</v>
      </c>
      <c r="D15" s="120">
        <v>6121</v>
      </c>
      <c r="E15" s="121" t="s">
        <v>93</v>
      </c>
      <c r="F15" s="113" t="s">
        <v>88</v>
      </c>
      <c r="G15" s="122">
        <v>9850</v>
      </c>
      <c r="H15" s="160"/>
      <c r="I15" s="123">
        <f t="shared" si="0"/>
        <v>9850</v>
      </c>
      <c r="J15" s="109"/>
      <c r="K15" s="100"/>
      <c r="L15" s="100"/>
      <c r="M15" s="100"/>
      <c r="N15" s="100"/>
    </row>
    <row r="16" spans="1:14" ht="12.75">
      <c r="A16" s="110"/>
      <c r="B16" s="124"/>
      <c r="C16" s="120">
        <v>3299</v>
      </c>
      <c r="D16" s="120">
        <v>6121</v>
      </c>
      <c r="E16" s="121" t="s">
        <v>94</v>
      </c>
      <c r="F16" s="113" t="s">
        <v>88</v>
      </c>
      <c r="G16" s="115">
        <v>2575</v>
      </c>
      <c r="H16" s="161"/>
      <c r="I16" s="123">
        <f t="shared" si="0"/>
        <v>2575</v>
      </c>
      <c r="J16" s="109"/>
      <c r="K16" s="100"/>
      <c r="L16" s="100"/>
      <c r="M16" s="100"/>
      <c r="N16" s="100"/>
    </row>
    <row r="17" spans="1:14" ht="12.75">
      <c r="A17" s="110"/>
      <c r="B17" s="124"/>
      <c r="C17" s="120">
        <v>3299</v>
      </c>
      <c r="D17" s="120">
        <v>6121</v>
      </c>
      <c r="E17" s="121" t="s">
        <v>95</v>
      </c>
      <c r="F17" s="113" t="s">
        <v>88</v>
      </c>
      <c r="G17" s="115">
        <v>33775</v>
      </c>
      <c r="H17" s="161"/>
      <c r="I17" s="123">
        <f t="shared" si="0"/>
        <v>33775</v>
      </c>
      <c r="J17" s="109"/>
      <c r="K17" s="100"/>
      <c r="L17" s="100"/>
      <c r="M17" s="100"/>
      <c r="N17" s="100"/>
    </row>
    <row r="18" spans="1:14" ht="12.75">
      <c r="A18" s="110"/>
      <c r="B18" s="124"/>
      <c r="C18" s="120">
        <v>3299</v>
      </c>
      <c r="D18" s="120">
        <v>5169</v>
      </c>
      <c r="E18" s="121" t="s">
        <v>93</v>
      </c>
      <c r="F18" s="114" t="s">
        <v>90</v>
      </c>
      <c r="G18" s="115">
        <v>30</v>
      </c>
      <c r="H18" s="161"/>
      <c r="I18" s="123">
        <f t="shared" si="0"/>
        <v>30</v>
      </c>
      <c r="J18" s="109"/>
      <c r="K18" s="100"/>
      <c r="L18" s="100"/>
      <c r="M18" s="100"/>
      <c r="N18" s="100"/>
    </row>
    <row r="19" spans="1:14" ht="12.75">
      <c r="A19" s="110"/>
      <c r="B19" s="125"/>
      <c r="C19" s="120">
        <v>3299</v>
      </c>
      <c r="D19" s="120">
        <v>5169</v>
      </c>
      <c r="E19" s="121" t="s">
        <v>96</v>
      </c>
      <c r="F19" s="114" t="s">
        <v>90</v>
      </c>
      <c r="G19" s="115">
        <v>15</v>
      </c>
      <c r="H19" s="161"/>
      <c r="I19" s="123">
        <f t="shared" si="0"/>
        <v>15</v>
      </c>
      <c r="J19" s="109"/>
      <c r="K19" s="100"/>
      <c r="L19" s="100"/>
      <c r="M19" s="100"/>
      <c r="N19" s="100"/>
    </row>
    <row r="20" spans="1:14" ht="13.5" thickBot="1">
      <c r="A20" s="110"/>
      <c r="B20" s="125"/>
      <c r="C20" s="120">
        <v>3299</v>
      </c>
      <c r="D20" s="120">
        <v>5169</v>
      </c>
      <c r="E20" s="121" t="s">
        <v>97</v>
      </c>
      <c r="F20" s="114" t="s">
        <v>90</v>
      </c>
      <c r="G20" s="116">
        <v>255</v>
      </c>
      <c r="H20" s="161"/>
      <c r="I20" s="123">
        <f t="shared" si="0"/>
        <v>255</v>
      </c>
      <c r="J20" s="126"/>
      <c r="K20" s="100"/>
      <c r="L20" s="100"/>
      <c r="M20" s="100"/>
      <c r="N20" s="100"/>
    </row>
    <row r="21" spans="1:20" ht="12.75">
      <c r="A21" s="134" t="s">
        <v>74</v>
      </c>
      <c r="B21" s="129" t="s">
        <v>101</v>
      </c>
      <c r="C21" s="135" t="s">
        <v>75</v>
      </c>
      <c r="D21" s="135" t="s">
        <v>75</v>
      </c>
      <c r="E21" s="135" t="s">
        <v>75</v>
      </c>
      <c r="F21" s="136" t="s">
        <v>102</v>
      </c>
      <c r="G21" s="137">
        <f>SUM(G23:G25)</f>
        <v>2977.38</v>
      </c>
      <c r="H21" s="162">
        <f>SUM(H22:H25)</f>
        <v>620</v>
      </c>
      <c r="I21" s="138">
        <f>G21+H21</f>
        <v>3597.38</v>
      </c>
      <c r="J21" s="130"/>
      <c r="K21" s="131"/>
      <c r="L21" s="132"/>
      <c r="M21" s="132"/>
      <c r="N21" s="132"/>
      <c r="O21" s="132"/>
      <c r="P21" s="132"/>
      <c r="Q21" s="100"/>
      <c r="R21" s="100"/>
      <c r="S21" s="100"/>
      <c r="T21" s="100"/>
    </row>
    <row r="22" spans="1:20" s="175" customFormat="1" ht="12.75">
      <c r="A22" s="167"/>
      <c r="B22" s="168"/>
      <c r="C22" s="169">
        <v>2212</v>
      </c>
      <c r="D22" s="169">
        <v>6121</v>
      </c>
      <c r="E22" s="121" t="s">
        <v>100</v>
      </c>
      <c r="F22" s="170" t="s">
        <v>88</v>
      </c>
      <c r="G22" s="171">
        <v>0</v>
      </c>
      <c r="H22" s="172">
        <v>600</v>
      </c>
      <c r="I22" s="143">
        <f aca="true" t="shared" si="1" ref="I22:I35">G22+H22</f>
        <v>600</v>
      </c>
      <c r="J22" s="130"/>
      <c r="K22" s="131"/>
      <c r="L22" s="173"/>
      <c r="M22" s="173"/>
      <c r="N22" s="173"/>
      <c r="O22" s="173"/>
      <c r="P22" s="173"/>
      <c r="Q22" s="174"/>
      <c r="R22" s="174"/>
      <c r="S22" s="174"/>
      <c r="T22" s="174"/>
    </row>
    <row r="23" spans="1:20" ht="12.75">
      <c r="A23" s="139"/>
      <c r="B23" s="140"/>
      <c r="C23" s="141">
        <v>2212</v>
      </c>
      <c r="D23" s="141">
        <v>6121</v>
      </c>
      <c r="E23" s="112" t="s">
        <v>93</v>
      </c>
      <c r="F23" s="113" t="s">
        <v>88</v>
      </c>
      <c r="G23" s="142">
        <v>297.74</v>
      </c>
      <c r="H23" s="163">
        <v>2</v>
      </c>
      <c r="I23" s="143">
        <f t="shared" si="1"/>
        <v>299.74</v>
      </c>
      <c r="J23" s="144"/>
      <c r="K23" s="133"/>
      <c r="L23" s="132"/>
      <c r="M23" s="132"/>
      <c r="N23" s="132"/>
      <c r="O23" s="132"/>
      <c r="P23" s="132"/>
      <c r="Q23" s="100"/>
      <c r="R23" s="100"/>
      <c r="S23" s="100"/>
      <c r="T23" s="100"/>
    </row>
    <row r="24" spans="1:20" ht="12.75">
      <c r="A24" s="139"/>
      <c r="B24" s="140"/>
      <c r="C24" s="141">
        <v>2212</v>
      </c>
      <c r="D24" s="141">
        <v>6121</v>
      </c>
      <c r="E24" s="112" t="s">
        <v>94</v>
      </c>
      <c r="F24" s="113" t="s">
        <v>88</v>
      </c>
      <c r="G24" s="142">
        <v>148.87</v>
      </c>
      <c r="H24" s="163">
        <v>1</v>
      </c>
      <c r="I24" s="143">
        <f t="shared" si="1"/>
        <v>149.87</v>
      </c>
      <c r="J24" s="144"/>
      <c r="K24" s="133"/>
      <c r="L24" s="132"/>
      <c r="M24" s="132"/>
      <c r="N24" s="132"/>
      <c r="O24" s="132"/>
      <c r="P24" s="132"/>
      <c r="Q24" s="100"/>
      <c r="R24" s="100"/>
      <c r="S24" s="100"/>
      <c r="T24" s="100"/>
    </row>
    <row r="25" spans="1:20" ht="13.5" thickBot="1">
      <c r="A25" s="145"/>
      <c r="B25" s="146"/>
      <c r="C25" s="146">
        <v>2212</v>
      </c>
      <c r="D25" s="146">
        <v>6121</v>
      </c>
      <c r="E25" s="147" t="s">
        <v>95</v>
      </c>
      <c r="F25" s="127" t="s">
        <v>88</v>
      </c>
      <c r="G25" s="148">
        <v>2530.77</v>
      </c>
      <c r="H25" s="164">
        <v>17</v>
      </c>
      <c r="I25" s="149">
        <f t="shared" si="1"/>
        <v>2547.77</v>
      </c>
      <c r="J25" s="144"/>
      <c r="K25" s="133"/>
      <c r="L25" s="132"/>
      <c r="M25" s="132"/>
      <c r="N25" s="132"/>
      <c r="O25" s="132"/>
      <c r="P25" s="132"/>
      <c r="Q25" s="100"/>
      <c r="R25" s="100"/>
      <c r="S25" s="100"/>
      <c r="T25" s="100"/>
    </row>
    <row r="26" spans="1:20" ht="12.75">
      <c r="A26" s="134" t="s">
        <v>74</v>
      </c>
      <c r="B26" s="129" t="s">
        <v>103</v>
      </c>
      <c r="C26" s="135" t="s">
        <v>75</v>
      </c>
      <c r="D26" s="135" t="s">
        <v>75</v>
      </c>
      <c r="E26" s="135" t="s">
        <v>75</v>
      </c>
      <c r="F26" s="136" t="s">
        <v>104</v>
      </c>
      <c r="G26" s="137">
        <f>SUM(G28:G30)</f>
        <v>2378.4300000000003</v>
      </c>
      <c r="H26" s="162">
        <f>SUM(H27:H30)</f>
        <v>650</v>
      </c>
      <c r="I26" s="138">
        <f t="shared" si="1"/>
        <v>3028.4300000000003</v>
      </c>
      <c r="J26" s="130"/>
      <c r="K26" s="131"/>
      <c r="L26" s="132"/>
      <c r="M26" s="132"/>
      <c r="N26" s="132"/>
      <c r="O26" s="132"/>
      <c r="P26" s="132"/>
      <c r="Q26" s="100"/>
      <c r="R26" s="100"/>
      <c r="S26" s="100"/>
      <c r="T26" s="100"/>
    </row>
    <row r="27" spans="1:20" s="175" customFormat="1" ht="12.75">
      <c r="A27" s="167"/>
      <c r="B27" s="168"/>
      <c r="C27" s="169">
        <v>2212</v>
      </c>
      <c r="D27" s="169">
        <v>6121</v>
      </c>
      <c r="E27" s="121" t="s">
        <v>100</v>
      </c>
      <c r="F27" s="170" t="s">
        <v>88</v>
      </c>
      <c r="G27" s="171">
        <v>0</v>
      </c>
      <c r="H27" s="172">
        <v>630</v>
      </c>
      <c r="I27" s="143">
        <f>G27+H27</f>
        <v>630</v>
      </c>
      <c r="J27" s="130"/>
      <c r="K27" s="131"/>
      <c r="L27" s="173"/>
      <c r="M27" s="173"/>
      <c r="N27" s="173"/>
      <c r="O27" s="173"/>
      <c r="P27" s="173"/>
      <c r="Q27" s="174"/>
      <c r="R27" s="174"/>
      <c r="S27" s="174"/>
      <c r="T27" s="174"/>
    </row>
    <row r="28" spans="1:20" ht="12.75">
      <c r="A28" s="150"/>
      <c r="B28" s="141"/>
      <c r="C28" s="141">
        <v>2212</v>
      </c>
      <c r="D28" s="141">
        <v>6121</v>
      </c>
      <c r="E28" s="112" t="s">
        <v>93</v>
      </c>
      <c r="F28" s="113" t="s">
        <v>88</v>
      </c>
      <c r="G28" s="142">
        <v>237.84</v>
      </c>
      <c r="H28" s="163">
        <v>2</v>
      </c>
      <c r="I28" s="143">
        <f t="shared" si="1"/>
        <v>239.84</v>
      </c>
      <c r="J28" s="144"/>
      <c r="K28" s="133"/>
      <c r="L28" s="132"/>
      <c r="M28" s="132"/>
      <c r="N28" s="132"/>
      <c r="O28" s="132"/>
      <c r="P28" s="132"/>
      <c r="Q28" s="100"/>
      <c r="R28" s="100"/>
      <c r="S28" s="100"/>
      <c r="T28" s="100"/>
    </row>
    <row r="29" spans="1:20" ht="12.75">
      <c r="A29" s="150"/>
      <c r="B29" s="141"/>
      <c r="C29" s="141">
        <v>2212</v>
      </c>
      <c r="D29" s="141">
        <v>6121</v>
      </c>
      <c r="E29" s="112" t="s">
        <v>94</v>
      </c>
      <c r="F29" s="113" t="s">
        <v>88</v>
      </c>
      <c r="G29" s="142">
        <v>118.92</v>
      </c>
      <c r="H29" s="163">
        <v>1</v>
      </c>
      <c r="I29" s="143">
        <f t="shared" si="1"/>
        <v>119.92</v>
      </c>
      <c r="J29" s="144"/>
      <c r="K29" s="133"/>
      <c r="L29" s="132"/>
      <c r="M29" s="132"/>
      <c r="N29" s="132"/>
      <c r="O29" s="132"/>
      <c r="P29" s="132"/>
      <c r="Q29" s="100"/>
      <c r="R29" s="100"/>
      <c r="S29" s="100"/>
      <c r="T29" s="100"/>
    </row>
    <row r="30" spans="1:20" ht="13.5" thickBot="1">
      <c r="A30" s="145"/>
      <c r="B30" s="146"/>
      <c r="C30" s="146">
        <v>2212</v>
      </c>
      <c r="D30" s="146">
        <v>6121</v>
      </c>
      <c r="E30" s="147" t="s">
        <v>95</v>
      </c>
      <c r="F30" s="127" t="s">
        <v>88</v>
      </c>
      <c r="G30" s="148">
        <v>2021.67</v>
      </c>
      <c r="H30" s="164">
        <v>17</v>
      </c>
      <c r="I30" s="149">
        <f t="shared" si="1"/>
        <v>2038.67</v>
      </c>
      <c r="J30" s="144"/>
      <c r="K30" s="133"/>
      <c r="L30" s="132"/>
      <c r="M30" s="132"/>
      <c r="N30" s="132"/>
      <c r="O30" s="132"/>
      <c r="P30" s="132"/>
      <c r="Q30" s="100"/>
      <c r="R30" s="100"/>
      <c r="S30" s="100"/>
      <c r="T30" s="100"/>
    </row>
    <row r="31" spans="1:20" ht="12.75">
      <c r="A31" s="134" t="s">
        <v>74</v>
      </c>
      <c r="B31" s="129" t="s">
        <v>105</v>
      </c>
      <c r="C31" s="135" t="s">
        <v>75</v>
      </c>
      <c r="D31" s="135" t="s">
        <v>75</v>
      </c>
      <c r="E31" s="135" t="s">
        <v>75</v>
      </c>
      <c r="F31" s="136" t="s">
        <v>106</v>
      </c>
      <c r="G31" s="137">
        <f>SUM(G33:G35)</f>
        <v>2360.28</v>
      </c>
      <c r="H31" s="162">
        <f>SUM(H32:H35)</f>
        <v>540</v>
      </c>
      <c r="I31" s="138">
        <f t="shared" si="1"/>
        <v>2900.28</v>
      </c>
      <c r="J31" s="130"/>
      <c r="K31" s="131"/>
      <c r="L31" s="132"/>
      <c r="M31" s="132"/>
      <c r="N31" s="132"/>
      <c r="O31" s="132"/>
      <c r="P31" s="132"/>
      <c r="Q31" s="100"/>
      <c r="R31" s="100"/>
      <c r="S31" s="100"/>
      <c r="T31" s="100"/>
    </row>
    <row r="32" spans="1:20" s="175" customFormat="1" ht="12.75">
      <c r="A32" s="167"/>
      <c r="B32" s="168"/>
      <c r="C32" s="169">
        <v>2212</v>
      </c>
      <c r="D32" s="169">
        <v>6121</v>
      </c>
      <c r="E32" s="121" t="s">
        <v>100</v>
      </c>
      <c r="F32" s="170" t="s">
        <v>88</v>
      </c>
      <c r="G32" s="171">
        <v>0</v>
      </c>
      <c r="H32" s="172">
        <v>520</v>
      </c>
      <c r="I32" s="143">
        <f t="shared" si="1"/>
        <v>520</v>
      </c>
      <c r="J32" s="130"/>
      <c r="K32" s="131"/>
      <c r="L32" s="173"/>
      <c r="M32" s="173"/>
      <c r="N32" s="173"/>
      <c r="O32" s="173"/>
      <c r="P32" s="173"/>
      <c r="Q32" s="174"/>
      <c r="R32" s="174"/>
      <c r="S32" s="174"/>
      <c r="T32" s="174"/>
    </row>
    <row r="33" spans="1:20" ht="12.75">
      <c r="A33" s="150"/>
      <c r="B33" s="141"/>
      <c r="C33" s="141">
        <v>2212</v>
      </c>
      <c r="D33" s="141">
        <v>6121</v>
      </c>
      <c r="E33" s="112" t="s">
        <v>93</v>
      </c>
      <c r="F33" s="113" t="s">
        <v>88</v>
      </c>
      <c r="G33" s="142">
        <v>236.03</v>
      </c>
      <c r="H33" s="163">
        <v>2</v>
      </c>
      <c r="I33" s="143">
        <f t="shared" si="1"/>
        <v>238.03</v>
      </c>
      <c r="J33" s="144"/>
      <c r="K33" s="133"/>
      <c r="L33" s="132"/>
      <c r="M33" s="132"/>
      <c r="N33" s="132"/>
      <c r="O33" s="132"/>
      <c r="P33" s="132"/>
      <c r="Q33" s="100"/>
      <c r="R33" s="100"/>
      <c r="S33" s="100"/>
      <c r="T33" s="100"/>
    </row>
    <row r="34" spans="1:20" ht="12.75">
      <c r="A34" s="151"/>
      <c r="B34" s="152"/>
      <c r="C34" s="141">
        <v>2212</v>
      </c>
      <c r="D34" s="141">
        <v>6121</v>
      </c>
      <c r="E34" s="112" t="s">
        <v>94</v>
      </c>
      <c r="F34" s="113" t="s">
        <v>88</v>
      </c>
      <c r="G34" s="153">
        <v>118.01</v>
      </c>
      <c r="H34" s="165">
        <v>1</v>
      </c>
      <c r="I34" s="143">
        <f t="shared" si="1"/>
        <v>119.01</v>
      </c>
      <c r="J34" s="154"/>
      <c r="K34" s="132"/>
      <c r="L34" s="132"/>
      <c r="M34" s="132"/>
      <c r="N34" s="132"/>
      <c r="O34" s="132"/>
      <c r="P34" s="132"/>
      <c r="Q34" s="100"/>
      <c r="R34" s="100"/>
      <c r="S34" s="100"/>
      <c r="T34" s="100"/>
    </row>
    <row r="35" spans="1:20" ht="13.5" thickBot="1">
      <c r="A35" s="155"/>
      <c r="B35" s="156"/>
      <c r="C35" s="146">
        <v>2212</v>
      </c>
      <c r="D35" s="146">
        <v>6121</v>
      </c>
      <c r="E35" s="147" t="s">
        <v>95</v>
      </c>
      <c r="F35" s="127" t="s">
        <v>88</v>
      </c>
      <c r="G35" s="157">
        <v>2006.24</v>
      </c>
      <c r="H35" s="166">
        <v>17</v>
      </c>
      <c r="I35" s="149">
        <f t="shared" si="1"/>
        <v>2023.24</v>
      </c>
      <c r="J35" s="154"/>
      <c r="K35" s="132"/>
      <c r="L35" s="132"/>
      <c r="M35" s="132"/>
      <c r="N35" s="132"/>
      <c r="O35" s="132"/>
      <c r="P35" s="132"/>
      <c r="Q35" s="100"/>
      <c r="R35" s="100"/>
      <c r="S35" s="100"/>
      <c r="T35" s="100"/>
    </row>
    <row r="36" ht="12.75">
      <c r="H36" s="71"/>
    </row>
    <row r="41" ht="12.75">
      <c r="H41" s="86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9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24" sqref="G24"/>
    </sheetView>
  </sheetViews>
  <sheetFormatPr defaultColWidth="3.140625" defaultRowHeight="12.75"/>
  <cols>
    <col min="1" max="1" width="2.7109375" style="37" customWidth="1"/>
    <col min="2" max="2" width="9.8515625" style="37" customWidth="1"/>
    <col min="3" max="4" width="4.7109375" style="37" customWidth="1"/>
    <col min="5" max="5" width="7.8515625" style="37" customWidth="1"/>
    <col min="6" max="6" width="40.8515625" style="37" customWidth="1"/>
    <col min="7" max="7" width="8.00390625" style="38" customWidth="1"/>
    <col min="8" max="9" width="7.7109375" style="37" customWidth="1"/>
    <col min="10" max="255" width="9.140625" style="37" customWidth="1"/>
    <col min="256" max="16384" width="3.140625" style="37" customWidth="1"/>
  </cols>
  <sheetData>
    <row r="1" spans="8:9" ht="12.75">
      <c r="H1" s="39"/>
      <c r="I1" s="39"/>
    </row>
    <row r="2" spans="1:9" ht="18" customHeight="1">
      <c r="A2" s="223" t="s">
        <v>81</v>
      </c>
      <c r="B2" s="223"/>
      <c r="C2" s="223"/>
      <c r="D2" s="223"/>
      <c r="E2" s="223"/>
      <c r="F2" s="223"/>
      <c r="G2" s="223"/>
      <c r="H2" s="223"/>
      <c r="I2" s="223"/>
    </row>
    <row r="3" spans="1:9" ht="12.75" customHeight="1">
      <c r="A3" s="40"/>
      <c r="B3" s="40"/>
      <c r="C3" s="40"/>
      <c r="D3" s="40"/>
      <c r="E3" s="40"/>
      <c r="F3" s="40"/>
      <c r="G3" s="40"/>
      <c r="H3" s="41"/>
      <c r="I3" s="41"/>
    </row>
    <row r="4" spans="1:9" ht="15.75">
      <c r="A4" s="226" t="s">
        <v>64</v>
      </c>
      <c r="B4" s="226"/>
      <c r="C4" s="226"/>
      <c r="D4" s="226"/>
      <c r="E4" s="226"/>
      <c r="F4" s="226"/>
      <c r="G4" s="226"/>
      <c r="H4" s="226"/>
      <c r="I4" s="226"/>
    </row>
    <row r="5" spans="1:9" ht="12" customHeight="1">
      <c r="A5" s="40"/>
      <c r="B5" s="40"/>
      <c r="C5" s="40"/>
      <c r="D5" s="40"/>
      <c r="E5" s="40"/>
      <c r="F5" s="40"/>
      <c r="G5" s="40"/>
      <c r="H5" s="41"/>
      <c r="I5" s="41"/>
    </row>
    <row r="6" spans="1:9" ht="15.75">
      <c r="A6" s="225" t="s">
        <v>65</v>
      </c>
      <c r="B6" s="225"/>
      <c r="C6" s="225"/>
      <c r="D6" s="225"/>
      <c r="E6" s="225"/>
      <c r="F6" s="225"/>
      <c r="G6" s="225"/>
      <c r="H6" s="225"/>
      <c r="I6" s="225"/>
    </row>
    <row r="7" spans="1:9" ht="12.75" customHeight="1">
      <c r="A7" s="42"/>
      <c r="B7" s="43"/>
      <c r="C7" s="43"/>
      <c r="D7" s="42"/>
      <c r="E7" s="42"/>
      <c r="F7" s="44"/>
      <c r="G7" s="45"/>
      <c r="H7" s="46"/>
      <c r="I7" s="45"/>
    </row>
    <row r="8" spans="1:9" ht="12.75" customHeight="1" thickBot="1">
      <c r="A8" s="47"/>
      <c r="B8" s="47"/>
      <c r="C8" s="47"/>
      <c r="D8" s="47"/>
      <c r="E8" s="47"/>
      <c r="F8" s="47"/>
      <c r="G8" s="48"/>
      <c r="H8" s="47"/>
      <c r="I8" s="49" t="s">
        <v>66</v>
      </c>
    </row>
    <row r="9" spans="1:9" ht="23.25" thickBot="1">
      <c r="A9" s="50" t="s">
        <v>67</v>
      </c>
      <c r="B9" s="51" t="s">
        <v>68</v>
      </c>
      <c r="C9" s="52" t="s">
        <v>69</v>
      </c>
      <c r="D9" s="51" t="s">
        <v>19</v>
      </c>
      <c r="E9" s="53" t="s">
        <v>70</v>
      </c>
      <c r="F9" s="52" t="s">
        <v>71</v>
      </c>
      <c r="G9" s="54" t="s">
        <v>72</v>
      </c>
      <c r="H9" s="55" t="s">
        <v>82</v>
      </c>
      <c r="I9" s="56" t="s">
        <v>73</v>
      </c>
    </row>
    <row r="10" spans="1:13" ht="12.75" customHeight="1" thickBot="1">
      <c r="A10" s="57" t="s">
        <v>74</v>
      </c>
      <c r="B10" s="58" t="s">
        <v>75</v>
      </c>
      <c r="C10" s="59" t="s">
        <v>75</v>
      </c>
      <c r="D10" s="58" t="s">
        <v>75</v>
      </c>
      <c r="E10" s="58" t="s">
        <v>75</v>
      </c>
      <c r="F10" s="60" t="s">
        <v>76</v>
      </c>
      <c r="G10" s="61">
        <v>6210</v>
      </c>
      <c r="H10" s="62">
        <f>H11</f>
        <v>2000</v>
      </c>
      <c r="I10" s="176">
        <f>G10+H10</f>
        <v>8210</v>
      </c>
      <c r="K10" s="38"/>
      <c r="M10" s="38"/>
    </row>
    <row r="11" spans="1:10" s="72" customFormat="1" ht="22.5">
      <c r="A11" s="63" t="s">
        <v>74</v>
      </c>
      <c r="B11" s="64" t="s">
        <v>83</v>
      </c>
      <c r="C11" s="65" t="s">
        <v>75</v>
      </c>
      <c r="D11" s="65" t="s">
        <v>75</v>
      </c>
      <c r="E11" s="66" t="s">
        <v>75</v>
      </c>
      <c r="F11" s="67" t="s">
        <v>84</v>
      </c>
      <c r="G11" s="68">
        <v>0</v>
      </c>
      <c r="H11" s="69">
        <f>H12</f>
        <v>2000</v>
      </c>
      <c r="I11" s="70">
        <f>G11+H11</f>
        <v>2000</v>
      </c>
      <c r="J11" s="71"/>
    </row>
    <row r="12" spans="1:10" s="72" customFormat="1" ht="13.5" thickBot="1">
      <c r="A12" s="73"/>
      <c r="B12" s="74"/>
      <c r="C12" s="75" t="s">
        <v>77</v>
      </c>
      <c r="D12" s="75" t="s">
        <v>78</v>
      </c>
      <c r="E12" s="75" t="s">
        <v>79</v>
      </c>
      <c r="F12" s="76" t="s">
        <v>80</v>
      </c>
      <c r="G12" s="77">
        <v>0</v>
      </c>
      <c r="H12" s="78">
        <v>2000</v>
      </c>
      <c r="I12" s="79">
        <f>G12+H12</f>
        <v>2000</v>
      </c>
      <c r="J12" s="71"/>
    </row>
    <row r="13" spans="1:9" ht="12.75" customHeight="1">
      <c r="A13" s="80"/>
      <c r="B13" s="81"/>
      <c r="C13" s="82"/>
      <c r="D13" s="81"/>
      <c r="E13" s="81"/>
      <c r="F13" s="83"/>
      <c r="G13" s="84"/>
      <c r="H13" s="85"/>
      <c r="I13" s="85"/>
    </row>
    <row r="14" spans="1:9" ht="12.75" customHeight="1">
      <c r="A14" s="80"/>
      <c r="B14" s="81"/>
      <c r="C14" s="82"/>
      <c r="D14" s="81"/>
      <c r="E14" s="81"/>
      <c r="F14" s="83"/>
      <c r="G14" s="84"/>
      <c r="H14" s="85"/>
      <c r="I14" s="85"/>
    </row>
  </sheetData>
  <sheetProtection/>
  <mergeCells count="3"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140625" style="180" customWidth="1"/>
    <col min="2" max="2" width="5.7109375" style="180" customWidth="1"/>
    <col min="3" max="3" width="4.421875" style="180" bestFit="1" customWidth="1"/>
    <col min="4" max="4" width="4.421875" style="180" customWidth="1"/>
    <col min="5" max="5" width="7.8515625" style="180" bestFit="1" customWidth="1"/>
    <col min="6" max="6" width="32.57421875" style="180" customWidth="1"/>
    <col min="7" max="7" width="7.57421875" style="180" customWidth="1"/>
    <col min="8" max="8" width="8.00390625" style="180" customWidth="1"/>
    <col min="9" max="9" width="9.57421875" style="180" bestFit="1" customWidth="1"/>
    <col min="10" max="10" width="9.00390625" style="180" customWidth="1"/>
    <col min="11" max="16384" width="9.140625" style="180" customWidth="1"/>
  </cols>
  <sheetData>
    <row r="1" spans="1:10" ht="15">
      <c r="A1" s="177"/>
      <c r="B1" s="178"/>
      <c r="C1" s="177"/>
      <c r="D1" s="177"/>
      <c r="E1" s="177"/>
      <c r="F1" s="177"/>
      <c r="G1" s="177"/>
      <c r="H1" s="177"/>
      <c r="I1" s="37"/>
      <c r="J1" s="179"/>
    </row>
    <row r="2" spans="1:10" ht="18">
      <c r="A2" s="227" t="s">
        <v>81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">
      <c r="A3" s="181"/>
      <c r="B3" s="181"/>
      <c r="C3" s="181"/>
      <c r="D3" s="181"/>
      <c r="E3" s="181"/>
      <c r="F3" s="181"/>
      <c r="G3" s="181"/>
      <c r="H3" s="181"/>
      <c r="I3" s="182"/>
      <c r="J3" s="183"/>
    </row>
    <row r="4" spans="1:10" ht="15.75">
      <c r="A4" s="229" t="s">
        <v>107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5">
      <c r="A5" s="184"/>
      <c r="B5" s="185"/>
      <c r="C5" s="186"/>
      <c r="D5" s="185"/>
      <c r="E5" s="185"/>
      <c r="F5" s="185"/>
      <c r="G5" s="187"/>
      <c r="H5" s="188"/>
      <c r="I5" s="189"/>
      <c r="J5" s="131"/>
    </row>
    <row r="6" spans="1:10" ht="15.75">
      <c r="A6" s="230" t="s">
        <v>108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5.75" thickBot="1">
      <c r="A7" s="190"/>
      <c r="B7" s="190"/>
      <c r="C7" s="190"/>
      <c r="D7" s="190"/>
      <c r="E7" s="190"/>
      <c r="F7" s="190"/>
      <c r="G7" s="191"/>
      <c r="H7" s="192"/>
      <c r="I7" s="193"/>
      <c r="J7" s="194" t="s">
        <v>0</v>
      </c>
    </row>
    <row r="8" spans="1:10" ht="22.5">
      <c r="A8" s="195" t="s">
        <v>67</v>
      </c>
      <c r="B8" s="231" t="s">
        <v>109</v>
      </c>
      <c r="C8" s="231"/>
      <c r="D8" s="196" t="s">
        <v>69</v>
      </c>
      <c r="E8" s="196" t="s">
        <v>19</v>
      </c>
      <c r="F8" s="196" t="s">
        <v>110</v>
      </c>
      <c r="G8" s="197" t="s">
        <v>72</v>
      </c>
      <c r="H8" s="197" t="s">
        <v>73</v>
      </c>
      <c r="I8" s="197" t="s">
        <v>82</v>
      </c>
      <c r="J8" s="198" t="s">
        <v>111</v>
      </c>
    </row>
    <row r="9" spans="1:10" ht="22.5">
      <c r="A9" s="199" t="s">
        <v>75</v>
      </c>
      <c r="B9" s="232" t="s">
        <v>75</v>
      </c>
      <c r="C9" s="232"/>
      <c r="D9" s="200"/>
      <c r="E9" s="200"/>
      <c r="F9" s="201" t="s">
        <v>76</v>
      </c>
      <c r="G9" s="202">
        <f>G10</f>
        <v>6719.69</v>
      </c>
      <c r="H9" s="202">
        <v>41617.73</v>
      </c>
      <c r="I9" s="202">
        <f>I10</f>
        <v>9690</v>
      </c>
      <c r="J9" s="203">
        <f>SUM(H9:I9)</f>
        <v>51307.73</v>
      </c>
    </row>
    <row r="10" spans="1:10" s="212" customFormat="1" ht="15">
      <c r="A10" s="204" t="s">
        <v>74</v>
      </c>
      <c r="B10" s="205">
        <v>30001</v>
      </c>
      <c r="C10" s="206" t="s">
        <v>112</v>
      </c>
      <c r="D10" s="207" t="s">
        <v>75</v>
      </c>
      <c r="E10" s="207" t="s">
        <v>75</v>
      </c>
      <c r="F10" s="208" t="s">
        <v>113</v>
      </c>
      <c r="G10" s="209">
        <f>G11</f>
        <v>6719.69</v>
      </c>
      <c r="H10" s="209">
        <v>38517.73</v>
      </c>
      <c r="I10" s="210">
        <v>9690</v>
      </c>
      <c r="J10" s="211">
        <f>H10+I10</f>
        <v>48207.73</v>
      </c>
    </row>
    <row r="11" spans="1:10" ht="15">
      <c r="A11" s="213"/>
      <c r="B11" s="214"/>
      <c r="C11" s="215"/>
      <c r="D11" s="216">
        <v>6409</v>
      </c>
      <c r="E11" s="217">
        <v>5901</v>
      </c>
      <c r="F11" s="218" t="s">
        <v>114</v>
      </c>
      <c r="G11" s="219">
        <v>6719.69</v>
      </c>
      <c r="H11" s="219">
        <v>38517.73</v>
      </c>
      <c r="I11" s="220">
        <v>9690</v>
      </c>
      <c r="J11" s="221">
        <f>H11+I11</f>
        <v>48207.73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Křepel Jaroslav</cp:lastModifiedBy>
  <cp:lastPrinted>2016-05-31T13:28:38Z</cp:lastPrinted>
  <dcterms:created xsi:type="dcterms:W3CDTF">2007-12-18T12:40:54Z</dcterms:created>
  <dcterms:modified xsi:type="dcterms:W3CDTF">2016-06-01T12:00:24Z</dcterms:modified>
  <cp:category/>
  <cp:version/>
  <cp:contentType/>
  <cp:contentStatus/>
</cp:coreProperties>
</file>