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2"/>
  </bookViews>
  <sheets>
    <sheet name="Bilance PaV" sheetId="1" r:id="rId1"/>
    <sheet name="92303" sheetId="2" r:id="rId2"/>
    <sheet name="92314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<sst xmlns="http://schemas.openxmlformats.org/spreadsheetml/2006/main" count="148" uniqueCount="104">
  <si>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</si>
  <si>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</si>
  <si>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</si>
  <si>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</si>
  <si>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</si>
  <si>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</si>
  <si>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</si>
  <si>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</si>
  <si>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</si>
  <si>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</si>
  <si>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</si>
  <si>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</si>
  <si>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</si>
  <si>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</si>
  <si>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</si>
  <si>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</si>
  <si>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</si>
  <si>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</si>
  <si>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</si>
  <si>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</si>
  <si>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</si>
  <si>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</si>
  <si>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</si>
  <si>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</si>
  <si>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</si>
  <si>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</si>
  <si>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</si>
  <si>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</si>
  <si>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</si>
  <si>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</si>
  <si>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</si>
  <si>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</si>
  <si>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</si>
  <si>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</si>
  <si>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</si>
  <si>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</si>
  <si>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</si>
  <si>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</si>
  <si>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</si>
  <si>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</si>
  <si>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</si>
  <si>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</si>
  <si>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</si>
  <si>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</si>
  <si>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</si>
  <si>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</si>
  <si>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</si>
  <si>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</si>
  <si>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</si>
  <si>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</si>
  <si>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</si>
  <si>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</si>
  <si>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</si>
  <si>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</si>
  <si>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</si>
  <si>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</si>
  <si>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</si>
  <si>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</si>
  <si>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</si>
  <si>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</si>
  <si>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</si>
  <si>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</si>
  <si>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</si>
  <si>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</si>
  <si>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Změna rozpočtu - rozpočtové opatření č.  180/16</t>
  </si>
  <si>
    <t>92303 - Spolufinancování EU</t>
  </si>
  <si>
    <t>Ekonomický odbor</t>
  </si>
  <si>
    <t>uk.</t>
  </si>
  <si>
    <t>č.a. (ORG)</t>
  </si>
  <si>
    <t>§</t>
  </si>
  <si>
    <t>S P O L U F I N A N C O V Á N Í   E U</t>
  </si>
  <si>
    <t>UR 2016</t>
  </si>
  <si>
    <t>ZR-RO č. 180/16</t>
  </si>
  <si>
    <t>UR I 2016</t>
  </si>
  <si>
    <t>x</t>
  </si>
  <si>
    <t>Příjmy a výdaje kapitoly v resortu celkem</t>
  </si>
  <si>
    <t>SU</t>
  </si>
  <si>
    <t>0000</t>
  </si>
  <si>
    <t>Kofinancování IROP a TOP</t>
  </si>
  <si>
    <t>Nespecifikované rezervy</t>
  </si>
  <si>
    <t>Kurzové rodíly a transakční náklady projektů EU</t>
  </si>
  <si>
    <t>Kursové rozdíly ve výdajích</t>
  </si>
  <si>
    <t>Služby peněžních ústavů</t>
  </si>
  <si>
    <t>Odbor investic a správy nemovitého majetku</t>
  </si>
  <si>
    <t>Kapitola 923 14 - Spolufinancování EU</t>
  </si>
  <si>
    <t>tis.Kč</t>
  </si>
  <si>
    <t>č.a.</t>
  </si>
  <si>
    <t>UZ</t>
  </si>
  <si>
    <t xml:space="preserve"> S P O L U F I N A N C O V Á N Í   E U</t>
  </si>
  <si>
    <t>SR 2016</t>
  </si>
  <si>
    <t>UR</t>
  </si>
  <si>
    <t>UR2016</t>
  </si>
  <si>
    <t>Běžné a kapitálové výdaje resortu celkem</t>
  </si>
  <si>
    <t>IROP - krajská knihovna</t>
  </si>
  <si>
    <t>000000000</t>
  </si>
  <si>
    <t>budovy, haly a stavby</t>
  </si>
  <si>
    <t>107100000</t>
  </si>
  <si>
    <t>107117968</t>
  </si>
  <si>
    <t>107517969</t>
  </si>
  <si>
    <t>budovy, haly a stavby LK</t>
  </si>
  <si>
    <t>budovy, haly a stavby SR</t>
  </si>
  <si>
    <t>budovy, haly a stavby EU</t>
  </si>
  <si>
    <t>příloha č. 2 k ZR-RO č. 180/16</t>
  </si>
  <si>
    <t>07620041701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</si>
</sst>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50" applyAlignment="1">
      <alignment vertical="center"/>
      <protection/>
    </xf>
    <xf numFmtId="3" fontId="10" fillId="0" borderId="0" xfId="55" applyNumberFormat="1" applyFont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14" fillId="34" borderId="20" xfId="51" applyFont="1" applyFill="1" applyBorder="1" applyAlignment="1">
      <alignment horizontal="left" vertical="center" wrapText="1"/>
      <protection/>
    </xf>
    <xf numFmtId="0" fontId="12" fillId="0" borderId="0" xfId="51" applyFont="1" applyAlignment="1">
      <alignment horizontal="center" vertical="center"/>
      <protection/>
    </xf>
    <xf numFmtId="165" fontId="0" fillId="0" borderId="0" xfId="51" applyNumberFormat="1" applyAlignment="1">
      <alignment vertical="center"/>
      <protection/>
    </xf>
    <xf numFmtId="0" fontId="0" fillId="0" borderId="0" xfId="51" applyAlignment="1">
      <alignment vertical="center"/>
      <protection/>
    </xf>
    <xf numFmtId="0" fontId="14" fillId="35" borderId="19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4" fillId="34" borderId="19" xfId="51" applyFont="1" applyFill="1" applyBorder="1" applyAlignment="1">
      <alignment horizontal="center" vertical="center"/>
      <protection/>
    </xf>
    <xf numFmtId="0" fontId="14" fillId="34" borderId="20" xfId="51" applyFont="1" applyFill="1" applyBorder="1" applyAlignment="1">
      <alignment horizontal="center" vertical="center"/>
      <protection/>
    </xf>
    <xf numFmtId="4" fontId="14" fillId="34" borderId="20" xfId="51" applyNumberFormat="1" applyFont="1" applyFill="1" applyBorder="1" applyAlignment="1">
      <alignment vertical="center"/>
      <protection/>
    </xf>
    <xf numFmtId="0" fontId="53" fillId="36" borderId="10" xfId="51" applyFont="1" applyFill="1" applyBorder="1" applyAlignment="1">
      <alignment horizontal="center" vertical="center" wrapText="1"/>
      <protection/>
    </xf>
    <xf numFmtId="0" fontId="53" fillId="36" borderId="24" xfId="51" applyFont="1" applyFill="1" applyBorder="1" applyAlignment="1">
      <alignment horizontal="center" vertical="center" wrapText="1"/>
      <protection/>
    </xf>
    <xf numFmtId="49" fontId="53" fillId="36" borderId="25" xfId="51" applyNumberFormat="1" applyFont="1" applyFill="1" applyBorder="1" applyAlignment="1">
      <alignment horizontal="center" vertical="center" wrapText="1"/>
      <protection/>
    </xf>
    <xf numFmtId="49" fontId="53" fillId="36" borderId="11" xfId="51" applyNumberFormat="1" applyFont="1" applyFill="1" applyBorder="1" applyAlignment="1">
      <alignment horizontal="center" vertical="center" wrapText="1"/>
      <protection/>
    </xf>
    <xf numFmtId="0" fontId="53" fillId="36" borderId="11" xfId="51" applyFont="1" applyFill="1" applyBorder="1" applyAlignment="1">
      <alignment horizontal="left" vertical="center" wrapText="1"/>
      <protection/>
    </xf>
    <xf numFmtId="4" fontId="53" fillId="36" borderId="11" xfId="51" applyNumberFormat="1" applyFont="1" applyFill="1" applyBorder="1" applyAlignment="1">
      <alignment vertical="center"/>
      <protection/>
    </xf>
    <xf numFmtId="0" fontId="8" fillId="36" borderId="13" xfId="51" applyFont="1" applyFill="1" applyBorder="1" applyAlignment="1">
      <alignment horizontal="center" vertical="center" wrapText="1"/>
      <protection/>
    </xf>
    <xf numFmtId="0" fontId="8" fillId="36" borderId="26" xfId="51" applyFont="1" applyFill="1" applyBorder="1" applyAlignment="1">
      <alignment horizontal="center" vertical="center" wrapText="1"/>
      <protection/>
    </xf>
    <xf numFmtId="0" fontId="8" fillId="37" borderId="27" xfId="51" applyFont="1" applyFill="1" applyBorder="1" applyAlignment="1">
      <alignment horizontal="center" vertical="center" wrapText="1"/>
      <protection/>
    </xf>
    <xf numFmtId="0" fontId="8" fillId="37" borderId="14" xfId="51" applyFont="1" applyFill="1" applyBorder="1" applyAlignment="1">
      <alignment horizontal="center" vertical="center" wrapText="1"/>
      <protection/>
    </xf>
    <xf numFmtId="49" fontId="8" fillId="37" borderId="14" xfId="51" applyNumberFormat="1" applyFont="1" applyFill="1" applyBorder="1" applyAlignment="1">
      <alignment horizontal="center" vertical="center" wrapText="1"/>
      <protection/>
    </xf>
    <xf numFmtId="0" fontId="8" fillId="37" borderId="14" xfId="51" applyFont="1" applyFill="1" applyBorder="1" applyAlignment="1">
      <alignment horizontal="left" vertical="center" wrapText="1"/>
      <protection/>
    </xf>
    <xf numFmtId="4" fontId="8" fillId="36" borderId="14" xfId="51" applyNumberFormat="1" applyFont="1" applyFill="1" applyBorder="1" applyAlignment="1">
      <alignment vertical="center"/>
      <protection/>
    </xf>
    <xf numFmtId="0" fontId="53" fillId="36" borderId="13" xfId="51" applyFont="1" applyFill="1" applyBorder="1" applyAlignment="1">
      <alignment horizontal="center" vertical="center" wrapText="1"/>
      <protection/>
    </xf>
    <xf numFmtId="0" fontId="53" fillId="36" borderId="26" xfId="51" applyFont="1" applyFill="1" applyBorder="1" applyAlignment="1">
      <alignment horizontal="center" vertical="center" wrapText="1"/>
      <protection/>
    </xf>
    <xf numFmtId="49" fontId="53" fillId="36" borderId="27" xfId="51" applyNumberFormat="1" applyFont="1" applyFill="1" applyBorder="1" applyAlignment="1">
      <alignment horizontal="center" vertical="center" wrapText="1"/>
      <protection/>
    </xf>
    <xf numFmtId="49" fontId="53" fillId="36" borderId="14" xfId="51" applyNumberFormat="1" applyFont="1" applyFill="1" applyBorder="1" applyAlignment="1">
      <alignment horizontal="center" vertical="center" wrapText="1"/>
      <protection/>
    </xf>
    <xf numFmtId="0" fontId="53" fillId="36" borderId="14" xfId="51" applyFont="1" applyFill="1" applyBorder="1" applyAlignment="1">
      <alignment horizontal="left" vertical="center" wrapText="1"/>
      <protection/>
    </xf>
    <xf numFmtId="4" fontId="53" fillId="36" borderId="14" xfId="51" applyNumberFormat="1" applyFont="1" applyFill="1" applyBorder="1" applyAlignment="1">
      <alignment vertical="center"/>
      <protection/>
    </xf>
    <xf numFmtId="4" fontId="53" fillId="36" borderId="15" xfId="51" applyNumberFormat="1" applyFont="1" applyFill="1" applyBorder="1" applyAlignment="1">
      <alignment vertical="center"/>
      <protection/>
    </xf>
    <xf numFmtId="4" fontId="8" fillId="36" borderId="15" xfId="51" applyNumberFormat="1" applyFont="1" applyFill="1" applyBorder="1" applyAlignment="1">
      <alignment vertical="center"/>
      <protection/>
    </xf>
    <xf numFmtId="0" fontId="8" fillId="36" borderId="28" xfId="51" applyFont="1" applyFill="1" applyBorder="1" applyAlignment="1">
      <alignment horizontal="center" vertical="center" wrapText="1"/>
      <protection/>
    </xf>
    <xf numFmtId="0" fontId="8" fillId="36" borderId="29" xfId="51" applyFont="1" applyFill="1" applyBorder="1" applyAlignment="1">
      <alignment horizontal="center" vertical="center" wrapText="1"/>
      <protection/>
    </xf>
    <xf numFmtId="0" fontId="8" fillId="37" borderId="30" xfId="51" applyFont="1" applyFill="1" applyBorder="1" applyAlignment="1">
      <alignment horizontal="center" vertical="center" wrapText="1"/>
      <protection/>
    </xf>
    <xf numFmtId="0" fontId="8" fillId="37" borderId="31" xfId="51" applyFont="1" applyFill="1" applyBorder="1" applyAlignment="1">
      <alignment horizontal="center" vertical="center" wrapText="1"/>
      <protection/>
    </xf>
    <xf numFmtId="0" fontId="8" fillId="37" borderId="31" xfId="51" applyFont="1" applyFill="1" applyBorder="1" applyAlignment="1">
      <alignment horizontal="left" vertical="center" wrapText="1"/>
      <protection/>
    </xf>
    <xf numFmtId="4" fontId="8" fillId="36" borderId="31" xfId="51" applyNumberFormat="1" applyFont="1" applyFill="1" applyBorder="1" applyAlignment="1">
      <alignment vertical="center"/>
      <protection/>
    </xf>
    <xf numFmtId="4" fontId="8" fillId="36" borderId="32" xfId="51" applyNumberFormat="1" applyFont="1" applyFill="1" applyBorder="1" applyAlignment="1">
      <alignment vertical="center"/>
      <protection/>
    </xf>
    <xf numFmtId="4" fontId="14" fillId="34" borderId="21" xfId="51" applyNumberFormat="1" applyFont="1" applyFill="1" applyBorder="1" applyAlignment="1">
      <alignment vertical="center"/>
      <protection/>
    </xf>
    <xf numFmtId="4" fontId="53" fillId="36" borderId="12" xfId="51" applyNumberFormat="1" applyFont="1" applyFill="1" applyBorder="1" applyAlignment="1">
      <alignment vertical="center"/>
      <protection/>
    </xf>
    <xf numFmtId="0" fontId="13" fillId="0" borderId="0" xfId="47" applyFont="1" applyFill="1" applyAlignment="1">
      <alignment horizontal="center"/>
      <protection/>
    </xf>
    <xf numFmtId="4" fontId="0" fillId="0" borderId="0" xfId="52" applyNumberFormat="1">
      <alignment/>
      <protection/>
    </xf>
    <xf numFmtId="0" fontId="0" fillId="0" borderId="0" xfId="52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4" fillId="0" borderId="0" xfId="53" applyFont="1" applyAlignment="1">
      <alignment horizontal="center"/>
      <protection/>
    </xf>
    <xf numFmtId="0" fontId="14" fillId="0" borderId="33" xfId="53" applyFont="1" applyFill="1" applyBorder="1" applyAlignment="1">
      <alignment horizontal="center" vertical="center"/>
      <protection/>
    </xf>
    <xf numFmtId="0" fontId="14" fillId="0" borderId="34" xfId="53" applyFont="1" applyFill="1" applyBorder="1" applyAlignment="1">
      <alignment horizontal="center" vertical="center"/>
      <protection/>
    </xf>
    <xf numFmtId="0" fontId="14" fillId="0" borderId="35" xfId="53" applyFont="1" applyFill="1" applyBorder="1" applyAlignment="1">
      <alignment horizontal="center" vertical="center"/>
      <protection/>
    </xf>
    <xf numFmtId="0" fontId="14" fillId="0" borderId="35" xfId="47" applyFont="1" applyBorder="1" applyAlignment="1">
      <alignment horizontal="center" vertical="center"/>
      <protection/>
    </xf>
    <xf numFmtId="0" fontId="14" fillId="0" borderId="35" xfId="48" applyFont="1" applyFill="1" applyBorder="1" applyAlignment="1">
      <alignment horizontal="center" vertical="center" wrapText="1"/>
      <protection/>
    </xf>
    <xf numFmtId="0" fontId="14" fillId="0" borderId="36" xfId="47" applyFont="1" applyBorder="1" applyAlignment="1">
      <alignment horizontal="center" vertical="center"/>
      <protection/>
    </xf>
    <xf numFmtId="4" fontId="14" fillId="0" borderId="35" xfId="51" applyNumberFormat="1" applyFont="1" applyFill="1" applyBorder="1" applyAlignment="1">
      <alignment horizontal="center" vertical="center" wrapText="1"/>
      <protection/>
    </xf>
    <xf numFmtId="0" fontId="14" fillId="0" borderId="37" xfId="52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4" xfId="53" applyNumberFormat="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left" vertical="center" wrapText="1"/>
      <protection/>
    </xf>
    <xf numFmtId="4" fontId="8" fillId="0" borderId="38" xfId="53" applyNumberFormat="1" applyFont="1" applyFill="1" applyBorder="1" applyAlignment="1">
      <alignment vertical="center"/>
      <protection/>
    </xf>
    <xf numFmtId="4" fontId="8" fillId="0" borderId="11" xfId="53" applyNumberFormat="1" applyFont="1" applyFill="1" applyBorder="1" applyAlignment="1">
      <alignment vertical="center"/>
      <protection/>
    </xf>
    <xf numFmtId="4" fontId="8" fillId="0" borderId="14" xfId="52" applyNumberFormat="1" applyFont="1" applyFill="1" applyBorder="1">
      <alignment/>
      <protection/>
    </xf>
    <xf numFmtId="4" fontId="8" fillId="0" borderId="14" xfId="53" applyNumberFormat="1" applyFont="1" applyFill="1" applyBorder="1" applyAlignment="1">
      <alignment vertical="center"/>
      <protection/>
    </xf>
    <xf numFmtId="4" fontId="8" fillId="0" borderId="14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8" fillId="0" borderId="38" xfId="53" applyNumberFormat="1" applyFont="1" applyFill="1" applyBorder="1" applyAlignment="1">
      <alignment vertical="center"/>
      <protection/>
    </xf>
    <xf numFmtId="0" fontId="14" fillId="0" borderId="39" xfId="53" applyFont="1" applyFill="1" applyBorder="1" applyAlignment="1">
      <alignment horizontal="center" vertical="center"/>
      <protection/>
    </xf>
    <xf numFmtId="49" fontId="14" fillId="0" borderId="31" xfId="53" applyNumberFormat="1" applyFont="1" applyFill="1" applyBorder="1" applyAlignment="1">
      <alignment horizontal="center" vertical="center"/>
      <protection/>
    </xf>
    <xf numFmtId="4" fontId="8" fillId="37" borderId="40" xfId="49" applyNumberFormat="1" applyFont="1" applyFill="1" applyBorder="1" applyAlignment="1">
      <alignment horizontal="right" vertical="center"/>
      <protection/>
    </xf>
    <xf numFmtId="4" fontId="8" fillId="0" borderId="40" xfId="49" applyNumberFormat="1" applyFont="1" applyFill="1" applyBorder="1" applyAlignment="1">
      <alignment horizontal="right" vertical="center"/>
      <protection/>
    </xf>
    <xf numFmtId="4" fontId="8" fillId="0" borderId="31" xfId="52" applyNumberFormat="1" applyFont="1" applyFill="1" applyBorder="1">
      <alignment/>
      <protection/>
    </xf>
    <xf numFmtId="4" fontId="8" fillId="0" borderId="0" xfId="52" applyNumberFormat="1" applyFont="1">
      <alignment/>
      <protection/>
    </xf>
    <xf numFmtId="0" fontId="54" fillId="0" borderId="14" xfId="5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center"/>
      <protection/>
    </xf>
    <xf numFmtId="49" fontId="54" fillId="0" borderId="14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8" fillId="0" borderId="41" xfId="53" applyNumberFormat="1" applyFont="1" applyFill="1" applyBorder="1" applyAlignment="1">
      <alignment vertical="center"/>
      <protection/>
    </xf>
    <xf numFmtId="0" fontId="54" fillId="0" borderId="31" xfId="51" applyFont="1" applyFill="1" applyBorder="1" applyAlignment="1">
      <alignment horizontal="center" vertical="center" wrapText="1"/>
      <protection/>
    </xf>
    <xf numFmtId="49" fontId="54" fillId="0" borderId="31" xfId="51" applyNumberFormat="1" applyFont="1" applyFill="1" applyBorder="1" applyAlignment="1">
      <alignment horizontal="center" vertical="center" wrapText="1"/>
      <protection/>
    </xf>
    <xf numFmtId="0" fontId="8" fillId="0" borderId="31" xfId="51" applyFont="1" applyFill="1" applyBorder="1" applyAlignment="1">
      <alignment horizontal="left" vertical="center" wrapText="1"/>
      <protection/>
    </xf>
    <xf numFmtId="4" fontId="8" fillId="0" borderId="22" xfId="53" applyNumberFormat="1" applyFont="1" applyFill="1" applyBorder="1" applyAlignment="1">
      <alignment vertical="center"/>
      <protection/>
    </xf>
    <xf numFmtId="0" fontId="14" fillId="0" borderId="42" xfId="53" applyFont="1" applyFill="1" applyBorder="1" applyAlignment="1">
      <alignment horizontal="center" vertical="center"/>
      <protection/>
    </xf>
    <xf numFmtId="0" fontId="14" fillId="0" borderId="43" xfId="53" applyFont="1" applyFill="1" applyBorder="1" applyAlignment="1">
      <alignment horizontal="center" vertical="center"/>
      <protection/>
    </xf>
    <xf numFmtId="49" fontId="14" fillId="0" borderId="44" xfId="53" applyNumberFormat="1" applyFont="1" applyFill="1" applyBorder="1" applyAlignment="1">
      <alignment horizontal="center" vertical="center"/>
      <protection/>
    </xf>
    <xf numFmtId="0" fontId="14" fillId="0" borderId="43" xfId="53" applyFont="1" applyFill="1" applyBorder="1" applyAlignment="1">
      <alignment vertical="center" wrapText="1"/>
      <protection/>
    </xf>
    <xf numFmtId="4" fontId="14" fillId="0" borderId="45" xfId="53" applyNumberFormat="1" applyFont="1" applyFill="1" applyBorder="1" applyAlignment="1">
      <alignment vertical="center"/>
      <protection/>
    </xf>
    <xf numFmtId="4" fontId="14" fillId="0" borderId="43" xfId="53" applyNumberFormat="1" applyFont="1" applyFill="1" applyBorder="1" applyAlignment="1">
      <alignment vertical="center"/>
      <protection/>
    </xf>
    <xf numFmtId="4" fontId="14" fillId="0" borderId="46" xfId="53" applyNumberFormat="1" applyFont="1" applyFill="1" applyBorder="1" applyAlignment="1">
      <alignment vertical="center"/>
      <protection/>
    </xf>
    <xf numFmtId="4" fontId="8" fillId="0" borderId="47" xfId="53" applyNumberFormat="1" applyFont="1" applyFill="1" applyBorder="1" applyAlignment="1">
      <alignment vertical="center"/>
      <protection/>
    </xf>
    <xf numFmtId="0" fontId="8" fillId="0" borderId="14" xfId="51" applyFont="1" applyFill="1" applyBorder="1" applyAlignment="1">
      <alignment horizontal="center" vertical="center" wrapText="1"/>
      <protection/>
    </xf>
    <xf numFmtId="0" fontId="8" fillId="0" borderId="31" xfId="51" applyFont="1" applyFill="1" applyBorder="1" applyAlignment="1">
      <alignment horizontal="center" vertical="center" wrapText="1"/>
      <protection/>
    </xf>
    <xf numFmtId="4" fontId="53" fillId="0" borderId="11" xfId="51" applyNumberFormat="1" applyFont="1" applyFill="1" applyBorder="1" applyAlignment="1">
      <alignment vertical="center"/>
      <protection/>
    </xf>
    <xf numFmtId="4" fontId="8" fillId="0" borderId="14" xfId="51" applyNumberFormat="1" applyFont="1" applyFill="1" applyBorder="1" applyAlignment="1">
      <alignment vertical="center"/>
      <protection/>
    </xf>
    <xf numFmtId="0" fontId="14" fillId="34" borderId="33" xfId="53" applyFont="1" applyFill="1" applyBorder="1" applyAlignment="1">
      <alignment horizontal="center" vertical="center"/>
      <protection/>
    </xf>
    <xf numFmtId="0" fontId="14" fillId="34" borderId="34" xfId="53" applyFont="1" applyFill="1" applyBorder="1" applyAlignment="1">
      <alignment horizontal="center" vertical="center"/>
      <protection/>
    </xf>
    <xf numFmtId="0" fontId="14" fillId="34" borderId="35" xfId="53" applyFont="1" applyFill="1" applyBorder="1" applyAlignment="1">
      <alignment horizontal="center" vertical="center"/>
      <protection/>
    </xf>
    <xf numFmtId="0" fontId="14" fillId="34" borderId="35" xfId="53" applyFont="1" applyFill="1" applyBorder="1" applyAlignment="1">
      <alignment horizontal="left" vertical="center"/>
      <protection/>
    </xf>
    <xf numFmtId="4" fontId="14" fillId="34" borderId="36" xfId="53" applyNumberFormat="1" applyFont="1" applyFill="1" applyBorder="1" applyAlignment="1">
      <alignment vertical="center"/>
      <protection/>
    </xf>
    <xf numFmtId="4" fontId="14" fillId="34" borderId="35" xfId="53" applyNumberFormat="1" applyFont="1" applyFill="1" applyBorder="1" applyAlignment="1">
      <alignment vertical="center"/>
      <protection/>
    </xf>
    <xf numFmtId="4" fontId="14" fillId="34" borderId="35" xfId="52" applyNumberFormat="1" applyFont="1" applyFill="1" applyBorder="1">
      <alignment/>
      <protection/>
    </xf>
    <xf numFmtId="4" fontId="14" fillId="34" borderId="37" xfId="52" applyNumberFormat="1" applyFont="1" applyFill="1" applyBorder="1">
      <alignment/>
      <protection/>
    </xf>
    <xf numFmtId="0" fontId="0" fillId="0" borderId="0" xfId="0" applyAlignment="1">
      <alignment/>
    </xf>
    <xf numFmtId="49" fontId="55" fillId="0" borderId="48" xfId="53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right"/>
      <protection/>
    </xf>
    <xf numFmtId="0" fontId="11" fillId="0" borderId="0" xfId="50" applyFont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49" fontId="14" fillId="0" borderId="49" xfId="52" applyNumberFormat="1" applyFont="1" applyBorder="1" applyAlignment="1">
      <alignment horizontal="center" vertical="center" textRotation="90"/>
      <protection/>
    </xf>
    <xf numFmtId="0" fontId="14" fillId="35" borderId="50" xfId="51" applyFont="1" applyFill="1" applyBorder="1" applyAlignment="1">
      <alignment horizontal="center" vertical="center" wrapText="1"/>
      <protection/>
    </xf>
    <xf numFmtId="0" fontId="14" fillId="35" borderId="51" xfId="51" applyFont="1" applyFill="1" applyBorder="1" applyAlignment="1">
      <alignment horizontal="center" vertical="center" wrapText="1"/>
      <protection/>
    </xf>
    <xf numFmtId="0" fontId="14" fillId="34" borderId="20" xfId="51" applyFont="1" applyFill="1" applyBorder="1" applyAlignment="1">
      <alignment horizontal="center" vertical="center"/>
      <protection/>
    </xf>
    <xf numFmtId="0" fontId="13" fillId="0" borderId="0" xfId="47" applyFont="1" applyFill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49" fontId="55" fillId="0" borderId="0" xfId="53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 4" xfId="48"/>
    <cellStyle name="normální_02 - ORREP" xfId="49"/>
    <cellStyle name="normální_2. Rozpočet 2007 - tabulky" xfId="50"/>
    <cellStyle name="normální_Rozpis výdajů 03 bez PO 2 2" xfId="51"/>
    <cellStyle name="normální_Rozpis výdajů 03 bez PO 3" xfId="52"/>
    <cellStyle name="normální_Rozpis výdajů 03 bez PO_04 - OSMTVS" xfId="53"/>
    <cellStyle name="normální_Rozpis výdajů 03 bez PO_UR 2008 1-168 tisk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J15" sqref="J1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3" ht="12.75">
      <c r="A1" s="143" t="s">
        <v>102</v>
      </c>
      <c r="B1" s="143"/>
      <c r="C1" s="143"/>
    </row>
    <row r="2" spans="1:5" ht="13.5" thickBot="1">
      <c r="A2" s="141" t="s">
        <v>48</v>
      </c>
      <c r="B2" s="141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62</v>
      </c>
      <c r="D3" s="32" t="s">
        <v>72</v>
      </c>
      <c r="E3" s="32" t="s">
        <v>63</v>
      </c>
    </row>
    <row r="4" spans="1:5" ht="15" customHeight="1">
      <c r="A4" s="2" t="s">
        <v>3</v>
      </c>
      <c r="B4" s="29" t="s">
        <v>37</v>
      </c>
      <c r="C4" s="26">
        <f>C5+C6+C7</f>
        <v>2628011.62</v>
      </c>
      <c r="D4" s="26">
        <f>D5+D6+D7</f>
        <v>0</v>
      </c>
      <c r="E4" s="27">
        <f aca="true" t="shared" si="0" ref="E4:E26">C4+D4</f>
        <v>2628011.62</v>
      </c>
    </row>
    <row r="5" spans="1:10" ht="15" customHeight="1">
      <c r="A5" s="6" t="s">
        <v>4</v>
      </c>
      <c r="B5" s="7" t="s">
        <v>5</v>
      </c>
      <c r="C5" s="8">
        <v>2466142.71</v>
      </c>
      <c r="D5" s="9">
        <v>0</v>
      </c>
      <c r="E5" s="10">
        <f t="shared" si="0"/>
        <v>2466142.71</v>
      </c>
      <c r="J5" s="1"/>
    </row>
    <row r="6" spans="1:5" ht="15" customHeight="1">
      <c r="A6" s="6" t="s">
        <v>6</v>
      </c>
      <c r="B6" s="7" t="s">
        <v>7</v>
      </c>
      <c r="C6" s="8">
        <v>161652.65999999997</v>
      </c>
      <c r="D6" s="4">
        <v>0</v>
      </c>
      <c r="E6" s="10">
        <f t="shared" si="0"/>
        <v>161652.65999999997</v>
      </c>
    </row>
    <row r="7" spans="1:5" ht="15" customHeight="1">
      <c r="A7" s="6" t="s">
        <v>8</v>
      </c>
      <c r="B7" s="7" t="s">
        <v>9</v>
      </c>
      <c r="C7" s="8">
        <v>216.25</v>
      </c>
      <c r="D7" s="8">
        <v>0</v>
      </c>
      <c r="E7" s="10">
        <f t="shared" si="0"/>
        <v>216.25</v>
      </c>
    </row>
    <row r="8" spans="1:5" ht="15" customHeight="1">
      <c r="A8" s="12" t="s">
        <v>40</v>
      </c>
      <c r="B8" s="7" t="s">
        <v>10</v>
      </c>
      <c r="C8" s="13">
        <f>C9+C15</f>
        <v>4575502.25</v>
      </c>
      <c r="D8" s="13">
        <f>D9+D15</f>
        <v>0</v>
      </c>
      <c r="E8" s="14">
        <f t="shared" si="0"/>
        <v>4575502.25</v>
      </c>
    </row>
    <row r="9" spans="1:5" ht="15" customHeight="1">
      <c r="A9" s="6" t="s">
        <v>43</v>
      </c>
      <c r="B9" s="7" t="s">
        <v>11</v>
      </c>
      <c r="C9" s="8">
        <f>C10+C11+C13+C14+C12</f>
        <v>4285262.33</v>
      </c>
      <c r="D9" s="8">
        <f>D10+D11+D13+D14</f>
        <v>0</v>
      </c>
      <c r="E9" s="11">
        <f t="shared" si="0"/>
        <v>4285262.33</v>
      </c>
    </row>
    <row r="10" spans="1:5" ht="15" customHeight="1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5" ht="15" customHeight="1">
      <c r="A11" s="6" t="s">
        <v>55</v>
      </c>
      <c r="B11" s="7" t="s">
        <v>11</v>
      </c>
      <c r="C11" s="8">
        <v>4190528.87</v>
      </c>
      <c r="D11" s="8">
        <v>0</v>
      </c>
      <c r="E11" s="11">
        <f t="shared" si="0"/>
        <v>4190528.87</v>
      </c>
    </row>
    <row r="12" spans="1:5" ht="15" customHeight="1">
      <c r="A12" s="6" t="s">
        <v>53</v>
      </c>
      <c r="B12" s="7">
        <v>4123</v>
      </c>
      <c r="C12" s="8">
        <v>6729.85</v>
      </c>
      <c r="D12" s="8">
        <v>0</v>
      </c>
      <c r="E12" s="11">
        <f>SUM(C12:D12)</f>
        <v>6729.85</v>
      </c>
    </row>
    <row r="13" spans="1:9" ht="15" customHeight="1">
      <c r="A13" s="6" t="s">
        <v>56</v>
      </c>
      <c r="B13" s="7" t="s">
        <v>42</v>
      </c>
      <c r="C13" s="8">
        <v>114.91</v>
      </c>
      <c r="D13" s="8">
        <v>0</v>
      </c>
      <c r="E13" s="11">
        <f>SUM(C13:D13)</f>
        <v>114.91</v>
      </c>
      <c r="I13" s="139"/>
    </row>
    <row r="14" spans="1:5" ht="15" customHeight="1">
      <c r="A14" s="6" t="s">
        <v>57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44</v>
      </c>
      <c r="B15" s="7" t="s">
        <v>58</v>
      </c>
      <c r="C15" s="8">
        <f>C16+C17+C18+C19</f>
        <v>290239.92</v>
      </c>
      <c r="D15" s="8">
        <f>D16+D18+D19</f>
        <v>0</v>
      </c>
      <c r="E15" s="11">
        <f t="shared" si="0"/>
        <v>290239.92</v>
      </c>
    </row>
    <row r="16" spans="1:5" ht="15" customHeight="1">
      <c r="A16" s="6" t="s">
        <v>55</v>
      </c>
      <c r="B16" s="7" t="s">
        <v>13</v>
      </c>
      <c r="C16" s="8">
        <v>253375.05000000002</v>
      </c>
      <c r="D16" s="8">
        <v>0</v>
      </c>
      <c r="E16" s="11">
        <f t="shared" si="0"/>
        <v>253375.05000000002</v>
      </c>
    </row>
    <row r="17" spans="1:5" ht="15" customHeight="1">
      <c r="A17" s="6" t="s">
        <v>54</v>
      </c>
      <c r="B17" s="7">
        <v>4223</v>
      </c>
      <c r="C17" s="8">
        <v>32335.51</v>
      </c>
      <c r="D17" s="8">
        <v>0</v>
      </c>
      <c r="E17" s="11">
        <f>SUM(C17:D17)</f>
        <v>32335.51</v>
      </c>
    </row>
    <row r="18" spans="1:5" ht="15" customHeight="1">
      <c r="A18" s="6" t="s">
        <v>56</v>
      </c>
      <c r="B18" s="7" t="s">
        <v>59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57</v>
      </c>
      <c r="B19" s="7">
        <v>4221</v>
      </c>
      <c r="C19" s="8">
        <v>4529.36</v>
      </c>
      <c r="D19" s="8">
        <v>0</v>
      </c>
      <c r="E19" s="11">
        <f>SUM(C19:D19)</f>
        <v>4529.36</v>
      </c>
    </row>
    <row r="20" spans="1:5" ht="15" customHeight="1">
      <c r="A20" s="12" t="s">
        <v>14</v>
      </c>
      <c r="B20" s="15" t="s">
        <v>38</v>
      </c>
      <c r="C20" s="13">
        <f>C4+C8</f>
        <v>7203513.87</v>
      </c>
      <c r="D20" s="13">
        <f>D4+D8</f>
        <v>0</v>
      </c>
      <c r="E20" s="14">
        <f t="shared" si="0"/>
        <v>7203513.87</v>
      </c>
    </row>
    <row r="21" spans="1:5" ht="15" customHeight="1">
      <c r="A21" s="12" t="s">
        <v>15</v>
      </c>
      <c r="B21" s="15" t="s">
        <v>16</v>
      </c>
      <c r="C21" s="13">
        <f>SUM(C22:C25)</f>
        <v>958065.5800000001</v>
      </c>
      <c r="D21" s="13">
        <f>SUM(D22:D25)</f>
        <v>0</v>
      </c>
      <c r="E21" s="14">
        <f t="shared" si="0"/>
        <v>958065.5800000001</v>
      </c>
    </row>
    <row r="22" spans="1:5" ht="15" customHeight="1">
      <c r="A22" s="6" t="s">
        <v>51</v>
      </c>
      <c r="B22" s="7" t="s">
        <v>17</v>
      </c>
      <c r="C22" s="8">
        <v>127924.29999999999</v>
      </c>
      <c r="D22" s="8">
        <v>0</v>
      </c>
      <c r="E22" s="11">
        <f t="shared" si="0"/>
        <v>127924.29999999999</v>
      </c>
    </row>
    <row r="23" spans="1:5" ht="15" customHeight="1">
      <c r="A23" s="6" t="s">
        <v>52</v>
      </c>
      <c r="B23" s="7">
        <v>8115</v>
      </c>
      <c r="C23" s="8">
        <v>977016.28</v>
      </c>
      <c r="D23" s="8">
        <v>0</v>
      </c>
      <c r="E23" s="11">
        <f>SUM(C23:D23)</f>
        <v>977016.28</v>
      </c>
    </row>
    <row r="24" spans="1:5" ht="15" customHeight="1">
      <c r="A24" s="6" t="s">
        <v>60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>
      <c r="A25" s="16" t="s">
        <v>61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>
      <c r="A26" s="20" t="s">
        <v>27</v>
      </c>
      <c r="B26" s="21"/>
      <c r="C26" s="22">
        <f>C4+C8+C21</f>
        <v>8161579.45</v>
      </c>
      <c r="D26" s="22">
        <f>D20+D21</f>
        <v>0</v>
      </c>
      <c r="E26" s="23">
        <f t="shared" si="0"/>
        <v>8161579.45</v>
      </c>
    </row>
    <row r="27" spans="1:5" ht="13.5" thickBot="1">
      <c r="A27" s="142" t="s">
        <v>49</v>
      </c>
      <c r="B27" s="142"/>
      <c r="C27" s="35"/>
      <c r="D27" s="35"/>
      <c r="E27" s="36" t="s">
        <v>0</v>
      </c>
    </row>
    <row r="28" spans="1:5" ht="24.75" thickBot="1">
      <c r="A28" s="30" t="s">
        <v>18</v>
      </c>
      <c r="B28" s="31" t="s">
        <v>19</v>
      </c>
      <c r="C28" s="32" t="s">
        <v>62</v>
      </c>
      <c r="D28" s="32" t="s">
        <v>72</v>
      </c>
      <c r="E28" s="32" t="s">
        <v>63</v>
      </c>
    </row>
    <row r="29" spans="1:5" ht="15" customHeight="1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>
      <c r="A30" s="25" t="s">
        <v>21</v>
      </c>
      <c r="B30" s="7" t="s">
        <v>20</v>
      </c>
      <c r="C30" s="8">
        <v>255521.85</v>
      </c>
      <c r="D30" s="4">
        <v>0</v>
      </c>
      <c r="E30" s="5">
        <f aca="true" t="shared" si="1" ref="E30:E45">C30+D30</f>
        <v>255521.85</v>
      </c>
    </row>
    <row r="31" spans="1:5" ht="15" customHeight="1">
      <c r="A31" s="25" t="s">
        <v>50</v>
      </c>
      <c r="B31" s="7" t="s">
        <v>24</v>
      </c>
      <c r="C31" s="8">
        <v>142790.39</v>
      </c>
      <c r="D31" s="4">
        <v>0</v>
      </c>
      <c r="E31" s="5">
        <f>SUM(C31:D31)</f>
        <v>142790.39</v>
      </c>
    </row>
    <row r="32" spans="1:5" ht="15" customHeight="1">
      <c r="A32" s="25" t="s">
        <v>28</v>
      </c>
      <c r="B32" s="7" t="s">
        <v>20</v>
      </c>
      <c r="C32" s="8">
        <v>940974.97</v>
      </c>
      <c r="D32" s="4">
        <v>0</v>
      </c>
      <c r="E32" s="5">
        <f t="shared" si="1"/>
        <v>940974.97</v>
      </c>
    </row>
    <row r="33" spans="1:5" ht="15" customHeight="1">
      <c r="A33" s="25" t="s">
        <v>22</v>
      </c>
      <c r="B33" s="7" t="s">
        <v>20</v>
      </c>
      <c r="C33" s="8">
        <v>681327.86</v>
      </c>
      <c r="D33" s="4">
        <v>0</v>
      </c>
      <c r="E33" s="5">
        <f t="shared" si="1"/>
        <v>681327.86</v>
      </c>
    </row>
    <row r="34" spans="1:5" ht="15" customHeight="1">
      <c r="A34" s="25" t="s">
        <v>39</v>
      </c>
      <c r="B34" s="7" t="s">
        <v>20</v>
      </c>
      <c r="C34" s="8">
        <v>3736951.5300000003</v>
      </c>
      <c r="D34" s="4">
        <v>0</v>
      </c>
      <c r="E34" s="5">
        <f>C34+D34</f>
        <v>3736951.5300000003</v>
      </c>
    </row>
    <row r="35" spans="1:5" ht="15" customHeight="1">
      <c r="A35" s="25" t="s">
        <v>46</v>
      </c>
      <c r="B35" s="7" t="s">
        <v>24</v>
      </c>
      <c r="C35" s="8">
        <v>510414.62</v>
      </c>
      <c r="D35" s="4">
        <v>0</v>
      </c>
      <c r="E35" s="5">
        <f t="shared" si="1"/>
        <v>510414.62</v>
      </c>
    </row>
    <row r="36" spans="1:5" ht="15" customHeight="1">
      <c r="A36" s="25" t="s">
        <v>47</v>
      </c>
      <c r="B36" s="7" t="s">
        <v>20</v>
      </c>
      <c r="C36" s="8">
        <v>30600</v>
      </c>
      <c r="D36" s="4">
        <v>0</v>
      </c>
      <c r="E36" s="5">
        <f t="shared" si="1"/>
        <v>30600</v>
      </c>
    </row>
    <row r="37" spans="1:5" ht="15" customHeight="1">
      <c r="A37" s="25" t="s">
        <v>29</v>
      </c>
      <c r="B37" s="7" t="s">
        <v>24</v>
      </c>
      <c r="C37" s="8">
        <v>673825.55</v>
      </c>
      <c r="D37" s="4">
        <v>0</v>
      </c>
      <c r="E37" s="5">
        <f t="shared" si="1"/>
        <v>673825.55</v>
      </c>
    </row>
    <row r="38" spans="1:5" ht="15" customHeight="1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>
      <c r="A39" s="25" t="s">
        <v>31</v>
      </c>
      <c r="B39" s="7" t="s">
        <v>24</v>
      </c>
      <c r="C39" s="8">
        <v>887768.56</v>
      </c>
      <c r="D39" s="4">
        <v>0</v>
      </c>
      <c r="E39" s="5">
        <f t="shared" si="1"/>
        <v>887768.56</v>
      </c>
    </row>
    <row r="40" spans="1:5" ht="15" customHeight="1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>
      <c r="A41" s="25" t="s">
        <v>32</v>
      </c>
      <c r="B41" s="7" t="s">
        <v>20</v>
      </c>
      <c r="C41" s="8">
        <v>7787.89</v>
      </c>
      <c r="D41" s="4">
        <v>0</v>
      </c>
      <c r="E41" s="5">
        <f t="shared" si="1"/>
        <v>7787.89</v>
      </c>
    </row>
    <row r="42" spans="1:5" ht="15" customHeight="1">
      <c r="A42" s="25" t="s">
        <v>45</v>
      </c>
      <c r="B42" s="7" t="s">
        <v>24</v>
      </c>
      <c r="C42" s="8">
        <v>139272.66999999998</v>
      </c>
      <c r="D42" s="4">
        <v>0</v>
      </c>
      <c r="E42" s="5">
        <f>C42+D42</f>
        <v>139272.66999999998</v>
      </c>
    </row>
    <row r="43" spans="1:5" ht="15" customHeight="1">
      <c r="A43" s="25" t="s">
        <v>34</v>
      </c>
      <c r="B43" s="7" t="s">
        <v>24</v>
      </c>
      <c r="C43" s="8">
        <v>13993.01</v>
      </c>
      <c r="D43" s="4">
        <v>0</v>
      </c>
      <c r="E43" s="5">
        <f t="shared" si="1"/>
        <v>13993.01</v>
      </c>
    </row>
    <row r="44" spans="1:5" ht="15" customHeight="1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>
      <c r="A45" s="25" t="s">
        <v>36</v>
      </c>
      <c r="B45" s="7" t="s">
        <v>24</v>
      </c>
      <c r="C45" s="8">
        <v>7260.4400000000005</v>
      </c>
      <c r="D45" s="4">
        <v>0</v>
      </c>
      <c r="E45" s="5">
        <f t="shared" si="1"/>
        <v>7260.4400000000005</v>
      </c>
    </row>
    <row r="46" spans="1:5" ht="15" customHeight="1" thickBot="1">
      <c r="A46" s="28" t="s">
        <v>25</v>
      </c>
      <c r="B46" s="21"/>
      <c r="C46" s="22">
        <f>C29+C30+C32+C33+C34+C35+C36+C37+C38+C39+C40+C41+C42+C43+C44+C45+C31</f>
        <v>8161579.449999999</v>
      </c>
      <c r="D46" s="22">
        <f>SUM(D29:D45)</f>
        <v>0</v>
      </c>
      <c r="E46" s="23">
        <f>SUM(E29:E45)</f>
        <v>8161579.45</v>
      </c>
    </row>
    <row r="47" spans="3:5" ht="12.75">
      <c r="C47" s="1"/>
      <c r="E47" s="1"/>
    </row>
    <row r="49" ht="12.75">
      <c r="C49" s="1"/>
    </row>
  </sheetData>
  <sheetProtection/>
  <mergeCells count="3">
    <mergeCell ref="A2:B2"/>
    <mergeCell ref="A27:B27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P18" sqref="P18"/>
    </sheetView>
  </sheetViews>
  <sheetFormatPr defaultColWidth="9.140625" defaultRowHeight="12.75"/>
  <cols>
    <col min="3" max="3" width="5.00390625" style="0" customWidth="1"/>
    <col min="4" max="4" width="4.28125" style="0" customWidth="1"/>
    <col min="5" max="6" width="4.421875" style="0" bestFit="1" customWidth="1"/>
    <col min="7" max="7" width="38.7109375" style="0" customWidth="1"/>
    <col min="8" max="8" width="7.8515625" style="0" bestFit="1" customWidth="1"/>
    <col min="9" max="9" width="10.140625" style="0" bestFit="1" customWidth="1"/>
    <col min="10" max="10" width="10.421875" style="0" bestFit="1" customWidth="1"/>
  </cols>
  <sheetData>
    <row r="1" spans="1:10" ht="12.75">
      <c r="A1" s="144" t="s">
        <v>102</v>
      </c>
      <c r="B1" s="144"/>
      <c r="C1" s="144"/>
      <c r="I1" s="145"/>
      <c r="J1" s="145"/>
    </row>
    <row r="3" spans="1:10" ht="12.75">
      <c r="A3" s="37"/>
      <c r="B3" s="37"/>
      <c r="C3" s="37"/>
      <c r="D3" s="37"/>
      <c r="E3" s="37"/>
      <c r="F3" s="37"/>
      <c r="G3" s="37"/>
      <c r="H3" s="38"/>
      <c r="I3" s="38"/>
      <c r="J3" s="38"/>
    </row>
    <row r="4" spans="1:10" ht="18">
      <c r="A4" s="146" t="s">
        <v>64</v>
      </c>
      <c r="B4" s="146"/>
      <c r="C4" s="146"/>
      <c r="D4" s="146"/>
      <c r="E4" s="146"/>
      <c r="F4" s="146"/>
      <c r="G4" s="146"/>
      <c r="H4" s="146"/>
      <c r="I4" s="146"/>
      <c r="J4" s="39"/>
    </row>
    <row r="5" spans="1:10" ht="18">
      <c r="A5" s="41"/>
      <c r="B5" s="41"/>
      <c r="C5" s="41"/>
      <c r="D5" s="41"/>
      <c r="E5" s="41"/>
      <c r="F5" s="41"/>
      <c r="G5" s="41"/>
      <c r="H5" s="41"/>
      <c r="I5" s="42"/>
      <c r="J5" s="43"/>
    </row>
    <row r="6" spans="1:10" ht="15.75">
      <c r="A6" s="147" t="s">
        <v>65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.75">
      <c r="A7" s="148" t="s">
        <v>66</v>
      </c>
      <c r="B7" s="148"/>
      <c r="C7" s="148"/>
      <c r="D7" s="148"/>
      <c r="E7" s="148"/>
      <c r="F7" s="148"/>
      <c r="G7" s="148"/>
      <c r="H7" s="148"/>
      <c r="I7" s="148"/>
      <c r="J7" s="148"/>
    </row>
    <row r="8" ht="13.5" thickBot="1"/>
    <row r="9" spans="1:10" ht="23.25" thickBot="1">
      <c r="A9" s="149"/>
      <c r="B9" s="44" t="s">
        <v>67</v>
      </c>
      <c r="C9" s="150" t="s">
        <v>68</v>
      </c>
      <c r="D9" s="151"/>
      <c r="E9" s="45" t="s">
        <v>69</v>
      </c>
      <c r="F9" s="45" t="s">
        <v>19</v>
      </c>
      <c r="G9" s="45" t="s">
        <v>70</v>
      </c>
      <c r="H9" s="44" t="s">
        <v>71</v>
      </c>
      <c r="I9" s="44" t="s">
        <v>72</v>
      </c>
      <c r="J9" s="46" t="s">
        <v>73</v>
      </c>
    </row>
    <row r="10" spans="1:10" ht="13.5" thickBot="1">
      <c r="A10" s="149"/>
      <c r="B10" s="47" t="s">
        <v>74</v>
      </c>
      <c r="C10" s="152" t="s">
        <v>74</v>
      </c>
      <c r="D10" s="152"/>
      <c r="E10" s="48"/>
      <c r="F10" s="48"/>
      <c r="G10" s="40" t="s">
        <v>75</v>
      </c>
      <c r="H10" s="49">
        <f>H11+H13</f>
        <v>17744.217640000003</v>
      </c>
      <c r="I10" s="49">
        <f>I11</f>
        <v>-2000</v>
      </c>
      <c r="J10" s="78">
        <f>H10+I10</f>
        <v>15744.217640000003</v>
      </c>
    </row>
    <row r="11" spans="1:10" ht="22.5">
      <c r="A11" s="149"/>
      <c r="B11" s="50" t="s">
        <v>76</v>
      </c>
      <c r="C11" s="51">
        <v>30001</v>
      </c>
      <c r="D11" s="52" t="s">
        <v>77</v>
      </c>
      <c r="E11" s="53"/>
      <c r="F11" s="53"/>
      <c r="G11" s="54" t="s">
        <v>78</v>
      </c>
      <c r="H11" s="55">
        <f>H12</f>
        <v>14644.21764</v>
      </c>
      <c r="I11" s="129">
        <f>I12</f>
        <v>-2000</v>
      </c>
      <c r="J11" s="79">
        <f>H11+I11</f>
        <v>12644.21764</v>
      </c>
    </row>
    <row r="12" spans="1:10" ht="12.75">
      <c r="A12" s="149"/>
      <c r="B12" s="56"/>
      <c r="C12" s="57"/>
      <c r="D12" s="58"/>
      <c r="E12" s="59">
        <v>6409</v>
      </c>
      <c r="F12" s="60">
        <v>5901</v>
      </c>
      <c r="G12" s="61" t="s">
        <v>79</v>
      </c>
      <c r="H12" s="62">
        <v>14644.21764</v>
      </c>
      <c r="I12" s="130">
        <v>-2000</v>
      </c>
      <c r="J12" s="70">
        <f>H12+I12</f>
        <v>12644.21764</v>
      </c>
    </row>
    <row r="13" spans="1:10" ht="22.5">
      <c r="A13" s="149"/>
      <c r="B13" s="63" t="s">
        <v>76</v>
      </c>
      <c r="C13" s="64">
        <v>30002</v>
      </c>
      <c r="D13" s="65" t="s">
        <v>77</v>
      </c>
      <c r="E13" s="66"/>
      <c r="F13" s="66"/>
      <c r="G13" s="67" t="s">
        <v>80</v>
      </c>
      <c r="H13" s="68">
        <f>SUM(H14:H15)</f>
        <v>3100</v>
      </c>
      <c r="I13" s="68">
        <f>SUM(I14:I15)</f>
        <v>0</v>
      </c>
      <c r="J13" s="69">
        <f>SUM(H13:I13)</f>
        <v>3100</v>
      </c>
    </row>
    <row r="14" spans="1:10" ht="12.75">
      <c r="A14" s="149"/>
      <c r="B14" s="56"/>
      <c r="C14" s="57"/>
      <c r="D14" s="58"/>
      <c r="E14" s="59">
        <v>6310</v>
      </c>
      <c r="F14" s="59">
        <v>5142</v>
      </c>
      <c r="G14" s="61" t="s">
        <v>81</v>
      </c>
      <c r="H14" s="62">
        <v>3000</v>
      </c>
      <c r="I14" s="62">
        <v>0</v>
      </c>
      <c r="J14" s="70">
        <f>SUM(H14:I14)</f>
        <v>3000</v>
      </c>
    </row>
    <row r="15" spans="1:10" ht="13.5" thickBot="1">
      <c r="A15" s="149"/>
      <c r="B15" s="71"/>
      <c r="C15" s="72"/>
      <c r="D15" s="73"/>
      <c r="E15" s="74">
        <v>6310</v>
      </c>
      <c r="F15" s="74">
        <v>5163</v>
      </c>
      <c r="G15" s="75" t="s">
        <v>82</v>
      </c>
      <c r="H15" s="76">
        <v>100</v>
      </c>
      <c r="I15" s="76">
        <v>0</v>
      </c>
      <c r="J15" s="77">
        <f>SUM(H15:I15)</f>
        <v>100</v>
      </c>
    </row>
  </sheetData>
  <sheetProtection/>
  <mergeCells count="8">
    <mergeCell ref="A1:C1"/>
    <mergeCell ref="I1:J1"/>
    <mergeCell ref="A4:I4"/>
    <mergeCell ref="A6:J6"/>
    <mergeCell ref="A7:J7"/>
    <mergeCell ref="A9:A15"/>
    <mergeCell ref="C9:D9"/>
    <mergeCell ref="C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5.8515625" style="0" customWidth="1"/>
    <col min="2" max="2" width="11.00390625" style="0" bestFit="1" customWidth="1"/>
    <col min="3" max="3" width="5.140625" style="0" customWidth="1"/>
    <col min="4" max="4" width="4.421875" style="0" bestFit="1" customWidth="1"/>
    <col min="5" max="5" width="8.7109375" style="0" bestFit="1" customWidth="1"/>
    <col min="6" max="6" width="34.57421875" style="0" bestFit="1" customWidth="1"/>
  </cols>
  <sheetData>
    <row r="1" spans="9:10" ht="12.75">
      <c r="I1" s="145"/>
      <c r="J1" s="145"/>
    </row>
    <row r="2" spans="1:3" ht="12.75">
      <c r="A2" s="144" t="s">
        <v>102</v>
      </c>
      <c r="B2" s="144"/>
      <c r="C2" s="144"/>
    </row>
    <row r="3" spans="1:10" ht="12.75">
      <c r="A3" s="37"/>
      <c r="B3" s="37"/>
      <c r="C3" s="37"/>
      <c r="D3" s="37"/>
      <c r="E3" s="37"/>
      <c r="F3" s="37"/>
      <c r="G3" s="37"/>
      <c r="H3" s="38"/>
      <c r="I3" s="38"/>
      <c r="J3" s="38"/>
    </row>
    <row r="4" spans="1:10" ht="18">
      <c r="A4" s="146" t="s">
        <v>64</v>
      </c>
      <c r="B4" s="146"/>
      <c r="C4" s="146"/>
      <c r="D4" s="146"/>
      <c r="E4" s="146"/>
      <c r="F4" s="146"/>
      <c r="G4" s="146"/>
      <c r="H4" s="146"/>
      <c r="I4" s="146"/>
      <c r="J4" s="39"/>
    </row>
    <row r="5" spans="1:10" ht="18">
      <c r="A5" s="41"/>
      <c r="B5" s="41"/>
      <c r="C5" s="41"/>
      <c r="D5" s="41"/>
      <c r="E5" s="41"/>
      <c r="F5" s="41"/>
      <c r="G5" s="41"/>
      <c r="H5" s="41"/>
      <c r="I5" s="42"/>
      <c r="J5" s="43"/>
    </row>
    <row r="6" spans="1:11" ht="15.75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81"/>
      <c r="K6" s="82"/>
    </row>
    <row r="7" spans="1:11" ht="15.75">
      <c r="A7" s="80"/>
      <c r="B7" s="80"/>
      <c r="C7" s="80"/>
      <c r="D7" s="80"/>
      <c r="E7" s="80"/>
      <c r="F7" s="80"/>
      <c r="G7" s="80"/>
      <c r="H7" s="80"/>
      <c r="I7" s="80"/>
      <c r="J7" s="81"/>
      <c r="K7" s="82"/>
    </row>
    <row r="8" spans="1:11" ht="15.75">
      <c r="A8" s="154" t="s">
        <v>84</v>
      </c>
      <c r="B8" s="154"/>
      <c r="C8" s="154"/>
      <c r="D8" s="154"/>
      <c r="E8" s="154"/>
      <c r="F8" s="154"/>
      <c r="G8" s="154"/>
      <c r="H8" s="154"/>
      <c r="I8" s="154"/>
      <c r="J8" s="81"/>
      <c r="K8" s="82"/>
    </row>
    <row r="9" spans="1:11" ht="15.75">
      <c r="A9" s="80"/>
      <c r="B9" s="80"/>
      <c r="C9" s="80"/>
      <c r="D9" s="80"/>
      <c r="E9" s="80"/>
      <c r="F9" s="80"/>
      <c r="G9" s="80"/>
      <c r="H9" s="80"/>
      <c r="I9" s="80"/>
      <c r="J9" s="81"/>
      <c r="K9" s="82"/>
    </row>
    <row r="10" spans="1:11" ht="13.5" thickBot="1">
      <c r="A10" s="83"/>
      <c r="B10" s="83"/>
      <c r="C10" s="83"/>
      <c r="D10" s="83"/>
      <c r="E10" s="83"/>
      <c r="F10" s="83"/>
      <c r="G10" s="84"/>
      <c r="H10" s="83"/>
      <c r="I10" s="85" t="s">
        <v>85</v>
      </c>
      <c r="J10" s="81"/>
      <c r="K10" s="82"/>
    </row>
    <row r="11" spans="1:14" ht="23.25" thickBot="1">
      <c r="A11" s="86" t="s">
        <v>67</v>
      </c>
      <c r="B11" s="87" t="s">
        <v>86</v>
      </c>
      <c r="C11" s="88" t="s">
        <v>69</v>
      </c>
      <c r="D11" s="87" t="s">
        <v>19</v>
      </c>
      <c r="E11" s="87" t="s">
        <v>87</v>
      </c>
      <c r="F11" s="88" t="s">
        <v>88</v>
      </c>
      <c r="G11" s="89" t="s">
        <v>89</v>
      </c>
      <c r="H11" s="90" t="s">
        <v>90</v>
      </c>
      <c r="I11" s="91" t="s">
        <v>71</v>
      </c>
      <c r="J11" s="92" t="s">
        <v>72</v>
      </c>
      <c r="K11" s="93" t="s">
        <v>91</v>
      </c>
      <c r="M11" s="157"/>
      <c r="N11" s="157"/>
    </row>
    <row r="12" spans="1:14" ht="13.5" thickBot="1">
      <c r="A12" s="131" t="s">
        <v>76</v>
      </c>
      <c r="B12" s="132" t="s">
        <v>74</v>
      </c>
      <c r="C12" s="133" t="s">
        <v>74</v>
      </c>
      <c r="D12" s="132" t="s">
        <v>74</v>
      </c>
      <c r="E12" s="132" t="s">
        <v>74</v>
      </c>
      <c r="F12" s="134" t="s">
        <v>92</v>
      </c>
      <c r="G12" s="135">
        <v>183374</v>
      </c>
      <c r="H12" s="136">
        <v>345200.09</v>
      </c>
      <c r="I12" s="135">
        <f>G12+H12</f>
        <v>528574.0900000001</v>
      </c>
      <c r="J12" s="137">
        <f>J13</f>
        <v>2000</v>
      </c>
      <c r="K12" s="138">
        <f aca="true" t="shared" si="0" ref="K12:K17">I12+J12</f>
        <v>530574.0900000001</v>
      </c>
      <c r="M12" s="158"/>
      <c r="N12" s="159"/>
    </row>
    <row r="13" spans="1:14" ht="12.75">
      <c r="A13" s="119" t="s">
        <v>76</v>
      </c>
      <c r="B13" s="140" t="s">
        <v>103</v>
      </c>
      <c r="C13" s="120" t="s">
        <v>74</v>
      </c>
      <c r="D13" s="120" t="s">
        <v>74</v>
      </c>
      <c r="E13" s="121" t="s">
        <v>74</v>
      </c>
      <c r="F13" s="122" t="s">
        <v>93</v>
      </c>
      <c r="G13" s="123">
        <v>0</v>
      </c>
      <c r="H13" s="124">
        <v>0</v>
      </c>
      <c r="I13" s="124">
        <v>0</v>
      </c>
      <c r="J13" s="124">
        <f>SUM(J14:J17)</f>
        <v>2000</v>
      </c>
      <c r="K13" s="125">
        <f t="shared" si="0"/>
        <v>2000</v>
      </c>
      <c r="M13" s="160"/>
      <c r="N13" s="161"/>
    </row>
    <row r="14" spans="1:14" ht="12.75">
      <c r="A14" s="94"/>
      <c r="B14" s="95"/>
      <c r="C14" s="127">
        <v>3314</v>
      </c>
      <c r="D14" s="110">
        <v>6121</v>
      </c>
      <c r="E14" s="111" t="s">
        <v>94</v>
      </c>
      <c r="F14" s="96" t="s">
        <v>95</v>
      </c>
      <c r="G14" s="97"/>
      <c r="H14" s="98"/>
      <c r="I14" s="101">
        <v>0</v>
      </c>
      <c r="J14" s="101">
        <v>5</v>
      </c>
      <c r="K14" s="114">
        <f t="shared" si="0"/>
        <v>5</v>
      </c>
      <c r="M14" s="160"/>
      <c r="N14" s="162"/>
    </row>
    <row r="15" spans="1:13" ht="12.75">
      <c r="A15" s="94"/>
      <c r="B15" s="95"/>
      <c r="C15" s="127">
        <v>3314</v>
      </c>
      <c r="D15" s="110">
        <v>6121</v>
      </c>
      <c r="E15" s="112" t="s">
        <v>96</v>
      </c>
      <c r="F15" s="96" t="s">
        <v>99</v>
      </c>
      <c r="G15" s="100"/>
      <c r="H15" s="101"/>
      <c r="I15" s="97">
        <v>0</v>
      </c>
      <c r="J15" s="99">
        <v>199.5</v>
      </c>
      <c r="K15" s="114">
        <f t="shared" si="0"/>
        <v>199.5</v>
      </c>
      <c r="M15" s="113"/>
    </row>
    <row r="16" spans="1:13" ht="12.75">
      <c r="A16" s="102"/>
      <c r="B16" s="95"/>
      <c r="C16" s="127">
        <v>3314</v>
      </c>
      <c r="D16" s="110">
        <v>6121</v>
      </c>
      <c r="E16" s="112" t="s">
        <v>97</v>
      </c>
      <c r="F16" s="96" t="s">
        <v>100</v>
      </c>
      <c r="G16" s="103"/>
      <c r="H16" s="98"/>
      <c r="I16" s="97">
        <v>0</v>
      </c>
      <c r="J16" s="99">
        <v>99.75</v>
      </c>
      <c r="K16" s="114">
        <f t="shared" si="0"/>
        <v>99.75</v>
      </c>
      <c r="M16" s="113"/>
    </row>
    <row r="17" spans="1:13" ht="13.5" thickBot="1">
      <c r="A17" s="104"/>
      <c r="B17" s="105"/>
      <c r="C17" s="128">
        <v>3314</v>
      </c>
      <c r="D17" s="115">
        <v>6121</v>
      </c>
      <c r="E17" s="116" t="s">
        <v>98</v>
      </c>
      <c r="F17" s="117" t="s">
        <v>101</v>
      </c>
      <c r="G17" s="106"/>
      <c r="H17" s="107"/>
      <c r="I17" s="118">
        <v>0</v>
      </c>
      <c r="J17" s="108">
        <v>1695.75</v>
      </c>
      <c r="K17" s="126">
        <f t="shared" si="0"/>
        <v>1695.75</v>
      </c>
      <c r="M17" s="113"/>
    </row>
    <row r="18" spans="1:11" ht="12.75">
      <c r="A18" s="82"/>
      <c r="B18" s="82"/>
      <c r="C18" s="82"/>
      <c r="D18" s="82"/>
      <c r="E18" s="82"/>
      <c r="F18" s="82"/>
      <c r="G18" s="81"/>
      <c r="H18" s="109"/>
      <c r="I18" s="82"/>
      <c r="J18" s="81"/>
      <c r="K18" s="82"/>
    </row>
    <row r="19" spans="1:11" ht="12.75">
      <c r="A19" s="82"/>
      <c r="B19" s="155"/>
      <c r="C19" s="82"/>
      <c r="D19" s="82"/>
      <c r="E19" s="82"/>
      <c r="F19" s="82"/>
      <c r="G19" s="81"/>
      <c r="H19" s="82"/>
      <c r="I19" s="82"/>
      <c r="J19" s="81"/>
      <c r="K19" s="82"/>
    </row>
    <row r="20" ht="12.75">
      <c r="B20" s="156"/>
    </row>
    <row r="21" ht="12.75">
      <c r="B21" s="157"/>
    </row>
  </sheetData>
  <sheetProtection/>
  <mergeCells count="6">
    <mergeCell ref="I1:J1"/>
    <mergeCell ref="A2:C2"/>
    <mergeCell ref="A4:I4"/>
    <mergeCell ref="A6:I6"/>
    <mergeCell ref="A8:I8"/>
    <mergeCell ref="M12:N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Mocková Pavla</cp:lastModifiedBy>
  <cp:lastPrinted>2016-06-01T11:02:40Z</cp:lastPrinted>
  <dcterms:created xsi:type="dcterms:W3CDTF">2007-12-18T12:40:54Z</dcterms:created>
  <dcterms:modified xsi:type="dcterms:W3CDTF">2016-06-06T11:51:02Z</dcterms:modified>
  <cp:category/>
  <cp:version/>
  <cp:contentType/>
  <cp:contentStatus/>
</cp:coreProperties>
</file>