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2604" sheetId="5" r:id="rId1"/>
    <sheet name="Bilance PaV" sheetId="1" r:id="rId2"/>
  </sheets>
  <definedNames>
    <definedName name="_xlnm.Print_Area" localSheetId="0">'92604'!$A$1:$N$783</definedName>
    <definedName name="_xlnm.Print_Area" localSheetId="1">'Bilance PaV'!$A$1:$E$45</definedName>
  </definedNames>
  <calcPr calcId="145621"/>
</workbook>
</file>

<file path=xl/calcChain.xml><?xml version="1.0" encoding="utf-8"?>
<calcChain xmlns="http://schemas.openxmlformats.org/spreadsheetml/2006/main">
  <c r="I781" i="5" l="1"/>
  <c r="K781" i="5" s="1"/>
  <c r="M781" i="5" s="1"/>
  <c r="H780" i="5"/>
  <c r="H779" i="5" s="1"/>
  <c r="G779" i="5"/>
  <c r="K778" i="5"/>
  <c r="M778" i="5" s="1"/>
  <c r="I778" i="5"/>
  <c r="I777" i="5"/>
  <c r="K776" i="5"/>
  <c r="M776" i="5" s="1"/>
  <c r="I776" i="5"/>
  <c r="L775" i="5"/>
  <c r="K775" i="5"/>
  <c r="M775" i="5" s="1"/>
  <c r="I775" i="5"/>
  <c r="L774" i="5"/>
  <c r="H774" i="5"/>
  <c r="G774" i="5"/>
  <c r="M773" i="5"/>
  <c r="K773" i="5"/>
  <c r="I772" i="5"/>
  <c r="K772" i="5" s="1"/>
  <c r="M772" i="5" s="1"/>
  <c r="K771" i="5"/>
  <c r="M771" i="5" s="1"/>
  <c r="I771" i="5"/>
  <c r="I770" i="5"/>
  <c r="K770" i="5" s="1"/>
  <c r="M770" i="5" s="1"/>
  <c r="K769" i="5"/>
  <c r="M769" i="5" s="1"/>
  <c r="I769" i="5"/>
  <c r="I768" i="5"/>
  <c r="K768" i="5" s="1"/>
  <c r="M768" i="5" s="1"/>
  <c r="L767" i="5"/>
  <c r="L766" i="5" s="1"/>
  <c r="I767" i="5"/>
  <c r="K767" i="5" s="1"/>
  <c r="M767" i="5" s="1"/>
  <c r="H766" i="5"/>
  <c r="G766" i="5"/>
  <c r="I765" i="5"/>
  <c r="K765" i="5" s="1"/>
  <c r="M765" i="5" s="1"/>
  <c r="I764" i="5"/>
  <c r="K764" i="5" s="1"/>
  <c r="M764" i="5" s="1"/>
  <c r="K763" i="5"/>
  <c r="M763" i="5" s="1"/>
  <c r="I763" i="5"/>
  <c r="I762" i="5"/>
  <c r="K762" i="5" s="1"/>
  <c r="M762" i="5" s="1"/>
  <c r="I761" i="5"/>
  <c r="K761" i="5" s="1"/>
  <c r="M761" i="5" s="1"/>
  <c r="I760" i="5"/>
  <c r="K760" i="5" s="1"/>
  <c r="M760" i="5" s="1"/>
  <c r="K759" i="5"/>
  <c r="M759" i="5" s="1"/>
  <c r="I759" i="5"/>
  <c r="I758" i="5"/>
  <c r="K758" i="5" s="1"/>
  <c r="M758" i="5" s="1"/>
  <c r="I757" i="5"/>
  <c r="K757" i="5" s="1"/>
  <c r="M757" i="5" s="1"/>
  <c r="I756" i="5"/>
  <c r="K756" i="5" s="1"/>
  <c r="M756" i="5" s="1"/>
  <c r="K755" i="5"/>
  <c r="M755" i="5" s="1"/>
  <c r="I755" i="5"/>
  <c r="I754" i="5"/>
  <c r="K754" i="5" s="1"/>
  <c r="M754" i="5" s="1"/>
  <c r="I753" i="5"/>
  <c r="K753" i="5" s="1"/>
  <c r="M753" i="5" s="1"/>
  <c r="I752" i="5"/>
  <c r="K752" i="5" s="1"/>
  <c r="M752" i="5" s="1"/>
  <c r="K751" i="5"/>
  <c r="M751" i="5" s="1"/>
  <c r="I751" i="5"/>
  <c r="I750" i="5"/>
  <c r="K750" i="5" s="1"/>
  <c r="M750" i="5" s="1"/>
  <c r="I749" i="5"/>
  <c r="K749" i="5" s="1"/>
  <c r="M749" i="5" s="1"/>
  <c r="I748" i="5"/>
  <c r="K748" i="5" s="1"/>
  <c r="M748" i="5" s="1"/>
  <c r="K747" i="5"/>
  <c r="M747" i="5" s="1"/>
  <c r="I747" i="5"/>
  <c r="I746" i="5"/>
  <c r="K746" i="5" s="1"/>
  <c r="M746" i="5" s="1"/>
  <c r="I745" i="5"/>
  <c r="K745" i="5" s="1"/>
  <c r="M745" i="5" s="1"/>
  <c r="I744" i="5"/>
  <c r="K744" i="5" s="1"/>
  <c r="M744" i="5" s="1"/>
  <c r="K743" i="5"/>
  <c r="M743" i="5" s="1"/>
  <c r="I743" i="5"/>
  <c r="I742" i="5"/>
  <c r="K742" i="5" s="1"/>
  <c r="M742" i="5" s="1"/>
  <c r="I741" i="5"/>
  <c r="K741" i="5" s="1"/>
  <c r="M741" i="5" s="1"/>
  <c r="I740" i="5"/>
  <c r="K740" i="5" s="1"/>
  <c r="M740" i="5" s="1"/>
  <c r="K739" i="5"/>
  <c r="M739" i="5" s="1"/>
  <c r="I739" i="5"/>
  <c r="I738" i="5"/>
  <c r="K738" i="5" s="1"/>
  <c r="M738" i="5" s="1"/>
  <c r="I737" i="5"/>
  <c r="K737" i="5" s="1"/>
  <c r="M737" i="5" s="1"/>
  <c r="I736" i="5"/>
  <c r="K736" i="5" s="1"/>
  <c r="M736" i="5" s="1"/>
  <c r="K735" i="5"/>
  <c r="M735" i="5" s="1"/>
  <c r="I735" i="5"/>
  <c r="I734" i="5"/>
  <c r="K734" i="5" s="1"/>
  <c r="M734" i="5" s="1"/>
  <c r="I733" i="5"/>
  <c r="K733" i="5" s="1"/>
  <c r="M733" i="5" s="1"/>
  <c r="I732" i="5"/>
  <c r="K732" i="5" s="1"/>
  <c r="M732" i="5" s="1"/>
  <c r="K731" i="5"/>
  <c r="M731" i="5" s="1"/>
  <c r="I731" i="5"/>
  <c r="I730" i="5"/>
  <c r="K730" i="5" s="1"/>
  <c r="M730" i="5" s="1"/>
  <c r="I729" i="5"/>
  <c r="K729" i="5" s="1"/>
  <c r="M729" i="5" s="1"/>
  <c r="I728" i="5"/>
  <c r="K728" i="5" s="1"/>
  <c r="M728" i="5" s="1"/>
  <c r="K727" i="5"/>
  <c r="M727" i="5" s="1"/>
  <c r="I727" i="5"/>
  <c r="I726" i="5"/>
  <c r="K726" i="5" s="1"/>
  <c r="M726" i="5" s="1"/>
  <c r="I725" i="5"/>
  <c r="K725" i="5" s="1"/>
  <c r="M725" i="5" s="1"/>
  <c r="I724" i="5"/>
  <c r="K724" i="5" s="1"/>
  <c r="M724" i="5" s="1"/>
  <c r="K723" i="5"/>
  <c r="M723" i="5" s="1"/>
  <c r="I723" i="5"/>
  <c r="I722" i="5"/>
  <c r="H722" i="5"/>
  <c r="H721" i="5"/>
  <c r="G721" i="5"/>
  <c r="I720" i="5"/>
  <c r="K720" i="5" s="1"/>
  <c r="M720" i="5" s="1"/>
  <c r="I719" i="5"/>
  <c r="K719" i="5" s="1"/>
  <c r="M719" i="5" s="1"/>
  <c r="H718" i="5"/>
  <c r="I718" i="5" s="1"/>
  <c r="K718" i="5" s="1"/>
  <c r="M718" i="5" s="1"/>
  <c r="M717" i="5"/>
  <c r="L716" i="5"/>
  <c r="M716" i="5" s="1"/>
  <c r="M715" i="5"/>
  <c r="L714" i="5"/>
  <c r="M714" i="5" s="1"/>
  <c r="M713" i="5"/>
  <c r="L712" i="5"/>
  <c r="M712" i="5" s="1"/>
  <c r="M711" i="5"/>
  <c r="L710" i="5"/>
  <c r="M710" i="5" s="1"/>
  <c r="M709" i="5"/>
  <c r="L708" i="5"/>
  <c r="M708" i="5" s="1"/>
  <c r="M707" i="5"/>
  <c r="L706" i="5"/>
  <c r="M706" i="5" s="1"/>
  <c r="M705" i="5"/>
  <c r="L704" i="5"/>
  <c r="M704" i="5" s="1"/>
  <c r="M703" i="5"/>
  <c r="L702" i="5"/>
  <c r="M702" i="5" s="1"/>
  <c r="K701" i="5"/>
  <c r="M701" i="5" s="1"/>
  <c r="I701" i="5"/>
  <c r="M700" i="5"/>
  <c r="I700" i="5"/>
  <c r="K700" i="5" s="1"/>
  <c r="K699" i="5"/>
  <c r="M699" i="5" s="1"/>
  <c r="I699" i="5"/>
  <c r="M698" i="5"/>
  <c r="I698" i="5"/>
  <c r="K698" i="5" s="1"/>
  <c r="K697" i="5"/>
  <c r="M697" i="5" s="1"/>
  <c r="I697" i="5"/>
  <c r="M696" i="5"/>
  <c r="I696" i="5"/>
  <c r="K696" i="5" s="1"/>
  <c r="K695" i="5"/>
  <c r="M695" i="5" s="1"/>
  <c r="I695" i="5"/>
  <c r="M694" i="5"/>
  <c r="I694" i="5"/>
  <c r="K694" i="5" s="1"/>
  <c r="K693" i="5"/>
  <c r="M693" i="5" s="1"/>
  <c r="I693" i="5"/>
  <c r="M692" i="5"/>
  <c r="I692" i="5"/>
  <c r="K692" i="5" s="1"/>
  <c r="K691" i="5"/>
  <c r="M691" i="5" s="1"/>
  <c r="I691" i="5"/>
  <c r="L690" i="5"/>
  <c r="I690" i="5"/>
  <c r="H690" i="5"/>
  <c r="H689" i="5"/>
  <c r="G689" i="5"/>
  <c r="M688" i="5"/>
  <c r="L687" i="5"/>
  <c r="M687" i="5" s="1"/>
  <c r="M686" i="5"/>
  <c r="M685" i="5"/>
  <c r="L685" i="5"/>
  <c r="M684" i="5"/>
  <c r="L683" i="5"/>
  <c r="M683" i="5" s="1"/>
  <c r="M682" i="5"/>
  <c r="M681" i="5"/>
  <c r="L681" i="5"/>
  <c r="M680" i="5"/>
  <c r="L679" i="5"/>
  <c r="M679" i="5" s="1"/>
  <c r="M678" i="5"/>
  <c r="M677" i="5"/>
  <c r="L677" i="5"/>
  <c r="M676" i="5"/>
  <c r="L675" i="5"/>
  <c r="M675" i="5" s="1"/>
  <c r="M674" i="5"/>
  <c r="M673" i="5"/>
  <c r="L673" i="5"/>
  <c r="M672" i="5"/>
  <c r="L671" i="5"/>
  <c r="M671" i="5" s="1"/>
  <c r="M670" i="5"/>
  <c r="M669" i="5"/>
  <c r="L669" i="5"/>
  <c r="M668" i="5"/>
  <c r="L667" i="5"/>
  <c r="M667" i="5" s="1"/>
  <c r="M666" i="5"/>
  <c r="M665" i="5"/>
  <c r="L665" i="5"/>
  <c r="M664" i="5"/>
  <c r="L663" i="5"/>
  <c r="M663" i="5" s="1"/>
  <c r="M662" i="5"/>
  <c r="M661" i="5"/>
  <c r="L661" i="5"/>
  <c r="M660" i="5"/>
  <c r="L659" i="5"/>
  <c r="M659" i="5" s="1"/>
  <c r="M658" i="5"/>
  <c r="M657" i="5"/>
  <c r="L657" i="5"/>
  <c r="M656" i="5"/>
  <c r="L655" i="5"/>
  <c r="M655" i="5" s="1"/>
  <c r="M654" i="5"/>
  <c r="M653" i="5"/>
  <c r="L653" i="5"/>
  <c r="M652" i="5"/>
  <c r="L651" i="5"/>
  <c r="M651" i="5" s="1"/>
  <c r="M650" i="5"/>
  <c r="M649" i="5"/>
  <c r="L649" i="5"/>
  <c r="M648" i="5"/>
  <c r="L647" i="5"/>
  <c r="M647" i="5" s="1"/>
  <c r="M646" i="5"/>
  <c r="M645" i="5"/>
  <c r="L645" i="5"/>
  <c r="M644" i="5"/>
  <c r="L643" i="5"/>
  <c r="M643" i="5" s="1"/>
  <c r="M642" i="5"/>
  <c r="M641" i="5"/>
  <c r="L641" i="5"/>
  <c r="M640" i="5"/>
  <c r="L639" i="5"/>
  <c r="M639" i="5" s="1"/>
  <c r="M638" i="5"/>
  <c r="M637" i="5"/>
  <c r="L637" i="5"/>
  <c r="M636" i="5"/>
  <c r="L635" i="5"/>
  <c r="M635" i="5" s="1"/>
  <c r="M634" i="5"/>
  <c r="M633" i="5"/>
  <c r="L633" i="5"/>
  <c r="M632" i="5"/>
  <c r="L631" i="5"/>
  <c r="M630" i="5"/>
  <c r="M629" i="5"/>
  <c r="L629" i="5"/>
  <c r="M628" i="5"/>
  <c r="M627" i="5"/>
  <c r="L627" i="5"/>
  <c r="M626" i="5"/>
  <c r="M625" i="5"/>
  <c r="L625" i="5"/>
  <c r="M624" i="5"/>
  <c r="I624" i="5"/>
  <c r="K624" i="5" s="1"/>
  <c r="I623" i="5"/>
  <c r="K623" i="5" s="1"/>
  <c r="M623" i="5" s="1"/>
  <c r="G623" i="5"/>
  <c r="K622" i="5"/>
  <c r="M622" i="5" s="1"/>
  <c r="I622" i="5"/>
  <c r="G621" i="5"/>
  <c r="I621" i="5" s="1"/>
  <c r="K621" i="5" s="1"/>
  <c r="M621" i="5" s="1"/>
  <c r="I620" i="5"/>
  <c r="K620" i="5" s="1"/>
  <c r="M620" i="5" s="1"/>
  <c r="K619" i="5"/>
  <c r="M619" i="5" s="1"/>
  <c r="G619" i="5"/>
  <c r="I619" i="5" s="1"/>
  <c r="M618" i="5"/>
  <c r="K618" i="5"/>
  <c r="I618" i="5"/>
  <c r="K617" i="5"/>
  <c r="M617" i="5" s="1"/>
  <c r="I617" i="5"/>
  <c r="G617" i="5"/>
  <c r="K616" i="5"/>
  <c r="M616" i="5" s="1"/>
  <c r="I616" i="5"/>
  <c r="K615" i="5"/>
  <c r="M615" i="5" s="1"/>
  <c r="G615" i="5"/>
  <c r="I615" i="5" s="1"/>
  <c r="I614" i="5"/>
  <c r="K614" i="5" s="1"/>
  <c r="M614" i="5" s="1"/>
  <c r="I613" i="5"/>
  <c r="K613" i="5" s="1"/>
  <c r="M613" i="5" s="1"/>
  <c r="G613" i="5"/>
  <c r="M612" i="5"/>
  <c r="I612" i="5"/>
  <c r="K612" i="5" s="1"/>
  <c r="G611" i="5"/>
  <c r="I611" i="5" s="1"/>
  <c r="K611" i="5" s="1"/>
  <c r="M611" i="5" s="1"/>
  <c r="K610" i="5"/>
  <c r="M610" i="5" s="1"/>
  <c r="I610" i="5"/>
  <c r="I609" i="5"/>
  <c r="K609" i="5" s="1"/>
  <c r="M609" i="5" s="1"/>
  <c r="G609" i="5"/>
  <c r="I608" i="5"/>
  <c r="K608" i="5" s="1"/>
  <c r="M608" i="5" s="1"/>
  <c r="I607" i="5"/>
  <c r="K607" i="5" s="1"/>
  <c r="M607" i="5" s="1"/>
  <c r="G607" i="5"/>
  <c r="K606" i="5"/>
  <c r="M606" i="5" s="1"/>
  <c r="I606" i="5"/>
  <c r="G605" i="5"/>
  <c r="I605" i="5" s="1"/>
  <c r="K605" i="5" s="1"/>
  <c r="M605" i="5" s="1"/>
  <c r="I604" i="5"/>
  <c r="K604" i="5" s="1"/>
  <c r="M604" i="5" s="1"/>
  <c r="K603" i="5"/>
  <c r="M603" i="5" s="1"/>
  <c r="G603" i="5"/>
  <c r="I603" i="5" s="1"/>
  <c r="M602" i="5"/>
  <c r="K602" i="5"/>
  <c r="I602" i="5"/>
  <c r="K601" i="5"/>
  <c r="M601" i="5" s="1"/>
  <c r="I601" i="5"/>
  <c r="G601" i="5"/>
  <c r="K600" i="5"/>
  <c r="M600" i="5" s="1"/>
  <c r="I600" i="5"/>
  <c r="K599" i="5"/>
  <c r="M599" i="5" s="1"/>
  <c r="G599" i="5"/>
  <c r="I599" i="5" s="1"/>
  <c r="I598" i="5"/>
  <c r="K598" i="5" s="1"/>
  <c r="M598" i="5" s="1"/>
  <c r="I597" i="5"/>
  <c r="K597" i="5" s="1"/>
  <c r="M597" i="5" s="1"/>
  <c r="G597" i="5"/>
  <c r="M596" i="5"/>
  <c r="I596" i="5"/>
  <c r="K596" i="5" s="1"/>
  <c r="G595" i="5"/>
  <c r="I595" i="5" s="1"/>
  <c r="K595" i="5" s="1"/>
  <c r="M595" i="5" s="1"/>
  <c r="K594" i="5"/>
  <c r="M594" i="5" s="1"/>
  <c r="I594" i="5"/>
  <c r="I593" i="5"/>
  <c r="K593" i="5" s="1"/>
  <c r="M593" i="5" s="1"/>
  <c r="G593" i="5"/>
  <c r="I592" i="5"/>
  <c r="K592" i="5" s="1"/>
  <c r="M592" i="5" s="1"/>
  <c r="I591" i="5"/>
  <c r="K591" i="5" s="1"/>
  <c r="M591" i="5" s="1"/>
  <c r="G591" i="5"/>
  <c r="K590" i="5"/>
  <c r="M590" i="5" s="1"/>
  <c r="I590" i="5"/>
  <c r="M589" i="5"/>
  <c r="G589" i="5"/>
  <c r="I589" i="5" s="1"/>
  <c r="K589" i="5" s="1"/>
  <c r="I588" i="5"/>
  <c r="K588" i="5" s="1"/>
  <c r="M588" i="5" s="1"/>
  <c r="G587" i="5"/>
  <c r="I587" i="5" s="1"/>
  <c r="K587" i="5" s="1"/>
  <c r="M587" i="5" s="1"/>
  <c r="K586" i="5"/>
  <c r="M586" i="5" s="1"/>
  <c r="I586" i="5"/>
  <c r="I585" i="5"/>
  <c r="K585" i="5" s="1"/>
  <c r="M585" i="5" s="1"/>
  <c r="G585" i="5"/>
  <c r="I584" i="5"/>
  <c r="K584" i="5" s="1"/>
  <c r="M584" i="5" s="1"/>
  <c r="K583" i="5"/>
  <c r="M583" i="5" s="1"/>
  <c r="G583" i="5"/>
  <c r="I583" i="5" s="1"/>
  <c r="K582" i="5"/>
  <c r="M582" i="5" s="1"/>
  <c r="I582" i="5"/>
  <c r="M581" i="5"/>
  <c r="I581" i="5"/>
  <c r="K581" i="5" s="1"/>
  <c r="G581" i="5"/>
  <c r="M580" i="5"/>
  <c r="I580" i="5"/>
  <c r="K580" i="5" s="1"/>
  <c r="G579" i="5"/>
  <c r="I579" i="5" s="1"/>
  <c r="K579" i="5" s="1"/>
  <c r="M579" i="5" s="1"/>
  <c r="K578" i="5"/>
  <c r="M578" i="5" s="1"/>
  <c r="I578" i="5"/>
  <c r="I577" i="5"/>
  <c r="K577" i="5" s="1"/>
  <c r="M577" i="5" s="1"/>
  <c r="G577" i="5"/>
  <c r="M576" i="5"/>
  <c r="I576" i="5"/>
  <c r="K576" i="5" s="1"/>
  <c r="K575" i="5"/>
  <c r="M575" i="5" s="1"/>
  <c r="G575" i="5"/>
  <c r="I575" i="5" s="1"/>
  <c r="K574" i="5"/>
  <c r="M574" i="5" s="1"/>
  <c r="I574" i="5"/>
  <c r="M573" i="5"/>
  <c r="I573" i="5"/>
  <c r="K573" i="5" s="1"/>
  <c r="G573" i="5"/>
  <c r="I572" i="5"/>
  <c r="K572" i="5" s="1"/>
  <c r="M572" i="5" s="1"/>
  <c r="K571" i="5"/>
  <c r="M571" i="5" s="1"/>
  <c r="G571" i="5"/>
  <c r="I571" i="5" s="1"/>
  <c r="K570" i="5"/>
  <c r="M570" i="5" s="1"/>
  <c r="I570" i="5"/>
  <c r="M569" i="5"/>
  <c r="I569" i="5"/>
  <c r="K569" i="5" s="1"/>
  <c r="G569" i="5"/>
  <c r="M568" i="5"/>
  <c r="I568" i="5"/>
  <c r="K568" i="5" s="1"/>
  <c r="K567" i="5"/>
  <c r="M567" i="5" s="1"/>
  <c r="G567" i="5"/>
  <c r="I567" i="5" s="1"/>
  <c r="K566" i="5"/>
  <c r="M566" i="5" s="1"/>
  <c r="I566" i="5"/>
  <c r="M565" i="5"/>
  <c r="I565" i="5"/>
  <c r="K565" i="5" s="1"/>
  <c r="G565" i="5"/>
  <c r="M564" i="5"/>
  <c r="I564" i="5"/>
  <c r="K564" i="5" s="1"/>
  <c r="G563" i="5"/>
  <c r="I563" i="5" s="1"/>
  <c r="K563" i="5" s="1"/>
  <c r="M563" i="5" s="1"/>
  <c r="K562" i="5"/>
  <c r="M562" i="5" s="1"/>
  <c r="I562" i="5"/>
  <c r="I561" i="5"/>
  <c r="K561" i="5" s="1"/>
  <c r="M561" i="5" s="1"/>
  <c r="G561" i="5"/>
  <c r="M560" i="5"/>
  <c r="I560" i="5"/>
  <c r="K560" i="5" s="1"/>
  <c r="K559" i="5"/>
  <c r="M559" i="5" s="1"/>
  <c r="G559" i="5"/>
  <c r="I559" i="5" s="1"/>
  <c r="K558" i="5"/>
  <c r="M558" i="5" s="1"/>
  <c r="I558" i="5"/>
  <c r="M557" i="5"/>
  <c r="I557" i="5"/>
  <c r="K557" i="5" s="1"/>
  <c r="G557" i="5"/>
  <c r="I556" i="5"/>
  <c r="K556" i="5" s="1"/>
  <c r="M556" i="5" s="1"/>
  <c r="K555" i="5"/>
  <c r="M555" i="5" s="1"/>
  <c r="G555" i="5"/>
  <c r="I555" i="5" s="1"/>
  <c r="K554" i="5"/>
  <c r="M554" i="5" s="1"/>
  <c r="I554" i="5"/>
  <c r="M553" i="5"/>
  <c r="I553" i="5"/>
  <c r="K553" i="5" s="1"/>
  <c r="G553" i="5"/>
  <c r="M552" i="5"/>
  <c r="I552" i="5"/>
  <c r="K552" i="5" s="1"/>
  <c r="K551" i="5"/>
  <c r="M551" i="5" s="1"/>
  <c r="G551" i="5"/>
  <c r="I551" i="5" s="1"/>
  <c r="K550" i="5"/>
  <c r="M550" i="5" s="1"/>
  <c r="I550" i="5"/>
  <c r="M549" i="5"/>
  <c r="I549" i="5"/>
  <c r="K549" i="5" s="1"/>
  <c r="G549" i="5"/>
  <c r="M548" i="5"/>
  <c r="I548" i="5"/>
  <c r="K548" i="5" s="1"/>
  <c r="G547" i="5"/>
  <c r="I547" i="5" s="1"/>
  <c r="K547" i="5" s="1"/>
  <c r="M547" i="5" s="1"/>
  <c r="K546" i="5"/>
  <c r="M546" i="5" s="1"/>
  <c r="I546" i="5"/>
  <c r="I545" i="5"/>
  <c r="K545" i="5" s="1"/>
  <c r="M545" i="5" s="1"/>
  <c r="G545" i="5"/>
  <c r="M544" i="5"/>
  <c r="I544" i="5"/>
  <c r="K544" i="5" s="1"/>
  <c r="G543" i="5"/>
  <c r="I543" i="5" s="1"/>
  <c r="K543" i="5" s="1"/>
  <c r="M543" i="5" s="1"/>
  <c r="K542" i="5"/>
  <c r="M542" i="5" s="1"/>
  <c r="I542" i="5"/>
  <c r="I541" i="5"/>
  <c r="K541" i="5" s="1"/>
  <c r="M541" i="5" s="1"/>
  <c r="G541" i="5"/>
  <c r="I540" i="5"/>
  <c r="K540" i="5" s="1"/>
  <c r="M540" i="5" s="1"/>
  <c r="G539" i="5"/>
  <c r="I539" i="5" s="1"/>
  <c r="K539" i="5" s="1"/>
  <c r="M539" i="5" s="1"/>
  <c r="K538" i="5"/>
  <c r="M538" i="5" s="1"/>
  <c r="I538" i="5"/>
  <c r="I537" i="5"/>
  <c r="K537" i="5" s="1"/>
  <c r="M537" i="5" s="1"/>
  <c r="G537" i="5"/>
  <c r="M536" i="5"/>
  <c r="I536" i="5"/>
  <c r="K536" i="5" s="1"/>
  <c r="K535" i="5"/>
  <c r="M535" i="5" s="1"/>
  <c r="G535" i="5"/>
  <c r="I535" i="5" s="1"/>
  <c r="K534" i="5"/>
  <c r="M534" i="5" s="1"/>
  <c r="I534" i="5"/>
  <c r="M533" i="5"/>
  <c r="I533" i="5"/>
  <c r="K533" i="5" s="1"/>
  <c r="G533" i="5"/>
  <c r="I532" i="5"/>
  <c r="K532" i="5" s="1"/>
  <c r="M532" i="5" s="1"/>
  <c r="G531" i="5"/>
  <c r="I531" i="5" s="1"/>
  <c r="K531" i="5" s="1"/>
  <c r="M531" i="5" s="1"/>
  <c r="M530" i="5"/>
  <c r="K530" i="5"/>
  <c r="I530" i="5"/>
  <c r="M529" i="5"/>
  <c r="K529" i="5"/>
  <c r="I529" i="5"/>
  <c r="G529" i="5"/>
  <c r="M528" i="5"/>
  <c r="K528" i="5"/>
  <c r="I528" i="5"/>
  <c r="I527" i="5"/>
  <c r="K527" i="5" s="1"/>
  <c r="M527" i="5" s="1"/>
  <c r="G527" i="5"/>
  <c r="M526" i="5"/>
  <c r="I526" i="5"/>
  <c r="K526" i="5" s="1"/>
  <c r="M525" i="5"/>
  <c r="K525" i="5"/>
  <c r="G525" i="5"/>
  <c r="I525" i="5" s="1"/>
  <c r="K524" i="5"/>
  <c r="M524" i="5" s="1"/>
  <c r="I524" i="5"/>
  <c r="I523" i="5"/>
  <c r="K523" i="5" s="1"/>
  <c r="M523" i="5" s="1"/>
  <c r="G523" i="5"/>
  <c r="I522" i="5"/>
  <c r="K522" i="5" s="1"/>
  <c r="M522" i="5" s="1"/>
  <c r="K521" i="5"/>
  <c r="M521" i="5" s="1"/>
  <c r="I521" i="5"/>
  <c r="G521" i="5"/>
  <c r="I520" i="5"/>
  <c r="K520" i="5" s="1"/>
  <c r="M520" i="5" s="1"/>
  <c r="G519" i="5"/>
  <c r="I519" i="5" s="1"/>
  <c r="K519" i="5" s="1"/>
  <c r="M519" i="5" s="1"/>
  <c r="M518" i="5"/>
  <c r="I518" i="5"/>
  <c r="K518" i="5" s="1"/>
  <c r="K517" i="5"/>
  <c r="M517" i="5" s="1"/>
  <c r="G517" i="5"/>
  <c r="I517" i="5" s="1"/>
  <c r="M516" i="5"/>
  <c r="K516" i="5"/>
  <c r="I516" i="5"/>
  <c r="M515" i="5"/>
  <c r="K515" i="5"/>
  <c r="I515" i="5"/>
  <c r="G515" i="5"/>
  <c r="M514" i="5"/>
  <c r="K514" i="5"/>
  <c r="I514" i="5"/>
  <c r="K513" i="5"/>
  <c r="M513" i="5" s="1"/>
  <c r="I513" i="5"/>
  <c r="G513" i="5"/>
  <c r="I512" i="5"/>
  <c r="K512" i="5" s="1"/>
  <c r="M512" i="5" s="1"/>
  <c r="M511" i="5"/>
  <c r="I511" i="5"/>
  <c r="K511" i="5" s="1"/>
  <c r="G511" i="5"/>
  <c r="I510" i="5"/>
  <c r="K510" i="5" s="1"/>
  <c r="M510" i="5" s="1"/>
  <c r="G509" i="5"/>
  <c r="I509" i="5" s="1"/>
  <c r="K509" i="5" s="1"/>
  <c r="M509" i="5" s="1"/>
  <c r="M508" i="5"/>
  <c r="K508" i="5"/>
  <c r="I508" i="5"/>
  <c r="M507" i="5"/>
  <c r="K507" i="5"/>
  <c r="I507" i="5"/>
  <c r="G507" i="5"/>
  <c r="M506" i="5"/>
  <c r="K506" i="5"/>
  <c r="I506" i="5"/>
  <c r="I505" i="5"/>
  <c r="K505" i="5" s="1"/>
  <c r="M505" i="5" s="1"/>
  <c r="G505" i="5"/>
  <c r="K504" i="5"/>
  <c r="M504" i="5" s="1"/>
  <c r="I504" i="5"/>
  <c r="M503" i="5"/>
  <c r="I503" i="5"/>
  <c r="K503" i="5" s="1"/>
  <c r="G503" i="5"/>
  <c r="I502" i="5"/>
  <c r="K502" i="5" s="1"/>
  <c r="M502" i="5" s="1"/>
  <c r="M501" i="5"/>
  <c r="K501" i="5"/>
  <c r="G501" i="5"/>
  <c r="I501" i="5" s="1"/>
  <c r="K500" i="5"/>
  <c r="M500" i="5" s="1"/>
  <c r="I500" i="5"/>
  <c r="I499" i="5"/>
  <c r="K499" i="5" s="1"/>
  <c r="M499" i="5" s="1"/>
  <c r="G499" i="5"/>
  <c r="K498" i="5"/>
  <c r="M498" i="5" s="1"/>
  <c r="I498" i="5"/>
  <c r="G497" i="5"/>
  <c r="I497" i="5" s="1"/>
  <c r="K497" i="5" s="1"/>
  <c r="M497" i="5" s="1"/>
  <c r="K496" i="5"/>
  <c r="M496" i="5" s="1"/>
  <c r="I496" i="5"/>
  <c r="G495" i="5"/>
  <c r="I495" i="5" s="1"/>
  <c r="K495" i="5" s="1"/>
  <c r="M495" i="5" s="1"/>
  <c r="M494" i="5"/>
  <c r="I494" i="5"/>
  <c r="K494" i="5" s="1"/>
  <c r="K493" i="5"/>
  <c r="M493" i="5" s="1"/>
  <c r="G493" i="5"/>
  <c r="I493" i="5" s="1"/>
  <c r="K492" i="5"/>
  <c r="M492" i="5" s="1"/>
  <c r="I492" i="5"/>
  <c r="I491" i="5"/>
  <c r="K491" i="5" s="1"/>
  <c r="M491" i="5" s="1"/>
  <c r="G491" i="5"/>
  <c r="I490" i="5"/>
  <c r="K490" i="5" s="1"/>
  <c r="M490" i="5" s="1"/>
  <c r="K489" i="5"/>
  <c r="M489" i="5" s="1"/>
  <c r="I489" i="5"/>
  <c r="G489" i="5"/>
  <c r="K488" i="5"/>
  <c r="M488" i="5" s="1"/>
  <c r="I488" i="5"/>
  <c r="G487" i="5"/>
  <c r="I487" i="5" s="1"/>
  <c r="K487" i="5" s="1"/>
  <c r="M487" i="5" s="1"/>
  <c r="M486" i="5"/>
  <c r="I486" i="5"/>
  <c r="K486" i="5" s="1"/>
  <c r="G485" i="5"/>
  <c r="I485" i="5" s="1"/>
  <c r="K485" i="5" s="1"/>
  <c r="M485" i="5" s="1"/>
  <c r="M484" i="5"/>
  <c r="K484" i="5"/>
  <c r="I484" i="5"/>
  <c r="M483" i="5"/>
  <c r="K483" i="5"/>
  <c r="I483" i="5"/>
  <c r="G483" i="5"/>
  <c r="M482" i="5"/>
  <c r="K482" i="5"/>
  <c r="I482" i="5"/>
  <c r="I481" i="5"/>
  <c r="K481" i="5" s="1"/>
  <c r="M481" i="5" s="1"/>
  <c r="G481" i="5"/>
  <c r="I480" i="5"/>
  <c r="K480" i="5" s="1"/>
  <c r="M480" i="5" s="1"/>
  <c r="M479" i="5"/>
  <c r="I479" i="5"/>
  <c r="K479" i="5" s="1"/>
  <c r="G479" i="5"/>
  <c r="M478" i="5"/>
  <c r="I478" i="5"/>
  <c r="K478" i="5" s="1"/>
  <c r="G477" i="5"/>
  <c r="I477" i="5" s="1"/>
  <c r="K477" i="5" s="1"/>
  <c r="M477" i="5" s="1"/>
  <c r="M476" i="5"/>
  <c r="K476" i="5"/>
  <c r="I476" i="5"/>
  <c r="K475" i="5"/>
  <c r="M475" i="5" s="1"/>
  <c r="I475" i="5"/>
  <c r="G475" i="5"/>
  <c r="K474" i="5"/>
  <c r="M474" i="5" s="1"/>
  <c r="I474" i="5"/>
  <c r="G473" i="5"/>
  <c r="I473" i="5" s="1"/>
  <c r="K473" i="5" s="1"/>
  <c r="M473" i="5" s="1"/>
  <c r="K472" i="5"/>
  <c r="M472" i="5" s="1"/>
  <c r="I472" i="5"/>
  <c r="I471" i="5"/>
  <c r="K471" i="5" s="1"/>
  <c r="M471" i="5" s="1"/>
  <c r="G471" i="5"/>
  <c r="I470" i="5"/>
  <c r="K470" i="5" s="1"/>
  <c r="M470" i="5" s="1"/>
  <c r="M469" i="5"/>
  <c r="K469" i="5"/>
  <c r="G469" i="5"/>
  <c r="I469" i="5" s="1"/>
  <c r="M468" i="5"/>
  <c r="K468" i="5"/>
  <c r="I468" i="5"/>
  <c r="K467" i="5"/>
  <c r="M467" i="5" s="1"/>
  <c r="I467" i="5"/>
  <c r="G467" i="5"/>
  <c r="I466" i="5"/>
  <c r="K466" i="5" s="1"/>
  <c r="M466" i="5" s="1"/>
  <c r="G465" i="5"/>
  <c r="I465" i="5" s="1"/>
  <c r="K465" i="5" s="1"/>
  <c r="M465" i="5" s="1"/>
  <c r="K464" i="5"/>
  <c r="M464" i="5" s="1"/>
  <c r="I464" i="5"/>
  <c r="I463" i="5"/>
  <c r="K463" i="5" s="1"/>
  <c r="M463" i="5" s="1"/>
  <c r="G463" i="5"/>
  <c r="M462" i="5"/>
  <c r="I462" i="5"/>
  <c r="K462" i="5" s="1"/>
  <c r="M461" i="5"/>
  <c r="K461" i="5"/>
  <c r="G461" i="5"/>
  <c r="I461" i="5" s="1"/>
  <c r="K460" i="5"/>
  <c r="M460" i="5" s="1"/>
  <c r="I460" i="5"/>
  <c r="I459" i="5"/>
  <c r="K459" i="5" s="1"/>
  <c r="M459" i="5" s="1"/>
  <c r="G459" i="5"/>
  <c r="I458" i="5"/>
  <c r="K458" i="5" s="1"/>
  <c r="M458" i="5" s="1"/>
  <c r="K457" i="5"/>
  <c r="M457" i="5" s="1"/>
  <c r="I457" i="5"/>
  <c r="G457" i="5"/>
  <c r="I456" i="5"/>
  <c r="K456" i="5" s="1"/>
  <c r="M456" i="5" s="1"/>
  <c r="G455" i="5"/>
  <c r="I455" i="5" s="1"/>
  <c r="K455" i="5" s="1"/>
  <c r="M455" i="5" s="1"/>
  <c r="M454" i="5"/>
  <c r="I454" i="5"/>
  <c r="K454" i="5" s="1"/>
  <c r="K453" i="5"/>
  <c r="M453" i="5" s="1"/>
  <c r="G453" i="5"/>
  <c r="I453" i="5" s="1"/>
  <c r="M452" i="5"/>
  <c r="K452" i="5"/>
  <c r="I452" i="5"/>
  <c r="M451" i="5"/>
  <c r="K451" i="5"/>
  <c r="I451" i="5"/>
  <c r="G451" i="5"/>
  <c r="M450" i="5"/>
  <c r="K450" i="5"/>
  <c r="I450" i="5"/>
  <c r="K449" i="5"/>
  <c r="M449" i="5" s="1"/>
  <c r="I449" i="5"/>
  <c r="G449" i="5"/>
  <c r="I448" i="5"/>
  <c r="K448" i="5" s="1"/>
  <c r="M448" i="5" s="1"/>
  <c r="M447" i="5"/>
  <c r="I447" i="5"/>
  <c r="K447" i="5" s="1"/>
  <c r="G447" i="5"/>
  <c r="I446" i="5"/>
  <c r="K446" i="5" s="1"/>
  <c r="M446" i="5" s="1"/>
  <c r="G445" i="5"/>
  <c r="I445" i="5" s="1"/>
  <c r="K445" i="5" s="1"/>
  <c r="M445" i="5" s="1"/>
  <c r="M444" i="5"/>
  <c r="K444" i="5"/>
  <c r="I444" i="5"/>
  <c r="M443" i="5"/>
  <c r="K443" i="5"/>
  <c r="I443" i="5"/>
  <c r="G443" i="5"/>
  <c r="M442" i="5"/>
  <c r="K442" i="5"/>
  <c r="I442" i="5"/>
  <c r="I441" i="5"/>
  <c r="K441" i="5" s="1"/>
  <c r="M441" i="5" s="1"/>
  <c r="G441" i="5"/>
  <c r="I440" i="5"/>
  <c r="K440" i="5" s="1"/>
  <c r="M440" i="5" s="1"/>
  <c r="G439" i="5"/>
  <c r="I439" i="5" s="1"/>
  <c r="K439" i="5" s="1"/>
  <c r="M439" i="5" s="1"/>
  <c r="M438" i="5"/>
  <c r="K438" i="5"/>
  <c r="I438" i="5"/>
  <c r="M437" i="5"/>
  <c r="K437" i="5"/>
  <c r="I437" i="5"/>
  <c r="G437" i="5"/>
  <c r="M436" i="5"/>
  <c r="K436" i="5"/>
  <c r="I436" i="5"/>
  <c r="I435" i="5"/>
  <c r="K435" i="5" s="1"/>
  <c r="M435" i="5" s="1"/>
  <c r="G435" i="5"/>
  <c r="I434" i="5"/>
  <c r="K434" i="5" s="1"/>
  <c r="M434" i="5" s="1"/>
  <c r="I433" i="5"/>
  <c r="K433" i="5" s="1"/>
  <c r="M433" i="5" s="1"/>
  <c r="G433" i="5"/>
  <c r="I432" i="5"/>
  <c r="K432" i="5" s="1"/>
  <c r="M432" i="5" s="1"/>
  <c r="G431" i="5"/>
  <c r="I431" i="5" s="1"/>
  <c r="K431" i="5" s="1"/>
  <c r="M431" i="5" s="1"/>
  <c r="M430" i="5"/>
  <c r="K430" i="5"/>
  <c r="I430" i="5"/>
  <c r="M429" i="5"/>
  <c r="K429" i="5"/>
  <c r="I429" i="5"/>
  <c r="G429" i="5"/>
  <c r="M428" i="5"/>
  <c r="K428" i="5"/>
  <c r="I428" i="5"/>
  <c r="I427" i="5"/>
  <c r="K427" i="5" s="1"/>
  <c r="M427" i="5" s="1"/>
  <c r="G427" i="5"/>
  <c r="I426" i="5"/>
  <c r="K426" i="5" s="1"/>
  <c r="M426" i="5" s="1"/>
  <c r="I425" i="5"/>
  <c r="K425" i="5" s="1"/>
  <c r="M425" i="5" s="1"/>
  <c r="G425" i="5"/>
  <c r="I424" i="5"/>
  <c r="K424" i="5" s="1"/>
  <c r="M424" i="5" s="1"/>
  <c r="G423" i="5"/>
  <c r="I423" i="5" s="1"/>
  <c r="K423" i="5" s="1"/>
  <c r="M423" i="5" s="1"/>
  <c r="M422" i="5"/>
  <c r="K422" i="5"/>
  <c r="I422" i="5"/>
  <c r="M421" i="5"/>
  <c r="K421" i="5"/>
  <c r="I421" i="5"/>
  <c r="G421" i="5"/>
  <c r="M420" i="5"/>
  <c r="K420" i="5"/>
  <c r="I420" i="5"/>
  <c r="I419" i="5"/>
  <c r="K419" i="5" s="1"/>
  <c r="M419" i="5" s="1"/>
  <c r="G419" i="5"/>
  <c r="I418" i="5"/>
  <c r="K418" i="5" s="1"/>
  <c r="M418" i="5" s="1"/>
  <c r="I417" i="5"/>
  <c r="K417" i="5" s="1"/>
  <c r="M417" i="5" s="1"/>
  <c r="G417" i="5"/>
  <c r="I416" i="5"/>
  <c r="K416" i="5" s="1"/>
  <c r="M416" i="5" s="1"/>
  <c r="G415" i="5"/>
  <c r="M414" i="5"/>
  <c r="K414" i="5"/>
  <c r="I414" i="5"/>
  <c r="M413" i="5"/>
  <c r="K413" i="5"/>
  <c r="I413" i="5"/>
  <c r="G413" i="5"/>
  <c r="M412" i="5"/>
  <c r="K412" i="5"/>
  <c r="I412" i="5"/>
  <c r="I411" i="5"/>
  <c r="K411" i="5" s="1"/>
  <c r="M411" i="5" s="1"/>
  <c r="G411" i="5"/>
  <c r="I410" i="5"/>
  <c r="K410" i="5" s="1"/>
  <c r="M410" i="5" s="1"/>
  <c r="I409" i="5"/>
  <c r="K409" i="5" s="1"/>
  <c r="M409" i="5" s="1"/>
  <c r="M408" i="5"/>
  <c r="K408" i="5"/>
  <c r="I408" i="5"/>
  <c r="M407" i="5"/>
  <c r="K407" i="5"/>
  <c r="I407" i="5"/>
  <c r="I406" i="5"/>
  <c r="K406" i="5" s="1"/>
  <c r="M406" i="5" s="1"/>
  <c r="I405" i="5"/>
  <c r="K405" i="5" s="1"/>
  <c r="M405" i="5" s="1"/>
  <c r="M404" i="5"/>
  <c r="K404" i="5"/>
  <c r="I404" i="5"/>
  <c r="M403" i="5"/>
  <c r="K403" i="5"/>
  <c r="I403" i="5"/>
  <c r="K402" i="5"/>
  <c r="M402" i="5" s="1"/>
  <c r="I402" i="5"/>
  <c r="I401" i="5"/>
  <c r="K401" i="5" s="1"/>
  <c r="M401" i="5" s="1"/>
  <c r="M400" i="5"/>
  <c r="K400" i="5"/>
  <c r="I400" i="5"/>
  <c r="K399" i="5"/>
  <c r="M399" i="5" s="1"/>
  <c r="I399" i="5"/>
  <c r="K398" i="5"/>
  <c r="M398" i="5" s="1"/>
  <c r="I398" i="5"/>
  <c r="I397" i="5"/>
  <c r="K397" i="5" s="1"/>
  <c r="M397" i="5" s="1"/>
  <c r="M396" i="5"/>
  <c r="K396" i="5"/>
  <c r="I396" i="5"/>
  <c r="K395" i="5"/>
  <c r="M395" i="5" s="1"/>
  <c r="I395" i="5"/>
  <c r="I394" i="5"/>
  <c r="K394" i="5" s="1"/>
  <c r="M394" i="5" s="1"/>
  <c r="I393" i="5"/>
  <c r="K393" i="5" s="1"/>
  <c r="M393" i="5" s="1"/>
  <c r="M392" i="5"/>
  <c r="K392" i="5"/>
  <c r="I392" i="5"/>
  <c r="M391" i="5"/>
  <c r="K391" i="5"/>
  <c r="I391" i="5"/>
  <c r="I390" i="5"/>
  <c r="K390" i="5" s="1"/>
  <c r="M390" i="5" s="1"/>
  <c r="I389" i="5"/>
  <c r="K389" i="5" s="1"/>
  <c r="M389" i="5" s="1"/>
  <c r="M388" i="5"/>
  <c r="K388" i="5"/>
  <c r="I388" i="5"/>
  <c r="M387" i="5"/>
  <c r="K387" i="5"/>
  <c r="I387" i="5"/>
  <c r="K386" i="5"/>
  <c r="M386" i="5" s="1"/>
  <c r="I386" i="5"/>
  <c r="I385" i="5"/>
  <c r="K385" i="5" s="1"/>
  <c r="M385" i="5" s="1"/>
  <c r="M384" i="5"/>
  <c r="K384" i="5"/>
  <c r="I384" i="5"/>
  <c r="K383" i="5"/>
  <c r="M383" i="5" s="1"/>
  <c r="I383" i="5"/>
  <c r="K382" i="5"/>
  <c r="M382" i="5" s="1"/>
  <c r="I382" i="5"/>
  <c r="I381" i="5"/>
  <c r="K381" i="5" s="1"/>
  <c r="M381" i="5" s="1"/>
  <c r="M380" i="5"/>
  <c r="K380" i="5"/>
  <c r="I380" i="5"/>
  <c r="K379" i="5"/>
  <c r="M379" i="5" s="1"/>
  <c r="I379" i="5"/>
  <c r="I378" i="5"/>
  <c r="K378" i="5" s="1"/>
  <c r="M378" i="5" s="1"/>
  <c r="I377" i="5"/>
  <c r="K377" i="5" s="1"/>
  <c r="M377" i="5" s="1"/>
  <c r="M376" i="5"/>
  <c r="K376" i="5"/>
  <c r="I376" i="5"/>
  <c r="M375" i="5"/>
  <c r="K375" i="5"/>
  <c r="I375" i="5"/>
  <c r="I374" i="5"/>
  <c r="K374" i="5" s="1"/>
  <c r="M374" i="5" s="1"/>
  <c r="I373" i="5"/>
  <c r="K373" i="5" s="1"/>
  <c r="M373" i="5" s="1"/>
  <c r="M372" i="5"/>
  <c r="K372" i="5"/>
  <c r="I372" i="5"/>
  <c r="M371" i="5"/>
  <c r="K371" i="5"/>
  <c r="I371" i="5"/>
  <c r="K370" i="5"/>
  <c r="M370" i="5" s="1"/>
  <c r="I370" i="5"/>
  <c r="I369" i="5"/>
  <c r="K369" i="5" s="1"/>
  <c r="M369" i="5" s="1"/>
  <c r="M368" i="5"/>
  <c r="K368" i="5"/>
  <c r="I368" i="5"/>
  <c r="K367" i="5"/>
  <c r="M367" i="5" s="1"/>
  <c r="I367" i="5"/>
  <c r="K366" i="5"/>
  <c r="M366" i="5" s="1"/>
  <c r="I366" i="5"/>
  <c r="I365" i="5"/>
  <c r="K365" i="5" s="1"/>
  <c r="M365" i="5" s="1"/>
  <c r="M364" i="5"/>
  <c r="K364" i="5"/>
  <c r="I364" i="5"/>
  <c r="K363" i="5"/>
  <c r="M363" i="5" s="1"/>
  <c r="I363" i="5"/>
  <c r="I362" i="5"/>
  <c r="K362" i="5" s="1"/>
  <c r="M362" i="5" s="1"/>
  <c r="I361" i="5"/>
  <c r="K361" i="5" s="1"/>
  <c r="M361" i="5" s="1"/>
  <c r="M360" i="5"/>
  <c r="K360" i="5"/>
  <c r="I360" i="5"/>
  <c r="M359" i="5"/>
  <c r="K359" i="5"/>
  <c r="I359" i="5"/>
  <c r="H359" i="5"/>
  <c r="M358" i="5"/>
  <c r="K358" i="5"/>
  <c r="I358" i="5"/>
  <c r="I357" i="5"/>
  <c r="K357" i="5" s="1"/>
  <c r="M357" i="5" s="1"/>
  <c r="I356" i="5"/>
  <c r="K356" i="5" s="1"/>
  <c r="M356" i="5" s="1"/>
  <c r="M355" i="5"/>
  <c r="K355" i="5"/>
  <c r="I355" i="5"/>
  <c r="M354" i="5"/>
  <c r="K354" i="5"/>
  <c r="I354" i="5"/>
  <c r="L353" i="5"/>
  <c r="K353" i="5"/>
  <c r="I353" i="5"/>
  <c r="H353" i="5"/>
  <c r="H352" i="5"/>
  <c r="M351" i="5"/>
  <c r="M350" i="5"/>
  <c r="L350" i="5"/>
  <c r="M349" i="5"/>
  <c r="M348" i="5"/>
  <c r="L348" i="5"/>
  <c r="M347" i="5"/>
  <c r="M346" i="5"/>
  <c r="L346" i="5"/>
  <c r="M345" i="5"/>
  <c r="M344" i="5"/>
  <c r="L344" i="5"/>
  <c r="M343" i="5"/>
  <c r="M342" i="5"/>
  <c r="L342" i="5"/>
  <c r="M341" i="5"/>
  <c r="M340" i="5"/>
  <c r="L340" i="5"/>
  <c r="M339" i="5"/>
  <c r="M338" i="5"/>
  <c r="L338" i="5"/>
  <c r="M337" i="5"/>
  <c r="M336" i="5"/>
  <c r="L336" i="5"/>
  <c r="M335" i="5"/>
  <c r="M334" i="5"/>
  <c r="L334" i="5"/>
  <c r="M333" i="5"/>
  <c r="M332" i="5"/>
  <c r="L332" i="5"/>
  <c r="M331" i="5"/>
  <c r="M330" i="5"/>
  <c r="L330" i="5"/>
  <c r="M329" i="5"/>
  <c r="M328" i="5"/>
  <c r="L328" i="5"/>
  <c r="M327" i="5"/>
  <c r="M326" i="5"/>
  <c r="L326" i="5"/>
  <c r="M325" i="5"/>
  <c r="M324" i="5"/>
  <c r="L324" i="5"/>
  <c r="M323" i="5"/>
  <c r="M322" i="5"/>
  <c r="L322" i="5"/>
  <c r="M321" i="5"/>
  <c r="M320" i="5"/>
  <c r="L320" i="5"/>
  <c r="M319" i="5"/>
  <c r="M318" i="5"/>
  <c r="L318" i="5"/>
  <c r="M317" i="5"/>
  <c r="M316" i="5"/>
  <c r="L316" i="5"/>
  <c r="M315" i="5"/>
  <c r="M314" i="5"/>
  <c r="L314" i="5"/>
  <c r="M313" i="5"/>
  <c r="M312" i="5"/>
  <c r="L312" i="5"/>
  <c r="M311" i="5"/>
  <c r="M310" i="5"/>
  <c r="L310" i="5"/>
  <c r="M309" i="5"/>
  <c r="M308" i="5"/>
  <c r="L308" i="5"/>
  <c r="M307" i="5"/>
  <c r="M306" i="5"/>
  <c r="L306" i="5"/>
  <c r="M305" i="5"/>
  <c r="M304" i="5"/>
  <c r="L304" i="5"/>
  <c r="M303" i="5"/>
  <c r="M302" i="5"/>
  <c r="L302" i="5"/>
  <c r="M301" i="5"/>
  <c r="M300" i="5"/>
  <c r="L300" i="5"/>
  <c r="M299" i="5"/>
  <c r="M298" i="5"/>
  <c r="L298" i="5"/>
  <c r="M297" i="5"/>
  <c r="M296" i="5"/>
  <c r="L296" i="5"/>
  <c r="M295" i="5"/>
  <c r="M294" i="5"/>
  <c r="L294" i="5"/>
  <c r="M293" i="5"/>
  <c r="M292" i="5"/>
  <c r="L292" i="5"/>
  <c r="M291" i="5"/>
  <c r="M290" i="5"/>
  <c r="L290" i="5"/>
  <c r="M289" i="5"/>
  <c r="M288" i="5"/>
  <c r="L288" i="5"/>
  <c r="M287" i="5"/>
  <c r="M286" i="5"/>
  <c r="L286" i="5"/>
  <c r="M285" i="5"/>
  <c r="M284" i="5"/>
  <c r="L284" i="5"/>
  <c r="M283" i="5"/>
  <c r="M282" i="5"/>
  <c r="L282" i="5"/>
  <c r="M281" i="5"/>
  <c r="M280" i="5"/>
  <c r="L280" i="5"/>
  <c r="M279" i="5"/>
  <c r="M278" i="5"/>
  <c r="L278" i="5"/>
  <c r="M277" i="5"/>
  <c r="M276" i="5"/>
  <c r="L276" i="5"/>
  <c r="M275" i="5"/>
  <c r="M274" i="5"/>
  <c r="L274" i="5"/>
  <c r="M273" i="5"/>
  <c r="M272" i="5"/>
  <c r="L272" i="5"/>
  <c r="M271" i="5"/>
  <c r="M270" i="5"/>
  <c r="L270" i="5"/>
  <c r="M269" i="5"/>
  <c r="M268" i="5"/>
  <c r="L268" i="5"/>
  <c r="M267" i="5"/>
  <c r="M266" i="5"/>
  <c r="L266" i="5"/>
  <c r="M265" i="5"/>
  <c r="M264" i="5"/>
  <c r="L264" i="5"/>
  <c r="M263" i="5"/>
  <c r="M262" i="5"/>
  <c r="L262" i="5"/>
  <c r="M261" i="5"/>
  <c r="M260" i="5"/>
  <c r="L260" i="5"/>
  <c r="M259" i="5"/>
  <c r="M258" i="5"/>
  <c r="L258" i="5"/>
  <c r="M257" i="5"/>
  <c r="M256" i="5"/>
  <c r="L256" i="5"/>
  <c r="M255" i="5"/>
  <c r="M254" i="5"/>
  <c r="L254" i="5"/>
  <c r="M253" i="5"/>
  <c r="M252" i="5"/>
  <c r="L252" i="5"/>
  <c r="M251" i="5"/>
  <c r="M250" i="5"/>
  <c r="L250" i="5"/>
  <c r="M249" i="5"/>
  <c r="M248" i="5"/>
  <c r="L248" i="5"/>
  <c r="M247" i="5"/>
  <c r="M246" i="5"/>
  <c r="L246" i="5"/>
  <c r="M245" i="5"/>
  <c r="M244" i="5"/>
  <c r="L244" i="5"/>
  <c r="M243" i="5"/>
  <c r="M242" i="5"/>
  <c r="L242" i="5"/>
  <c r="M241" i="5"/>
  <c r="M240" i="5"/>
  <c r="L240" i="5"/>
  <c r="M239" i="5"/>
  <c r="M238" i="5"/>
  <c r="L238" i="5"/>
  <c r="M237" i="5"/>
  <c r="M236" i="5"/>
  <c r="L236" i="5"/>
  <c r="M235" i="5"/>
  <c r="M234" i="5"/>
  <c r="L234" i="5"/>
  <c r="M233" i="5"/>
  <c r="M232" i="5"/>
  <c r="L232" i="5"/>
  <c r="M231" i="5"/>
  <c r="M230" i="5"/>
  <c r="L230" i="5"/>
  <c r="M229" i="5"/>
  <c r="M228" i="5"/>
  <c r="L228" i="5"/>
  <c r="M227" i="5"/>
  <c r="M226" i="5"/>
  <c r="L226" i="5"/>
  <c r="M225" i="5"/>
  <c r="M224" i="5"/>
  <c r="L224" i="5"/>
  <c r="M223" i="5"/>
  <c r="M222" i="5"/>
  <c r="L222" i="5"/>
  <c r="M221" i="5"/>
  <c r="M220" i="5"/>
  <c r="L220" i="5"/>
  <c r="M219" i="5"/>
  <c r="M218" i="5"/>
  <c r="L218" i="5"/>
  <c r="M217" i="5"/>
  <c r="M216" i="5"/>
  <c r="L216" i="5"/>
  <c r="M215" i="5"/>
  <c r="M214" i="5"/>
  <c r="L214" i="5"/>
  <c r="M213" i="5"/>
  <c r="M212" i="5"/>
  <c r="L212" i="5"/>
  <c r="M211" i="5"/>
  <c r="M210" i="5"/>
  <c r="L210" i="5"/>
  <c r="M209" i="5"/>
  <c r="M208" i="5"/>
  <c r="L208" i="5"/>
  <c r="M207" i="5"/>
  <c r="M206" i="5"/>
  <c r="L206" i="5"/>
  <c r="M205" i="5"/>
  <c r="M204" i="5"/>
  <c r="L204" i="5"/>
  <c r="M203" i="5"/>
  <c r="M202" i="5"/>
  <c r="L202" i="5"/>
  <c r="M201" i="5"/>
  <c r="M200" i="5"/>
  <c r="L200" i="5"/>
  <c r="M199" i="5"/>
  <c r="M198" i="5"/>
  <c r="L198" i="5"/>
  <c r="M197" i="5"/>
  <c r="M196" i="5"/>
  <c r="L196" i="5"/>
  <c r="M195" i="5"/>
  <c r="K195" i="5"/>
  <c r="I195" i="5"/>
  <c r="K194" i="5"/>
  <c r="M194" i="5" s="1"/>
  <c r="I194" i="5"/>
  <c r="I193" i="5"/>
  <c r="K193" i="5" s="1"/>
  <c r="M193" i="5" s="1"/>
  <c r="M192" i="5"/>
  <c r="K192" i="5"/>
  <c r="I192" i="5"/>
  <c r="K191" i="5"/>
  <c r="M191" i="5" s="1"/>
  <c r="I191" i="5"/>
  <c r="K190" i="5"/>
  <c r="M190" i="5" s="1"/>
  <c r="I190" i="5"/>
  <c r="I189" i="5"/>
  <c r="K189" i="5" s="1"/>
  <c r="M189" i="5" s="1"/>
  <c r="M188" i="5"/>
  <c r="K188" i="5"/>
  <c r="I188" i="5"/>
  <c r="K187" i="5"/>
  <c r="M187" i="5" s="1"/>
  <c r="I187" i="5"/>
  <c r="I186" i="5"/>
  <c r="K186" i="5" s="1"/>
  <c r="M186" i="5" s="1"/>
  <c r="I185" i="5"/>
  <c r="K185" i="5" s="1"/>
  <c r="M185" i="5" s="1"/>
  <c r="M184" i="5"/>
  <c r="K184" i="5"/>
  <c r="I184" i="5"/>
  <c r="M183" i="5"/>
  <c r="K183" i="5"/>
  <c r="I183" i="5"/>
  <c r="I182" i="5"/>
  <c r="K182" i="5" s="1"/>
  <c r="M182" i="5" s="1"/>
  <c r="I181" i="5"/>
  <c r="K181" i="5" s="1"/>
  <c r="M181" i="5" s="1"/>
  <c r="M180" i="5"/>
  <c r="K180" i="5"/>
  <c r="I180" i="5"/>
  <c r="M179" i="5"/>
  <c r="K179" i="5"/>
  <c r="I179" i="5"/>
  <c r="K178" i="5"/>
  <c r="M178" i="5" s="1"/>
  <c r="I178" i="5"/>
  <c r="I177" i="5"/>
  <c r="K177" i="5" s="1"/>
  <c r="M177" i="5" s="1"/>
  <c r="M176" i="5"/>
  <c r="K176" i="5"/>
  <c r="I176" i="5"/>
  <c r="K175" i="5"/>
  <c r="M175" i="5" s="1"/>
  <c r="I175" i="5"/>
  <c r="K174" i="5"/>
  <c r="M174" i="5" s="1"/>
  <c r="I174" i="5"/>
  <c r="I173" i="5"/>
  <c r="K173" i="5" s="1"/>
  <c r="M173" i="5" s="1"/>
  <c r="M172" i="5"/>
  <c r="K172" i="5"/>
  <c r="I172" i="5"/>
  <c r="K171" i="5"/>
  <c r="M171" i="5" s="1"/>
  <c r="I171" i="5"/>
  <c r="I170" i="5"/>
  <c r="K170" i="5" s="1"/>
  <c r="M170" i="5" s="1"/>
  <c r="I169" i="5"/>
  <c r="K169" i="5" s="1"/>
  <c r="M169" i="5" s="1"/>
  <c r="M168" i="5"/>
  <c r="K168" i="5"/>
  <c r="I168" i="5"/>
  <c r="M167" i="5"/>
  <c r="K167" i="5"/>
  <c r="I167" i="5"/>
  <c r="I166" i="5"/>
  <c r="K166" i="5" s="1"/>
  <c r="M166" i="5" s="1"/>
  <c r="I165" i="5"/>
  <c r="K165" i="5" s="1"/>
  <c r="M165" i="5" s="1"/>
  <c r="M164" i="5"/>
  <c r="K164" i="5"/>
  <c r="I164" i="5"/>
  <c r="M163" i="5"/>
  <c r="K163" i="5"/>
  <c r="I163" i="5"/>
  <c r="K162" i="5"/>
  <c r="M162" i="5" s="1"/>
  <c r="I162" i="5"/>
  <c r="I161" i="5"/>
  <c r="K161" i="5" s="1"/>
  <c r="M161" i="5" s="1"/>
  <c r="M160" i="5"/>
  <c r="K160" i="5"/>
  <c r="I160" i="5"/>
  <c r="K159" i="5"/>
  <c r="M159" i="5" s="1"/>
  <c r="I159" i="5"/>
  <c r="K158" i="5"/>
  <c r="M158" i="5" s="1"/>
  <c r="I158" i="5"/>
  <c r="I157" i="5"/>
  <c r="K157" i="5" s="1"/>
  <c r="M157" i="5" s="1"/>
  <c r="M156" i="5"/>
  <c r="K156" i="5"/>
  <c r="I156" i="5"/>
  <c r="K155" i="5"/>
  <c r="M155" i="5" s="1"/>
  <c r="I155" i="5"/>
  <c r="I154" i="5"/>
  <c r="K154" i="5" s="1"/>
  <c r="M154" i="5" s="1"/>
  <c r="I153" i="5"/>
  <c r="K153" i="5" s="1"/>
  <c r="M153" i="5" s="1"/>
  <c r="M152" i="5"/>
  <c r="K152" i="5"/>
  <c r="I152" i="5"/>
  <c r="M151" i="5"/>
  <c r="K151" i="5"/>
  <c r="I151" i="5"/>
  <c r="I150" i="5"/>
  <c r="K150" i="5" s="1"/>
  <c r="M150" i="5" s="1"/>
  <c r="I149" i="5"/>
  <c r="K149" i="5" s="1"/>
  <c r="M149" i="5" s="1"/>
  <c r="M148" i="5"/>
  <c r="K148" i="5"/>
  <c r="I148" i="5"/>
  <c r="M147" i="5"/>
  <c r="K147" i="5"/>
  <c r="I147" i="5"/>
  <c r="K146" i="5"/>
  <c r="M146" i="5" s="1"/>
  <c r="I146" i="5"/>
  <c r="I145" i="5"/>
  <c r="K145" i="5" s="1"/>
  <c r="M145" i="5" s="1"/>
  <c r="M144" i="5"/>
  <c r="K144" i="5"/>
  <c r="I144" i="5"/>
  <c r="K143" i="5"/>
  <c r="M143" i="5" s="1"/>
  <c r="I143" i="5"/>
  <c r="K142" i="5"/>
  <c r="M142" i="5" s="1"/>
  <c r="I142" i="5"/>
  <c r="I141" i="5"/>
  <c r="K141" i="5" s="1"/>
  <c r="M141" i="5" s="1"/>
  <c r="M140" i="5"/>
  <c r="K140" i="5"/>
  <c r="I140" i="5"/>
  <c r="K139" i="5"/>
  <c r="M139" i="5" s="1"/>
  <c r="I139" i="5"/>
  <c r="I138" i="5"/>
  <c r="K138" i="5" s="1"/>
  <c r="M138" i="5" s="1"/>
  <c r="I137" i="5"/>
  <c r="K137" i="5" s="1"/>
  <c r="M137" i="5" s="1"/>
  <c r="M136" i="5"/>
  <c r="K136" i="5"/>
  <c r="I136" i="5"/>
  <c r="M135" i="5"/>
  <c r="K135" i="5"/>
  <c r="I135" i="5"/>
  <c r="I134" i="5"/>
  <c r="K134" i="5" s="1"/>
  <c r="M134" i="5" s="1"/>
  <c r="I133" i="5"/>
  <c r="K133" i="5" s="1"/>
  <c r="M133" i="5" s="1"/>
  <c r="M132" i="5"/>
  <c r="K132" i="5"/>
  <c r="I132" i="5"/>
  <c r="M131" i="5"/>
  <c r="K131" i="5"/>
  <c r="I131" i="5"/>
  <c r="K130" i="5"/>
  <c r="M130" i="5" s="1"/>
  <c r="I130" i="5"/>
  <c r="I129" i="5"/>
  <c r="K129" i="5" s="1"/>
  <c r="M129" i="5" s="1"/>
  <c r="M128" i="5"/>
  <c r="K128" i="5"/>
  <c r="I128" i="5"/>
  <c r="K127" i="5"/>
  <c r="M127" i="5" s="1"/>
  <c r="I127" i="5"/>
  <c r="L126" i="5"/>
  <c r="H126" i="5"/>
  <c r="I126" i="5" s="1"/>
  <c r="K126" i="5" s="1"/>
  <c r="M126" i="5" s="1"/>
  <c r="G125" i="5"/>
  <c r="M123" i="5"/>
  <c r="K123" i="5"/>
  <c r="I123" i="5"/>
  <c r="K122" i="5"/>
  <c r="M122" i="5" s="1"/>
  <c r="I122" i="5"/>
  <c r="H122" i="5"/>
  <c r="K121" i="5"/>
  <c r="M121" i="5" s="1"/>
  <c r="I121" i="5"/>
  <c r="H121" i="5"/>
  <c r="G121" i="5"/>
  <c r="M120" i="5"/>
  <c r="K120" i="5"/>
  <c r="I120" i="5"/>
  <c r="K119" i="5"/>
  <c r="M119" i="5" s="1"/>
  <c r="I119" i="5"/>
  <c r="H119" i="5"/>
  <c r="K118" i="5"/>
  <c r="M118" i="5" s="1"/>
  <c r="I118" i="5"/>
  <c r="H118" i="5"/>
  <c r="G118" i="5"/>
  <c r="M117" i="5"/>
  <c r="K117" i="5"/>
  <c r="I117" i="5"/>
  <c r="K116" i="5"/>
  <c r="M116" i="5" s="1"/>
  <c r="I116" i="5"/>
  <c r="K115" i="5"/>
  <c r="M115" i="5" s="1"/>
  <c r="I115" i="5"/>
  <c r="I114" i="5"/>
  <c r="K114" i="5" s="1"/>
  <c r="M114" i="5" s="1"/>
  <c r="M113" i="5"/>
  <c r="K113" i="5"/>
  <c r="I113" i="5"/>
  <c r="K112" i="5"/>
  <c r="M112" i="5" s="1"/>
  <c r="I112" i="5"/>
  <c r="I111" i="5"/>
  <c r="K111" i="5" s="1"/>
  <c r="M111" i="5" s="1"/>
  <c r="I110" i="5"/>
  <c r="K110" i="5" s="1"/>
  <c r="M110" i="5" s="1"/>
  <c r="M109" i="5"/>
  <c r="K109" i="5"/>
  <c r="I109" i="5"/>
  <c r="M108" i="5"/>
  <c r="K108" i="5"/>
  <c r="I108" i="5"/>
  <c r="I107" i="5"/>
  <c r="K107" i="5" s="1"/>
  <c r="M107" i="5" s="1"/>
  <c r="I106" i="5"/>
  <c r="K106" i="5" s="1"/>
  <c r="M106" i="5" s="1"/>
  <c r="M105" i="5"/>
  <c r="K105" i="5"/>
  <c r="I105" i="5"/>
  <c r="M104" i="5"/>
  <c r="K104" i="5"/>
  <c r="I104" i="5"/>
  <c r="K103" i="5"/>
  <c r="M103" i="5" s="1"/>
  <c r="I103" i="5"/>
  <c r="I102" i="5"/>
  <c r="K102" i="5" s="1"/>
  <c r="M102" i="5" s="1"/>
  <c r="M101" i="5"/>
  <c r="K101" i="5"/>
  <c r="I101" i="5"/>
  <c r="K100" i="5"/>
  <c r="M100" i="5" s="1"/>
  <c r="I100" i="5"/>
  <c r="K99" i="5"/>
  <c r="M99" i="5" s="1"/>
  <c r="I99" i="5"/>
  <c r="I98" i="5"/>
  <c r="K98" i="5" s="1"/>
  <c r="M98" i="5" s="1"/>
  <c r="M97" i="5"/>
  <c r="K97" i="5"/>
  <c r="I97" i="5"/>
  <c r="K96" i="5"/>
  <c r="M96" i="5" s="1"/>
  <c r="I96" i="5"/>
  <c r="I95" i="5"/>
  <c r="K95" i="5" s="1"/>
  <c r="M95" i="5" s="1"/>
  <c r="I94" i="5"/>
  <c r="K94" i="5" s="1"/>
  <c r="M94" i="5" s="1"/>
  <c r="M93" i="5"/>
  <c r="K93" i="5"/>
  <c r="I93" i="5"/>
  <c r="M92" i="5"/>
  <c r="K92" i="5"/>
  <c r="I92" i="5"/>
  <c r="I91" i="5"/>
  <c r="K91" i="5" s="1"/>
  <c r="M91" i="5" s="1"/>
  <c r="I90" i="5"/>
  <c r="K90" i="5" s="1"/>
  <c r="M90" i="5" s="1"/>
  <c r="M89" i="5"/>
  <c r="K89" i="5"/>
  <c r="I89" i="5"/>
  <c r="M88" i="5"/>
  <c r="K88" i="5"/>
  <c r="I88" i="5"/>
  <c r="K87" i="5"/>
  <c r="M87" i="5" s="1"/>
  <c r="I87" i="5"/>
  <c r="I86" i="5"/>
  <c r="K86" i="5" s="1"/>
  <c r="M86" i="5" s="1"/>
  <c r="M85" i="5"/>
  <c r="K85" i="5"/>
  <c r="I85" i="5"/>
  <c r="K84" i="5"/>
  <c r="M84" i="5" s="1"/>
  <c r="I84" i="5"/>
  <c r="K83" i="5"/>
  <c r="M83" i="5" s="1"/>
  <c r="I83" i="5"/>
  <c r="I82" i="5"/>
  <c r="K82" i="5" s="1"/>
  <c r="M82" i="5" s="1"/>
  <c r="M81" i="5"/>
  <c r="K81" i="5"/>
  <c r="I81" i="5"/>
  <c r="K80" i="5"/>
  <c r="M80" i="5" s="1"/>
  <c r="I80" i="5"/>
  <c r="I79" i="5"/>
  <c r="K79" i="5" s="1"/>
  <c r="M79" i="5" s="1"/>
  <c r="I78" i="5"/>
  <c r="K78" i="5" s="1"/>
  <c r="M78" i="5" s="1"/>
  <c r="M77" i="5"/>
  <c r="K77" i="5"/>
  <c r="I77" i="5"/>
  <c r="M76" i="5"/>
  <c r="K76" i="5"/>
  <c r="I76" i="5"/>
  <c r="I75" i="5"/>
  <c r="K75" i="5" s="1"/>
  <c r="M75" i="5" s="1"/>
  <c r="I74" i="5"/>
  <c r="K74" i="5" s="1"/>
  <c r="M74" i="5" s="1"/>
  <c r="M73" i="5"/>
  <c r="K73" i="5"/>
  <c r="I73" i="5"/>
  <c r="M72" i="5"/>
  <c r="K72" i="5"/>
  <c r="I72" i="5"/>
  <c r="K71" i="5"/>
  <c r="M71" i="5" s="1"/>
  <c r="I71" i="5"/>
  <c r="I70" i="5"/>
  <c r="K70" i="5" s="1"/>
  <c r="M70" i="5" s="1"/>
  <c r="M69" i="5"/>
  <c r="K69" i="5"/>
  <c r="I69" i="5"/>
  <c r="K68" i="5"/>
  <c r="M68" i="5" s="1"/>
  <c r="I68" i="5"/>
  <c r="K67" i="5"/>
  <c r="M67" i="5" s="1"/>
  <c r="I67" i="5"/>
  <c r="I66" i="5"/>
  <c r="K66" i="5" s="1"/>
  <c r="M66" i="5" s="1"/>
  <c r="M65" i="5"/>
  <c r="K65" i="5"/>
  <c r="I65" i="5"/>
  <c r="K64" i="5"/>
  <c r="M64" i="5" s="1"/>
  <c r="I64" i="5"/>
  <c r="I63" i="5"/>
  <c r="K63" i="5" s="1"/>
  <c r="M63" i="5" s="1"/>
  <c r="I62" i="5"/>
  <c r="K62" i="5" s="1"/>
  <c r="M62" i="5" s="1"/>
  <c r="M61" i="5"/>
  <c r="K61" i="5"/>
  <c r="I61" i="5"/>
  <c r="M60" i="5"/>
  <c r="K60" i="5"/>
  <c r="I60" i="5"/>
  <c r="I59" i="5"/>
  <c r="K59" i="5" s="1"/>
  <c r="M59" i="5" s="1"/>
  <c r="I58" i="5"/>
  <c r="K58" i="5" s="1"/>
  <c r="M58" i="5" s="1"/>
  <c r="M57" i="5"/>
  <c r="K57" i="5"/>
  <c r="I57" i="5"/>
  <c r="M56" i="5"/>
  <c r="K56" i="5"/>
  <c r="I56" i="5"/>
  <c r="H55" i="5"/>
  <c r="G55" i="5"/>
  <c r="M54" i="5"/>
  <c r="K54" i="5"/>
  <c r="I54" i="5"/>
  <c r="I53" i="5"/>
  <c r="K53" i="5" s="1"/>
  <c r="M53" i="5" s="1"/>
  <c r="I52" i="5"/>
  <c r="K52" i="5" s="1"/>
  <c r="M52" i="5" s="1"/>
  <c r="M51" i="5"/>
  <c r="K51" i="5"/>
  <c r="I51" i="5"/>
  <c r="I50" i="5"/>
  <c r="K50" i="5" s="1"/>
  <c r="M50" i="5" s="1"/>
  <c r="K49" i="5"/>
  <c r="M49" i="5" s="1"/>
  <c r="I49" i="5"/>
  <c r="H49" i="5"/>
  <c r="I48" i="5"/>
  <c r="K48" i="5" s="1"/>
  <c r="M48" i="5" s="1"/>
  <c r="H48" i="5"/>
  <c r="G48" i="5"/>
  <c r="K47" i="5"/>
  <c r="M47" i="5" s="1"/>
  <c r="I47" i="5"/>
  <c r="H46" i="5"/>
  <c r="I46" i="5" s="1"/>
  <c r="G45" i="5"/>
  <c r="I44" i="5"/>
  <c r="K44" i="5" s="1"/>
  <c r="M44" i="5" s="1"/>
  <c r="K43" i="5"/>
  <c r="M43" i="5" s="1"/>
  <c r="I43" i="5"/>
  <c r="H43" i="5"/>
  <c r="I42" i="5"/>
  <c r="K42" i="5" s="1"/>
  <c r="M42" i="5" s="1"/>
  <c r="H42" i="5"/>
  <c r="G42" i="5"/>
  <c r="K41" i="5"/>
  <c r="M41" i="5" s="1"/>
  <c r="I41" i="5"/>
  <c r="I40" i="5"/>
  <c r="K40" i="5" s="1"/>
  <c r="M40" i="5" s="1"/>
  <c r="M39" i="5"/>
  <c r="I39" i="5"/>
  <c r="K39" i="5" s="1"/>
  <c r="K38" i="5"/>
  <c r="M38" i="5" s="1"/>
  <c r="I38" i="5"/>
  <c r="I37" i="5"/>
  <c r="K37" i="5" s="1"/>
  <c r="M37" i="5" s="1"/>
  <c r="K36" i="5"/>
  <c r="M36" i="5" s="1"/>
  <c r="I36" i="5"/>
  <c r="I35" i="5"/>
  <c r="K35" i="5" s="1"/>
  <c r="M35" i="5" s="1"/>
  <c r="I34" i="5"/>
  <c r="K34" i="5" s="1"/>
  <c r="M34" i="5" s="1"/>
  <c r="M33" i="5"/>
  <c r="K33" i="5"/>
  <c r="I33" i="5"/>
  <c r="K32" i="5"/>
  <c r="M32" i="5" s="1"/>
  <c r="I32" i="5"/>
  <c r="I31" i="5"/>
  <c r="K31" i="5" s="1"/>
  <c r="M31" i="5" s="1"/>
  <c r="I30" i="5"/>
  <c r="K30" i="5" s="1"/>
  <c r="M30" i="5" s="1"/>
  <c r="M29" i="5"/>
  <c r="K29" i="5"/>
  <c r="I28" i="5"/>
  <c r="K28" i="5" s="1"/>
  <c r="M28" i="5" s="1"/>
  <c r="I27" i="5"/>
  <c r="K27" i="5" s="1"/>
  <c r="M27" i="5" s="1"/>
  <c r="M26" i="5"/>
  <c r="K26" i="5"/>
  <c r="I26" i="5"/>
  <c r="K25" i="5"/>
  <c r="M25" i="5" s="1"/>
  <c r="I25" i="5"/>
  <c r="I24" i="5"/>
  <c r="K24" i="5" s="1"/>
  <c r="M24" i="5" s="1"/>
  <c r="I23" i="5"/>
  <c r="K23" i="5" s="1"/>
  <c r="M23" i="5" s="1"/>
  <c r="M22" i="5"/>
  <c r="K22" i="5"/>
  <c r="I22" i="5"/>
  <c r="K21" i="5"/>
  <c r="M21" i="5" s="1"/>
  <c r="I21" i="5"/>
  <c r="I20" i="5"/>
  <c r="K20" i="5" s="1"/>
  <c r="M20" i="5" s="1"/>
  <c r="I19" i="5"/>
  <c r="K19" i="5" s="1"/>
  <c r="M19" i="5" s="1"/>
  <c r="M18" i="5"/>
  <c r="K18" i="5"/>
  <c r="I18" i="5"/>
  <c r="K17" i="5"/>
  <c r="M17" i="5" s="1"/>
  <c r="I17" i="5"/>
  <c r="I16" i="5"/>
  <c r="K16" i="5" s="1"/>
  <c r="M16" i="5" s="1"/>
  <c r="I15" i="5"/>
  <c r="I12" i="5" s="1"/>
  <c r="M14" i="5"/>
  <c r="K14" i="5"/>
  <c r="I14" i="5"/>
  <c r="K13" i="5"/>
  <c r="M13" i="5" s="1"/>
  <c r="I13" i="5"/>
  <c r="H13" i="5"/>
  <c r="H12" i="5"/>
  <c r="G12" i="5"/>
  <c r="G11" i="5"/>
  <c r="I780" i="5" l="1"/>
  <c r="I779" i="5" s="1"/>
  <c r="K779" i="5" s="1"/>
  <c r="M779" i="5" s="1"/>
  <c r="K12" i="5"/>
  <c r="M12" i="5" s="1"/>
  <c r="K46" i="5"/>
  <c r="M46" i="5" s="1"/>
  <c r="I45" i="5"/>
  <c r="K45" i="5" s="1"/>
  <c r="M45" i="5" s="1"/>
  <c r="L352" i="5"/>
  <c r="H45" i="5"/>
  <c r="H11" i="5" s="1"/>
  <c r="K780" i="5"/>
  <c r="M780" i="5" s="1"/>
  <c r="K15" i="5"/>
  <c r="M15" i="5" s="1"/>
  <c r="H125" i="5"/>
  <c r="H124" i="5" s="1"/>
  <c r="L125" i="5"/>
  <c r="G352" i="5"/>
  <c r="G124" i="5" s="1"/>
  <c r="G10" i="5" s="1"/>
  <c r="I415" i="5"/>
  <c r="K415" i="5" s="1"/>
  <c r="M415" i="5" s="1"/>
  <c r="I55" i="5"/>
  <c r="K55" i="5" s="1"/>
  <c r="M55" i="5" s="1"/>
  <c r="I125" i="5"/>
  <c r="M353" i="5"/>
  <c r="M631" i="5"/>
  <c r="I689" i="5"/>
  <c r="K689" i="5" s="1"/>
  <c r="K690" i="5"/>
  <c r="M690" i="5" s="1"/>
  <c r="K722" i="5"/>
  <c r="M722" i="5" s="1"/>
  <c r="I721" i="5"/>
  <c r="K721" i="5" s="1"/>
  <c r="M721" i="5" s="1"/>
  <c r="I766" i="5"/>
  <c r="K766" i="5" s="1"/>
  <c r="M766" i="5" s="1"/>
  <c r="L689" i="5"/>
  <c r="K777" i="5"/>
  <c r="M777" i="5" s="1"/>
  <c r="I774" i="5"/>
  <c r="K774" i="5" s="1"/>
  <c r="M774" i="5" s="1"/>
  <c r="E38" i="1"/>
  <c r="E36" i="1"/>
  <c r="E34" i="1"/>
  <c r="E33" i="1"/>
  <c r="E32" i="1"/>
  <c r="E31" i="1"/>
  <c r="E30" i="1"/>
  <c r="E29" i="1"/>
  <c r="C45" i="1"/>
  <c r="E24" i="1"/>
  <c r="E22" i="1"/>
  <c r="E21" i="1"/>
  <c r="E13" i="1"/>
  <c r="E12" i="1"/>
  <c r="E10" i="1"/>
  <c r="E6" i="1"/>
  <c r="E5" i="1"/>
  <c r="E4" i="1"/>
  <c r="E11" i="1"/>
  <c r="E16" i="1"/>
  <c r="E17" i="1"/>
  <c r="E15" i="1"/>
  <c r="E35" i="1"/>
  <c r="E18" i="1"/>
  <c r="E40" i="1"/>
  <c r="E43" i="1"/>
  <c r="E4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C20" i="1"/>
  <c r="E20" i="1"/>
  <c r="C8" i="1"/>
  <c r="E8" i="1"/>
  <c r="C7" i="1"/>
  <c r="E7" i="1"/>
  <c r="C3" i="1"/>
  <c r="C14" i="1"/>
  <c r="E14" i="1"/>
  <c r="E28" i="1"/>
  <c r="E45" i="1"/>
  <c r="C25" i="1"/>
  <c r="E25" i="1"/>
  <c r="C19" i="1"/>
  <c r="E19" i="1"/>
  <c r="E3" i="1"/>
  <c r="H10" i="5" l="1"/>
  <c r="M689" i="5"/>
  <c r="K125" i="5"/>
  <c r="M125" i="5" s="1"/>
  <c r="I352" i="5"/>
  <c r="K352" i="5" s="1"/>
  <c r="M352" i="5" s="1"/>
  <c r="I11" i="5"/>
  <c r="L124" i="5"/>
  <c r="L10" i="5" s="1"/>
  <c r="I124" i="5" l="1"/>
  <c r="K124" i="5" s="1"/>
  <c r="M124" i="5" s="1"/>
  <c r="K11" i="5"/>
  <c r="M11" i="5" s="1"/>
  <c r="I10" i="5" l="1"/>
  <c r="K10" i="5" s="1"/>
  <c r="M10" i="5" s="1"/>
</calcChain>
</file>

<file path=xl/sharedStrings.xml><?xml version="1.0" encoding="utf-8"?>
<sst xmlns="http://schemas.openxmlformats.org/spreadsheetml/2006/main" count="2894" uniqueCount="550">
  <si>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</si>
  <si>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</si>
  <si>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</si>
  <si>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</si>
  <si>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</si>
  <si>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</si>
  <si>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</si>
  <si>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</si>
  <si>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</si>
  <si>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</si>
  <si>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</si>
  <si>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</si>
  <si>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</si>
  <si>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</si>
  <si>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</si>
  <si>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</si>
  <si>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</si>
  <si>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</si>
  <si>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</si>
  <si>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</si>
  <si>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</si>
  <si>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</si>
  <si>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</si>
  <si>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</si>
  <si>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</si>
  <si>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</si>
  <si>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</si>
  <si>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</si>
  <si>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</si>
  <si>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</si>
  <si>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</si>
  <si>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</si>
  <si>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</si>
  <si>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</si>
  <si>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</si>
  <si>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</si>
  <si>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</si>
  <si>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</si>
  <si>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</si>
  <si>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</si>
  <si>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</si>
  <si>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</si>
  <si>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</si>
  <si>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</si>
  <si>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</si>
  <si>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</si>
  <si>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</si>
  <si>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</si>
  <si>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</si>
  <si>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</si>
  <si>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</si>
  <si>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</si>
  <si>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</si>
  <si>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</si>
  <si>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</si>
  <si>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</si>
  <si>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</si>
  <si>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</si>
  <si>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</si>
  <si>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</si>
  <si>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</si>
  <si>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</si>
  <si>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</si>
  <si>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</si>
  <si>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 1 tab.část ke ZR-RO č. 185/16</t>
  </si>
  <si>
    <t>ZR-RO č. 185/16</t>
  </si>
  <si>
    <t>Změna rozpočtu - rozpočtové opatření č. 185/16</t>
  </si>
  <si>
    <t>příloha č . 1 - tab.část ke ZR-RO č. 185/16</t>
  </si>
  <si>
    <t>926 04 - DOTAČNÍ FOND</t>
  </si>
  <si>
    <t>Odbor školství, mládeže, tělovýchovy a sportu</t>
  </si>
  <si>
    <t>tis.Kč</t>
  </si>
  <si>
    <t>uk.</t>
  </si>
  <si>
    <t>č.a.</t>
  </si>
  <si>
    <t>§</t>
  </si>
  <si>
    <t>926 04 - D O T A Č N Í   F O N D</t>
  </si>
  <si>
    <t>UR I. 2016</t>
  </si>
  <si>
    <t>ZR-RO č.28,55/16</t>
  </si>
  <si>
    <t>UR II. 2016</t>
  </si>
  <si>
    <t>PRK+RU č. 1,2/16</t>
  </si>
  <si>
    <t>UR III.2016</t>
  </si>
  <si>
    <t>ZR-RO č.185/16</t>
  </si>
  <si>
    <t>UR  IV.2016</t>
  </si>
  <si>
    <t>SU</t>
  </si>
  <si>
    <t>Programy resortu školství, mládeže, tělovýchovy a sportu</t>
  </si>
  <si>
    <t>4a. Oblast podpory školství a mládež</t>
  </si>
  <si>
    <t>Program 4.1.</t>
  </si>
  <si>
    <t>x</t>
  </si>
  <si>
    <t>Podpora volnočasových aktivit</t>
  </si>
  <si>
    <t>4010000</t>
  </si>
  <si>
    <t>0000</t>
  </si>
  <si>
    <t>Program volnočasových aktivit</t>
  </si>
  <si>
    <t>nespecifikované rezervy</t>
  </si>
  <si>
    <t>Sbor dobrovolných hasičů Čistá u Horek,okr. Semily - Podpora volnočasových aktivit dětí a mládeže v Čisté u Horek</t>
  </si>
  <si>
    <t>ostatní neinvestiční výdaje jinde nezařazené</t>
  </si>
  <si>
    <t>Snílek o.s., Jablonné v/P - Chci to umět II</t>
  </si>
  <si>
    <t>Město Nové Město pod Smrkem-Podpora činnosti sportovních kroužků a oddílů v Novém Městě p/S pro rok 2015</t>
  </si>
  <si>
    <t/>
  </si>
  <si>
    <t>neinvestiční transfery obcím</t>
  </si>
  <si>
    <t>Sbor dobrovolných hasičů Mašov, Turnov-Dětské akce v Mašově</t>
  </si>
  <si>
    <t>neinvestiční transfery spolkům</t>
  </si>
  <si>
    <t>Klub přátel a sponzorů DDM, Lomnice n/P-Co ti brání v podnikání? Zkuste to na vlastní noze.</t>
  </si>
  <si>
    <t>LOKACER, sdruž.pro podp.roz.kult.a cest.ruchu na Lomnicku, Lomnice n/P -STARÁ ŘEMESLA aneb NÁVRAT K PŘÍRODĚ</t>
  </si>
  <si>
    <t>Komunitní středisko KONTAKT Liberec, p.o.-Kdo si hraje, nezlobí</t>
  </si>
  <si>
    <t>RU č. 2/16</t>
  </si>
  <si>
    <t>IQLANDIA, o.p.s., Liberec-Hurá do laboratoře - Chemikovy kouzla a vůně</t>
  </si>
  <si>
    <t>neinvestiční transfery obecně prospěšným společnostem</t>
  </si>
  <si>
    <t>Město Ralsko-Podpora pravidelné činnosti zájmových kroužků v Ralsku</t>
  </si>
  <si>
    <t>Centrum AMAVET Lomnice n/P-Získávání zájmu dětí a mládeže o technické obory v LK</t>
  </si>
  <si>
    <t>ZŠ, Jablonec nad Nisou, Liberecká 1734/31, p.o.-Kdo si hraje - nezlobí</t>
  </si>
  <si>
    <t>neinvestiční příspěvky zřízeným příspěvkovým organizacím</t>
  </si>
  <si>
    <t>DDM "Sluníčko" Lomnice n/P, okres Semily-Božské prázdniny</t>
  </si>
  <si>
    <t>ZLOM, o.s.pěveckých sborů ZŠ T.G.Masaryka, Lomnice n/P-Zpěvem k radosti</t>
  </si>
  <si>
    <t>Program 4.2.</t>
  </si>
  <si>
    <t>Komunitní funkce škol</t>
  </si>
  <si>
    <t>4020000</t>
  </si>
  <si>
    <t>Program 4.3.</t>
  </si>
  <si>
    <t>Specifická primární prevence rizikového chování</t>
  </si>
  <si>
    <t>4030000</t>
  </si>
  <si>
    <t>Program 4.4.</t>
  </si>
  <si>
    <t>Soutěže a podpora talentovaných dětí a mládeže</t>
  </si>
  <si>
    <t>4040000</t>
  </si>
  <si>
    <t>Program soutěže a podpora talentovaných dětí a mládeže</t>
  </si>
  <si>
    <t>5425</t>
  </si>
  <si>
    <t>DDM "Sluníčko" Lomnice nad Popelkou, okres Semily-TALENT - MÁŠ JEJ I TY!</t>
  </si>
  <si>
    <t>IQLANDIA, o.p.s., Liberec-Mladý vědec</t>
  </si>
  <si>
    <t>Program 4.5.</t>
  </si>
  <si>
    <t>Pedagogická asistence</t>
  </si>
  <si>
    <t>4050000</t>
  </si>
  <si>
    <t>4050042</t>
  </si>
  <si>
    <t>ZŠ Česká Lípa, 28. října 2733-AP na ZŠ Špičák Česká Lípa</t>
  </si>
  <si>
    <t>4050043</t>
  </si>
  <si>
    <t>ZŠ Turnov, Skálova 600, okres Semily-Dofinancování asistenta pedagoga</t>
  </si>
  <si>
    <t>4050044</t>
  </si>
  <si>
    <t>ZŠ a MŠ, Rychnov u Jablonce n/N, p. o.-4.5 Pedagogická asistence 2015</t>
  </si>
  <si>
    <t>4050045</t>
  </si>
  <si>
    <t>MŠ Jablonec n/N, Jugoslávská 13, p. o.-Činnost asistenta pedagoga u dítěte MŠ se zdravotním postižením (Aspergerův syndrom)</t>
  </si>
  <si>
    <t>4050046</t>
  </si>
  <si>
    <t>ZŠ, Liberec, Křížanská 80, p. o.-Udržení funkce asistenta pedagoga ve školním roce 2015/16</t>
  </si>
  <si>
    <t>4050048</t>
  </si>
  <si>
    <t>ZŠ a MŠ Tomáše Ježka Ralsko - Kuřívody-p.o.-Asistent pedagoga</t>
  </si>
  <si>
    <t>4050049</t>
  </si>
  <si>
    <t>ZŠ a MŠ Dubnice, okres Česká Lípa, p.o.-Posílení činností asistenta pedagoga u žáka se zdravotním postižením</t>
  </si>
  <si>
    <t>4050050</t>
  </si>
  <si>
    <t>ZŠ a SŠ waldorfská, Semily-Podpora činnosti asistenta pedagoga u žákyně se zdravotním postižením na ZŠ walfdorské v Semilech</t>
  </si>
  <si>
    <t>4050051</t>
  </si>
  <si>
    <t>ZŠ a MŠ Nová Ves nad Nisou-Pedagogická asistence</t>
  </si>
  <si>
    <t>4050052</t>
  </si>
  <si>
    <t>2460</t>
  </si>
  <si>
    <t>ZŠ Chrastava, náměstí 1. máje 228, okres Liberec- p.o.-Pedagogická asistence</t>
  </si>
  <si>
    <t>4050053</t>
  </si>
  <si>
    <t>ZŠ Turnov, 28. října 18, okres Semily-4.5 Program Pedagogická asistence</t>
  </si>
  <si>
    <t>4050054</t>
  </si>
  <si>
    <t>MŠ spec., Jablonec nad Nisou, Palackého 37, p.o.-Pedagogický asistent</t>
  </si>
  <si>
    <t>4050055</t>
  </si>
  <si>
    <t>MŠ, Česká Lípa, Bratří Čapků 2864, p.o.-"SPOLEČNĚ TO DOKÁŽEME"</t>
  </si>
  <si>
    <t>4050056</t>
  </si>
  <si>
    <t>ZŠ Velké Hamry, Školní 541-p.o-Asistent pedagoga pro žáky se zdravotním postižením v ZŠ Velké Hamry</t>
  </si>
  <si>
    <t>4050057</t>
  </si>
  <si>
    <t>ZŠ Turnov, Žižkova 518, okres Semily, p.o.-Asistent pedagoga 2015/2016</t>
  </si>
  <si>
    <t>4050058</t>
  </si>
  <si>
    <t>ZŠ a MŠ Malá Skála, okres Jablonec n/N, p.o.-Pedagogická asistence</t>
  </si>
  <si>
    <t>4050059</t>
  </si>
  <si>
    <t>ZŠ a MŠ Mírová 81, Mimoň, p.o.-Spolu to zvládnem</t>
  </si>
  <si>
    <t>4050060</t>
  </si>
  <si>
    <t>ZŠ Smržovka, okres Jablonec n/N -p.o-Asistent pedagoga na Základní škole Smržovka</t>
  </si>
  <si>
    <t>4050061</t>
  </si>
  <si>
    <t>ZŠ a MŠ Doksy - Staré Splavy, Jezerní 74, ok.Česká Lípa-p.o.-Inkluzivní škola</t>
  </si>
  <si>
    <t>4050062</t>
  </si>
  <si>
    <t>ZŠ Jablonec n/N, Liberecká 26, p.o.-Pedagogická asistence</t>
  </si>
  <si>
    <t>4050063</t>
  </si>
  <si>
    <t>ZŠ a MŠ Kamenický Šenov - Prácheň, p.o.-Asistent pedagoga pro Davida Kolínského</t>
  </si>
  <si>
    <t>4050064</t>
  </si>
  <si>
    <t>ZŠ prakt.a MŠ, Hrádek n/N - Loučná, Hartavská 220, p.o.-POMOCNOU RUKOU KE VZDĚLÁNÍ</t>
  </si>
  <si>
    <t>4050065</t>
  </si>
  <si>
    <t>ZŠ Svor, okres Česká Lípa, p.o.-Asistent pedagoga</t>
  </si>
  <si>
    <t>4050066</t>
  </si>
  <si>
    <t>ZŠ, Liberec - Vratislavice n/N, p.o.-Asistent pedagoga</t>
  </si>
  <si>
    <t>4050067</t>
  </si>
  <si>
    <t>ZŠ Liberec, Sokolovská 328, p.o.-Willík ve škole</t>
  </si>
  <si>
    <t>4050068</t>
  </si>
  <si>
    <t>ZŠ a MŠ, Okna, okres Česká Lípa, p.o.-Inkluze na malotřídce</t>
  </si>
  <si>
    <t>4050069</t>
  </si>
  <si>
    <t>ZŠ a MŠ, Česká Lípa, Jižní 1903, p.o.-Asistent pedagoga na ZŠ Jižní</t>
  </si>
  <si>
    <t>4050070</t>
  </si>
  <si>
    <t>ZŠ a MŠ Višňová, okres Liberec, p.o-Asistent pedagoga pro žáky se zdravotním znevýhodněním</t>
  </si>
  <si>
    <t>4050071</t>
  </si>
  <si>
    <t>ZŠ prakt. a ZŠ spec.,Jablonné v Podj., Komenského 453, p.o.-Zajištění pedagogické asistence pro 1. ročník ZŠS</t>
  </si>
  <si>
    <t>4050072</t>
  </si>
  <si>
    <t>2310</t>
  </si>
  <si>
    <t>ZŠ prakt.a ZŠ spec., Liberec, Orlí 140/7, p.o.-Pedagogická asistence ve třídě pro žáky s těžkým zdravotním postižením</t>
  </si>
  <si>
    <t>Program 4.6.</t>
  </si>
  <si>
    <t>Vzdělání pro vyšší zaměstnanost</t>
  </si>
  <si>
    <t>4060000</t>
  </si>
  <si>
    <t>Program 4.7.</t>
  </si>
  <si>
    <t>Podpora kompenzačních pomůcek pro žáky s podpůrnými opatřeními</t>
  </si>
  <si>
    <t>40700000</t>
  </si>
  <si>
    <t>4b. Oblast podpory tělovýchovy a sport</t>
  </si>
  <si>
    <t>Program 4.20 (dříve 3.4.)</t>
  </si>
  <si>
    <t>Údržba, provoz a nájem sportovních zařízení</t>
  </si>
  <si>
    <t>4200000</t>
  </si>
  <si>
    <t>3040017</t>
  </si>
  <si>
    <t>TJ Spartak ČKD Žandov - Pravidelná činnost sportovních oddílů pracujících s dětmi a mládeží - podpora pronájmu tělovýchovného zařízení v regionu</t>
  </si>
  <si>
    <t>TJ Spartak Chrastava - Nákup energií pro provoz sportovišť</t>
  </si>
  <si>
    <t>Sport Aerobic Liberec o.s. - Udržení provozu sport.centra mládeže Sport Aerobic Liberec</t>
  </si>
  <si>
    <t>TJ Sokol Přepeře - Náklady energií v sokolovně v Přepeřích v roce 2014</t>
  </si>
  <si>
    <t>TJ Sokol Doubí o.s. - Údržba, provoz a nájem sportovních zařízení pro TJ Sokol Doubí</t>
  </si>
  <si>
    <t>3040180</t>
  </si>
  <si>
    <t>TJ Lokomotiva Česká Lípa - Údržba a provoz sportovních zaříz.a nájmy</t>
  </si>
  <si>
    <t>TJ SOKOL HORKA U STARÉ PAKY - Zajištění provozu budovy sokolovny na Horkách u Staré Paky</t>
  </si>
  <si>
    <t>HC Frýdlant - Rekonstrukce šaten v areálu zimního stadionu Frýdlant</t>
  </si>
  <si>
    <t>TJ Sokol Záhoří - Protismyková dlažba, venkovní dveře</t>
  </si>
  <si>
    <t>FK Košťálov, o.s.-Údržba a regenerace hrací plochy fotbalového hřiště</t>
  </si>
  <si>
    <t>TJ FK ŽBS Železný Brod-Provoz a údržba areálu TJ FK ŽBS Železný Brod</t>
  </si>
  <si>
    <t>Tělocvičná jednota Sokol Studenec-Údržba a provoz budovy sokolovny ve Studenci</t>
  </si>
  <si>
    <t>Tělovýchovná jednota Sokol, Rochlice, Liberec-Provoz budovy tělocvičny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</si>
  <si>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</si>
  <si>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</si>
  <si>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</si>
  <si>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Tělovýchovná jednota Sokol Zlatá Olešnice-Elektrická energie pro lyžařský areál TJ Sokol Zlatá Olešnice</t>
  </si>
  <si>
    <t>Tělocvičná jednota SOKOL Kobyly-Nákup energií a opravy v budově sokolovny na Nechválově</t>
  </si>
  <si>
    <t>Bruslařský klub Variace Liberec-Údržba a provoz sportov.zařízení v období leden 2015 až prosinec 2015</t>
  </si>
  <si>
    <t>Sportovní klub Kanoistika Česká Lípa-Údržba loděnice a úprava vodácké trati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</si>
  <si>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</si>
  <si>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</si>
  <si>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</si>
  <si>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Iron Fighters Kickboxing, z.s., Jablonec n/N-Kickbox</t>
  </si>
  <si>
    <t>TJ SOKOL JENIŠOVICE-Údržba a provoz hřišť, umýváren a haly</t>
  </si>
  <si>
    <t>TJ Sokol Lomnice nad Popelkou-Úhrada spotř. plynu v sokolovně Lomnice n/P</t>
  </si>
  <si>
    <t>TJ SEBA Tanvald-Údržba a provoz dětského lyžařského vleku - Tanvald Výšina</t>
  </si>
  <si>
    <t>3040359</t>
  </si>
  <si>
    <t>Lyžařský sportovní klub Lomnice n/P-Údržba a provoz klasický lyžařský areál Lomnice n/P</t>
  </si>
  <si>
    <t>Tělocvičná jednota SOKOL Liberec-Nájem tělocvičen 2015</t>
  </si>
  <si>
    <t>AFK Nové Město pod Smrkem-Nákup energií a nájem na provoz fotbalového hřiště</t>
  </si>
  <si>
    <t>Tělovýchovná jednota Bílí Tygři Liberec-Program na výchovu hokejových talentů</t>
  </si>
  <si>
    <t>Tenisový klub Železný Brod, o.s.-Provoz tenisové nafukovací haly v období leden 2015 - prosinec 2015</t>
  </si>
  <si>
    <t>Satel Liberec, Jablonecká 18/88, Liberec - Údržba a energie</t>
  </si>
  <si>
    <t>FK Brniště, o.s.- Údržba provoz těl.a sport.zařízení, zahrnuje dr.opravy šaten, tribuny na fotbal.hřišti a údržbu fotbal.hřiště/hnojení a setí travního semene/</t>
  </si>
  <si>
    <t>4200001</t>
  </si>
  <si>
    <t>Tělovýchovná jednota Vysoké nad Jizerou, z.s.- Údržba a provoz objektů TJ ve Vysokém n/J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</si>
  <si>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</si>
  <si>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</si>
  <si>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</si>
  <si>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</si>
  <si>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</si>
  <si>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</si>
  <si>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TJ LIAZ Jablonec n/N- Údržba, provoz a nájem sport. zařízení Srnčí důl, Vrkoslavice TJ LIAZ 2016</t>
  </si>
  <si>
    <t>Orel jednota Hrádek nad Nisou- Údržba areálu 2016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</si>
  <si>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</si>
  <si>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</si>
  <si>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</si>
  <si>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</si>
  <si>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Golf Club Semily- Oprava klubovny a lávky pro pěší přes řeku Jizeru na golfovém hřišti v Semilech</t>
  </si>
  <si>
    <t>Slovan Frýdlant, oddíl kopané- Podpora údržby, oprav a provozu - Slovan Frýdlant, oddíl kopané</t>
  </si>
  <si>
    <t>Sport Aerobic Liberec z.s.- Udržení provozu sportovního centra mládeže Sport Aerobic Liberec</t>
  </si>
  <si>
    <t>Liberecký tenisový klub, Liberec - Údržba a provoz LTK Liberec</t>
  </si>
  <si>
    <t>TJ Desná, z.s.- Údržba a provoz zařízení TJ Desná, z.s.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</si>
  <si>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</si>
  <si>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</si>
  <si>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</si>
  <si>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Iron Fighters Kickboxing z.s., Jablonec n/N- Údržba, provoz a nájem klubu Iron fighters kickboxing</t>
  </si>
  <si>
    <t>FK Turnov, z.s.- Podpora sportovního klubu FK Turnov na úhradu provozních výdajů</t>
  </si>
  <si>
    <t>Tenisový klub Frýdlant o.s.- Podpora údržby a provozu sportovišť provozovaných TK Frýdlant</t>
  </si>
  <si>
    <t>Tělovýchovná jednota Spartak Rokytnice n/J, z.s.- Údržba, provoz a nájem sportovních zařízení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</si>
  <si>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</si>
  <si>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</si>
  <si>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</si>
  <si>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</si>
  <si>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Atletický klub AC Slovan Liberec- Údržba, provoz a nájem sportovních zařízení</t>
  </si>
  <si>
    <t>Sportovní klub Hodkovice n/M- Údržba, provoz a nájem sportovních zařízení s SK Hodkovice n/M</t>
  </si>
  <si>
    <t>Tělovýchovná jednota Spartak Smržovka- Zvýšení kvality sportovní infrastruktury ve Smržovce</t>
  </si>
  <si>
    <t>TJ SOKOL Turnov- Údržba a provoz Tělocvičné jednoty Sokol Turnov 2016</t>
  </si>
  <si>
    <t>Český krkonošský spolek SKI Jilemnice- Údržba a provoz ČKS SKI Jilemnice v roce 2016</t>
  </si>
  <si>
    <t>DRACI FBC LIBEREC, spolek- Pronájem sportovních zařízení FBC Liberec</t>
  </si>
  <si>
    <t>Sdružení Sport Centrum Pavlovice, z.s., Liberec- Údržba a provoz Sport Centra Pavlovice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</si>
  <si>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</si>
  <si>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</si>
  <si>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FC Slovan Liberec - mládež- Dotace na pronájmy tělocvičen pro trén.čin.mládeže FC Slovan Liberec</t>
  </si>
  <si>
    <t>TJ FK ŽBS Železný Brod- Provoz a údržbafotbalového areálu TJ FK ŽBS Železný Brod</t>
  </si>
  <si>
    <t>TJ Staré Splavy, z.s.- Rekonstrukce sociálního zázemí šaten tenisového oddílu TJ Staré Splavy</t>
  </si>
  <si>
    <t>Oddíl fotbalu TJ Lokomita Česká Lípa, z.s.- Údržba a provoz sport zař.a nájmy-oddíl fotbalu TJ Lokomotiva Česká Lípa, z.s.</t>
  </si>
  <si>
    <t>Fotbalový klub Stráž pod Ralskem, z.s.- Energie, údržba a provoz areálu fotbalového hřiště</t>
  </si>
  <si>
    <t>TJ Sokol Plavy, spolek- Údržba a provoz sportovních zařízení TJ Sokol Plavy</t>
  </si>
  <si>
    <t>Tělocvičná jednota Sokol Studenec- Údržba a provoz budovy sokolovny ve Studenci</t>
  </si>
  <si>
    <t>Basketbalový klub Kondoři Liberec- BK Kondoři mládež - Pronájem tréninkových prostor</t>
  </si>
  <si>
    <t>Tělocvičná jednota Sokol Jilemnice- Zajištění provozu sokolovny pro celoroční sportovní aktivity</t>
  </si>
  <si>
    <t>KLUB ČESKÝCH TURISTŮ ODBOR SEMILY- Oprava obložení a zateplení turistického objektu</t>
  </si>
  <si>
    <t>Tělocvičná jednota Sokol Chuchelna- Úhrada energií a nájmů pro T. J. Sokol Chuchelna</t>
  </si>
  <si>
    <t>Tělocvičná jednota SOKOL Český Dub- Provoz sokolovny v Českém Dubu</t>
  </si>
  <si>
    <t>HO Šutr z.s., Liberec- Pravidelné tréninky členů HO Šutr z.s.</t>
  </si>
  <si>
    <t>Sportovní akademie Luďka Zelenky, z.s., Český Dub- Nájem sportovišť a zázemí SALZ 2016</t>
  </si>
  <si>
    <t>TJ SOKOL Rovensko pod Troskami- Zavlažování tenisového kurtu a úhrada nákladů za energie</t>
  </si>
  <si>
    <t>TJ Velké Hamry- Údržba, provoz a nájem sportovních zařízení pro TJ Velké Hamry</t>
  </si>
  <si>
    <t>Lyžařský sportovní klub Lomnice n/P, z.s.- Údržba a provoz klasický lyžařský areál Lomnice n/P</t>
  </si>
  <si>
    <t>Jezdecká společnost Vysoká, z.s., Chrastava- Provoz venkovní jízdárny</t>
  </si>
  <si>
    <t>Gymnastika Liberec- Gymlib - Chceme cvičit a není to zadarmo 2016</t>
  </si>
  <si>
    <t>Orel jednota Turnov- Údržba, provoz, opravy a úpravy orlovny v Turnově v roce 2016</t>
  </si>
  <si>
    <t>Sportovní středisko - plavecký klub Česká Lípa- Nájem plaveckého bazénu</t>
  </si>
  <si>
    <t>TJ Start Liberec, z.s.- Údržba a provoz tenisového areálu TJ Start Liberec</t>
  </si>
  <si>
    <t>Fotbalový klub Krásná Studánka - Údžba a provoz FK Krásná Studánka v roce 2016</t>
  </si>
  <si>
    <t>TJ Sokol VRÁT, Koberovy- Rekonstrukce sociálního zařízení v sokolovně TJ Sokol Vrát</t>
  </si>
  <si>
    <t>FK Jiskra Mšeno Jablonec n.N., z.s.- Nákup energií a pronájmu sportovišť</t>
  </si>
  <si>
    <t>Vem Camará Capoeira Liberec z.s.- Údržba, provoz a nájem sportovních zařízení</t>
  </si>
  <si>
    <t>TJ SOKOL Železný Brod- Výměna oken na tréninkové základně TJ Sokol Železný Brod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</si>
  <si>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</si>
  <si>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</si>
  <si>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</si>
  <si>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Jachtklub Máchova jezera Staré Splavy, Doksy- Oprava a údržba hl.budovy jachtklubu, úprava terénu</t>
  </si>
  <si>
    <t>HC Frýdlant, z.s.- Dotace na obnovu, údržbu sport.zařízení a nákup energií v areálu ZS Frýdlant</t>
  </si>
  <si>
    <t>Tělocvičná jednota Sokol Bozkov- Energie pro sport 2016</t>
  </si>
  <si>
    <t>Sportovní  klub stolního tenisu Liberec- Údržba, provoz a nájem sportovních hal</t>
  </si>
  <si>
    <t>Tělovýchovná jednota Jiskra Harrachov, z.s.- Udržení a zvýšení kvality sportovní infrastruktury</t>
  </si>
  <si>
    <t>Tělovýchovná jednota Jilemnice- Dotace na provoz sportovního zázemí TJ Jilemnice</t>
  </si>
  <si>
    <t>Sportovní klub JEŠTĚD, Liberec- Údržba, provoz a nájem sportovních zařízení Sportovního klubu JEŠTĚD 2016</t>
  </si>
  <si>
    <t>Tělovýchovně sportovní club Turnov, z.s- Snížení nákladů na údržbu a provoz sportovního zařízení</t>
  </si>
  <si>
    <t>Hokejový klub Lomnice n/P z.s.- Údržba, provoz a nájem Hokejového klubu Lomnice n/P</t>
  </si>
  <si>
    <t>Tělocvičná jednota Sokol Alšovice, Pěnčín- Údržba budovy (sokolovna)</t>
  </si>
  <si>
    <t>Program 4.21 (dříve 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</si>
  <si>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</si>
  <si>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</si>
  <si>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</si>
  <si>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TJ Sokol Víchová n/J - Zajištění činnosti oddílu kopané TJ Sokol Víchová n/J</t>
  </si>
  <si>
    <t>AC SYNER Turnov - Doprava a dresy pro atletickou mládež AC SYNER Turnov</t>
  </si>
  <si>
    <t>Klub českých turistů Ještědská oblast, Liberec - Materiál pro odbory, školení cvičitelů a organizátorů pochodů</t>
  </si>
  <si>
    <t>TJ SEBA TANVALD - Tanvaldské mládežnické běžecké lyžování 2014</t>
  </si>
  <si>
    <t>SPORT RELAX, Česká Lípa-Celoroční sportovní činnost klubu</t>
  </si>
  <si>
    <t>TJ Sokol Studenec-Pravid.činnost a obnova mater.vybavení oddílu lyžování T. J. Sokol Studenec</t>
  </si>
  <si>
    <t>Motosport Chuchelna-Příspěvek na startovné a cestovní náklady</t>
  </si>
  <si>
    <t>FC Slovan Liberec - mládež-FC Slovan Liberec - mládež, materiální vybavení pro tréninky a zápasy dětí</t>
  </si>
  <si>
    <t>Tělocvičná jednota SOKOL Český Dub-Provoz sokolovny Český Dub 2015</t>
  </si>
  <si>
    <t>Slavia Liberec orienteering-Podpora pravidelné činnosti sportovního klubu Slavia Liberec orienteering</t>
  </si>
  <si>
    <t>TJ Sokol Doubí o.s., Liberec-Pravidelná činnost Tělovýchovné jednoty Sokol Doubí</t>
  </si>
  <si>
    <t>Junák - svaz skautů a skautek ČR, středisko  "Štika" Turnov-Vybavení turnovských skautů</t>
  </si>
  <si>
    <t>TJ Desko Liberec-Celoroční činnost TJ Desko Liberec</t>
  </si>
  <si>
    <t>TJ SOKOL JENIŠOVICE-Činnost a vybavení oddílů TJ Sokol Jenišovice</t>
  </si>
  <si>
    <t>TJ SEBA Tanvald-Tanvaldské mládežnické běžecké lyžování 2015</t>
  </si>
  <si>
    <t>Lyžařský sportovní klub Lomnice nad Popelkou-Sportovní příprava LSK Lomnice n. Pop.</t>
  </si>
  <si>
    <t>Šachový klub Zikuda Turnov - o.s.-Pravidelná činnost oddílu ŠK ZIKUDA Turnov - soutěže 2015</t>
  </si>
  <si>
    <t>Baseball Club Blesk Jablonec n/N-Celoroční tréninková a zápasová činnost Baseball Clubu Blesk Jablonec n/N</t>
  </si>
  <si>
    <t>KC KOOPERATIVA LIBEREC-Pravidelná činnost sportovních a tělovýchovných organizací</t>
  </si>
  <si>
    <t>Iron Fighters Kickboxing, Rádlo-Provoz sportovního klubu</t>
  </si>
  <si>
    <t>Klub českých turistů TJ Tatran Jablonec n/N-Materiální a trenérské zabezpečení oddílu orientačního běhu</t>
  </si>
  <si>
    <t>MTB-Cyklokros Team, Lučany n/N-Zajištění účasti MTB - Cyklokros Teamu na SP v cross country v roce 2015</t>
  </si>
  <si>
    <t>Liberecký krajský atletický svaz, Liberec-Podpora pro dobrovolné trenéry LKAS</t>
  </si>
  <si>
    <t>Tělovýchovná jednota Bílí Tygři Liberec-Vytvoření podmínek pro výchovu hokejové mládeže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</si>
  <si>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</si>
  <si>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</si>
  <si>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TJ LIAZ Jablonec n/N - Pravidelná sport.čin.atlet.odd.TJ LIAZ Jablonec n/N</t>
  </si>
  <si>
    <t>AC SYNER Turnov-Celoroční pravidelná činnost s mládeží v AC SYNER Turnov</t>
  </si>
  <si>
    <t>TJ Turnov, o.s.-Podpora pravidelné sportovní činnosti oddílů mládeže TJ Turnov</t>
  </si>
  <si>
    <t>A-STYL,Liberec-Technické a personální zajištění chodu A-stylu Liberec</t>
  </si>
  <si>
    <t>TJ Lokomotiva Česká Lípa, z.s.-Pravidelná sport. čin.dětí a mládeže v TJ Lokomotiva Česká Lípa</t>
  </si>
  <si>
    <t>TS TAKT Liberec,o.s.-Pravidelná činnost taneční skupiny TAKT Liberec</t>
  </si>
  <si>
    <t>FC Slovan Liberec-mládež-FC Slovan Liberec-mládež, pravidelná sportovní činnost mládeže</t>
  </si>
  <si>
    <t>TJ Desná-Pravidelná činnost mládeže v TJ Desná</t>
  </si>
  <si>
    <t>AK AC Slovan Liberec, o.s.-Pravidelná sportovní činnost dětí a mládeže realizované ve SK</t>
  </si>
  <si>
    <t>ČLTK BIŽUTERIE Jablonec n.N-Pravidelná činnost ČLTK Bižuterie Jablonec n.N.</t>
  </si>
  <si>
    <t>Trampolíny Liberec, o. s.-Finanční podpora zajištění sportoviště a trenérů</t>
  </si>
  <si>
    <t>FK Pěnčín-Turnov-Podpora fotbalistů na Turnovsku</t>
  </si>
  <si>
    <t>Hokejový klub Česká Lípa-Pravidelná sportovní činnost dětí a mládeže v HC Česká Lípa</t>
  </si>
  <si>
    <t>TJ DOKSY-Pravidelná sportovní činnost dětí a mládeže v TJ Doksy</t>
  </si>
  <si>
    <t>FC Nový Bor, o.s.-Pravidelná činnost fotbalového klubu FC Nový Bor</t>
  </si>
  <si>
    <t>TJ VK DUKLA LIBEREC-Pravidelná činnost TJ VK Dukla Liberec 1.1.2015-30.6.2016</t>
  </si>
  <si>
    <t>Sport Aerobic Liberec o.s.-Pravidelná činnost Sport Aerobic Liberec o.s.</t>
  </si>
  <si>
    <t>TJ Lokomotiva Liberec I, o.s.-Pravidelná sportovní činnost TJ Lokomotiva Liberec 1</t>
  </si>
  <si>
    <t>SPORT RELAX, Česká Lípa -Podpora sportovní činnosti karate klubu SPORT RELAX</t>
  </si>
  <si>
    <t>TJ Bižuterie, z.s.-Podpora sportujících dětí a mládeže</t>
  </si>
  <si>
    <t>SK Skalice u České Lípy-Pravidelná sportovní činnost SK Skalice u České Lípy</t>
  </si>
  <si>
    <t>Shotokan Sport Centrum Česká Lípa-Pravidelná sport.čin.Shotokan Sport Centrum Česká Lípa</t>
  </si>
  <si>
    <t>TJ DUKLA Liberec, o.s.-Pravidelná činnost TJ DUKLA Liberec, z.s.</t>
  </si>
  <si>
    <t>TJ SLOVAN VESEC, Liberec-Pravidelná činnost TJ Slovan Vesec ve výchově mládeže</t>
  </si>
  <si>
    <t>Sportovní středisko - plavecký klub Česká Lípa-Pravidelná činnost PK Česká Lípa</t>
  </si>
  <si>
    <t>TJ Jiskra Nový Bor, o.s.-Pravidelná sportovní činnost Jiskry NB</t>
  </si>
  <si>
    <t>Sportovní klub SPORTAKTIV, o.s., Jablonec n/N-Pravidelná činnost SK Sportaktiv</t>
  </si>
  <si>
    <t>Athletic club Česká Lípa-Pravidelná sportovní činnost AC Česká Lípa</t>
  </si>
  <si>
    <t>Beach Volley Vratislavice n. N. o.s.-Pravidelná činnost BV Vratislavice</t>
  </si>
  <si>
    <t>Enliven Centre, o.s. Česká Lípa-Sportujeme celý rok</t>
  </si>
  <si>
    <t>Floorball Club Česká Lípa-Pravidelná činnost Floorball Club Česká Lípa</t>
  </si>
  <si>
    <t>DRACI FBC LIBEREC-Pravidelná činnost FBC Liberec</t>
  </si>
  <si>
    <t>Ski klub Jablonec n. N.-Pravidelná činnost dětí a mládeže ve SKI klubu Jablonec n. N.</t>
  </si>
  <si>
    <t>TJ Velké Hamry-Pravidelná sportovní činnost dětí a mládeže v TJ Velké Hamry</t>
  </si>
  <si>
    <t>Sportovní klub S. K. Osečná-Pravidelná činnost Sportovního klubu S.K.Osečná</t>
  </si>
  <si>
    <t>Klub českých turistů TJ Tatran Jablonec n/N-Pravidelná spotr.čin.dětí a mlád.real.v TJ Tatran Jablonec, oddíl orientačního běhu</t>
  </si>
  <si>
    <t>Gryf z.s, Liberec-Pravidelná činnost Gryf z.s.</t>
  </si>
  <si>
    <t>TJ SLAVIA Liberec-Pravidelná činnost TJ Slavia Liberec</t>
  </si>
  <si>
    <t>SK Semily-Pravidelná sportovní činnost  dětí a mládeže realizovaná ve SK Semily</t>
  </si>
  <si>
    <t>TJ FK ŽBS Železný Brod-Činnost TJ FK ŽBS Železný Brod</t>
  </si>
  <si>
    <t>Gymnastika Liberec-Pravidelná činnost Gymnastika Liberec</t>
  </si>
  <si>
    <t>SK Matchball Česká Lípa-Pravid.čin.tenisových družstev a přípravky SK MATCHBALL Česká Lípa</t>
  </si>
  <si>
    <t>LIBEREC HANDBALL-Pravidelná činnost Liberec Handball</t>
  </si>
  <si>
    <t>HC Frýdlant-Počet podpořených dětí a mládeže do 19 let</t>
  </si>
  <si>
    <t>Občanské sdružení FK Sedmihorky-Pravidelná činnost fotbalového klubu Sedmihorky</t>
  </si>
  <si>
    <t>TJ Spartak Smržovka-Pravidelná sport.čin.dětí a mládeže realiz.ve sport.odd.TJ Spartak Smržovka</t>
  </si>
  <si>
    <t>Judoclub Liberec-Pravidelná činnost Judoclubu Liberec</t>
  </si>
  <si>
    <t>Basketbalový klub Kondoři Liberec-Pravidelná činnost BK Kondoři Liberec</t>
  </si>
  <si>
    <t>TJ Tatran Bílý Kostel n/N-Pravidelná sportovní činnost TJ TATRAN Bílý Kostel n/N</t>
  </si>
  <si>
    <t>Tělovýchovně sportovní club Turnov, o.s.-Nákup DDHM - judistická žíněnka</t>
  </si>
  <si>
    <t>T.J. HC Jablonec n/N-Pravidelná celoroční činnost mládežnických týmů TJ. HC Jablonec n/N</t>
  </si>
  <si>
    <t>Lyžařský sportovní klub Lomnice n/P-Pravidelná činnost LSK Lomnice n/P</t>
  </si>
  <si>
    <t>Hokejový klub Lomnice n/P-Pravidelná činnost Hokejového klubu Lomnice n/P</t>
  </si>
  <si>
    <t>TJ Jilemnice-Pravidelná celoroční činnost TJ Jilemnice</t>
  </si>
  <si>
    <t>Badmintonový klub TU v Liberci-Pravidelná činnost Badmintonového klubu TU v Liberci</t>
  </si>
  <si>
    <t>Golf Club Liberec-Pravidelné tréninky dětí a mládeže 2015</t>
  </si>
  <si>
    <t>SK Studenec-Pravidelná sportovní činnost dětí a mládeže realizovaná ve SK Studenec</t>
  </si>
  <si>
    <t>TJ LIAZ Jablonec n/N-Podpora pravidelné činnosti oddílů TJ LIAZ</t>
  </si>
  <si>
    <t>FBC Lomnice nad Popelkou-Pravidelná činnost FBC Lomnice n. P.</t>
  </si>
  <si>
    <t>Vysokoškolský SK Slavia TU Liberec o.s.-Pravid.činnost spolku VSK Slavia TU Liberec</t>
  </si>
  <si>
    <t>Klub biatlonu Jilemnice-Celoroční činnost klubu biatlonu Jilemnice, z.s.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</si>
  <si>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</si>
  <si>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</si>
  <si>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</si>
  <si>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</si>
  <si>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stolního tenisu Liberec-Pravidelná činnost oddílu SKST Liberec</t>
  </si>
  <si>
    <t>SK Judo Nový Bor-Celoroční činnost SK Judo Nový Bor</t>
  </si>
  <si>
    <t>Jizerský klub lyžařů Desná-Pravidelná sportovní činnost Jizerského klubu lyžařů Desná</t>
  </si>
  <si>
    <t>FK Krásná Studánka-Pravidelná sportovní činnost FK Krásná Studánka</t>
  </si>
  <si>
    <t>SK ToRiK Doksy-Pravidelná sportovní činnost Sportovního klubu TORiK Doksy</t>
  </si>
  <si>
    <t>TJ SOKOL Turnov-Podpora pravidelné činnosti sportovního oddílu stolního tenisu</t>
  </si>
  <si>
    <t>Baseball Club Blesk Jablonec nad Nisou-Celoroční činnost BC Blesk</t>
  </si>
  <si>
    <t>SK KARATE-SHOTOKAN LIBEREC-Podpora závod. skup.dětí při účasti na domác.a mezin.závod. a campech v karate v obd.od 1.1.2015 do 30.6. 2016.</t>
  </si>
  <si>
    <t>SK Kraso Česká Lípa-Pravidelná sportovní činnost SK Kraso Česká Lípa</t>
  </si>
  <si>
    <t>TJ SOKOL Ruprechtice, Liberec-Pravidelná činnost TJ Sokola Ruprechtice</t>
  </si>
  <si>
    <t>1. Novoborský šachový klub, o.s., Nový Bor-Pravid.činnost 1.Novoborského šachového klubu</t>
  </si>
  <si>
    <t>TJ Vysoké nad Jizerou-Pravidelná sportovní činnost dětí a mládeže TJ Vysoké n/J</t>
  </si>
  <si>
    <t>SK Hodkovice n/M-Pravidelná sportovní činnost dětí a mládeže realizovaná ve SK a TJ</t>
  </si>
  <si>
    <t>TJ Start Liberec-Rozvoj, údržba a zlepšování podmínek tenisového areálu TJ Start Liberec</t>
  </si>
  <si>
    <t>Klub cyklistů KOOPERATIVA Sportov.gymnázia Jablonec n/N-Pravid.činnost KC Kooperativa SG</t>
  </si>
  <si>
    <t>Titans Liberec, občanské sdružení-Rozvoj juniorského týmu Titans Liberec</t>
  </si>
  <si>
    <t>FK HEJNICE-Pravidelná činnost FK HEJNICE</t>
  </si>
  <si>
    <t>Sport. akademie Luďka Zelenky, Český Dub-Pravidelná činnost SALZ (1.1.2015 - 30.6.2016)</t>
  </si>
  <si>
    <t>TJ Jiskra Višňová-Pravidelná sport. činnost dětí a mládeže realizovaná ve FK TJ Jiskra Višňová</t>
  </si>
  <si>
    <t>Tělovýchovná jednota Semily-Celoroční pravidelná činnost s mládeží v TJ Semily</t>
  </si>
  <si>
    <t>Tělovýchovná jednota Družba Bukovany, Nový Bor-Pravidelná činnost TJ Družba Bukovany</t>
  </si>
  <si>
    <t>1.FLORBALOVÝ KLUB JABLONEC N.N.-Mládežnické kategorie Florbal Jablonec</t>
  </si>
  <si>
    <t>TJ Desko Liberec-Pravidelná činnost TJ Desko Liberec</t>
  </si>
  <si>
    <t>Sportovně střelecký klub Manušice, Česká Lípa-Pravidelná činnost SSK Manušice</t>
  </si>
  <si>
    <t>Sportovní plavecký klub Liberec-Pravidelná činnost Sportovního plaveckého klubu Liberec</t>
  </si>
  <si>
    <t>TJ Slovan Hrádek nad Nisou-Celoroční činnost-TJ Slovan Hrádek n/N</t>
  </si>
  <si>
    <t>TJ Spartak Rokytnice n/J, o.s. -Pravidelná činnost dětí a mládeže TJ Spartak Rokytnice n/J.</t>
  </si>
  <si>
    <t>SK Freestyle Area, Vítkovice v Krkonoších-Snowpark house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</si>
  <si>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</si>
  <si>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</si>
  <si>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</si>
  <si>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OK Jiskra Nový Bor-Pravidelná sportovní činnost dětí a mládeže v OK Jiskra Nový Bor</t>
  </si>
  <si>
    <t>TJ Sokol Jablonec n/J-Pravidelná sportovní činnost dětí a mládeže TJ Sokol Jablonec n/J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</si>
  <si>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</si>
  <si>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</si>
  <si>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</si>
  <si>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</si>
  <si>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</si>
  <si>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</si>
  <si>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</si>
  <si>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</si>
  <si>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</si>
  <si>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Sportovní klub Nový Bor-Celoroční sportovní činnost dětí a mládeže v SK Nový Bor</t>
  </si>
  <si>
    <t>4210108</t>
  </si>
  <si>
    <t>Tělovýchovná jednota Spartak Rokytnice n/J, z.s- Pravidelná činnost TJ Spartak Rokytnice</t>
  </si>
  <si>
    <t>Tělovýchovná jednota Vysoké nad Jizerou, z.s.- Pravidelná činnost oddílů TJ Vysoké nad Jizerou</t>
  </si>
  <si>
    <t>TJ Jiskra Nový Bor, o.s.- Pravidelná sportovní činnost oddílů TJ Jiskra Nový Bor</t>
  </si>
  <si>
    <t>Atletický klub AC Slovan Liberec, z.s.- Pravidelná činnost sportovních a tělovýchovných organizací</t>
  </si>
  <si>
    <t>TJ Bílí Tygři Liberec, z.s.- Podpora výchovného programu akademie Bílých Tygrů Liberec</t>
  </si>
  <si>
    <t>TJ Turnov, z.s.- Pravidelná činnost sportovních a tělovýchovných organizací v roce 2016</t>
  </si>
  <si>
    <t>A-STYL z.s., Liberec - Pravidelná sportovní činnost A-STYL z.s. v roce 2016</t>
  </si>
  <si>
    <t>TJ Lokomotiva Česká Lípa, z.s.- Příspěvek na pravid.činnost odd.TJ Lokomotiva Česká Lípa, z.s.</t>
  </si>
  <si>
    <t>TJ LIAZ Jablonec n/N- Pravidelná činnost sport.a tělových.organizací v roce 2016 - TJ LIAZ Jablonec</t>
  </si>
  <si>
    <t>Sportovní klub SPORTAKTIV, z.s, Jablonec n/N.- Sportaktiv činnost</t>
  </si>
  <si>
    <t>TS TAKT Liberec - Celoroční pravidelná činnost taneční skupiny</t>
  </si>
  <si>
    <t>Draci FBC Liberec, spolek- Pravidelná činnost FBC Liberec</t>
  </si>
  <si>
    <t>ČLTK BIŽUTERIE Jablonec nad Nisou- Pravidelná činnost členů ČLTK Bižuterie Jablonec n. N.</t>
  </si>
  <si>
    <t>TJ Velké Hamry- Pravidelná sportovní činnost TJ Velké Hamry v roce 2016</t>
  </si>
  <si>
    <t>TJ Semily, z.s.- Celoroční pravidelná činnost oddílů a odboru TJ Semily</t>
  </si>
  <si>
    <t>Slovan Frýdlant, oddíl kopané- Pravidelná činnost Slovanu Frýdlant, oddíl kopané</t>
  </si>
  <si>
    <t>Sportovní akademie Luďka Zelenky, z.s., Český Dub- Pravidelná sportovní činnost SALZ v roce 2016</t>
  </si>
  <si>
    <t>Liberecký tenisový klub, Liberec- Pravidelná činnost LTK Liberec</t>
  </si>
  <si>
    <t xml:space="preserve">FK Jiskra Mšeno-Jablonec n.N., z.s.- Pravidelná činnost FK Jiskra Mšeno n. N. </t>
  </si>
  <si>
    <t>TJ Desná, z.s.- Pravidelná činnost oddílů TJ Desná, z.s. v roce 2016</t>
  </si>
  <si>
    <t>Vem Camará Capoeira Liberec z.s.- Pravidelná činnost klubu</t>
  </si>
  <si>
    <t>Iron Fighters Kickboxing, Jablonec n/N- Pravidelná činnost Iron figters kickboxing</t>
  </si>
  <si>
    <t>FK Turnov, z. s.- Pravidelná činnost sportovního klubu FK Turnov</t>
  </si>
  <si>
    <t>FK Přepeře, z.s.- Podpora sportovního klubu FK Přepeře na úhradu pravid.sport.činnosti v r.2016</t>
  </si>
  <si>
    <t>Golf Club Liberec - Machnín, spolek- Pravidelné tréninky členů GCLI 2016</t>
  </si>
  <si>
    <t xml:space="preserve">TJ JISKRA Vratislavice nad Nisou, spolek- Letní soustředění dětských oddílů </t>
  </si>
  <si>
    <t>TJ Jiskra Harrachov, z.s.- Pravidelná činnost TJ Jiskra Harrachov, z.s.</t>
  </si>
  <si>
    <t>Sportovní  klub stolního tenisu Liberec- Činnost Sportovního klubu ST Liberec</t>
  </si>
  <si>
    <t>TJ Sokol Turnov- Pravidelná činnost Sokol Turnov</t>
  </si>
  <si>
    <t>Český krkonošský spolek SKI Jilemnice- Pravidelná sportovní činnost ČKS SKI Jilemnice v roce 2016</t>
  </si>
  <si>
    <t>Tělovýchovná jednota Lokomotiva Liberec I, z.s.- Pravidelná činnost TJ Lokomotiva Liberec I</t>
  </si>
  <si>
    <t>TJ DUKLA Liberec, z.s- Pravidelná činnost oddílu TJ Dukla Liberec, z.s.</t>
  </si>
  <si>
    <t>Program 4.22. (dříve 3.6.)</t>
  </si>
  <si>
    <t>Sport handicapovaných</t>
  </si>
  <si>
    <t>4220000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</si>
  <si>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</si>
  <si>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</si>
  <si>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Společnost pro podporu lidí s mentál. postižením v ČR, o.s. - Okr. organizace SPMP ČR Jablonec n/N - Účast na Visegradských hrách - Special Olympic Olomouc 2013</t>
  </si>
  <si>
    <t>Tělovýchovná jednota Kardio o.s. Liberec-Kondiční plavání kardiaků</t>
  </si>
  <si>
    <t>4479</t>
  </si>
  <si>
    <t>Základní škola, Praktická škola a Mateřská škola, Česká Lípa, Moskevská 679, p.o.-Chceme dokázat více</t>
  </si>
  <si>
    <t>Tělovýchovná jednota Kardio z.s. Liberec- Plavání kardiaků 2016</t>
  </si>
  <si>
    <t>TJ KARDIO z.s. Jablonec n/N-Tělovýchovná činnost pro rekondici postiž. kardiovaskulárními chorobami a nemocemi pohybového ústrojí</t>
  </si>
  <si>
    <t>SK Matchball Česká Lípa- Zajištění sportovní činnost vozíčkáře, GOLF + FLORBAL</t>
  </si>
  <si>
    <t>Naděje Libereckého kraje v alpském lyžování, Semily- Podpora neslyšící závodnice v alpském lyžování</t>
  </si>
  <si>
    <t>Zachraňme kino Varšava, Liberec- Bez vozíku na střeše Evropy</t>
  </si>
  <si>
    <t>Klub handicapovaných - EURO-CLUB HANDICAP, z.s., Jilemnice- MČR klubů vozíčkářů ve stolním tenisu - Sportovní hala Jilemnice</t>
  </si>
  <si>
    <t>Podkrkonošská společ.přátel dětí zdrav.postižených, Semily- Sportování s Podkrkonošskou v r.2016</t>
  </si>
  <si>
    <t>ŽIVOT BEZ BARIÉR, Nová Paka - Sport pro všechny</t>
  </si>
  <si>
    <t>Program 3.7.</t>
  </si>
  <si>
    <t>Vzdělávání ve sportu</t>
  </si>
  <si>
    <t>3070000</t>
  </si>
  <si>
    <t>Skiareál Podralsko o.s., Mimoň - Základní kurz instruktora lyžování</t>
  </si>
  <si>
    <t>Program 4.23. (dříve 3.8.)</t>
  </si>
  <si>
    <t xml:space="preserve">Sportovní akce </t>
  </si>
  <si>
    <t>4230000</t>
  </si>
  <si>
    <t>Sportovní klub LIBEREC HANDBALL - Mezinárodní házenkářský turnaj MegaMini Liberec 2013</t>
  </si>
  <si>
    <t>TJ SOKOL ŽBS Železný Brod - Česko se hýbe v Železném Brodě</t>
  </si>
  <si>
    <t>3080023</t>
  </si>
  <si>
    <t>Junák - svaz skautů a skautek ČR, středisko "Štika" Turnov - Krajské klání skautů</t>
  </si>
  <si>
    <t xml:space="preserve">Jana Boučková, Železný Brod - Open soutěž II. a III.VT ve sportovním aeroklubu fitness a hip pop </t>
  </si>
  <si>
    <t>3080042</t>
  </si>
  <si>
    <t>TJ Spartak ČKD Žandov - Žandovský pohár - Turnaje v kopané</t>
  </si>
  <si>
    <t>3080088</t>
  </si>
  <si>
    <t>TJ SEBA Tanvald - MUCHOVMAN 2013</t>
  </si>
  <si>
    <t>3080091</t>
  </si>
  <si>
    <t>ČLTK BIŽUTERIE Jablonec n/N - JABLONEC CUP 2013</t>
  </si>
  <si>
    <t>SPORT RELAX, Česká Lípa -Mistrovství ČR FSKA v karate</t>
  </si>
  <si>
    <t>SPORT RELAX, Česká Lípa-Karate je radost</t>
  </si>
  <si>
    <t>TJ Turnov, o.s.-Mapové, techn., mater.a person.zajišt. 24. ročku Pěkných prázdnin s orient.během v Česk.ráji</t>
  </si>
  <si>
    <t>SILVINI MADSHUS TEAM, Liberec-Silvini Skiroll (c)up Ještěd</t>
  </si>
  <si>
    <t>Liberecký tenisový klub, Liberec-Mistrovství republiky mladších žákyň 2015</t>
  </si>
  <si>
    <t>Trampolíny Liberec, o. s.-Mistrovství ČR družstev ve skocích na trampolíně</t>
  </si>
  <si>
    <t>Trampolíny Liberec, o. s.-Mistrovství ČR ve skocích na trampolíně juniorů a seniorů</t>
  </si>
  <si>
    <t>DRACI FBC LIBEREC-OPEN air 2015, 12. ročník florbalového turnaje juniorů, juniorek a statších žáků</t>
  </si>
  <si>
    <t>JIZERSKÁ, o.p.s., Bedřichov-Bedřichovský Night Light Marathon 2015</t>
  </si>
  <si>
    <t>DRACI FBC LIBEREC-GOLD cup 2015, 12. ročník florbalového turnaje mužů</t>
  </si>
  <si>
    <t>Gryf z.s., Liberec-Podpora příměstských táborů se sebeobranou</t>
  </si>
  <si>
    <t>Klub českých turistů Tělovýchovná jednota Tatran Jablonec nad Nisou-Petit Prix 2015</t>
  </si>
  <si>
    <t>Šachový klub Zikuda Turnov - o.s.-Šachovský turnaj TURNOVSKÝ GRANÁT 2015</t>
  </si>
  <si>
    <t>Liberecký krajský atletický svaz, Liberec-Rozvíjíme své atlet.dovednosti, soutěže družstev předžactva a žactva</t>
  </si>
  <si>
    <t>Program 4.24. (dříve 3.9.)</t>
  </si>
  <si>
    <t>Školní sport a tělovýchova</t>
  </si>
  <si>
    <t>4240000</t>
  </si>
  <si>
    <t>Program školní sport a tělovýchova</t>
  </si>
  <si>
    <t>4452</t>
  </si>
  <si>
    <t>ZŠ K.H.Máchy Doksy, Valdštejnská 253, okr.Česká Lípa-Nákup a obnova sportov.pomůcek a tělocvičného nářadí</t>
  </si>
  <si>
    <t>Střední škola gastronomie a služeb, Liberec, Dvorská 447/29, p.o.-Sportujeme v přírodě</t>
  </si>
  <si>
    <t>Program 4.25. (3.10.)</t>
  </si>
  <si>
    <t>Sportovní reprezentace kraje</t>
  </si>
  <si>
    <t>4250000</t>
  </si>
  <si>
    <t>Program sportovní reprezentace kraje</t>
  </si>
  <si>
    <t>Klub cyklistů KOOPERATIVA Sportovního  gymnázia Jablonec n.N.-Mistrovství ČR v silniční cyklistice</t>
  </si>
  <si>
    <t>Program 4.26.</t>
  </si>
  <si>
    <t>Podpora sportovní činnnosti dětí a mládeže ve sportovních klubech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</si>
</sst>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34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8" fillId="0" borderId="0" xfId="4"/>
    <xf numFmtId="0" fontId="6" fillId="0" borderId="0" xfId="6"/>
    <xf numFmtId="165" fontId="11" fillId="0" borderId="0" xfId="5" applyNumberFormat="1" applyFont="1" applyAlignment="1">
      <alignment horizontal="center"/>
    </xf>
    <xf numFmtId="0" fontId="9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165" fontId="7" fillId="0" borderId="0" xfId="6" applyNumberFormat="1" applyFont="1"/>
    <xf numFmtId="0" fontId="7" fillId="0" borderId="0" xfId="6" applyFont="1"/>
    <xf numFmtId="0" fontId="6" fillId="0" borderId="0" xfId="5"/>
    <xf numFmtId="0" fontId="14" fillId="0" borderId="0" xfId="6" applyFont="1" applyAlignment="1">
      <alignment horizontal="center"/>
    </xf>
    <xf numFmtId="4" fontId="14" fillId="0" borderId="0" xfId="6" applyNumberFormat="1" applyFont="1" applyAlignment="1">
      <alignment horizontal="center"/>
    </xf>
    <xf numFmtId="0" fontId="15" fillId="0" borderId="0" xfId="6" applyFont="1" applyAlignment="1">
      <alignment horizontal="center"/>
    </xf>
    <xf numFmtId="0" fontId="16" fillId="0" borderId="14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wrapText="1"/>
    </xf>
    <xf numFmtId="0" fontId="16" fillId="0" borderId="18" xfId="6" applyFont="1" applyFill="1" applyBorder="1" applyAlignment="1">
      <alignment horizontal="center" wrapText="1"/>
    </xf>
    <xf numFmtId="0" fontId="16" fillId="0" borderId="18" xfId="6" applyFont="1" applyBorder="1" applyAlignment="1">
      <alignment horizontal="center"/>
    </xf>
    <xf numFmtId="0" fontId="15" fillId="0" borderId="18" xfId="6" applyFont="1" applyBorder="1" applyAlignment="1">
      <alignment horizontal="center"/>
    </xf>
    <xf numFmtId="0" fontId="15" fillId="4" borderId="10" xfId="6" applyFont="1" applyFill="1" applyBorder="1" applyAlignment="1">
      <alignment vertical="center" wrapText="1"/>
    </xf>
    <xf numFmtId="165" fontId="15" fillId="4" borderId="21" xfId="7" applyNumberFormat="1" applyFont="1" applyFill="1" applyBorder="1" applyAlignment="1">
      <alignment horizontal="right"/>
    </xf>
    <xf numFmtId="165" fontId="15" fillId="4" borderId="21" xfId="6" applyNumberFormat="1" applyFont="1" applyFill="1" applyBorder="1" applyAlignment="1"/>
    <xf numFmtId="0" fontId="15" fillId="5" borderId="22" xfId="6" applyFont="1" applyFill="1" applyBorder="1" applyAlignment="1">
      <alignment vertical="center" wrapText="1"/>
    </xf>
    <xf numFmtId="165" fontId="15" fillId="5" borderId="21" xfId="7" applyNumberFormat="1" applyFont="1" applyFill="1" applyBorder="1" applyAlignment="1">
      <alignment horizontal="right"/>
    </xf>
    <xf numFmtId="165" fontId="15" fillId="5" borderId="21" xfId="6" applyNumberFormat="1" applyFont="1" applyFill="1" applyBorder="1" applyAlignment="1"/>
    <xf numFmtId="0" fontId="15" fillId="6" borderId="22" xfId="6" applyFont="1" applyFill="1" applyBorder="1" applyAlignment="1">
      <alignment horizontal="center" vertical="center"/>
    </xf>
    <xf numFmtId="0" fontId="15" fillId="6" borderId="19" xfId="6" applyFont="1" applyFill="1" applyBorder="1" applyAlignment="1">
      <alignment horizontal="left" vertical="center" wrapText="1"/>
    </xf>
    <xf numFmtId="165" fontId="15" fillId="6" borderId="21" xfId="6" applyNumberFormat="1" applyFont="1" applyFill="1" applyBorder="1" applyAlignment="1"/>
    <xf numFmtId="165" fontId="15" fillId="0" borderId="21" xfId="6" applyNumberFormat="1" applyFont="1" applyBorder="1" applyAlignment="1"/>
    <xf numFmtId="0" fontId="15" fillId="0" borderId="23" xfId="6" applyFont="1" applyFill="1" applyBorder="1" applyAlignment="1">
      <alignment horizontal="center"/>
    </xf>
    <xf numFmtId="49" fontId="16" fillId="3" borderId="24" xfId="6" applyNumberFormat="1" applyFont="1" applyFill="1" applyBorder="1" applyAlignment="1">
      <alignment horizontal="center"/>
    </xf>
    <xf numFmtId="49" fontId="15" fillId="0" borderId="25" xfId="6" applyNumberFormat="1" applyFont="1" applyFill="1" applyBorder="1" applyAlignment="1"/>
    <xf numFmtId="0" fontId="16" fillId="3" borderId="24" xfId="6" applyFont="1" applyFill="1" applyBorder="1" applyAlignment="1">
      <alignment horizontal="center"/>
    </xf>
    <xf numFmtId="49" fontId="16" fillId="3" borderId="24" xfId="6" applyNumberFormat="1" applyFont="1" applyFill="1" applyBorder="1" applyAlignment="1">
      <alignment horizontal="left" wrapText="1"/>
    </xf>
    <xf numFmtId="165" fontId="16" fillId="3" borderId="26" xfId="6" applyNumberFormat="1" applyFont="1" applyFill="1" applyBorder="1" applyAlignment="1">
      <alignment horizontal="right" wrapText="1"/>
    </xf>
    <xf numFmtId="165" fontId="16" fillId="0" borderId="26" xfId="6" applyNumberFormat="1" applyFont="1" applyBorder="1" applyAlignment="1"/>
    <xf numFmtId="165" fontId="15" fillId="0" borderId="27" xfId="6" applyNumberFormat="1" applyFont="1" applyBorder="1" applyAlignment="1"/>
    <xf numFmtId="0" fontId="7" fillId="0" borderId="28" xfId="6" applyFont="1" applyFill="1" applyBorder="1" applyAlignment="1">
      <alignment horizontal="center"/>
    </xf>
    <xf numFmtId="0" fontId="16" fillId="3" borderId="29" xfId="6" applyFont="1" applyFill="1" applyBorder="1" applyAlignment="1">
      <alignment horizontal="center"/>
    </xf>
    <xf numFmtId="0" fontId="15" fillId="0" borderId="30" xfId="6" applyFont="1" applyFill="1" applyBorder="1" applyAlignment="1"/>
    <xf numFmtId="0" fontId="17" fillId="3" borderId="29" xfId="6" applyFont="1" applyFill="1" applyBorder="1" applyAlignment="1">
      <alignment horizontal="center"/>
    </xf>
    <xf numFmtId="0" fontId="17" fillId="3" borderId="29" xfId="6" applyFont="1" applyFill="1" applyBorder="1" applyAlignment="1">
      <alignment horizontal="left" wrapText="1"/>
    </xf>
    <xf numFmtId="165" fontId="17" fillId="3" borderId="31" xfId="6" applyNumberFormat="1" applyFont="1" applyFill="1" applyBorder="1" applyAlignment="1">
      <alignment horizontal="right" wrapText="1"/>
    </xf>
    <xf numFmtId="165" fontId="17" fillId="0" borderId="31" xfId="6" applyNumberFormat="1" applyFont="1" applyBorder="1" applyAlignment="1"/>
    <xf numFmtId="165" fontId="7" fillId="0" borderId="32" xfId="6" applyNumberFormat="1" applyFont="1" applyBorder="1" applyAlignment="1"/>
    <xf numFmtId="0" fontId="15" fillId="0" borderId="23" xfId="6" applyFont="1" applyFill="1" applyBorder="1" applyAlignment="1">
      <alignment horizontal="center" vertical="center"/>
    </xf>
    <xf numFmtId="0" fontId="16" fillId="3" borderId="24" xfId="6" applyFont="1" applyFill="1" applyBorder="1" applyAlignment="1">
      <alignment horizontal="center" vertical="center"/>
    </xf>
    <xf numFmtId="49" fontId="15" fillId="0" borderId="25" xfId="6" applyNumberFormat="1" applyFont="1" applyFill="1" applyBorder="1" applyAlignment="1">
      <alignment vertical="center"/>
    </xf>
    <xf numFmtId="0" fontId="16" fillId="3" borderId="24" xfId="6" applyFont="1" applyFill="1" applyBorder="1" applyAlignment="1">
      <alignment wrapText="1"/>
    </xf>
    <xf numFmtId="165" fontId="15" fillId="3" borderId="26" xfId="6" applyNumberFormat="1" applyFont="1" applyFill="1" applyBorder="1" applyAlignment="1">
      <alignment horizontal="right" wrapText="1"/>
    </xf>
    <xf numFmtId="165" fontId="15" fillId="0" borderId="26" xfId="6" applyNumberFormat="1" applyFont="1" applyBorder="1" applyAlignment="1"/>
    <xf numFmtId="165" fontId="15" fillId="0" borderId="32" xfId="6" applyNumberFormat="1" applyFont="1" applyBorder="1" applyAlignment="1"/>
    <xf numFmtId="0" fontId="15" fillId="0" borderId="33" xfId="6" applyFont="1" applyFill="1" applyBorder="1" applyAlignment="1">
      <alignment horizontal="center"/>
    </xf>
    <xf numFmtId="0" fontId="16" fillId="3" borderId="34" xfId="6" applyFont="1" applyFill="1" applyBorder="1" applyAlignment="1">
      <alignment horizontal="center"/>
    </xf>
    <xf numFmtId="49" fontId="15" fillId="0" borderId="13" xfId="6" applyNumberFormat="1" applyFont="1" applyFill="1" applyBorder="1" applyAlignment="1"/>
    <xf numFmtId="0" fontId="17" fillId="3" borderId="34" xfId="6" applyFont="1" applyFill="1" applyBorder="1" applyAlignment="1">
      <alignment horizontal="center"/>
    </xf>
    <xf numFmtId="0" fontId="17" fillId="3" borderId="34" xfId="6" applyFont="1" applyFill="1" applyBorder="1" applyAlignment="1">
      <alignment horizontal="left" wrapText="1"/>
    </xf>
    <xf numFmtId="165" fontId="17" fillId="3" borderId="35" xfId="6" applyNumberFormat="1" applyFont="1" applyFill="1" applyBorder="1" applyAlignment="1">
      <alignment horizontal="right" wrapText="1"/>
    </xf>
    <xf numFmtId="165" fontId="17" fillId="0" borderId="35" xfId="6" applyNumberFormat="1" applyFont="1" applyBorder="1" applyAlignment="1"/>
    <xf numFmtId="0" fontId="15" fillId="0" borderId="25" xfId="6" applyFont="1" applyFill="1" applyBorder="1" applyAlignment="1"/>
    <xf numFmtId="0" fontId="15" fillId="0" borderId="36" xfId="6" applyFont="1" applyFill="1" applyBorder="1" applyAlignment="1">
      <alignment horizontal="center" vertical="center"/>
    </xf>
    <xf numFmtId="0" fontId="16" fillId="3" borderId="37" xfId="6" applyFont="1" applyFill="1" applyBorder="1" applyAlignment="1">
      <alignment horizontal="center" vertical="center"/>
    </xf>
    <xf numFmtId="0" fontId="15" fillId="0" borderId="38" xfId="6" applyFont="1" applyFill="1" applyBorder="1" applyAlignment="1">
      <alignment vertical="center"/>
    </xf>
    <xf numFmtId="0" fontId="16" fillId="3" borderId="37" xfId="6" applyFont="1" applyFill="1" applyBorder="1" applyAlignment="1">
      <alignment horizontal="left" vertical="center" wrapText="1"/>
    </xf>
    <xf numFmtId="165" fontId="15" fillId="3" borderId="27" xfId="6" applyNumberFormat="1" applyFont="1" applyFill="1" applyBorder="1" applyAlignment="1">
      <alignment horizontal="right" wrapText="1"/>
    </xf>
    <xf numFmtId="0" fontId="15" fillId="0" borderId="39" xfId="6" applyFont="1" applyFill="1" applyBorder="1" applyAlignment="1">
      <alignment horizontal="center"/>
    </xf>
    <xf numFmtId="0" fontId="17" fillId="3" borderId="40" xfId="6" applyFont="1" applyFill="1" applyBorder="1" applyAlignment="1">
      <alignment horizontal="center" vertical="center"/>
    </xf>
    <xf numFmtId="49" fontId="15" fillId="0" borderId="0" xfId="6" applyNumberFormat="1" applyFont="1" applyFill="1" applyBorder="1" applyAlignment="1"/>
    <xf numFmtId="0" fontId="17" fillId="3" borderId="40" xfId="6" applyFont="1" applyFill="1" applyBorder="1" applyAlignment="1">
      <alignment horizontal="left" vertical="center" wrapText="1"/>
    </xf>
    <xf numFmtId="165" fontId="17" fillId="3" borderId="41" xfId="6" applyNumberFormat="1" applyFont="1" applyFill="1" applyBorder="1" applyAlignment="1">
      <alignment horizontal="right" wrapText="1"/>
    </xf>
    <xf numFmtId="165" fontId="17" fillId="0" borderId="41" xfId="6" applyNumberFormat="1" applyFont="1" applyBorder="1" applyAlignment="1"/>
    <xf numFmtId="0" fontId="15" fillId="0" borderId="25" xfId="6" applyFont="1" applyFill="1" applyBorder="1" applyAlignment="1">
      <alignment vertical="center"/>
    </xf>
    <xf numFmtId="0" fontId="16" fillId="3" borderId="24" xfId="6" applyFont="1" applyFill="1" applyBorder="1" applyAlignment="1">
      <alignment horizontal="left" vertical="center" wrapText="1"/>
    </xf>
    <xf numFmtId="0" fontId="17" fillId="3" borderId="34" xfId="6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left" vertical="center" wrapText="1"/>
    </xf>
    <xf numFmtId="0" fontId="15" fillId="3" borderId="24" xfId="6" applyFont="1" applyFill="1" applyBorder="1" applyAlignment="1">
      <alignment horizontal="center" vertical="center"/>
    </xf>
    <xf numFmtId="0" fontId="15" fillId="3" borderId="24" xfId="6" applyFont="1" applyFill="1" applyBorder="1" applyAlignment="1">
      <alignment horizontal="left" vertical="center" wrapText="1"/>
    </xf>
    <xf numFmtId="0" fontId="15" fillId="7" borderId="23" xfId="6" applyFont="1" applyFill="1" applyBorder="1" applyAlignment="1">
      <alignment horizontal="center" vertical="center"/>
    </xf>
    <xf numFmtId="0" fontId="16" fillId="7" borderId="24" xfId="6" applyFont="1" applyFill="1" applyBorder="1" applyAlignment="1">
      <alignment horizontal="center" vertical="center"/>
    </xf>
    <xf numFmtId="0" fontId="15" fillId="7" borderId="25" xfId="6" applyFont="1" applyFill="1" applyBorder="1" applyAlignment="1">
      <alignment vertical="center"/>
    </xf>
    <xf numFmtId="0" fontId="16" fillId="7" borderId="24" xfId="6" applyFont="1" applyFill="1" applyBorder="1" applyAlignment="1">
      <alignment horizontal="left" vertical="center" wrapText="1"/>
    </xf>
    <xf numFmtId="165" fontId="15" fillId="7" borderId="26" xfId="6" applyNumberFormat="1" applyFont="1" applyFill="1" applyBorder="1" applyAlignment="1">
      <alignment horizontal="right" wrapText="1"/>
    </xf>
    <xf numFmtId="165" fontId="15" fillId="7" borderId="26" xfId="6" applyNumberFormat="1" applyFont="1" applyFill="1" applyBorder="1" applyAlignment="1"/>
    <xf numFmtId="165" fontId="15" fillId="7" borderId="32" xfId="6" applyNumberFormat="1" applyFont="1" applyFill="1" applyBorder="1" applyAlignment="1"/>
    <xf numFmtId="165" fontId="15" fillId="7" borderId="21" xfId="6" applyNumberFormat="1" applyFont="1" applyFill="1" applyBorder="1" applyAlignment="1"/>
    <xf numFmtId="0" fontId="15" fillId="7" borderId="39" xfId="6" applyFont="1" applyFill="1" applyBorder="1" applyAlignment="1">
      <alignment horizontal="center"/>
    </xf>
    <xf numFmtId="0" fontId="17" fillId="7" borderId="40" xfId="6" applyFont="1" applyFill="1" applyBorder="1" applyAlignment="1">
      <alignment horizontal="center" vertical="center"/>
    </xf>
    <xf numFmtId="49" fontId="15" fillId="7" borderId="0" xfId="6" applyNumberFormat="1" applyFont="1" applyFill="1" applyBorder="1" applyAlignment="1"/>
    <xf numFmtId="0" fontId="17" fillId="7" borderId="40" xfId="6" applyFont="1" applyFill="1" applyBorder="1" applyAlignment="1">
      <alignment horizontal="left" vertical="center" wrapText="1"/>
    </xf>
    <xf numFmtId="165" fontId="17" fillId="7" borderId="41" xfId="6" applyNumberFormat="1" applyFont="1" applyFill="1" applyBorder="1" applyAlignment="1">
      <alignment horizontal="right" wrapText="1"/>
    </xf>
    <xf numFmtId="165" fontId="17" fillId="7" borderId="41" xfId="6" applyNumberFormat="1" applyFont="1" applyFill="1" applyBorder="1" applyAlignment="1"/>
    <xf numFmtId="165" fontId="7" fillId="7" borderId="42" xfId="6" applyNumberFormat="1" applyFont="1" applyFill="1" applyBorder="1" applyAlignment="1"/>
    <xf numFmtId="0" fontId="15" fillId="7" borderId="28" xfId="6" applyFont="1" applyFill="1" applyBorder="1" applyAlignment="1">
      <alignment horizontal="center"/>
    </xf>
    <xf numFmtId="0" fontId="17" fillId="7" borderId="29" xfId="6" applyFont="1" applyFill="1" applyBorder="1" applyAlignment="1">
      <alignment horizontal="center" vertical="center"/>
    </xf>
    <xf numFmtId="49" fontId="15" fillId="7" borderId="30" xfId="6" applyNumberFormat="1" applyFont="1" applyFill="1" applyBorder="1" applyAlignment="1"/>
    <xf numFmtId="0" fontId="17" fillId="7" borderId="29" xfId="6" applyFont="1" applyFill="1" applyBorder="1" applyAlignment="1">
      <alignment horizontal="left" vertical="center" wrapText="1"/>
    </xf>
    <xf numFmtId="165" fontId="17" fillId="7" borderId="31" xfId="6" applyNumberFormat="1" applyFont="1" applyFill="1" applyBorder="1" applyAlignment="1">
      <alignment horizontal="right" wrapText="1"/>
    </xf>
    <xf numFmtId="165" fontId="17" fillId="7" borderId="31" xfId="6" applyNumberFormat="1" applyFont="1" applyFill="1" applyBorder="1" applyAlignment="1"/>
    <xf numFmtId="165" fontId="7" fillId="7" borderId="31" xfId="6" applyNumberFormat="1" applyFont="1" applyFill="1" applyBorder="1" applyAlignment="1"/>
    <xf numFmtId="0" fontId="15" fillId="3" borderId="43" xfId="6" applyFont="1" applyFill="1" applyBorder="1" applyAlignment="1">
      <alignment horizontal="center" vertical="center"/>
    </xf>
    <xf numFmtId="0" fontId="15" fillId="3" borderId="5" xfId="6" applyFont="1" applyFill="1" applyBorder="1" applyAlignment="1">
      <alignment horizontal="center" vertical="center"/>
    </xf>
    <xf numFmtId="0" fontId="15" fillId="3" borderId="43" xfId="6" applyFont="1" applyFill="1" applyBorder="1" applyAlignment="1">
      <alignment horizontal="left" vertical="center" wrapText="1"/>
    </xf>
    <xf numFmtId="165" fontId="15" fillId="3" borderId="26" xfId="6" applyNumberFormat="1" applyFont="1" applyFill="1" applyBorder="1" applyAlignment="1">
      <alignment horizontal="right"/>
    </xf>
    <xf numFmtId="165" fontId="15" fillId="3" borderId="26" xfId="8" applyNumberFormat="1" applyFont="1" applyFill="1" applyBorder="1" applyAlignment="1">
      <alignment horizontal="right"/>
    </xf>
    <xf numFmtId="0" fontId="7" fillId="3" borderId="29" xfId="6" applyFont="1" applyFill="1" applyBorder="1" applyAlignment="1">
      <alignment horizontal="center" vertical="center"/>
    </xf>
    <xf numFmtId="0" fontId="7" fillId="3" borderId="30" xfId="6" applyFont="1" applyFill="1" applyBorder="1" applyAlignment="1">
      <alignment horizontal="center" vertical="center"/>
    </xf>
    <xf numFmtId="0" fontId="7" fillId="3" borderId="44" xfId="6" applyFont="1" applyFill="1" applyBorder="1" applyAlignment="1">
      <alignment horizontal="center" vertical="center"/>
    </xf>
    <xf numFmtId="0" fontId="7" fillId="3" borderId="30" xfId="6" applyFont="1" applyFill="1" applyBorder="1" applyAlignment="1">
      <alignment horizontal="left" vertical="center" wrapText="1"/>
    </xf>
    <xf numFmtId="165" fontId="7" fillId="3" borderId="31" xfId="6" applyNumberFormat="1" applyFont="1" applyFill="1" applyBorder="1" applyAlignment="1">
      <alignment horizontal="right"/>
    </xf>
    <xf numFmtId="165" fontId="7" fillId="3" borderId="31" xfId="8" applyNumberFormat="1" applyFont="1" applyFill="1" applyBorder="1" applyAlignment="1">
      <alignment horizontal="right"/>
    </xf>
    <xf numFmtId="165" fontId="7" fillId="0" borderId="42" xfId="6" applyNumberFormat="1" applyFont="1" applyBorder="1" applyAlignment="1"/>
    <xf numFmtId="0" fontId="15" fillId="8" borderId="22" xfId="6" applyFont="1" applyFill="1" applyBorder="1" applyAlignment="1">
      <alignment horizontal="center" vertical="center"/>
    </xf>
    <xf numFmtId="0" fontId="15" fillId="8" borderId="19" xfId="6" applyFont="1" applyFill="1" applyBorder="1" applyAlignment="1">
      <alignment horizontal="left" vertical="center" wrapText="1"/>
    </xf>
    <xf numFmtId="165" fontId="15" fillId="8" borderId="21" xfId="6" applyNumberFormat="1" applyFont="1" applyFill="1" applyBorder="1" applyAlignment="1"/>
    <xf numFmtId="0" fontId="15" fillId="0" borderId="1" xfId="6" applyFont="1" applyFill="1" applyBorder="1" applyAlignment="1">
      <alignment horizontal="center"/>
    </xf>
    <xf numFmtId="49" fontId="15" fillId="0" borderId="24" xfId="6" applyNumberFormat="1" applyFont="1" applyFill="1" applyBorder="1" applyAlignment="1"/>
    <xf numFmtId="49" fontId="15" fillId="0" borderId="45" xfId="6" applyNumberFormat="1" applyFont="1" applyFill="1" applyBorder="1" applyAlignment="1"/>
    <xf numFmtId="0" fontId="15" fillId="0" borderId="2" xfId="6" applyFont="1" applyFill="1" applyBorder="1" applyAlignment="1">
      <alignment horizontal="center"/>
    </xf>
    <xf numFmtId="0" fontId="15" fillId="0" borderId="37" xfId="6" applyFont="1" applyFill="1" applyBorder="1" applyAlignment="1">
      <alignment horizontal="center"/>
    </xf>
    <xf numFmtId="49" fontId="15" fillId="0" borderId="37" xfId="6" applyNumberFormat="1" applyFont="1" applyFill="1" applyBorder="1" applyAlignment="1">
      <alignment horizontal="left" wrapText="1"/>
    </xf>
    <xf numFmtId="165" fontId="15" fillId="0" borderId="27" xfId="6" applyNumberFormat="1" applyFont="1" applyFill="1" applyBorder="1" applyAlignment="1"/>
    <xf numFmtId="0" fontId="7" fillId="0" borderId="46" xfId="6" applyFont="1" applyFill="1" applyBorder="1" applyAlignment="1">
      <alignment horizontal="center"/>
    </xf>
    <xf numFmtId="0" fontId="7" fillId="0" borderId="5" xfId="6" applyFont="1" applyFill="1" applyBorder="1" applyAlignment="1">
      <alignment horizontal="center"/>
    </xf>
    <xf numFmtId="0" fontId="7" fillId="0" borderId="47" xfId="6" applyFont="1" applyFill="1" applyBorder="1" applyAlignment="1">
      <alignment horizontal="center"/>
    </xf>
    <xf numFmtId="0" fontId="7" fillId="0" borderId="29" xfId="6" applyFont="1" applyFill="1" applyBorder="1" applyAlignment="1">
      <alignment horizontal="left" wrapText="1"/>
    </xf>
    <xf numFmtId="165" fontId="7" fillId="0" borderId="31" xfId="6" applyNumberFormat="1" applyFont="1" applyFill="1" applyBorder="1" applyAlignment="1"/>
    <xf numFmtId="0" fontId="15" fillId="0" borderId="1" xfId="6" applyFont="1" applyFill="1" applyBorder="1" applyAlignment="1">
      <alignment horizontal="center" vertical="center"/>
    </xf>
    <xf numFmtId="49" fontId="15" fillId="0" borderId="24" xfId="6" applyNumberFormat="1" applyFont="1" applyFill="1" applyBorder="1" applyAlignment="1">
      <alignment vertical="center"/>
    </xf>
    <xf numFmtId="49" fontId="15" fillId="0" borderId="45" xfId="6" applyNumberFormat="1" applyFont="1" applyFill="1" applyBorder="1" applyAlignment="1">
      <alignment vertical="center"/>
    </xf>
    <xf numFmtId="0" fontId="15" fillId="0" borderId="2" xfId="6" applyFont="1" applyFill="1" applyBorder="1" applyAlignment="1">
      <alignment horizontal="center" vertical="center"/>
    </xf>
    <xf numFmtId="0" fontId="15" fillId="0" borderId="37" xfId="6" applyFont="1" applyFill="1" applyBorder="1" applyAlignment="1">
      <alignment horizontal="center" vertical="center"/>
    </xf>
    <xf numFmtId="49" fontId="15" fillId="0" borderId="37" xfId="6" applyNumberFormat="1" applyFont="1" applyFill="1" applyBorder="1" applyAlignment="1">
      <alignment horizontal="left" vertical="center" wrapText="1"/>
    </xf>
    <xf numFmtId="0" fontId="15" fillId="0" borderId="23" xfId="8" applyFont="1" applyFill="1" applyBorder="1" applyAlignment="1">
      <alignment horizontal="center" vertical="center"/>
    </xf>
    <xf numFmtId="49" fontId="16" fillId="3" borderId="24" xfId="8" applyNumberFormat="1" applyFont="1" applyFill="1" applyBorder="1" applyAlignment="1">
      <alignment horizontal="center" vertical="center"/>
    </xf>
    <xf numFmtId="49" fontId="15" fillId="0" borderId="25" xfId="8" applyNumberFormat="1" applyFont="1" applyFill="1" applyBorder="1" applyAlignment="1">
      <alignment horizontal="center" vertical="center"/>
    </xf>
    <xf numFmtId="0" fontId="16" fillId="3" borderId="24" xfId="8" applyFont="1" applyFill="1" applyBorder="1" applyAlignment="1">
      <alignment horizontal="center" vertical="center"/>
    </xf>
    <xf numFmtId="0" fontId="16" fillId="3" borderId="15" xfId="6" applyFont="1" applyFill="1" applyBorder="1" applyAlignment="1">
      <alignment horizontal="left" vertical="center" wrapText="1"/>
    </xf>
    <xf numFmtId="0" fontId="7" fillId="0" borderId="28" xfId="8" applyFont="1" applyFill="1" applyBorder="1" applyAlignment="1">
      <alignment horizontal="center" vertical="center"/>
    </xf>
    <xf numFmtId="49" fontId="17" fillId="3" borderId="29" xfId="8" applyNumberFormat="1" applyFont="1" applyFill="1" applyBorder="1" applyAlignment="1">
      <alignment horizontal="center" vertical="center"/>
    </xf>
    <xf numFmtId="49" fontId="7" fillId="0" borderId="30" xfId="8" applyNumberFormat="1" applyFont="1" applyFill="1" applyBorder="1" applyAlignment="1">
      <alignment horizontal="center" vertical="center"/>
    </xf>
    <xf numFmtId="0" fontId="17" fillId="3" borderId="29" xfId="8" applyFont="1" applyFill="1" applyBorder="1" applyAlignment="1">
      <alignment horizontal="center" vertical="center"/>
    </xf>
    <xf numFmtId="0" fontId="17" fillId="3" borderId="29" xfId="8" applyFont="1" applyFill="1" applyBorder="1" applyAlignment="1">
      <alignment vertical="center" wrapText="1"/>
    </xf>
    <xf numFmtId="165" fontId="17" fillId="3" borderId="31" xfId="8" applyNumberFormat="1" applyFont="1" applyFill="1" applyBorder="1" applyAlignment="1">
      <alignment horizontal="right" wrapText="1"/>
    </xf>
    <xf numFmtId="0" fontId="16" fillId="3" borderId="48" xfId="6" applyFont="1" applyFill="1" applyBorder="1" applyAlignment="1">
      <alignment horizontal="center" vertical="center"/>
    </xf>
    <xf numFmtId="0" fontId="17" fillId="3" borderId="29" xfId="6" applyFont="1" applyFill="1" applyBorder="1" applyAlignment="1">
      <alignment horizontal="center" vertical="center"/>
    </xf>
    <xf numFmtId="0" fontId="17" fillId="3" borderId="44" xfId="6" applyFont="1" applyFill="1" applyBorder="1" applyAlignment="1">
      <alignment horizontal="center" vertical="center"/>
    </xf>
    <xf numFmtId="0" fontId="17" fillId="3" borderId="29" xfId="6" applyFont="1" applyFill="1" applyBorder="1" applyAlignment="1">
      <alignment horizontal="left" vertical="center" wrapText="1"/>
    </xf>
    <xf numFmtId="49" fontId="15" fillId="0" borderId="24" xfId="6" applyNumberFormat="1" applyFont="1" applyFill="1" applyBorder="1" applyAlignment="1">
      <alignment horizontal="center" vertical="center"/>
    </xf>
    <xf numFmtId="49" fontId="15" fillId="0" borderId="25" xfId="6" applyNumberFormat="1" applyFont="1" applyFill="1" applyBorder="1" applyAlignment="1">
      <alignment horizontal="center" vertical="center"/>
    </xf>
    <xf numFmtId="49" fontId="15" fillId="3" borderId="24" xfId="6" applyNumberFormat="1" applyFont="1" applyFill="1" applyBorder="1" applyAlignment="1">
      <alignment horizontal="left" vertical="center" wrapText="1"/>
    </xf>
    <xf numFmtId="165" fontId="18" fillId="3" borderId="26" xfId="0" applyNumberFormat="1" applyFont="1" applyFill="1" applyBorder="1" applyAlignment="1"/>
    <xf numFmtId="0" fontId="7" fillId="0" borderId="28" xfId="6" applyFont="1" applyFill="1" applyBorder="1" applyAlignment="1">
      <alignment horizontal="center" vertical="center"/>
    </xf>
    <xf numFmtId="0" fontId="15" fillId="0" borderId="29" xfId="6" applyFont="1" applyFill="1" applyBorder="1" applyAlignment="1">
      <alignment vertical="center"/>
    </xf>
    <xf numFmtId="0" fontId="6" fillId="0" borderId="30" xfId="5" applyBorder="1" applyAlignment="1">
      <alignment vertical="center"/>
    </xf>
    <xf numFmtId="0" fontId="7" fillId="3" borderId="29" xfId="6" applyFont="1" applyFill="1" applyBorder="1" applyAlignment="1">
      <alignment horizontal="left" vertical="center" wrapText="1"/>
    </xf>
    <xf numFmtId="165" fontId="19" fillId="3" borderId="31" xfId="0" applyNumberFormat="1" applyFont="1" applyFill="1" applyBorder="1" applyAlignment="1"/>
    <xf numFmtId="0" fontId="15" fillId="0" borderId="0" xfId="6" applyFont="1"/>
    <xf numFmtId="0" fontId="7" fillId="0" borderId="46" xfId="6" applyFont="1" applyFill="1" applyBorder="1" applyAlignment="1">
      <alignment horizontal="center" vertical="center"/>
    </xf>
    <xf numFmtId="49" fontId="15" fillId="0" borderId="24" xfId="6" applyNumberFormat="1" applyFont="1" applyFill="1" applyBorder="1" applyAlignment="1">
      <alignment horizontal="center"/>
    </xf>
    <xf numFmtId="49" fontId="15" fillId="0" borderId="45" xfId="6" applyNumberFormat="1" applyFont="1" applyFill="1" applyBorder="1" applyAlignment="1">
      <alignment horizontal="center"/>
    </xf>
    <xf numFmtId="0" fontId="15" fillId="0" borderId="29" xfId="6" applyFont="1" applyFill="1" applyBorder="1" applyAlignment="1"/>
    <xf numFmtId="0" fontId="6" fillId="0" borderId="49" xfId="5" applyBorder="1" applyAlignment="1"/>
    <xf numFmtId="0" fontId="7" fillId="0" borderId="44" xfId="6" applyFont="1" applyFill="1" applyBorder="1" applyAlignment="1">
      <alignment horizontal="center"/>
    </xf>
    <xf numFmtId="0" fontId="7" fillId="0" borderId="29" xfId="6" applyFont="1" applyFill="1" applyBorder="1" applyAlignment="1">
      <alignment horizontal="center"/>
    </xf>
    <xf numFmtId="49" fontId="15" fillId="9" borderId="24" xfId="6" applyNumberFormat="1" applyFont="1" applyFill="1" applyBorder="1" applyAlignment="1">
      <alignment horizontal="center" vertical="center"/>
    </xf>
    <xf numFmtId="49" fontId="15" fillId="0" borderId="45" xfId="6" applyNumberFormat="1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/>
    </xf>
    <xf numFmtId="0" fontId="7" fillId="0" borderId="47" xfId="6" applyFont="1" applyFill="1" applyBorder="1" applyAlignment="1">
      <alignment horizontal="left" wrapText="1"/>
    </xf>
    <xf numFmtId="165" fontId="7" fillId="0" borderId="32" xfId="6" applyNumberFormat="1" applyFont="1" applyFill="1" applyBorder="1" applyAlignment="1"/>
    <xf numFmtId="0" fontId="15" fillId="10" borderId="22" xfId="6" applyFont="1" applyFill="1" applyBorder="1" applyAlignment="1">
      <alignment vertical="center" wrapText="1"/>
    </xf>
    <xf numFmtId="165" fontId="15" fillId="11" borderId="21" xfId="7" applyNumberFormat="1" applyFont="1" applyFill="1" applyBorder="1" applyAlignment="1">
      <alignment horizontal="right"/>
    </xf>
    <xf numFmtId="165" fontId="15" fillId="11" borderId="21" xfId="6" applyNumberFormat="1" applyFont="1" applyFill="1" applyBorder="1" applyAlignment="1"/>
    <xf numFmtId="0" fontId="7" fillId="3" borderId="0" xfId="6" applyFont="1" applyFill="1"/>
    <xf numFmtId="0" fontId="15" fillId="3" borderId="50" xfId="6" applyFont="1" applyFill="1" applyBorder="1" applyAlignment="1">
      <alignment horizontal="center" vertical="center"/>
    </xf>
    <xf numFmtId="49" fontId="15" fillId="3" borderId="24" xfId="6" applyNumberFormat="1" applyFont="1" applyFill="1" applyBorder="1" applyAlignment="1">
      <alignment horizontal="center" vertical="center"/>
    </xf>
    <xf numFmtId="49" fontId="15" fillId="3" borderId="45" xfId="6" applyNumberFormat="1" applyFont="1" applyFill="1" applyBorder="1" applyAlignment="1">
      <alignment horizontal="center" vertical="center"/>
    </xf>
    <xf numFmtId="49" fontId="16" fillId="3" borderId="24" xfId="6" applyNumberFormat="1" applyFont="1" applyFill="1" applyBorder="1" applyAlignment="1">
      <alignment horizontal="left" vertical="center" wrapText="1"/>
    </xf>
    <xf numFmtId="165" fontId="15" fillId="3" borderId="26" xfId="6" applyNumberFormat="1" applyFont="1" applyFill="1" applyBorder="1" applyAlignment="1"/>
    <xf numFmtId="165" fontId="15" fillId="3" borderId="32" xfId="6" applyNumberFormat="1" applyFont="1" applyFill="1" applyBorder="1" applyAlignment="1"/>
    <xf numFmtId="0" fontId="7" fillId="3" borderId="46" xfId="6" applyFont="1" applyFill="1" applyBorder="1" applyAlignment="1">
      <alignment horizontal="center"/>
    </xf>
    <xf numFmtId="0" fontId="17" fillId="3" borderId="44" xfId="6" applyFont="1" applyFill="1" applyBorder="1" applyAlignment="1">
      <alignment horizontal="center"/>
    </xf>
    <xf numFmtId="165" fontId="17" fillId="3" borderId="31" xfId="6" applyNumberFormat="1" applyFont="1" applyFill="1" applyBorder="1" applyAlignment="1"/>
    <xf numFmtId="165" fontId="7" fillId="3" borderId="32" xfId="6" applyNumberFormat="1" applyFont="1" applyFill="1" applyBorder="1" applyAlignment="1"/>
    <xf numFmtId="165" fontId="7" fillId="3" borderId="31" xfId="6" applyNumberFormat="1" applyFont="1" applyFill="1" applyBorder="1" applyAlignment="1"/>
    <xf numFmtId="165" fontId="7" fillId="0" borderId="31" xfId="6" applyNumberFormat="1" applyFont="1" applyBorder="1" applyAlignment="1"/>
    <xf numFmtId="165" fontId="15" fillId="3" borderId="27" xfId="6" applyNumberFormat="1" applyFont="1" applyFill="1" applyBorder="1" applyAlignment="1"/>
    <xf numFmtId="165" fontId="7" fillId="3" borderId="42" xfId="6" applyNumberFormat="1" applyFont="1" applyFill="1" applyBorder="1" applyAlignment="1"/>
    <xf numFmtId="0" fontId="15" fillId="3" borderId="29" xfId="6" applyFont="1" applyFill="1" applyBorder="1" applyAlignment="1">
      <alignment horizontal="center"/>
    </xf>
    <xf numFmtId="165" fontId="7" fillId="3" borderId="35" xfId="6" applyNumberFormat="1" applyFont="1" applyFill="1" applyBorder="1" applyAlignment="1"/>
    <xf numFmtId="165" fontId="17" fillId="3" borderId="42" xfId="6" applyNumberFormat="1" applyFont="1" applyFill="1" applyBorder="1" applyAlignment="1">
      <alignment horizontal="right" wrapText="1"/>
    </xf>
    <xf numFmtId="165" fontId="17" fillId="3" borderId="42" xfId="6" applyNumberFormat="1" applyFont="1" applyFill="1" applyBorder="1" applyAlignment="1"/>
    <xf numFmtId="49" fontId="15" fillId="0" borderId="0" xfId="6" applyNumberFormat="1" applyFont="1"/>
    <xf numFmtId="49" fontId="6" fillId="0" borderId="0" xfId="6" applyNumberFormat="1"/>
    <xf numFmtId="0" fontId="15" fillId="0" borderId="24" xfId="6" applyFont="1" applyFill="1" applyBorder="1" applyAlignment="1">
      <alignment horizontal="center" vertical="center"/>
    </xf>
    <xf numFmtId="0" fontId="15" fillId="3" borderId="24" xfId="9" applyFont="1" applyFill="1" applyBorder="1" applyAlignment="1">
      <alignment horizontal="center" vertical="center"/>
    </xf>
    <xf numFmtId="0" fontId="15" fillId="3" borderId="24" xfId="9" applyFont="1" applyFill="1" applyBorder="1" applyAlignment="1">
      <alignment vertical="center" wrapText="1"/>
    </xf>
    <xf numFmtId="0" fontId="15" fillId="3" borderId="0" xfId="6" applyFont="1" applyFill="1"/>
    <xf numFmtId="49" fontId="15" fillId="0" borderId="30" xfId="6" applyNumberFormat="1" applyFont="1" applyFill="1" applyBorder="1" applyAlignment="1"/>
    <xf numFmtId="0" fontId="7" fillId="3" borderId="29" xfId="9" applyFont="1" applyFill="1" applyBorder="1" applyAlignment="1">
      <alignment horizontal="center" vertical="center"/>
    </xf>
    <xf numFmtId="0" fontId="7" fillId="3" borderId="29" xfId="9" applyFont="1" applyFill="1" applyBorder="1" applyAlignment="1">
      <alignment vertical="center" wrapText="1"/>
    </xf>
    <xf numFmtId="165" fontId="17" fillId="3" borderId="32" xfId="6" applyNumberFormat="1" applyFont="1" applyFill="1" applyBorder="1" applyAlignment="1">
      <alignment horizontal="right" wrapText="1"/>
    </xf>
    <xf numFmtId="165" fontId="17" fillId="0" borderId="32" xfId="6" applyNumberFormat="1" applyFont="1" applyBorder="1" applyAlignment="1"/>
    <xf numFmtId="0" fontId="7" fillId="0" borderId="51" xfId="6" applyFont="1" applyFill="1" applyBorder="1" applyAlignment="1">
      <alignment horizontal="center"/>
    </xf>
    <xf numFmtId="0" fontId="7" fillId="0" borderId="52" xfId="6" applyFont="1" applyFill="1" applyBorder="1" applyAlignment="1">
      <alignment horizontal="center"/>
    </xf>
    <xf numFmtId="49" fontId="15" fillId="0" borderId="53" xfId="6" applyNumberFormat="1" applyFont="1" applyFill="1" applyBorder="1" applyAlignment="1"/>
    <xf numFmtId="0" fontId="7" fillId="3" borderId="52" xfId="9" applyFont="1" applyFill="1" applyBorder="1" applyAlignment="1">
      <alignment horizontal="center" vertical="center"/>
    </xf>
    <xf numFmtId="0" fontId="7" fillId="3" borderId="52" xfId="9" applyFont="1" applyFill="1" applyBorder="1" applyAlignment="1">
      <alignment vertical="center" wrapText="1"/>
    </xf>
    <xf numFmtId="165" fontId="19" fillId="3" borderId="42" xfId="0" applyNumberFormat="1" applyFont="1" applyFill="1" applyBorder="1" applyAlignment="1"/>
    <xf numFmtId="165" fontId="7" fillId="0" borderId="35" xfId="6" applyNumberFormat="1" applyFont="1" applyBorder="1" applyAlignment="1"/>
    <xf numFmtId="0" fontId="15" fillId="0" borderId="48" xfId="6" applyFont="1" applyFill="1" applyBorder="1" applyAlignment="1">
      <alignment horizontal="center" vertical="center"/>
    </xf>
    <xf numFmtId="49" fontId="15" fillId="0" borderId="24" xfId="6" applyNumberFormat="1" applyFont="1" applyFill="1" applyBorder="1" applyAlignment="1">
      <alignment horizontal="left" vertical="center" wrapText="1"/>
    </xf>
    <xf numFmtId="165" fontId="15" fillId="0" borderId="26" xfId="6" applyNumberFormat="1" applyFont="1" applyFill="1" applyBorder="1" applyAlignment="1"/>
    <xf numFmtId="49" fontId="15" fillId="0" borderId="49" xfId="6" applyNumberFormat="1" applyFont="1" applyFill="1" applyBorder="1" applyAlignment="1"/>
    <xf numFmtId="0" fontId="15" fillId="0" borderId="50" xfId="8" applyFont="1" applyFill="1" applyBorder="1" applyAlignment="1">
      <alignment horizontal="center" vertical="center"/>
    </xf>
    <xf numFmtId="49" fontId="15" fillId="0" borderId="24" xfId="8" applyNumberFormat="1" applyFont="1" applyFill="1" applyBorder="1" applyAlignment="1">
      <alignment horizontal="center" vertical="center"/>
    </xf>
    <xf numFmtId="49" fontId="15" fillId="0" borderId="45" xfId="8" applyNumberFormat="1" applyFont="1" applyFill="1" applyBorder="1" applyAlignment="1">
      <alignment horizontal="center" vertical="center"/>
    </xf>
    <xf numFmtId="0" fontId="15" fillId="0" borderId="48" xfId="8" applyFont="1" applyFill="1" applyBorder="1" applyAlignment="1">
      <alignment horizontal="center" vertical="center"/>
    </xf>
    <xf numFmtId="0" fontId="15" fillId="0" borderId="24" xfId="8" applyFont="1" applyFill="1" applyBorder="1" applyAlignment="1">
      <alignment horizontal="center" vertical="center"/>
    </xf>
    <xf numFmtId="0" fontId="15" fillId="0" borderId="24" xfId="8" applyFont="1" applyFill="1" applyBorder="1" applyAlignment="1">
      <alignment horizontal="left" vertical="center" wrapText="1"/>
    </xf>
    <xf numFmtId="165" fontId="15" fillId="0" borderId="26" xfId="8" applyNumberFormat="1" applyFont="1" applyFill="1" applyBorder="1" applyAlignment="1"/>
    <xf numFmtId="0" fontId="7" fillId="0" borderId="46" xfId="8" applyFont="1" applyFill="1" applyBorder="1" applyAlignment="1">
      <alignment horizontal="center"/>
    </xf>
    <xf numFmtId="49" fontId="7" fillId="0" borderId="29" xfId="8" applyNumberFormat="1" applyFont="1" applyFill="1" applyBorder="1" applyAlignment="1">
      <alignment horizontal="center"/>
    </xf>
    <xf numFmtId="49" fontId="7" fillId="0" borderId="49" xfId="8" applyNumberFormat="1" applyFont="1" applyFill="1" applyBorder="1" applyAlignment="1">
      <alignment horizontal="center"/>
    </xf>
    <xf numFmtId="0" fontId="7" fillId="0" borderId="44" xfId="8" applyFont="1" applyFill="1" applyBorder="1" applyAlignment="1">
      <alignment horizontal="center"/>
    </xf>
    <xf numFmtId="0" fontId="7" fillId="0" borderId="29" xfId="8" applyFont="1" applyFill="1" applyBorder="1" applyAlignment="1">
      <alignment horizontal="center"/>
    </xf>
    <xf numFmtId="0" fontId="7" fillId="0" borderId="29" xfId="8" applyFont="1" applyFill="1" applyBorder="1" applyAlignment="1">
      <alignment wrapText="1"/>
    </xf>
    <xf numFmtId="165" fontId="7" fillId="0" borderId="31" xfId="8" applyNumberFormat="1" applyFont="1" applyFill="1" applyBorder="1" applyAlignment="1"/>
    <xf numFmtId="0" fontId="15" fillId="0" borderId="50" xfId="6" applyFont="1" applyFill="1" applyBorder="1" applyAlignment="1">
      <alignment horizontal="center"/>
    </xf>
    <xf numFmtId="49" fontId="15" fillId="0" borderId="24" xfId="8" applyNumberFormat="1" applyFont="1" applyFill="1" applyBorder="1" applyAlignment="1">
      <alignment horizontal="center"/>
    </xf>
    <xf numFmtId="49" fontId="15" fillId="0" borderId="45" xfId="8" applyNumberFormat="1" applyFont="1" applyFill="1" applyBorder="1" applyAlignment="1">
      <alignment horizontal="center"/>
    </xf>
    <xf numFmtId="0" fontId="15" fillId="0" borderId="48" xfId="6" applyFont="1" applyFill="1" applyBorder="1" applyAlignment="1">
      <alignment horizontal="center"/>
    </xf>
    <xf numFmtId="0" fontId="15" fillId="0" borderId="24" xfId="6" applyFont="1" applyFill="1" applyBorder="1" applyAlignment="1">
      <alignment horizontal="center"/>
    </xf>
    <xf numFmtId="49" fontId="15" fillId="0" borderId="24" xfId="6" applyNumberFormat="1" applyFont="1" applyFill="1" applyBorder="1" applyAlignment="1">
      <alignment horizontal="left" wrapText="1"/>
    </xf>
    <xf numFmtId="49" fontId="15" fillId="0" borderId="54" xfId="6" applyNumberFormat="1" applyFont="1" applyFill="1" applyBorder="1" applyAlignment="1">
      <alignment vertical="center"/>
    </xf>
    <xf numFmtId="49" fontId="15" fillId="0" borderId="55" xfId="6" applyNumberFormat="1" applyFont="1" applyFill="1" applyBorder="1" applyAlignment="1"/>
    <xf numFmtId="0" fontId="7" fillId="0" borderId="8" xfId="6" applyFont="1" applyFill="1" applyBorder="1" applyAlignment="1">
      <alignment horizontal="center"/>
    </xf>
    <xf numFmtId="0" fontId="7" fillId="0" borderId="52" xfId="6" applyFont="1" applyFill="1" applyBorder="1" applyAlignment="1">
      <alignment horizontal="left" wrapText="1"/>
    </xf>
    <xf numFmtId="165" fontId="7" fillId="0" borderId="42" xfId="6" applyNumberFormat="1" applyFont="1" applyFill="1" applyBorder="1" applyAlignment="1"/>
    <xf numFmtId="0" fontId="6" fillId="0" borderId="0" xfId="6" applyBorder="1"/>
    <xf numFmtId="165" fontId="15" fillId="6" borderId="35" xfId="6" applyNumberFormat="1" applyFont="1" applyFill="1" applyBorder="1" applyAlignment="1"/>
    <xf numFmtId="0" fontId="15" fillId="3" borderId="23" xfId="6" applyFont="1" applyFill="1" applyBorder="1" applyAlignment="1">
      <alignment horizontal="center" vertical="center"/>
    </xf>
    <xf numFmtId="49" fontId="15" fillId="3" borderId="45" xfId="6" applyNumberFormat="1" applyFont="1" applyFill="1" applyBorder="1" applyAlignment="1">
      <alignment vertical="center"/>
    </xf>
    <xf numFmtId="0" fontId="15" fillId="3" borderId="48" xfId="6" applyFont="1" applyFill="1" applyBorder="1" applyAlignment="1">
      <alignment horizontal="center" vertical="center"/>
    </xf>
    <xf numFmtId="0" fontId="7" fillId="3" borderId="56" xfId="6" applyFont="1" applyFill="1" applyBorder="1" applyAlignment="1">
      <alignment horizontal="center"/>
    </xf>
    <xf numFmtId="0" fontId="7" fillId="3" borderId="47" xfId="6" applyFont="1" applyFill="1" applyBorder="1" applyAlignment="1">
      <alignment horizontal="center"/>
    </xf>
    <xf numFmtId="49" fontId="15" fillId="3" borderId="57" xfId="6" applyNumberFormat="1" applyFont="1" applyFill="1" applyBorder="1" applyAlignment="1"/>
    <xf numFmtId="0" fontId="7" fillId="3" borderId="5" xfId="6" applyFont="1" applyFill="1" applyBorder="1" applyAlignment="1">
      <alignment horizontal="center"/>
    </xf>
    <xf numFmtId="0" fontId="7" fillId="3" borderId="47" xfId="6" applyFont="1" applyFill="1" applyBorder="1" applyAlignment="1">
      <alignment horizontal="left" wrapText="1"/>
    </xf>
    <xf numFmtId="0" fontId="7" fillId="3" borderId="33" xfId="6" applyFont="1" applyFill="1" applyBorder="1" applyAlignment="1">
      <alignment horizontal="center"/>
    </xf>
    <xf numFmtId="0" fontId="7" fillId="3" borderId="34" xfId="6" applyFont="1" applyFill="1" applyBorder="1" applyAlignment="1">
      <alignment horizontal="center"/>
    </xf>
    <xf numFmtId="49" fontId="15" fillId="3" borderId="13" xfId="6" applyNumberFormat="1" applyFont="1" applyFill="1" applyBorder="1" applyAlignment="1"/>
    <xf numFmtId="0" fontId="7" fillId="3" borderId="29" xfId="6" applyFont="1" applyFill="1" applyBorder="1" applyAlignment="1">
      <alignment horizontal="center"/>
    </xf>
    <xf numFmtId="0" fontId="7" fillId="3" borderId="44" xfId="6" applyFont="1" applyFill="1" applyBorder="1" applyAlignment="1">
      <alignment horizontal="center"/>
    </xf>
    <xf numFmtId="0" fontId="7" fillId="3" borderId="34" xfId="6" applyFont="1" applyFill="1" applyBorder="1" applyAlignment="1">
      <alignment horizontal="left" wrapText="1"/>
    </xf>
    <xf numFmtId="0" fontId="15" fillId="8" borderId="22" xfId="6" applyFont="1" applyFill="1" applyBorder="1" applyAlignment="1">
      <alignment vertical="center"/>
    </xf>
    <xf numFmtId="0" fontId="15" fillId="8" borderId="19" xfId="6" applyFont="1" applyFill="1" applyBorder="1" applyAlignment="1">
      <alignment vertical="center" wrapText="1"/>
    </xf>
    <xf numFmtId="165" fontId="17" fillId="3" borderId="31" xfId="11" applyNumberFormat="1" applyFont="1" applyFill="1" applyBorder="1" applyAlignment="1">
      <alignment horizontal="right" wrapText="1"/>
    </xf>
    <xf numFmtId="4" fontId="6" fillId="0" borderId="0" xfId="6" applyNumberFormat="1"/>
    <xf numFmtId="14" fontId="20" fillId="3" borderId="0" xfId="0" applyNumberFormat="1" applyFont="1" applyFill="1" applyAlignment="1">
      <alignment horizontal="left"/>
    </xf>
    <xf numFmtId="0" fontId="20" fillId="3" borderId="0" xfId="6" applyFont="1" applyFill="1" applyAlignment="1">
      <alignment wrapText="1"/>
    </xf>
    <xf numFmtId="0" fontId="20" fillId="3" borderId="0" xfId="6" applyFont="1" applyFill="1"/>
    <xf numFmtId="0" fontId="20" fillId="3" borderId="0" xfId="6" applyFont="1" applyFill="1" applyAlignment="1"/>
    <xf numFmtId="0" fontId="20" fillId="3" borderId="0" xfId="0" applyFont="1" applyFill="1" applyAlignment="1">
      <alignment wrapText="1"/>
    </xf>
    <xf numFmtId="0" fontId="6" fillId="3" borderId="0" xfId="6" applyFill="1"/>
    <xf numFmtId="14" fontId="7" fillId="3" borderId="0" xfId="0" applyNumberFormat="1" applyFont="1" applyFill="1" applyAlignment="1">
      <alignment horizontal="left"/>
    </xf>
    <xf numFmtId="0" fontId="15" fillId="3" borderId="18" xfId="6" applyFont="1" applyFill="1" applyBorder="1" applyAlignment="1">
      <alignment horizontal="center" wrapText="1"/>
    </xf>
    <xf numFmtId="0" fontId="11" fillId="3" borderId="0" xfId="5" applyFont="1" applyFill="1" applyAlignment="1">
      <alignment horizontal="center"/>
    </xf>
    <xf numFmtId="0" fontId="15" fillId="3" borderId="50" xfId="6" applyFont="1" applyFill="1" applyBorder="1" applyAlignment="1">
      <alignment horizontal="center"/>
    </xf>
    <xf numFmtId="49" fontId="15" fillId="3" borderId="24" xfId="6" applyNumberFormat="1" applyFont="1" applyFill="1" applyBorder="1" applyAlignment="1">
      <alignment horizontal="center"/>
    </xf>
    <xf numFmtId="49" fontId="15" fillId="3" borderId="45" xfId="6" applyNumberFormat="1" applyFont="1" applyFill="1" applyBorder="1" applyAlignment="1">
      <alignment horizontal="center"/>
    </xf>
    <xf numFmtId="0" fontId="15" fillId="3" borderId="48" xfId="6" applyFont="1" applyFill="1" applyBorder="1" applyAlignment="1">
      <alignment horizontal="center"/>
    </xf>
    <xf numFmtId="49" fontId="15" fillId="3" borderId="24" xfId="6" applyNumberFormat="1" applyFont="1" applyFill="1" applyBorder="1" applyAlignment="1">
      <alignment horizontal="left" wrapText="1"/>
    </xf>
    <xf numFmtId="0" fontId="7" fillId="3" borderId="29" xfId="6" applyFont="1" applyFill="1" applyBorder="1" applyAlignment="1">
      <alignment horizontal="left" wrapText="1"/>
    </xf>
    <xf numFmtId="0" fontId="6" fillId="3" borderId="49" xfId="5" applyFill="1" applyBorder="1" applyAlignment="1">
      <alignment horizontal="center"/>
    </xf>
    <xf numFmtId="49" fontId="15" fillId="3" borderId="25" xfId="6" applyNumberFormat="1" applyFont="1" applyFill="1" applyBorder="1" applyAlignment="1">
      <alignment horizontal="center" vertical="center"/>
    </xf>
    <xf numFmtId="165" fontId="16" fillId="3" borderId="26" xfId="10" applyNumberFormat="1" applyFont="1" applyFill="1" applyBorder="1" applyAlignment="1"/>
    <xf numFmtId="0" fontId="7" fillId="3" borderId="28" xfId="6" applyFont="1" applyFill="1" applyBorder="1" applyAlignment="1">
      <alignment horizontal="center"/>
    </xf>
    <xf numFmtId="49" fontId="15" fillId="3" borderId="30" xfId="6" applyNumberFormat="1" applyFont="1" applyFill="1" applyBorder="1" applyAlignment="1"/>
    <xf numFmtId="165" fontId="17" fillId="3" borderId="31" xfId="10" applyNumberFormat="1" applyFont="1" applyFill="1" applyBorder="1" applyAlignment="1"/>
    <xf numFmtId="49" fontId="15" fillId="3" borderId="49" xfId="6" applyNumberFormat="1" applyFont="1" applyFill="1" applyBorder="1" applyAlignment="1"/>
    <xf numFmtId="49" fontId="15" fillId="8" borderId="19" xfId="6" applyNumberFormat="1" applyFont="1" applyFill="1" applyBorder="1" applyAlignment="1">
      <alignment horizontal="left" vertical="center"/>
    </xf>
    <xf numFmtId="49" fontId="15" fillId="8" borderId="20" xfId="6" applyNumberFormat="1" applyFont="1" applyFill="1" applyBorder="1" applyAlignment="1">
      <alignment horizontal="left" vertical="center"/>
    </xf>
    <xf numFmtId="0" fontId="9" fillId="0" borderId="0" xfId="5" applyFont="1" applyAlignment="1">
      <alignment horizontal="center"/>
    </xf>
    <xf numFmtId="0" fontId="10" fillId="3" borderId="0" xfId="5" applyFont="1" applyFill="1" applyAlignment="1">
      <alignment horizontal="center"/>
    </xf>
    <xf numFmtId="0" fontId="7" fillId="3" borderId="0" xfId="5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0" borderId="0" xfId="5" applyFont="1" applyAlignment="1">
      <alignment horizontal="center"/>
    </xf>
    <xf numFmtId="0" fontId="13" fillId="0" borderId="0" xfId="5" applyFont="1" applyFill="1" applyAlignment="1">
      <alignment horizontal="center"/>
    </xf>
    <xf numFmtId="0" fontId="16" fillId="0" borderId="15" xfId="6" applyFont="1" applyBorder="1" applyAlignment="1">
      <alignment horizontal="center" vertical="center"/>
    </xf>
    <xf numFmtId="0" fontId="6" fillId="0" borderId="16" xfId="5" applyBorder="1" applyAlignment="1">
      <alignment horizontal="center" vertical="center"/>
    </xf>
    <xf numFmtId="0" fontId="15" fillId="4" borderId="19" xfId="6" applyFont="1" applyFill="1" applyBorder="1" applyAlignment="1">
      <alignment horizontal="center" vertical="center" wrapText="1"/>
    </xf>
    <xf numFmtId="0" fontId="15" fillId="4" borderId="20" xfId="6" applyFont="1" applyFill="1" applyBorder="1" applyAlignment="1">
      <alignment horizontal="center" vertical="center" wrapText="1"/>
    </xf>
    <xf numFmtId="0" fontId="15" fillId="5" borderId="19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49" fontId="15" fillId="6" borderId="19" xfId="6" applyNumberFormat="1" applyFont="1" applyFill="1" applyBorder="1" applyAlignment="1">
      <alignment horizontal="left" vertical="center"/>
    </xf>
    <xf numFmtId="49" fontId="15" fillId="6" borderId="20" xfId="6" applyNumberFormat="1" applyFont="1" applyFill="1" applyBorder="1" applyAlignment="1">
      <alignment horizontal="left" vertical="center"/>
    </xf>
    <xf numFmtId="0" fontId="15" fillId="0" borderId="44" xfId="6" applyFont="1" applyFill="1" applyBorder="1" applyAlignment="1">
      <alignment horizontal="center"/>
    </xf>
    <xf numFmtId="0" fontId="6" fillId="0" borderId="44" xfId="5" applyBorder="1" applyAlignment="1">
      <alignment horizontal="center"/>
    </xf>
    <xf numFmtId="0" fontId="15" fillId="3" borderId="44" xfId="6" applyFont="1" applyFill="1" applyBorder="1" applyAlignment="1">
      <alignment horizontal="center"/>
    </xf>
    <xf numFmtId="0" fontId="6" fillId="3" borderId="44" xfId="5" applyFill="1" applyBorder="1" applyAlignment="1">
      <alignment horizontal="center"/>
    </xf>
    <xf numFmtId="0" fontId="15" fillId="11" borderId="19" xfId="6" applyFont="1" applyFill="1" applyBorder="1" applyAlignment="1">
      <alignment horizontal="center" vertical="center" wrapText="1"/>
    </xf>
    <xf numFmtId="0" fontId="15" fillId="11" borderId="20" xfId="6" applyFont="1" applyFill="1" applyBorder="1" applyAlignment="1">
      <alignment horizontal="center" vertical="center" wrapText="1"/>
    </xf>
    <xf numFmtId="0" fontId="15" fillId="3" borderId="29" xfId="6" applyFont="1" applyFill="1" applyBorder="1" applyAlignment="1">
      <alignment horizontal="center"/>
    </xf>
    <xf numFmtId="0" fontId="15" fillId="3" borderId="49" xfId="6" applyFont="1" applyFill="1" applyBorder="1" applyAlignment="1">
      <alignment horizontal="center"/>
    </xf>
    <xf numFmtId="0" fontId="20" fillId="3" borderId="0" xfId="6" applyFont="1" applyFill="1" applyAlignment="1">
      <alignment wrapText="1"/>
    </xf>
    <xf numFmtId="0" fontId="0" fillId="3" borderId="0" xfId="0" applyFill="1" applyAlignment="1">
      <alignment wrapText="1"/>
    </xf>
    <xf numFmtId="0" fontId="20" fillId="3" borderId="0" xfId="0" applyFont="1" applyFill="1" applyAlignment="1">
      <alignment wrapText="1"/>
    </xf>
    <xf numFmtId="49" fontId="15" fillId="8" borderId="19" xfId="6" applyNumberFormat="1" applyFont="1" applyFill="1" applyBorder="1" applyAlignment="1">
      <alignment vertical="center"/>
    </xf>
    <xf numFmtId="49" fontId="15" fillId="8" borderId="20" xfId="6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7" fillId="3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/>
  </cellXfs>
  <cellStyles count="12">
    <cellStyle name="čárky 2" xfId="7"/>
    <cellStyle name="Normální" xfId="0" builtinId="0"/>
    <cellStyle name="Normální 11" xfId="5"/>
    <cellStyle name="normální 2" xfId="2"/>
    <cellStyle name="Normální 3" xfId="3"/>
    <cellStyle name="Normální 4" xfId="10"/>
    <cellStyle name="normální_2. Rozpočet 2007 - tabulky" xfId="4"/>
    <cellStyle name="normální_Rozpis výdajů 03 bez PO 2 2" xfId="6"/>
    <cellStyle name="normální_Rozpis výdajů 03 bez PO 2 2 2" xfId="11"/>
    <cellStyle name="normální_Rozpis výdajů 03 bez PO_04 - OSMTVS" xfId="8"/>
    <cellStyle name="normální_Rozpis výdajů 03 bez PO_UR 2008 1-168 tisk" xfId="9"/>
    <cellStyle name="normální_Rozpočet 2004 (ZK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1"/>
  <sheetViews>
    <sheetView tabSelected="1" topLeftCell="A715" zoomScaleNormal="100" workbookViewId="0">
      <selection activeCell="P773" sqref="P773"/>
    </sheetView>
  </sheetViews>
  <sheetFormatPr defaultRowHeight="12.75" x14ac:dyDescent="0.2"/>
  <cols>
    <col min="1" max="1" width="3.140625" style="36" customWidth="1"/>
    <col min="2" max="2" width="7.140625" style="36" customWidth="1"/>
    <col min="3" max="5" width="4.7109375" style="36" customWidth="1"/>
    <col min="6" max="6" width="38.5703125" style="36" customWidth="1"/>
    <col min="7" max="7" width="10.5703125" style="291" customWidth="1"/>
    <col min="8" max="8" width="9.5703125" style="36" hidden="1" customWidth="1"/>
    <col min="9" max="9" width="10.7109375" style="36" hidden="1" customWidth="1"/>
    <col min="10" max="10" width="10.7109375" style="40" hidden="1" customWidth="1"/>
    <col min="11" max="11" width="10.85546875" style="40" customWidth="1"/>
    <col min="12" max="12" width="9.5703125" style="41" bestFit="1" customWidth="1"/>
    <col min="13" max="13" width="10.5703125" style="41" bestFit="1" customWidth="1"/>
    <col min="14" max="14" width="12" style="206" customWidth="1"/>
    <col min="15" max="15" width="8.85546875" style="36"/>
    <col min="16" max="16" width="8.85546875" style="190"/>
    <col min="17" max="256" width="8.85546875" style="36"/>
    <col min="257" max="257" width="3.140625" style="36" customWidth="1"/>
    <col min="258" max="258" width="7.140625" style="36" customWidth="1"/>
    <col min="259" max="261" width="4.7109375" style="36" customWidth="1"/>
    <col min="262" max="262" width="38.7109375" style="36" customWidth="1"/>
    <col min="263" max="263" width="10" style="36" customWidth="1"/>
    <col min="264" max="264" width="9.5703125" style="36" customWidth="1"/>
    <col min="265" max="265" width="9.42578125" style="36" customWidth="1"/>
    <col min="266" max="266" width="10.7109375" style="36" customWidth="1"/>
    <col min="267" max="267" width="11.85546875" style="36" customWidth="1"/>
    <col min="268" max="268" width="9.5703125" style="36" bestFit="1" customWidth="1"/>
    <col min="269" max="512" width="8.85546875" style="36"/>
    <col min="513" max="513" width="3.140625" style="36" customWidth="1"/>
    <col min="514" max="514" width="7.140625" style="36" customWidth="1"/>
    <col min="515" max="517" width="4.7109375" style="36" customWidth="1"/>
    <col min="518" max="518" width="38.7109375" style="36" customWidth="1"/>
    <col min="519" max="519" width="10" style="36" customWidth="1"/>
    <col min="520" max="520" width="9.5703125" style="36" customWidth="1"/>
    <col min="521" max="521" width="9.42578125" style="36" customWidth="1"/>
    <col min="522" max="522" width="10.7109375" style="36" customWidth="1"/>
    <col min="523" max="523" width="11.85546875" style="36" customWidth="1"/>
    <col min="524" max="524" width="9.5703125" style="36" bestFit="1" customWidth="1"/>
    <col min="525" max="768" width="8.85546875" style="36"/>
    <col min="769" max="769" width="3.140625" style="36" customWidth="1"/>
    <col min="770" max="770" width="7.140625" style="36" customWidth="1"/>
    <col min="771" max="773" width="4.7109375" style="36" customWidth="1"/>
    <col min="774" max="774" width="38.7109375" style="36" customWidth="1"/>
    <col min="775" max="775" width="10" style="36" customWidth="1"/>
    <col min="776" max="776" width="9.5703125" style="36" customWidth="1"/>
    <col min="777" max="777" width="9.42578125" style="36" customWidth="1"/>
    <col min="778" max="778" width="10.7109375" style="36" customWidth="1"/>
    <col min="779" max="779" width="11.85546875" style="36" customWidth="1"/>
    <col min="780" max="780" width="9.5703125" style="36" bestFit="1" customWidth="1"/>
    <col min="781" max="1024" width="8.85546875" style="36"/>
    <col min="1025" max="1025" width="3.140625" style="36" customWidth="1"/>
    <col min="1026" max="1026" width="7.140625" style="36" customWidth="1"/>
    <col min="1027" max="1029" width="4.7109375" style="36" customWidth="1"/>
    <col min="1030" max="1030" width="38.7109375" style="36" customWidth="1"/>
    <col min="1031" max="1031" width="10" style="36" customWidth="1"/>
    <col min="1032" max="1032" width="9.5703125" style="36" customWidth="1"/>
    <col min="1033" max="1033" width="9.42578125" style="36" customWidth="1"/>
    <col min="1034" max="1034" width="10.7109375" style="36" customWidth="1"/>
    <col min="1035" max="1035" width="11.85546875" style="36" customWidth="1"/>
    <col min="1036" max="1036" width="9.5703125" style="36" bestFit="1" customWidth="1"/>
    <col min="1037" max="1280" width="8.85546875" style="36"/>
    <col min="1281" max="1281" width="3.140625" style="36" customWidth="1"/>
    <col min="1282" max="1282" width="7.140625" style="36" customWidth="1"/>
    <col min="1283" max="1285" width="4.7109375" style="36" customWidth="1"/>
    <col min="1286" max="1286" width="38.7109375" style="36" customWidth="1"/>
    <col min="1287" max="1287" width="10" style="36" customWidth="1"/>
    <col min="1288" max="1288" width="9.5703125" style="36" customWidth="1"/>
    <col min="1289" max="1289" width="9.42578125" style="36" customWidth="1"/>
    <col min="1290" max="1290" width="10.7109375" style="36" customWidth="1"/>
    <col min="1291" max="1291" width="11.85546875" style="36" customWidth="1"/>
    <col min="1292" max="1292" width="9.5703125" style="36" bestFit="1" customWidth="1"/>
    <col min="1293" max="1536" width="8.85546875" style="36"/>
    <col min="1537" max="1537" width="3.140625" style="36" customWidth="1"/>
    <col min="1538" max="1538" width="7.140625" style="36" customWidth="1"/>
    <col min="1539" max="1541" width="4.7109375" style="36" customWidth="1"/>
    <col min="1542" max="1542" width="38.7109375" style="36" customWidth="1"/>
    <col min="1543" max="1543" width="10" style="36" customWidth="1"/>
    <col min="1544" max="1544" width="9.5703125" style="36" customWidth="1"/>
    <col min="1545" max="1545" width="9.42578125" style="36" customWidth="1"/>
    <col min="1546" max="1546" width="10.7109375" style="36" customWidth="1"/>
    <col min="1547" max="1547" width="11.85546875" style="36" customWidth="1"/>
    <col min="1548" max="1548" width="9.5703125" style="36" bestFit="1" customWidth="1"/>
    <col min="1549" max="1792" width="8.85546875" style="36"/>
    <col min="1793" max="1793" width="3.140625" style="36" customWidth="1"/>
    <col min="1794" max="1794" width="7.140625" style="36" customWidth="1"/>
    <col min="1795" max="1797" width="4.7109375" style="36" customWidth="1"/>
    <col min="1798" max="1798" width="38.7109375" style="36" customWidth="1"/>
    <col min="1799" max="1799" width="10" style="36" customWidth="1"/>
    <col min="1800" max="1800" width="9.5703125" style="36" customWidth="1"/>
    <col min="1801" max="1801" width="9.42578125" style="36" customWidth="1"/>
    <col min="1802" max="1802" width="10.7109375" style="36" customWidth="1"/>
    <col min="1803" max="1803" width="11.85546875" style="36" customWidth="1"/>
    <col min="1804" max="1804" width="9.5703125" style="36" bestFit="1" customWidth="1"/>
    <col min="1805" max="2048" width="8.85546875" style="36"/>
    <col min="2049" max="2049" width="3.140625" style="36" customWidth="1"/>
    <col min="2050" max="2050" width="7.140625" style="36" customWidth="1"/>
    <col min="2051" max="2053" width="4.7109375" style="36" customWidth="1"/>
    <col min="2054" max="2054" width="38.7109375" style="36" customWidth="1"/>
    <col min="2055" max="2055" width="10" style="36" customWidth="1"/>
    <col min="2056" max="2056" width="9.5703125" style="36" customWidth="1"/>
    <col min="2057" max="2057" width="9.42578125" style="36" customWidth="1"/>
    <col min="2058" max="2058" width="10.7109375" style="36" customWidth="1"/>
    <col min="2059" max="2059" width="11.85546875" style="36" customWidth="1"/>
    <col min="2060" max="2060" width="9.5703125" style="36" bestFit="1" customWidth="1"/>
    <col min="2061" max="2304" width="8.85546875" style="36"/>
    <col min="2305" max="2305" width="3.140625" style="36" customWidth="1"/>
    <col min="2306" max="2306" width="7.140625" style="36" customWidth="1"/>
    <col min="2307" max="2309" width="4.7109375" style="36" customWidth="1"/>
    <col min="2310" max="2310" width="38.7109375" style="36" customWidth="1"/>
    <col min="2311" max="2311" width="10" style="36" customWidth="1"/>
    <col min="2312" max="2312" width="9.5703125" style="36" customWidth="1"/>
    <col min="2313" max="2313" width="9.42578125" style="36" customWidth="1"/>
    <col min="2314" max="2314" width="10.7109375" style="36" customWidth="1"/>
    <col min="2315" max="2315" width="11.85546875" style="36" customWidth="1"/>
    <col min="2316" max="2316" width="9.5703125" style="36" bestFit="1" customWidth="1"/>
    <col min="2317" max="2560" width="8.85546875" style="36"/>
    <col min="2561" max="2561" width="3.140625" style="36" customWidth="1"/>
    <col min="2562" max="2562" width="7.140625" style="36" customWidth="1"/>
    <col min="2563" max="2565" width="4.7109375" style="36" customWidth="1"/>
    <col min="2566" max="2566" width="38.7109375" style="36" customWidth="1"/>
    <col min="2567" max="2567" width="10" style="36" customWidth="1"/>
    <col min="2568" max="2568" width="9.5703125" style="36" customWidth="1"/>
    <col min="2569" max="2569" width="9.42578125" style="36" customWidth="1"/>
    <col min="2570" max="2570" width="10.7109375" style="36" customWidth="1"/>
    <col min="2571" max="2571" width="11.85546875" style="36" customWidth="1"/>
    <col min="2572" max="2572" width="9.5703125" style="36" bestFit="1" customWidth="1"/>
    <col min="2573" max="2816" width="8.85546875" style="36"/>
    <col min="2817" max="2817" width="3.140625" style="36" customWidth="1"/>
    <col min="2818" max="2818" width="7.140625" style="36" customWidth="1"/>
    <col min="2819" max="2821" width="4.7109375" style="36" customWidth="1"/>
    <col min="2822" max="2822" width="38.7109375" style="36" customWidth="1"/>
    <col min="2823" max="2823" width="10" style="36" customWidth="1"/>
    <col min="2824" max="2824" width="9.5703125" style="36" customWidth="1"/>
    <col min="2825" max="2825" width="9.42578125" style="36" customWidth="1"/>
    <col min="2826" max="2826" width="10.7109375" style="36" customWidth="1"/>
    <col min="2827" max="2827" width="11.85546875" style="36" customWidth="1"/>
    <col min="2828" max="2828" width="9.5703125" style="36" bestFit="1" customWidth="1"/>
    <col min="2829" max="3072" width="8.85546875" style="36"/>
    <col min="3073" max="3073" width="3.140625" style="36" customWidth="1"/>
    <col min="3074" max="3074" width="7.140625" style="36" customWidth="1"/>
    <col min="3075" max="3077" width="4.7109375" style="36" customWidth="1"/>
    <col min="3078" max="3078" width="38.7109375" style="36" customWidth="1"/>
    <col min="3079" max="3079" width="10" style="36" customWidth="1"/>
    <col min="3080" max="3080" width="9.5703125" style="36" customWidth="1"/>
    <col min="3081" max="3081" width="9.42578125" style="36" customWidth="1"/>
    <col min="3082" max="3082" width="10.7109375" style="36" customWidth="1"/>
    <col min="3083" max="3083" width="11.85546875" style="36" customWidth="1"/>
    <col min="3084" max="3084" width="9.5703125" style="36" bestFit="1" customWidth="1"/>
    <col min="3085" max="3328" width="8.85546875" style="36"/>
    <col min="3329" max="3329" width="3.140625" style="36" customWidth="1"/>
    <col min="3330" max="3330" width="7.140625" style="36" customWidth="1"/>
    <col min="3331" max="3333" width="4.7109375" style="36" customWidth="1"/>
    <col min="3334" max="3334" width="38.7109375" style="36" customWidth="1"/>
    <col min="3335" max="3335" width="10" style="36" customWidth="1"/>
    <col min="3336" max="3336" width="9.5703125" style="36" customWidth="1"/>
    <col min="3337" max="3337" width="9.42578125" style="36" customWidth="1"/>
    <col min="3338" max="3338" width="10.7109375" style="36" customWidth="1"/>
    <col min="3339" max="3339" width="11.85546875" style="36" customWidth="1"/>
    <col min="3340" max="3340" width="9.5703125" style="36" bestFit="1" customWidth="1"/>
    <col min="3341" max="3584" width="8.85546875" style="36"/>
    <col min="3585" max="3585" width="3.140625" style="36" customWidth="1"/>
    <col min="3586" max="3586" width="7.140625" style="36" customWidth="1"/>
    <col min="3587" max="3589" width="4.7109375" style="36" customWidth="1"/>
    <col min="3590" max="3590" width="38.7109375" style="36" customWidth="1"/>
    <col min="3591" max="3591" width="10" style="36" customWidth="1"/>
    <col min="3592" max="3592" width="9.5703125" style="36" customWidth="1"/>
    <col min="3593" max="3593" width="9.42578125" style="36" customWidth="1"/>
    <col min="3594" max="3594" width="10.7109375" style="36" customWidth="1"/>
    <col min="3595" max="3595" width="11.85546875" style="36" customWidth="1"/>
    <col min="3596" max="3596" width="9.5703125" style="36" bestFit="1" customWidth="1"/>
    <col min="3597" max="3840" width="8.85546875" style="36"/>
    <col min="3841" max="3841" width="3.140625" style="36" customWidth="1"/>
    <col min="3842" max="3842" width="7.140625" style="36" customWidth="1"/>
    <col min="3843" max="3845" width="4.7109375" style="36" customWidth="1"/>
    <col min="3846" max="3846" width="38.7109375" style="36" customWidth="1"/>
    <col min="3847" max="3847" width="10" style="36" customWidth="1"/>
    <col min="3848" max="3848" width="9.5703125" style="36" customWidth="1"/>
    <col min="3849" max="3849" width="9.42578125" style="36" customWidth="1"/>
    <col min="3850" max="3850" width="10.7109375" style="36" customWidth="1"/>
    <col min="3851" max="3851" width="11.85546875" style="36" customWidth="1"/>
    <col min="3852" max="3852" width="9.5703125" style="36" bestFit="1" customWidth="1"/>
    <col min="3853" max="4096" width="8.85546875" style="36"/>
    <col min="4097" max="4097" width="3.140625" style="36" customWidth="1"/>
    <col min="4098" max="4098" width="7.140625" style="36" customWidth="1"/>
    <col min="4099" max="4101" width="4.7109375" style="36" customWidth="1"/>
    <col min="4102" max="4102" width="38.7109375" style="36" customWidth="1"/>
    <col min="4103" max="4103" width="10" style="36" customWidth="1"/>
    <col min="4104" max="4104" width="9.5703125" style="36" customWidth="1"/>
    <col min="4105" max="4105" width="9.42578125" style="36" customWidth="1"/>
    <col min="4106" max="4106" width="10.7109375" style="36" customWidth="1"/>
    <col min="4107" max="4107" width="11.85546875" style="36" customWidth="1"/>
    <col min="4108" max="4108" width="9.5703125" style="36" bestFit="1" customWidth="1"/>
    <col min="4109" max="4352" width="8.85546875" style="36"/>
    <col min="4353" max="4353" width="3.140625" style="36" customWidth="1"/>
    <col min="4354" max="4354" width="7.140625" style="36" customWidth="1"/>
    <col min="4355" max="4357" width="4.7109375" style="36" customWidth="1"/>
    <col min="4358" max="4358" width="38.7109375" style="36" customWidth="1"/>
    <col min="4359" max="4359" width="10" style="36" customWidth="1"/>
    <col min="4360" max="4360" width="9.5703125" style="36" customWidth="1"/>
    <col min="4361" max="4361" width="9.42578125" style="36" customWidth="1"/>
    <col min="4362" max="4362" width="10.7109375" style="36" customWidth="1"/>
    <col min="4363" max="4363" width="11.85546875" style="36" customWidth="1"/>
    <col min="4364" max="4364" width="9.5703125" style="36" bestFit="1" customWidth="1"/>
    <col min="4365" max="4608" width="8.85546875" style="36"/>
    <col min="4609" max="4609" width="3.140625" style="36" customWidth="1"/>
    <col min="4610" max="4610" width="7.140625" style="36" customWidth="1"/>
    <col min="4611" max="4613" width="4.7109375" style="36" customWidth="1"/>
    <col min="4614" max="4614" width="38.7109375" style="36" customWidth="1"/>
    <col min="4615" max="4615" width="10" style="36" customWidth="1"/>
    <col min="4616" max="4616" width="9.5703125" style="36" customWidth="1"/>
    <col min="4617" max="4617" width="9.42578125" style="36" customWidth="1"/>
    <col min="4618" max="4618" width="10.7109375" style="36" customWidth="1"/>
    <col min="4619" max="4619" width="11.85546875" style="36" customWidth="1"/>
    <col min="4620" max="4620" width="9.5703125" style="36" bestFit="1" customWidth="1"/>
    <col min="4621" max="4864" width="8.85546875" style="36"/>
    <col min="4865" max="4865" width="3.140625" style="36" customWidth="1"/>
    <col min="4866" max="4866" width="7.140625" style="36" customWidth="1"/>
    <col min="4867" max="4869" width="4.7109375" style="36" customWidth="1"/>
    <col min="4870" max="4870" width="38.7109375" style="36" customWidth="1"/>
    <col min="4871" max="4871" width="10" style="36" customWidth="1"/>
    <col min="4872" max="4872" width="9.5703125" style="36" customWidth="1"/>
    <col min="4873" max="4873" width="9.42578125" style="36" customWidth="1"/>
    <col min="4874" max="4874" width="10.7109375" style="36" customWidth="1"/>
    <col min="4875" max="4875" width="11.85546875" style="36" customWidth="1"/>
    <col min="4876" max="4876" width="9.5703125" style="36" bestFit="1" customWidth="1"/>
    <col min="4877" max="5120" width="8.85546875" style="36"/>
    <col min="5121" max="5121" width="3.140625" style="36" customWidth="1"/>
    <col min="5122" max="5122" width="7.140625" style="36" customWidth="1"/>
    <col min="5123" max="5125" width="4.7109375" style="36" customWidth="1"/>
    <col min="5126" max="5126" width="38.7109375" style="36" customWidth="1"/>
    <col min="5127" max="5127" width="10" style="36" customWidth="1"/>
    <col min="5128" max="5128" width="9.5703125" style="36" customWidth="1"/>
    <col min="5129" max="5129" width="9.42578125" style="36" customWidth="1"/>
    <col min="5130" max="5130" width="10.7109375" style="36" customWidth="1"/>
    <col min="5131" max="5131" width="11.85546875" style="36" customWidth="1"/>
    <col min="5132" max="5132" width="9.5703125" style="36" bestFit="1" customWidth="1"/>
    <col min="5133" max="5376" width="8.85546875" style="36"/>
    <col min="5377" max="5377" width="3.140625" style="36" customWidth="1"/>
    <col min="5378" max="5378" width="7.140625" style="36" customWidth="1"/>
    <col min="5379" max="5381" width="4.7109375" style="36" customWidth="1"/>
    <col min="5382" max="5382" width="38.7109375" style="36" customWidth="1"/>
    <col min="5383" max="5383" width="10" style="36" customWidth="1"/>
    <col min="5384" max="5384" width="9.5703125" style="36" customWidth="1"/>
    <col min="5385" max="5385" width="9.42578125" style="36" customWidth="1"/>
    <col min="5386" max="5386" width="10.7109375" style="36" customWidth="1"/>
    <col min="5387" max="5387" width="11.85546875" style="36" customWidth="1"/>
    <col min="5388" max="5388" width="9.5703125" style="36" bestFit="1" customWidth="1"/>
    <col min="5389" max="5632" width="8.85546875" style="36"/>
    <col min="5633" max="5633" width="3.140625" style="36" customWidth="1"/>
    <col min="5634" max="5634" width="7.140625" style="36" customWidth="1"/>
    <col min="5635" max="5637" width="4.7109375" style="36" customWidth="1"/>
    <col min="5638" max="5638" width="38.7109375" style="36" customWidth="1"/>
    <col min="5639" max="5639" width="10" style="36" customWidth="1"/>
    <col min="5640" max="5640" width="9.5703125" style="36" customWidth="1"/>
    <col min="5641" max="5641" width="9.42578125" style="36" customWidth="1"/>
    <col min="5642" max="5642" width="10.7109375" style="36" customWidth="1"/>
    <col min="5643" max="5643" width="11.85546875" style="36" customWidth="1"/>
    <col min="5644" max="5644" width="9.5703125" style="36" bestFit="1" customWidth="1"/>
    <col min="5645" max="5888" width="8.85546875" style="36"/>
    <col min="5889" max="5889" width="3.140625" style="36" customWidth="1"/>
    <col min="5890" max="5890" width="7.140625" style="36" customWidth="1"/>
    <col min="5891" max="5893" width="4.7109375" style="36" customWidth="1"/>
    <col min="5894" max="5894" width="38.7109375" style="36" customWidth="1"/>
    <col min="5895" max="5895" width="10" style="36" customWidth="1"/>
    <col min="5896" max="5896" width="9.5703125" style="36" customWidth="1"/>
    <col min="5897" max="5897" width="9.42578125" style="36" customWidth="1"/>
    <col min="5898" max="5898" width="10.7109375" style="36" customWidth="1"/>
    <col min="5899" max="5899" width="11.85546875" style="36" customWidth="1"/>
    <col min="5900" max="5900" width="9.5703125" style="36" bestFit="1" customWidth="1"/>
    <col min="5901" max="6144" width="8.85546875" style="36"/>
    <col min="6145" max="6145" width="3.140625" style="36" customWidth="1"/>
    <col min="6146" max="6146" width="7.140625" style="36" customWidth="1"/>
    <col min="6147" max="6149" width="4.7109375" style="36" customWidth="1"/>
    <col min="6150" max="6150" width="38.7109375" style="36" customWidth="1"/>
    <col min="6151" max="6151" width="10" style="36" customWidth="1"/>
    <col min="6152" max="6152" width="9.5703125" style="36" customWidth="1"/>
    <col min="6153" max="6153" width="9.42578125" style="36" customWidth="1"/>
    <col min="6154" max="6154" width="10.7109375" style="36" customWidth="1"/>
    <col min="6155" max="6155" width="11.85546875" style="36" customWidth="1"/>
    <col min="6156" max="6156" width="9.5703125" style="36" bestFit="1" customWidth="1"/>
    <col min="6157" max="6400" width="8.85546875" style="36"/>
    <col min="6401" max="6401" width="3.140625" style="36" customWidth="1"/>
    <col min="6402" max="6402" width="7.140625" style="36" customWidth="1"/>
    <col min="6403" max="6405" width="4.7109375" style="36" customWidth="1"/>
    <col min="6406" max="6406" width="38.7109375" style="36" customWidth="1"/>
    <col min="6407" max="6407" width="10" style="36" customWidth="1"/>
    <col min="6408" max="6408" width="9.5703125" style="36" customWidth="1"/>
    <col min="6409" max="6409" width="9.42578125" style="36" customWidth="1"/>
    <col min="6410" max="6410" width="10.7109375" style="36" customWidth="1"/>
    <col min="6411" max="6411" width="11.85546875" style="36" customWidth="1"/>
    <col min="6412" max="6412" width="9.5703125" style="36" bestFit="1" customWidth="1"/>
    <col min="6413" max="6656" width="8.85546875" style="36"/>
    <col min="6657" max="6657" width="3.140625" style="36" customWidth="1"/>
    <col min="6658" max="6658" width="7.140625" style="36" customWidth="1"/>
    <col min="6659" max="6661" width="4.7109375" style="36" customWidth="1"/>
    <col min="6662" max="6662" width="38.7109375" style="36" customWidth="1"/>
    <col min="6663" max="6663" width="10" style="36" customWidth="1"/>
    <col min="6664" max="6664" width="9.5703125" style="36" customWidth="1"/>
    <col min="6665" max="6665" width="9.42578125" style="36" customWidth="1"/>
    <col min="6666" max="6666" width="10.7109375" style="36" customWidth="1"/>
    <col min="6667" max="6667" width="11.85546875" style="36" customWidth="1"/>
    <col min="6668" max="6668" width="9.5703125" style="36" bestFit="1" customWidth="1"/>
    <col min="6669" max="6912" width="8.85546875" style="36"/>
    <col min="6913" max="6913" width="3.140625" style="36" customWidth="1"/>
    <col min="6914" max="6914" width="7.140625" style="36" customWidth="1"/>
    <col min="6915" max="6917" width="4.7109375" style="36" customWidth="1"/>
    <col min="6918" max="6918" width="38.7109375" style="36" customWidth="1"/>
    <col min="6919" max="6919" width="10" style="36" customWidth="1"/>
    <col min="6920" max="6920" width="9.5703125" style="36" customWidth="1"/>
    <col min="6921" max="6921" width="9.42578125" style="36" customWidth="1"/>
    <col min="6922" max="6922" width="10.7109375" style="36" customWidth="1"/>
    <col min="6923" max="6923" width="11.85546875" style="36" customWidth="1"/>
    <col min="6924" max="6924" width="9.5703125" style="36" bestFit="1" customWidth="1"/>
    <col min="6925" max="7168" width="8.85546875" style="36"/>
    <col min="7169" max="7169" width="3.140625" style="36" customWidth="1"/>
    <col min="7170" max="7170" width="7.140625" style="36" customWidth="1"/>
    <col min="7171" max="7173" width="4.7109375" style="36" customWidth="1"/>
    <col min="7174" max="7174" width="38.7109375" style="36" customWidth="1"/>
    <col min="7175" max="7175" width="10" style="36" customWidth="1"/>
    <col min="7176" max="7176" width="9.5703125" style="36" customWidth="1"/>
    <col min="7177" max="7177" width="9.42578125" style="36" customWidth="1"/>
    <col min="7178" max="7178" width="10.7109375" style="36" customWidth="1"/>
    <col min="7179" max="7179" width="11.85546875" style="36" customWidth="1"/>
    <col min="7180" max="7180" width="9.5703125" style="36" bestFit="1" customWidth="1"/>
    <col min="7181" max="7424" width="8.85546875" style="36"/>
    <col min="7425" max="7425" width="3.140625" style="36" customWidth="1"/>
    <col min="7426" max="7426" width="7.140625" style="36" customWidth="1"/>
    <col min="7427" max="7429" width="4.7109375" style="36" customWidth="1"/>
    <col min="7430" max="7430" width="38.7109375" style="36" customWidth="1"/>
    <col min="7431" max="7431" width="10" style="36" customWidth="1"/>
    <col min="7432" max="7432" width="9.5703125" style="36" customWidth="1"/>
    <col min="7433" max="7433" width="9.42578125" style="36" customWidth="1"/>
    <col min="7434" max="7434" width="10.7109375" style="36" customWidth="1"/>
    <col min="7435" max="7435" width="11.85546875" style="36" customWidth="1"/>
    <col min="7436" max="7436" width="9.5703125" style="36" bestFit="1" customWidth="1"/>
    <col min="7437" max="7680" width="8.85546875" style="36"/>
    <col min="7681" max="7681" width="3.140625" style="36" customWidth="1"/>
    <col min="7682" max="7682" width="7.140625" style="36" customWidth="1"/>
    <col min="7683" max="7685" width="4.7109375" style="36" customWidth="1"/>
    <col min="7686" max="7686" width="38.7109375" style="36" customWidth="1"/>
    <col min="7687" max="7687" width="10" style="36" customWidth="1"/>
    <col min="7688" max="7688" width="9.5703125" style="36" customWidth="1"/>
    <col min="7689" max="7689" width="9.42578125" style="36" customWidth="1"/>
    <col min="7690" max="7690" width="10.7109375" style="36" customWidth="1"/>
    <col min="7691" max="7691" width="11.85546875" style="36" customWidth="1"/>
    <col min="7692" max="7692" width="9.5703125" style="36" bestFit="1" customWidth="1"/>
    <col min="7693" max="7936" width="8.85546875" style="36"/>
    <col min="7937" max="7937" width="3.140625" style="36" customWidth="1"/>
    <col min="7938" max="7938" width="7.140625" style="36" customWidth="1"/>
    <col min="7939" max="7941" width="4.7109375" style="36" customWidth="1"/>
    <col min="7942" max="7942" width="38.7109375" style="36" customWidth="1"/>
    <col min="7943" max="7943" width="10" style="36" customWidth="1"/>
    <col min="7944" max="7944" width="9.5703125" style="36" customWidth="1"/>
    <col min="7945" max="7945" width="9.42578125" style="36" customWidth="1"/>
    <col min="7946" max="7946" width="10.7109375" style="36" customWidth="1"/>
    <col min="7947" max="7947" width="11.85546875" style="36" customWidth="1"/>
    <col min="7948" max="7948" width="9.5703125" style="36" bestFit="1" customWidth="1"/>
    <col min="7949" max="8192" width="8.85546875" style="36"/>
    <col min="8193" max="8193" width="3.140625" style="36" customWidth="1"/>
    <col min="8194" max="8194" width="7.140625" style="36" customWidth="1"/>
    <col min="8195" max="8197" width="4.7109375" style="36" customWidth="1"/>
    <col min="8198" max="8198" width="38.7109375" style="36" customWidth="1"/>
    <col min="8199" max="8199" width="10" style="36" customWidth="1"/>
    <col min="8200" max="8200" width="9.5703125" style="36" customWidth="1"/>
    <col min="8201" max="8201" width="9.42578125" style="36" customWidth="1"/>
    <col min="8202" max="8202" width="10.7109375" style="36" customWidth="1"/>
    <col min="8203" max="8203" width="11.85546875" style="36" customWidth="1"/>
    <col min="8204" max="8204" width="9.5703125" style="36" bestFit="1" customWidth="1"/>
    <col min="8205" max="8448" width="8.85546875" style="36"/>
    <col min="8449" max="8449" width="3.140625" style="36" customWidth="1"/>
    <col min="8450" max="8450" width="7.140625" style="36" customWidth="1"/>
    <col min="8451" max="8453" width="4.7109375" style="36" customWidth="1"/>
    <col min="8454" max="8454" width="38.7109375" style="36" customWidth="1"/>
    <col min="8455" max="8455" width="10" style="36" customWidth="1"/>
    <col min="8456" max="8456" width="9.5703125" style="36" customWidth="1"/>
    <col min="8457" max="8457" width="9.42578125" style="36" customWidth="1"/>
    <col min="8458" max="8458" width="10.7109375" style="36" customWidth="1"/>
    <col min="8459" max="8459" width="11.85546875" style="36" customWidth="1"/>
    <col min="8460" max="8460" width="9.5703125" style="36" bestFit="1" customWidth="1"/>
    <col min="8461" max="8704" width="8.85546875" style="36"/>
    <col min="8705" max="8705" width="3.140625" style="36" customWidth="1"/>
    <col min="8706" max="8706" width="7.140625" style="36" customWidth="1"/>
    <col min="8707" max="8709" width="4.7109375" style="36" customWidth="1"/>
    <col min="8710" max="8710" width="38.7109375" style="36" customWidth="1"/>
    <col min="8711" max="8711" width="10" style="36" customWidth="1"/>
    <col min="8712" max="8712" width="9.5703125" style="36" customWidth="1"/>
    <col min="8713" max="8713" width="9.42578125" style="36" customWidth="1"/>
    <col min="8714" max="8714" width="10.7109375" style="36" customWidth="1"/>
    <col min="8715" max="8715" width="11.85546875" style="36" customWidth="1"/>
    <col min="8716" max="8716" width="9.5703125" style="36" bestFit="1" customWidth="1"/>
    <col min="8717" max="8960" width="8.85546875" style="36"/>
    <col min="8961" max="8961" width="3.140625" style="36" customWidth="1"/>
    <col min="8962" max="8962" width="7.140625" style="36" customWidth="1"/>
    <col min="8963" max="8965" width="4.7109375" style="36" customWidth="1"/>
    <col min="8966" max="8966" width="38.7109375" style="36" customWidth="1"/>
    <col min="8967" max="8967" width="10" style="36" customWidth="1"/>
    <col min="8968" max="8968" width="9.5703125" style="36" customWidth="1"/>
    <col min="8969" max="8969" width="9.42578125" style="36" customWidth="1"/>
    <col min="8970" max="8970" width="10.7109375" style="36" customWidth="1"/>
    <col min="8971" max="8971" width="11.85546875" style="36" customWidth="1"/>
    <col min="8972" max="8972" width="9.5703125" style="36" bestFit="1" customWidth="1"/>
    <col min="8973" max="9216" width="8.85546875" style="36"/>
    <col min="9217" max="9217" width="3.140625" style="36" customWidth="1"/>
    <col min="9218" max="9218" width="7.140625" style="36" customWidth="1"/>
    <col min="9219" max="9221" width="4.7109375" style="36" customWidth="1"/>
    <col min="9222" max="9222" width="38.7109375" style="36" customWidth="1"/>
    <col min="9223" max="9223" width="10" style="36" customWidth="1"/>
    <col min="9224" max="9224" width="9.5703125" style="36" customWidth="1"/>
    <col min="9225" max="9225" width="9.42578125" style="36" customWidth="1"/>
    <col min="9226" max="9226" width="10.7109375" style="36" customWidth="1"/>
    <col min="9227" max="9227" width="11.85546875" style="36" customWidth="1"/>
    <col min="9228" max="9228" width="9.5703125" style="36" bestFit="1" customWidth="1"/>
    <col min="9229" max="9472" width="8.85546875" style="36"/>
    <col min="9473" max="9473" width="3.140625" style="36" customWidth="1"/>
    <col min="9474" max="9474" width="7.140625" style="36" customWidth="1"/>
    <col min="9475" max="9477" width="4.7109375" style="36" customWidth="1"/>
    <col min="9478" max="9478" width="38.7109375" style="36" customWidth="1"/>
    <col min="9479" max="9479" width="10" style="36" customWidth="1"/>
    <col min="9480" max="9480" width="9.5703125" style="36" customWidth="1"/>
    <col min="9481" max="9481" width="9.42578125" style="36" customWidth="1"/>
    <col min="9482" max="9482" width="10.7109375" style="36" customWidth="1"/>
    <col min="9483" max="9483" width="11.85546875" style="36" customWidth="1"/>
    <col min="9484" max="9484" width="9.5703125" style="36" bestFit="1" customWidth="1"/>
    <col min="9485" max="9728" width="8.85546875" style="36"/>
    <col min="9729" max="9729" width="3.140625" style="36" customWidth="1"/>
    <col min="9730" max="9730" width="7.140625" style="36" customWidth="1"/>
    <col min="9731" max="9733" width="4.7109375" style="36" customWidth="1"/>
    <col min="9734" max="9734" width="38.7109375" style="36" customWidth="1"/>
    <col min="9735" max="9735" width="10" style="36" customWidth="1"/>
    <col min="9736" max="9736" width="9.5703125" style="36" customWidth="1"/>
    <col min="9737" max="9737" width="9.42578125" style="36" customWidth="1"/>
    <col min="9738" max="9738" width="10.7109375" style="36" customWidth="1"/>
    <col min="9739" max="9739" width="11.85546875" style="36" customWidth="1"/>
    <col min="9740" max="9740" width="9.5703125" style="36" bestFit="1" customWidth="1"/>
    <col min="9741" max="9984" width="8.85546875" style="36"/>
    <col min="9985" max="9985" width="3.140625" style="36" customWidth="1"/>
    <col min="9986" max="9986" width="7.140625" style="36" customWidth="1"/>
    <col min="9987" max="9989" width="4.7109375" style="36" customWidth="1"/>
    <col min="9990" max="9990" width="38.7109375" style="36" customWidth="1"/>
    <col min="9991" max="9991" width="10" style="36" customWidth="1"/>
    <col min="9992" max="9992" width="9.5703125" style="36" customWidth="1"/>
    <col min="9993" max="9993" width="9.42578125" style="36" customWidth="1"/>
    <col min="9994" max="9994" width="10.7109375" style="36" customWidth="1"/>
    <col min="9995" max="9995" width="11.85546875" style="36" customWidth="1"/>
    <col min="9996" max="9996" width="9.5703125" style="36" bestFit="1" customWidth="1"/>
    <col min="9997" max="10240" width="8.85546875" style="36"/>
    <col min="10241" max="10241" width="3.140625" style="36" customWidth="1"/>
    <col min="10242" max="10242" width="7.140625" style="36" customWidth="1"/>
    <col min="10243" max="10245" width="4.7109375" style="36" customWidth="1"/>
    <col min="10246" max="10246" width="38.7109375" style="36" customWidth="1"/>
    <col min="10247" max="10247" width="10" style="36" customWidth="1"/>
    <col min="10248" max="10248" width="9.5703125" style="36" customWidth="1"/>
    <col min="10249" max="10249" width="9.42578125" style="36" customWidth="1"/>
    <col min="10250" max="10250" width="10.7109375" style="36" customWidth="1"/>
    <col min="10251" max="10251" width="11.85546875" style="36" customWidth="1"/>
    <col min="10252" max="10252" width="9.5703125" style="36" bestFit="1" customWidth="1"/>
    <col min="10253" max="10496" width="8.85546875" style="36"/>
    <col min="10497" max="10497" width="3.140625" style="36" customWidth="1"/>
    <col min="10498" max="10498" width="7.140625" style="36" customWidth="1"/>
    <col min="10499" max="10501" width="4.7109375" style="36" customWidth="1"/>
    <col min="10502" max="10502" width="38.7109375" style="36" customWidth="1"/>
    <col min="10503" max="10503" width="10" style="36" customWidth="1"/>
    <col min="10504" max="10504" width="9.5703125" style="36" customWidth="1"/>
    <col min="10505" max="10505" width="9.42578125" style="36" customWidth="1"/>
    <col min="10506" max="10506" width="10.7109375" style="36" customWidth="1"/>
    <col min="10507" max="10507" width="11.85546875" style="36" customWidth="1"/>
    <col min="10508" max="10508" width="9.5703125" style="36" bestFit="1" customWidth="1"/>
    <col min="10509" max="10752" width="8.85546875" style="36"/>
    <col min="10753" max="10753" width="3.140625" style="36" customWidth="1"/>
    <col min="10754" max="10754" width="7.140625" style="36" customWidth="1"/>
    <col min="10755" max="10757" width="4.7109375" style="36" customWidth="1"/>
    <col min="10758" max="10758" width="38.7109375" style="36" customWidth="1"/>
    <col min="10759" max="10759" width="10" style="36" customWidth="1"/>
    <col min="10760" max="10760" width="9.5703125" style="36" customWidth="1"/>
    <col min="10761" max="10761" width="9.42578125" style="36" customWidth="1"/>
    <col min="10762" max="10762" width="10.7109375" style="36" customWidth="1"/>
    <col min="10763" max="10763" width="11.85546875" style="36" customWidth="1"/>
    <col min="10764" max="10764" width="9.5703125" style="36" bestFit="1" customWidth="1"/>
    <col min="10765" max="11008" width="8.85546875" style="36"/>
    <col min="11009" max="11009" width="3.140625" style="36" customWidth="1"/>
    <col min="11010" max="11010" width="7.140625" style="36" customWidth="1"/>
    <col min="11011" max="11013" width="4.7109375" style="36" customWidth="1"/>
    <col min="11014" max="11014" width="38.7109375" style="36" customWidth="1"/>
    <col min="11015" max="11015" width="10" style="36" customWidth="1"/>
    <col min="11016" max="11016" width="9.5703125" style="36" customWidth="1"/>
    <col min="11017" max="11017" width="9.42578125" style="36" customWidth="1"/>
    <col min="11018" max="11018" width="10.7109375" style="36" customWidth="1"/>
    <col min="11019" max="11019" width="11.85546875" style="36" customWidth="1"/>
    <col min="11020" max="11020" width="9.5703125" style="36" bestFit="1" customWidth="1"/>
    <col min="11021" max="11264" width="8.85546875" style="36"/>
    <col min="11265" max="11265" width="3.140625" style="36" customWidth="1"/>
    <col min="11266" max="11266" width="7.140625" style="36" customWidth="1"/>
    <col min="11267" max="11269" width="4.7109375" style="36" customWidth="1"/>
    <col min="11270" max="11270" width="38.7109375" style="36" customWidth="1"/>
    <col min="11271" max="11271" width="10" style="36" customWidth="1"/>
    <col min="11272" max="11272" width="9.5703125" style="36" customWidth="1"/>
    <col min="11273" max="11273" width="9.42578125" style="36" customWidth="1"/>
    <col min="11274" max="11274" width="10.7109375" style="36" customWidth="1"/>
    <col min="11275" max="11275" width="11.85546875" style="36" customWidth="1"/>
    <col min="11276" max="11276" width="9.5703125" style="36" bestFit="1" customWidth="1"/>
    <col min="11277" max="11520" width="8.85546875" style="36"/>
    <col min="11521" max="11521" width="3.140625" style="36" customWidth="1"/>
    <col min="11522" max="11522" width="7.140625" style="36" customWidth="1"/>
    <col min="11523" max="11525" width="4.7109375" style="36" customWidth="1"/>
    <col min="11526" max="11526" width="38.7109375" style="36" customWidth="1"/>
    <col min="11527" max="11527" width="10" style="36" customWidth="1"/>
    <col min="11528" max="11528" width="9.5703125" style="36" customWidth="1"/>
    <col min="11529" max="11529" width="9.42578125" style="36" customWidth="1"/>
    <col min="11530" max="11530" width="10.7109375" style="36" customWidth="1"/>
    <col min="11531" max="11531" width="11.85546875" style="36" customWidth="1"/>
    <col min="11532" max="11532" width="9.5703125" style="36" bestFit="1" customWidth="1"/>
    <col min="11533" max="11776" width="8.85546875" style="36"/>
    <col min="11777" max="11777" width="3.140625" style="36" customWidth="1"/>
    <col min="11778" max="11778" width="7.140625" style="36" customWidth="1"/>
    <col min="11779" max="11781" width="4.7109375" style="36" customWidth="1"/>
    <col min="11782" max="11782" width="38.7109375" style="36" customWidth="1"/>
    <col min="11783" max="11783" width="10" style="36" customWidth="1"/>
    <col min="11784" max="11784" width="9.5703125" style="36" customWidth="1"/>
    <col min="11785" max="11785" width="9.42578125" style="36" customWidth="1"/>
    <col min="11786" max="11786" width="10.7109375" style="36" customWidth="1"/>
    <col min="11787" max="11787" width="11.85546875" style="36" customWidth="1"/>
    <col min="11788" max="11788" width="9.5703125" style="36" bestFit="1" customWidth="1"/>
    <col min="11789" max="12032" width="8.85546875" style="36"/>
    <col min="12033" max="12033" width="3.140625" style="36" customWidth="1"/>
    <col min="12034" max="12034" width="7.140625" style="36" customWidth="1"/>
    <col min="12035" max="12037" width="4.7109375" style="36" customWidth="1"/>
    <col min="12038" max="12038" width="38.7109375" style="36" customWidth="1"/>
    <col min="12039" max="12039" width="10" style="36" customWidth="1"/>
    <col min="12040" max="12040" width="9.5703125" style="36" customWidth="1"/>
    <col min="12041" max="12041" width="9.42578125" style="36" customWidth="1"/>
    <col min="12042" max="12042" width="10.7109375" style="36" customWidth="1"/>
    <col min="12043" max="12043" width="11.85546875" style="36" customWidth="1"/>
    <col min="12044" max="12044" width="9.5703125" style="36" bestFit="1" customWidth="1"/>
    <col min="12045" max="12288" width="8.85546875" style="36"/>
    <col min="12289" max="12289" width="3.140625" style="36" customWidth="1"/>
    <col min="12290" max="12290" width="7.140625" style="36" customWidth="1"/>
    <col min="12291" max="12293" width="4.7109375" style="36" customWidth="1"/>
    <col min="12294" max="12294" width="38.7109375" style="36" customWidth="1"/>
    <col min="12295" max="12295" width="10" style="36" customWidth="1"/>
    <col min="12296" max="12296" width="9.5703125" style="36" customWidth="1"/>
    <col min="12297" max="12297" width="9.42578125" style="36" customWidth="1"/>
    <col min="12298" max="12298" width="10.7109375" style="36" customWidth="1"/>
    <col min="12299" max="12299" width="11.85546875" style="36" customWidth="1"/>
    <col min="12300" max="12300" width="9.5703125" style="36" bestFit="1" customWidth="1"/>
    <col min="12301" max="12544" width="8.85546875" style="36"/>
    <col min="12545" max="12545" width="3.140625" style="36" customWidth="1"/>
    <col min="12546" max="12546" width="7.140625" style="36" customWidth="1"/>
    <col min="12547" max="12549" width="4.7109375" style="36" customWidth="1"/>
    <col min="12550" max="12550" width="38.7109375" style="36" customWidth="1"/>
    <col min="12551" max="12551" width="10" style="36" customWidth="1"/>
    <col min="12552" max="12552" width="9.5703125" style="36" customWidth="1"/>
    <col min="12553" max="12553" width="9.42578125" style="36" customWidth="1"/>
    <col min="12554" max="12554" width="10.7109375" style="36" customWidth="1"/>
    <col min="12555" max="12555" width="11.85546875" style="36" customWidth="1"/>
    <col min="12556" max="12556" width="9.5703125" style="36" bestFit="1" customWidth="1"/>
    <col min="12557" max="12800" width="8.85546875" style="36"/>
    <col min="12801" max="12801" width="3.140625" style="36" customWidth="1"/>
    <col min="12802" max="12802" width="7.140625" style="36" customWidth="1"/>
    <col min="12803" max="12805" width="4.7109375" style="36" customWidth="1"/>
    <col min="12806" max="12806" width="38.7109375" style="36" customWidth="1"/>
    <col min="12807" max="12807" width="10" style="36" customWidth="1"/>
    <col min="12808" max="12808" width="9.5703125" style="36" customWidth="1"/>
    <col min="12809" max="12809" width="9.42578125" style="36" customWidth="1"/>
    <col min="12810" max="12810" width="10.7109375" style="36" customWidth="1"/>
    <col min="12811" max="12811" width="11.85546875" style="36" customWidth="1"/>
    <col min="12812" max="12812" width="9.5703125" style="36" bestFit="1" customWidth="1"/>
    <col min="12813" max="13056" width="8.85546875" style="36"/>
    <col min="13057" max="13057" width="3.140625" style="36" customWidth="1"/>
    <col min="13058" max="13058" width="7.140625" style="36" customWidth="1"/>
    <col min="13059" max="13061" width="4.7109375" style="36" customWidth="1"/>
    <col min="13062" max="13062" width="38.7109375" style="36" customWidth="1"/>
    <col min="13063" max="13063" width="10" style="36" customWidth="1"/>
    <col min="13064" max="13064" width="9.5703125" style="36" customWidth="1"/>
    <col min="13065" max="13065" width="9.42578125" style="36" customWidth="1"/>
    <col min="13066" max="13066" width="10.7109375" style="36" customWidth="1"/>
    <col min="13067" max="13067" width="11.85546875" style="36" customWidth="1"/>
    <col min="13068" max="13068" width="9.5703125" style="36" bestFit="1" customWidth="1"/>
    <col min="13069" max="13312" width="8.85546875" style="36"/>
    <col min="13313" max="13313" width="3.140625" style="36" customWidth="1"/>
    <col min="13314" max="13314" width="7.140625" style="36" customWidth="1"/>
    <col min="13315" max="13317" width="4.7109375" style="36" customWidth="1"/>
    <col min="13318" max="13318" width="38.7109375" style="36" customWidth="1"/>
    <col min="13319" max="13319" width="10" style="36" customWidth="1"/>
    <col min="13320" max="13320" width="9.5703125" style="36" customWidth="1"/>
    <col min="13321" max="13321" width="9.42578125" style="36" customWidth="1"/>
    <col min="13322" max="13322" width="10.7109375" style="36" customWidth="1"/>
    <col min="13323" max="13323" width="11.85546875" style="36" customWidth="1"/>
    <col min="13324" max="13324" width="9.5703125" style="36" bestFit="1" customWidth="1"/>
    <col min="13325" max="13568" width="8.85546875" style="36"/>
    <col min="13569" max="13569" width="3.140625" style="36" customWidth="1"/>
    <col min="13570" max="13570" width="7.140625" style="36" customWidth="1"/>
    <col min="13571" max="13573" width="4.7109375" style="36" customWidth="1"/>
    <col min="13574" max="13574" width="38.7109375" style="36" customWidth="1"/>
    <col min="13575" max="13575" width="10" style="36" customWidth="1"/>
    <col min="13576" max="13576" width="9.5703125" style="36" customWidth="1"/>
    <col min="13577" max="13577" width="9.42578125" style="36" customWidth="1"/>
    <col min="13578" max="13578" width="10.7109375" style="36" customWidth="1"/>
    <col min="13579" max="13579" width="11.85546875" style="36" customWidth="1"/>
    <col min="13580" max="13580" width="9.5703125" style="36" bestFit="1" customWidth="1"/>
    <col min="13581" max="13824" width="8.85546875" style="36"/>
    <col min="13825" max="13825" width="3.140625" style="36" customWidth="1"/>
    <col min="13826" max="13826" width="7.140625" style="36" customWidth="1"/>
    <col min="13827" max="13829" width="4.7109375" style="36" customWidth="1"/>
    <col min="13830" max="13830" width="38.7109375" style="36" customWidth="1"/>
    <col min="13831" max="13831" width="10" style="36" customWidth="1"/>
    <col min="13832" max="13832" width="9.5703125" style="36" customWidth="1"/>
    <col min="13833" max="13833" width="9.42578125" style="36" customWidth="1"/>
    <col min="13834" max="13834" width="10.7109375" style="36" customWidth="1"/>
    <col min="13835" max="13835" width="11.85546875" style="36" customWidth="1"/>
    <col min="13836" max="13836" width="9.5703125" style="36" bestFit="1" customWidth="1"/>
    <col min="13837" max="14080" width="8.85546875" style="36"/>
    <col min="14081" max="14081" width="3.140625" style="36" customWidth="1"/>
    <col min="14082" max="14082" width="7.140625" style="36" customWidth="1"/>
    <col min="14083" max="14085" width="4.7109375" style="36" customWidth="1"/>
    <col min="14086" max="14086" width="38.7109375" style="36" customWidth="1"/>
    <col min="14087" max="14087" width="10" style="36" customWidth="1"/>
    <col min="14088" max="14088" width="9.5703125" style="36" customWidth="1"/>
    <col min="14089" max="14089" width="9.42578125" style="36" customWidth="1"/>
    <col min="14090" max="14090" width="10.7109375" style="36" customWidth="1"/>
    <col min="14091" max="14091" width="11.85546875" style="36" customWidth="1"/>
    <col min="14092" max="14092" width="9.5703125" style="36" bestFit="1" customWidth="1"/>
    <col min="14093" max="14336" width="8.85546875" style="36"/>
    <col min="14337" max="14337" width="3.140625" style="36" customWidth="1"/>
    <col min="14338" max="14338" width="7.140625" style="36" customWidth="1"/>
    <col min="14339" max="14341" width="4.7109375" style="36" customWidth="1"/>
    <col min="14342" max="14342" width="38.7109375" style="36" customWidth="1"/>
    <col min="14343" max="14343" width="10" style="36" customWidth="1"/>
    <col min="14344" max="14344" width="9.5703125" style="36" customWidth="1"/>
    <col min="14345" max="14345" width="9.42578125" style="36" customWidth="1"/>
    <col min="14346" max="14346" width="10.7109375" style="36" customWidth="1"/>
    <col min="14347" max="14347" width="11.85546875" style="36" customWidth="1"/>
    <col min="14348" max="14348" width="9.5703125" style="36" bestFit="1" customWidth="1"/>
    <col min="14349" max="14592" width="8.85546875" style="36"/>
    <col min="14593" max="14593" width="3.140625" style="36" customWidth="1"/>
    <col min="14594" max="14594" width="7.140625" style="36" customWidth="1"/>
    <col min="14595" max="14597" width="4.7109375" style="36" customWidth="1"/>
    <col min="14598" max="14598" width="38.7109375" style="36" customWidth="1"/>
    <col min="14599" max="14599" width="10" style="36" customWidth="1"/>
    <col min="14600" max="14600" width="9.5703125" style="36" customWidth="1"/>
    <col min="14601" max="14601" width="9.42578125" style="36" customWidth="1"/>
    <col min="14602" max="14602" width="10.7109375" style="36" customWidth="1"/>
    <col min="14603" max="14603" width="11.85546875" style="36" customWidth="1"/>
    <col min="14604" max="14604" width="9.5703125" style="36" bestFit="1" customWidth="1"/>
    <col min="14605" max="14848" width="8.85546875" style="36"/>
    <col min="14849" max="14849" width="3.140625" style="36" customWidth="1"/>
    <col min="14850" max="14850" width="7.140625" style="36" customWidth="1"/>
    <col min="14851" max="14853" width="4.7109375" style="36" customWidth="1"/>
    <col min="14854" max="14854" width="38.7109375" style="36" customWidth="1"/>
    <col min="14855" max="14855" width="10" style="36" customWidth="1"/>
    <col min="14856" max="14856" width="9.5703125" style="36" customWidth="1"/>
    <col min="14857" max="14857" width="9.42578125" style="36" customWidth="1"/>
    <col min="14858" max="14858" width="10.7109375" style="36" customWidth="1"/>
    <col min="14859" max="14859" width="11.85546875" style="36" customWidth="1"/>
    <col min="14860" max="14860" width="9.5703125" style="36" bestFit="1" customWidth="1"/>
    <col min="14861" max="15104" width="8.85546875" style="36"/>
    <col min="15105" max="15105" width="3.140625" style="36" customWidth="1"/>
    <col min="15106" max="15106" width="7.140625" style="36" customWidth="1"/>
    <col min="15107" max="15109" width="4.7109375" style="36" customWidth="1"/>
    <col min="15110" max="15110" width="38.7109375" style="36" customWidth="1"/>
    <col min="15111" max="15111" width="10" style="36" customWidth="1"/>
    <col min="15112" max="15112" width="9.5703125" style="36" customWidth="1"/>
    <col min="15113" max="15113" width="9.42578125" style="36" customWidth="1"/>
    <col min="15114" max="15114" width="10.7109375" style="36" customWidth="1"/>
    <col min="15115" max="15115" width="11.85546875" style="36" customWidth="1"/>
    <col min="15116" max="15116" width="9.5703125" style="36" bestFit="1" customWidth="1"/>
    <col min="15117" max="15360" width="8.85546875" style="36"/>
    <col min="15361" max="15361" width="3.140625" style="36" customWidth="1"/>
    <col min="15362" max="15362" width="7.140625" style="36" customWidth="1"/>
    <col min="15363" max="15365" width="4.7109375" style="36" customWidth="1"/>
    <col min="15366" max="15366" width="38.7109375" style="36" customWidth="1"/>
    <col min="15367" max="15367" width="10" style="36" customWidth="1"/>
    <col min="15368" max="15368" width="9.5703125" style="36" customWidth="1"/>
    <col min="15369" max="15369" width="9.42578125" style="36" customWidth="1"/>
    <col min="15370" max="15370" width="10.7109375" style="36" customWidth="1"/>
    <col min="15371" max="15371" width="11.85546875" style="36" customWidth="1"/>
    <col min="15372" max="15372" width="9.5703125" style="36" bestFit="1" customWidth="1"/>
    <col min="15373" max="15616" width="8.85546875" style="36"/>
    <col min="15617" max="15617" width="3.140625" style="36" customWidth="1"/>
    <col min="15618" max="15618" width="7.140625" style="36" customWidth="1"/>
    <col min="15619" max="15621" width="4.7109375" style="36" customWidth="1"/>
    <col min="15622" max="15622" width="38.7109375" style="36" customWidth="1"/>
    <col min="15623" max="15623" width="10" style="36" customWidth="1"/>
    <col min="15624" max="15624" width="9.5703125" style="36" customWidth="1"/>
    <col min="15625" max="15625" width="9.42578125" style="36" customWidth="1"/>
    <col min="15626" max="15626" width="10.7109375" style="36" customWidth="1"/>
    <col min="15627" max="15627" width="11.85546875" style="36" customWidth="1"/>
    <col min="15628" max="15628" width="9.5703125" style="36" bestFit="1" customWidth="1"/>
    <col min="15629" max="15872" width="8.85546875" style="36"/>
    <col min="15873" max="15873" width="3.140625" style="36" customWidth="1"/>
    <col min="15874" max="15874" width="7.140625" style="36" customWidth="1"/>
    <col min="15875" max="15877" width="4.7109375" style="36" customWidth="1"/>
    <col min="15878" max="15878" width="38.7109375" style="36" customWidth="1"/>
    <col min="15879" max="15879" width="10" style="36" customWidth="1"/>
    <col min="15880" max="15880" width="9.5703125" style="36" customWidth="1"/>
    <col min="15881" max="15881" width="9.42578125" style="36" customWidth="1"/>
    <col min="15882" max="15882" width="10.7109375" style="36" customWidth="1"/>
    <col min="15883" max="15883" width="11.85546875" style="36" customWidth="1"/>
    <col min="15884" max="15884" width="9.5703125" style="36" bestFit="1" customWidth="1"/>
    <col min="15885" max="16128" width="8.85546875" style="36"/>
    <col min="16129" max="16129" width="3.140625" style="36" customWidth="1"/>
    <col min="16130" max="16130" width="7.140625" style="36" customWidth="1"/>
    <col min="16131" max="16133" width="4.7109375" style="36" customWidth="1"/>
    <col min="16134" max="16134" width="38.7109375" style="36" customWidth="1"/>
    <col min="16135" max="16135" width="10" style="36" customWidth="1"/>
    <col min="16136" max="16136" width="9.5703125" style="36" customWidth="1"/>
    <col min="16137" max="16137" width="9.42578125" style="36" customWidth="1"/>
    <col min="16138" max="16138" width="10.7109375" style="36" customWidth="1"/>
    <col min="16139" max="16139" width="11.85546875" style="36" customWidth="1"/>
    <col min="16140" max="16140" width="9.5703125" style="36" bestFit="1" customWidth="1"/>
    <col min="16141" max="16384" width="8.85546875" style="36"/>
  </cols>
  <sheetData>
    <row r="1" spans="1:14" s="36" customFormat="1" ht="15.75" x14ac:dyDescent="0.25">
      <c r="A1" s="35"/>
      <c r="B1" s="35"/>
      <c r="C1" s="35"/>
      <c r="D1" s="35"/>
      <c r="E1" s="35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36" customFormat="1" ht="20.25" x14ac:dyDescent="0.3">
      <c r="A2" s="317" t="s">
        <v>66</v>
      </c>
      <c r="B2" s="317"/>
      <c r="C2" s="317"/>
      <c r="D2" s="317"/>
      <c r="E2" s="317"/>
      <c r="F2" s="317"/>
      <c r="G2" s="317"/>
      <c r="H2" s="317"/>
      <c r="I2" s="317"/>
      <c r="J2" s="37"/>
      <c r="K2" s="37"/>
      <c r="L2" s="318" t="s">
        <v>67</v>
      </c>
      <c r="M2" s="319"/>
      <c r="N2" s="319"/>
    </row>
    <row r="3" spans="1:14" s="36" customFormat="1" ht="15.75" x14ac:dyDescent="0.25">
      <c r="A3" s="35"/>
      <c r="B3" s="35"/>
      <c r="C3" s="35"/>
      <c r="D3" s="35"/>
      <c r="E3" s="35"/>
      <c r="F3" s="38"/>
      <c r="G3" s="38"/>
      <c r="H3" s="38"/>
      <c r="I3" s="38"/>
      <c r="J3" s="37"/>
      <c r="K3" s="37"/>
      <c r="L3" s="39"/>
      <c r="M3" s="39"/>
      <c r="N3" s="300"/>
    </row>
    <row r="4" spans="1:14" s="36" customFormat="1" ht="15.75" x14ac:dyDescent="0.25">
      <c r="A4" s="320" t="s">
        <v>68</v>
      </c>
      <c r="B4" s="320"/>
      <c r="C4" s="320"/>
      <c r="D4" s="320"/>
      <c r="E4" s="320"/>
      <c r="F4" s="320"/>
      <c r="G4" s="320"/>
      <c r="H4" s="320"/>
      <c r="I4" s="320"/>
      <c r="J4" s="40"/>
      <c r="K4" s="40"/>
      <c r="L4" s="41"/>
      <c r="M4" s="41"/>
      <c r="N4" s="206"/>
    </row>
    <row r="5" spans="1:14" s="36" customFormat="1" x14ac:dyDescent="0.2">
      <c r="A5" s="35"/>
      <c r="B5" s="35"/>
      <c r="C5" s="35"/>
      <c r="D5" s="35"/>
      <c r="E5" s="35"/>
      <c r="F5" s="35"/>
      <c r="G5" s="35"/>
      <c r="H5" s="42"/>
      <c r="I5" s="42"/>
      <c r="J5" s="40"/>
      <c r="K5" s="40"/>
      <c r="L5" s="41"/>
      <c r="M5" s="41"/>
      <c r="N5" s="206"/>
    </row>
    <row r="6" spans="1:14" s="36" customFormat="1" ht="15.75" x14ac:dyDescent="0.25">
      <c r="A6" s="321" t="s">
        <v>69</v>
      </c>
      <c r="B6" s="321"/>
      <c r="C6" s="321"/>
      <c r="D6" s="321"/>
      <c r="E6" s="321"/>
      <c r="F6" s="321"/>
      <c r="G6" s="321"/>
      <c r="H6" s="321"/>
      <c r="I6" s="321"/>
      <c r="J6" s="40"/>
      <c r="K6" s="40"/>
      <c r="L6" s="41"/>
      <c r="M6" s="41"/>
      <c r="N6" s="206"/>
    </row>
    <row r="7" spans="1:14" s="36" customFormat="1" x14ac:dyDescent="0.2">
      <c r="A7" s="35"/>
      <c r="B7" s="35"/>
      <c r="C7" s="35"/>
      <c r="D7" s="35"/>
      <c r="E7" s="35"/>
      <c r="F7" s="35"/>
      <c r="G7" s="35"/>
      <c r="H7" s="42"/>
      <c r="I7" s="42"/>
      <c r="J7" s="40"/>
      <c r="K7" s="40"/>
      <c r="L7" s="41"/>
      <c r="M7" s="41"/>
      <c r="N7" s="206"/>
    </row>
    <row r="8" spans="1:14" s="36" customFormat="1" ht="13.5" thickBot="1" x14ac:dyDescent="0.25">
      <c r="A8" s="43"/>
      <c r="B8" s="43"/>
      <c r="C8" s="43"/>
      <c r="D8" s="43"/>
      <c r="E8" s="43"/>
      <c r="F8" s="43"/>
      <c r="G8" s="44"/>
      <c r="H8" s="45"/>
      <c r="I8" s="45"/>
      <c r="J8" s="45"/>
      <c r="K8" s="45"/>
      <c r="L8" s="45"/>
      <c r="M8" s="45" t="s">
        <v>70</v>
      </c>
      <c r="N8" s="206"/>
    </row>
    <row r="9" spans="1:14" s="36" customFormat="1" ht="23.25" customHeight="1" thickBot="1" x14ac:dyDescent="0.25">
      <c r="A9" s="46" t="s">
        <v>71</v>
      </c>
      <c r="B9" s="322" t="s">
        <v>72</v>
      </c>
      <c r="C9" s="323"/>
      <c r="D9" s="47" t="s">
        <v>73</v>
      </c>
      <c r="E9" s="48" t="s">
        <v>19</v>
      </c>
      <c r="F9" s="48" t="s">
        <v>74</v>
      </c>
      <c r="G9" s="49" t="s">
        <v>75</v>
      </c>
      <c r="H9" s="50" t="s">
        <v>76</v>
      </c>
      <c r="I9" s="51" t="s">
        <v>77</v>
      </c>
      <c r="J9" s="50" t="s">
        <v>78</v>
      </c>
      <c r="K9" s="51" t="s">
        <v>79</v>
      </c>
      <c r="L9" s="299" t="s">
        <v>80</v>
      </c>
      <c r="M9" s="52" t="s">
        <v>81</v>
      </c>
      <c r="N9" s="206"/>
    </row>
    <row r="10" spans="1:14" s="36" customFormat="1" ht="23.25" customHeight="1" thickBot="1" x14ac:dyDescent="0.25">
      <c r="A10" s="53" t="s">
        <v>82</v>
      </c>
      <c r="B10" s="324" t="s">
        <v>83</v>
      </c>
      <c r="C10" s="325"/>
      <c r="D10" s="325"/>
      <c r="E10" s="325"/>
      <c r="F10" s="325"/>
      <c r="G10" s="54">
        <f>G11+G124</f>
        <v>41035.754000000001</v>
      </c>
      <c r="H10" s="54">
        <f>H11+H124</f>
        <v>10801.05667</v>
      </c>
      <c r="I10" s="54">
        <f>I11+I124</f>
        <v>51836.810670000006</v>
      </c>
      <c r="J10" s="55">
        <v>0</v>
      </c>
      <c r="K10" s="55">
        <f>+I10+J10</f>
        <v>51836.810670000006</v>
      </c>
      <c r="L10" s="55">
        <f>+L11+L124</f>
        <v>2.5579538487363607E-13</v>
      </c>
      <c r="M10" s="55">
        <f>+K10+L10</f>
        <v>51836.810670000006</v>
      </c>
      <c r="N10" s="206" t="s">
        <v>65</v>
      </c>
    </row>
    <row r="11" spans="1:14" s="36" customFormat="1" ht="13.5" customHeight="1" thickBot="1" x14ac:dyDescent="0.25">
      <c r="A11" s="56"/>
      <c r="B11" s="326" t="s">
        <v>84</v>
      </c>
      <c r="C11" s="327"/>
      <c r="D11" s="327"/>
      <c r="E11" s="327"/>
      <c r="F11" s="327"/>
      <c r="G11" s="57">
        <f>G12+G42+G45+G48+G55+G118+G121</f>
        <v>6035.7539999999999</v>
      </c>
      <c r="H11" s="57">
        <f>H12+H42+H45+H48+H55+H118+H121</f>
        <v>794.34690000000001</v>
      </c>
      <c r="I11" s="57">
        <f>I12+I42+I45+I48+I55+I118+I121</f>
        <v>6830.1009000000013</v>
      </c>
      <c r="J11" s="58">
        <v>0</v>
      </c>
      <c r="K11" s="58">
        <f t="shared" ref="K11:K75" si="0">+I11+J11</f>
        <v>6830.1009000000013</v>
      </c>
      <c r="L11" s="58">
        <v>0</v>
      </c>
      <c r="M11" s="58">
        <f t="shared" ref="M11:M74" si="1">+K11+L11</f>
        <v>6830.1009000000013</v>
      </c>
      <c r="N11" s="206"/>
    </row>
    <row r="12" spans="1:14" s="36" customFormat="1" ht="13.5" hidden="1" thickBot="1" x14ac:dyDescent="0.25">
      <c r="A12" s="59" t="s">
        <v>82</v>
      </c>
      <c r="B12" s="328" t="s">
        <v>85</v>
      </c>
      <c r="C12" s="329"/>
      <c r="D12" s="329" t="s">
        <v>86</v>
      </c>
      <c r="E12" s="329" t="s">
        <v>86</v>
      </c>
      <c r="F12" s="60" t="s">
        <v>87</v>
      </c>
      <c r="G12" s="61">
        <f>G13+G15+G17+G19+G21+G23+G25+G27+G30+G32+G34+G38+G40+G36</f>
        <v>2000</v>
      </c>
      <c r="H12" s="61">
        <f>H13+H15+H17+H19+H21+H23+H25+H27+H30+H32+H34+H38+H40+H36</f>
        <v>555.89099999999996</v>
      </c>
      <c r="I12" s="61">
        <f>I13+I15+I17+I19+I21+I23+I25+I27+I30+I32+I34+I38+I40+I36</f>
        <v>2555.8910000000001</v>
      </c>
      <c r="J12" s="61">
        <v>0</v>
      </c>
      <c r="K12" s="61">
        <f t="shared" si="0"/>
        <v>2555.8910000000001</v>
      </c>
      <c r="L12" s="62"/>
      <c r="M12" s="62">
        <f t="shared" si="1"/>
        <v>2555.8910000000001</v>
      </c>
      <c r="N12" s="206"/>
    </row>
    <row r="13" spans="1:14" s="36" customFormat="1" ht="13.5" hidden="1" thickBot="1" x14ac:dyDescent="0.25">
      <c r="A13" s="63" t="s">
        <v>82</v>
      </c>
      <c r="B13" s="64" t="s">
        <v>88</v>
      </c>
      <c r="C13" s="65" t="s">
        <v>89</v>
      </c>
      <c r="D13" s="66" t="s">
        <v>86</v>
      </c>
      <c r="E13" s="66" t="s">
        <v>86</v>
      </c>
      <c r="F13" s="67" t="s">
        <v>90</v>
      </c>
      <c r="G13" s="68">
        <v>2000</v>
      </c>
      <c r="H13" s="68">
        <f>+H14</f>
        <v>263.577</v>
      </c>
      <c r="I13" s="69">
        <f t="shared" ref="I13:I41" si="2">+G13+H13</f>
        <v>2263.5770000000002</v>
      </c>
      <c r="J13" s="70">
        <v>0</v>
      </c>
      <c r="K13" s="70">
        <f t="shared" si="0"/>
        <v>2263.5770000000002</v>
      </c>
      <c r="L13" s="62"/>
      <c r="M13" s="62">
        <f t="shared" si="1"/>
        <v>2263.5770000000002</v>
      </c>
      <c r="N13" s="206"/>
    </row>
    <row r="14" spans="1:14" s="36" customFormat="1" ht="13.5" hidden="1" thickBot="1" x14ac:dyDescent="0.25">
      <c r="A14" s="71"/>
      <c r="B14" s="72"/>
      <c r="C14" s="73"/>
      <c r="D14" s="74">
        <v>3299</v>
      </c>
      <c r="E14" s="74">
        <v>5901</v>
      </c>
      <c r="F14" s="75" t="s">
        <v>91</v>
      </c>
      <c r="G14" s="76">
        <v>2000</v>
      </c>
      <c r="H14" s="76">
        <v>263.577</v>
      </c>
      <c r="I14" s="77">
        <f t="shared" si="2"/>
        <v>2263.5770000000002</v>
      </c>
      <c r="J14" s="78">
        <v>0</v>
      </c>
      <c r="K14" s="78">
        <f t="shared" si="0"/>
        <v>2263.5770000000002</v>
      </c>
      <c r="L14" s="62"/>
      <c r="M14" s="62">
        <f t="shared" si="1"/>
        <v>2263.5770000000002</v>
      </c>
      <c r="N14" s="206"/>
    </row>
    <row r="15" spans="1:14" s="36" customFormat="1" ht="34.5" hidden="1" thickBot="1" x14ac:dyDescent="0.25">
      <c r="A15" s="79" t="s">
        <v>82</v>
      </c>
      <c r="B15" s="80">
        <v>4010129</v>
      </c>
      <c r="C15" s="81" t="s">
        <v>89</v>
      </c>
      <c r="D15" s="80" t="s">
        <v>86</v>
      </c>
      <c r="E15" s="80" t="s">
        <v>86</v>
      </c>
      <c r="F15" s="82" t="s">
        <v>92</v>
      </c>
      <c r="G15" s="83">
        <v>0</v>
      </c>
      <c r="H15" s="83">
        <v>21.402000000000001</v>
      </c>
      <c r="I15" s="84">
        <f t="shared" si="2"/>
        <v>21.402000000000001</v>
      </c>
      <c r="J15" s="85">
        <v>0</v>
      </c>
      <c r="K15" s="85">
        <f t="shared" si="0"/>
        <v>21.402000000000001</v>
      </c>
      <c r="L15" s="62"/>
      <c r="M15" s="62">
        <f t="shared" si="1"/>
        <v>21.402000000000001</v>
      </c>
      <c r="N15" s="206"/>
    </row>
    <row r="16" spans="1:14" s="36" customFormat="1" ht="13.5" hidden="1" thickBot="1" x14ac:dyDescent="0.25">
      <c r="A16" s="86"/>
      <c r="B16" s="87"/>
      <c r="C16" s="88"/>
      <c r="D16" s="89">
        <v>3299</v>
      </c>
      <c r="E16" s="89">
        <v>5909</v>
      </c>
      <c r="F16" s="90" t="s">
        <v>93</v>
      </c>
      <c r="G16" s="91">
        <v>0</v>
      </c>
      <c r="H16" s="91">
        <v>21.402000000000001</v>
      </c>
      <c r="I16" s="92">
        <f t="shared" si="2"/>
        <v>21.402000000000001</v>
      </c>
      <c r="J16" s="78">
        <v>0</v>
      </c>
      <c r="K16" s="78">
        <f t="shared" si="0"/>
        <v>21.402000000000001</v>
      </c>
      <c r="L16" s="62"/>
      <c r="M16" s="62">
        <f t="shared" si="1"/>
        <v>21.402000000000001</v>
      </c>
      <c r="N16" s="206"/>
    </row>
    <row r="17" spans="1:14" s="36" customFormat="1" ht="13.5" hidden="1" thickBot="1" x14ac:dyDescent="0.25">
      <c r="A17" s="63" t="s">
        <v>82</v>
      </c>
      <c r="B17" s="66">
        <v>4010142</v>
      </c>
      <c r="C17" s="93" t="s">
        <v>89</v>
      </c>
      <c r="D17" s="66" t="s">
        <v>86</v>
      </c>
      <c r="E17" s="66" t="s">
        <v>86</v>
      </c>
      <c r="F17" s="82" t="s">
        <v>94</v>
      </c>
      <c r="G17" s="83">
        <v>0</v>
      </c>
      <c r="H17" s="83">
        <v>9.9120000000000008</v>
      </c>
      <c r="I17" s="84">
        <f t="shared" si="2"/>
        <v>9.9120000000000008</v>
      </c>
      <c r="J17" s="85">
        <v>0</v>
      </c>
      <c r="K17" s="85">
        <f t="shared" si="0"/>
        <v>9.9120000000000008</v>
      </c>
      <c r="L17" s="62"/>
      <c r="M17" s="62">
        <f t="shared" si="1"/>
        <v>9.9120000000000008</v>
      </c>
      <c r="N17" s="297"/>
    </row>
    <row r="18" spans="1:14" s="36" customFormat="1" ht="13.5" hidden="1" thickBot="1" x14ac:dyDescent="0.25">
      <c r="A18" s="86"/>
      <c r="B18" s="87"/>
      <c r="C18" s="88"/>
      <c r="D18" s="89">
        <v>3299</v>
      </c>
      <c r="E18" s="89">
        <v>5909</v>
      </c>
      <c r="F18" s="90" t="s">
        <v>93</v>
      </c>
      <c r="G18" s="91">
        <v>0</v>
      </c>
      <c r="H18" s="91">
        <v>9.9120000000000008</v>
      </c>
      <c r="I18" s="92">
        <f t="shared" si="2"/>
        <v>9.9120000000000008</v>
      </c>
      <c r="J18" s="78">
        <v>0</v>
      </c>
      <c r="K18" s="78">
        <f t="shared" si="0"/>
        <v>9.9120000000000008</v>
      </c>
      <c r="L18" s="62"/>
      <c r="M18" s="62">
        <f t="shared" si="1"/>
        <v>9.9120000000000008</v>
      </c>
      <c r="N18" s="297"/>
    </row>
    <row r="19" spans="1:14" s="36" customFormat="1" ht="34.5" hidden="1" thickBot="1" x14ac:dyDescent="0.25">
      <c r="A19" s="94" t="s">
        <v>82</v>
      </c>
      <c r="B19" s="95">
        <v>4010179</v>
      </c>
      <c r="C19" s="96">
        <v>2008</v>
      </c>
      <c r="D19" s="95" t="s">
        <v>86</v>
      </c>
      <c r="E19" s="95" t="s">
        <v>86</v>
      </c>
      <c r="F19" s="97" t="s">
        <v>95</v>
      </c>
      <c r="G19" s="98">
        <v>0</v>
      </c>
      <c r="H19" s="98">
        <v>32</v>
      </c>
      <c r="I19" s="70">
        <f t="shared" si="2"/>
        <v>32</v>
      </c>
      <c r="J19" s="85">
        <v>0</v>
      </c>
      <c r="K19" s="85">
        <f t="shared" si="0"/>
        <v>32</v>
      </c>
      <c r="L19" s="62"/>
      <c r="M19" s="62">
        <f t="shared" si="1"/>
        <v>32</v>
      </c>
      <c r="N19" s="297"/>
    </row>
    <row r="20" spans="1:14" s="36" customFormat="1" ht="13.5" hidden="1" thickBot="1" x14ac:dyDescent="0.25">
      <c r="A20" s="99"/>
      <c r="B20" s="100" t="s">
        <v>96</v>
      </c>
      <c r="C20" s="101"/>
      <c r="D20" s="100">
        <v>3299</v>
      </c>
      <c r="E20" s="100">
        <v>5321</v>
      </c>
      <c r="F20" s="102" t="s">
        <v>97</v>
      </c>
      <c r="G20" s="103">
        <v>0</v>
      </c>
      <c r="H20" s="103">
        <v>32</v>
      </c>
      <c r="I20" s="104">
        <f t="shared" si="2"/>
        <v>32</v>
      </c>
      <c r="J20" s="78">
        <v>0</v>
      </c>
      <c r="K20" s="78">
        <f t="shared" si="0"/>
        <v>32</v>
      </c>
      <c r="L20" s="62"/>
      <c r="M20" s="62">
        <f t="shared" si="1"/>
        <v>32</v>
      </c>
      <c r="N20" s="297"/>
    </row>
    <row r="21" spans="1:14" s="36" customFormat="1" ht="23.25" hidden="1" thickBot="1" x14ac:dyDescent="0.25">
      <c r="A21" s="79" t="s">
        <v>82</v>
      </c>
      <c r="B21" s="80">
        <v>4010193</v>
      </c>
      <c r="C21" s="105" t="s">
        <v>89</v>
      </c>
      <c r="D21" s="80" t="s">
        <v>86</v>
      </c>
      <c r="E21" s="80" t="s">
        <v>86</v>
      </c>
      <c r="F21" s="106" t="s">
        <v>98</v>
      </c>
      <c r="G21" s="83">
        <v>0</v>
      </c>
      <c r="H21" s="83">
        <v>10</v>
      </c>
      <c r="I21" s="84">
        <f t="shared" si="2"/>
        <v>10</v>
      </c>
      <c r="J21" s="85">
        <v>0</v>
      </c>
      <c r="K21" s="85">
        <f t="shared" si="0"/>
        <v>10</v>
      </c>
      <c r="L21" s="62"/>
      <c r="M21" s="62">
        <f t="shared" si="1"/>
        <v>10</v>
      </c>
      <c r="N21" s="297"/>
    </row>
    <row r="22" spans="1:14" s="36" customFormat="1" ht="13.5" hidden="1" thickBot="1" x14ac:dyDescent="0.25">
      <c r="A22" s="86"/>
      <c r="B22" s="107" t="s">
        <v>96</v>
      </c>
      <c r="C22" s="88"/>
      <c r="D22" s="107">
        <v>3299</v>
      </c>
      <c r="E22" s="107">
        <v>5222</v>
      </c>
      <c r="F22" s="108" t="s">
        <v>99</v>
      </c>
      <c r="G22" s="91">
        <v>0</v>
      </c>
      <c r="H22" s="91">
        <v>10</v>
      </c>
      <c r="I22" s="92">
        <f t="shared" si="2"/>
        <v>10</v>
      </c>
      <c r="J22" s="78">
        <v>0</v>
      </c>
      <c r="K22" s="78">
        <f t="shared" si="0"/>
        <v>10</v>
      </c>
      <c r="L22" s="62"/>
      <c r="M22" s="62">
        <f t="shared" si="1"/>
        <v>10</v>
      </c>
      <c r="N22" s="297"/>
    </row>
    <row r="23" spans="1:14" s="36" customFormat="1" ht="23.25" hidden="1" thickBot="1" x14ac:dyDescent="0.25">
      <c r="A23" s="79" t="s">
        <v>82</v>
      </c>
      <c r="B23" s="109">
        <v>4010198</v>
      </c>
      <c r="C23" s="105" t="s">
        <v>89</v>
      </c>
      <c r="D23" s="109" t="s">
        <v>86</v>
      </c>
      <c r="E23" s="109" t="s">
        <v>86</v>
      </c>
      <c r="F23" s="110" t="s">
        <v>100</v>
      </c>
      <c r="G23" s="83">
        <v>0</v>
      </c>
      <c r="H23" s="83">
        <v>11</v>
      </c>
      <c r="I23" s="84">
        <f t="shared" si="2"/>
        <v>11</v>
      </c>
      <c r="J23" s="85">
        <v>0</v>
      </c>
      <c r="K23" s="85">
        <f t="shared" si="0"/>
        <v>11</v>
      </c>
      <c r="L23" s="62"/>
      <c r="M23" s="62">
        <f t="shared" si="1"/>
        <v>11</v>
      </c>
      <c r="N23" s="297"/>
    </row>
    <row r="24" spans="1:14" s="36" customFormat="1" ht="13.5" hidden="1" thickBot="1" x14ac:dyDescent="0.25">
      <c r="A24" s="99"/>
      <c r="B24" s="100" t="s">
        <v>96</v>
      </c>
      <c r="C24" s="101"/>
      <c r="D24" s="100">
        <v>3299</v>
      </c>
      <c r="E24" s="100">
        <v>5222</v>
      </c>
      <c r="F24" s="102" t="s">
        <v>99</v>
      </c>
      <c r="G24" s="103">
        <v>0</v>
      </c>
      <c r="H24" s="103">
        <v>11</v>
      </c>
      <c r="I24" s="104">
        <f t="shared" si="2"/>
        <v>11</v>
      </c>
      <c r="J24" s="78">
        <v>0</v>
      </c>
      <c r="K24" s="78">
        <f t="shared" si="0"/>
        <v>11</v>
      </c>
      <c r="L24" s="62"/>
      <c r="M24" s="62">
        <f t="shared" si="1"/>
        <v>11</v>
      </c>
      <c r="N24" s="297"/>
    </row>
    <row r="25" spans="1:14" s="36" customFormat="1" ht="34.5" hidden="1" thickBot="1" x14ac:dyDescent="0.25">
      <c r="A25" s="79" t="s">
        <v>82</v>
      </c>
      <c r="B25" s="80">
        <v>4010202</v>
      </c>
      <c r="C25" s="105" t="s">
        <v>89</v>
      </c>
      <c r="D25" s="80" t="s">
        <v>86</v>
      </c>
      <c r="E25" s="80" t="s">
        <v>86</v>
      </c>
      <c r="F25" s="106" t="s">
        <v>101</v>
      </c>
      <c r="G25" s="83">
        <v>0</v>
      </c>
      <c r="H25" s="83">
        <v>14</v>
      </c>
      <c r="I25" s="84">
        <f t="shared" si="2"/>
        <v>14</v>
      </c>
      <c r="J25" s="85">
        <v>0</v>
      </c>
      <c r="K25" s="85">
        <f t="shared" si="0"/>
        <v>14</v>
      </c>
      <c r="L25" s="62"/>
      <c r="M25" s="62">
        <f t="shared" si="1"/>
        <v>14</v>
      </c>
      <c r="N25" s="297"/>
    </row>
    <row r="26" spans="1:14" s="36" customFormat="1" ht="13.5" hidden="1" thickBot="1" x14ac:dyDescent="0.25">
      <c r="A26" s="86"/>
      <c r="B26" s="107" t="s">
        <v>96</v>
      </c>
      <c r="C26" s="88"/>
      <c r="D26" s="107">
        <v>3299</v>
      </c>
      <c r="E26" s="107">
        <v>5222</v>
      </c>
      <c r="F26" s="108" t="s">
        <v>99</v>
      </c>
      <c r="G26" s="91">
        <v>0</v>
      </c>
      <c r="H26" s="91">
        <v>14</v>
      </c>
      <c r="I26" s="92">
        <f t="shared" si="2"/>
        <v>14</v>
      </c>
      <c r="J26" s="78">
        <v>0</v>
      </c>
      <c r="K26" s="78">
        <f t="shared" si="0"/>
        <v>14</v>
      </c>
      <c r="L26" s="62"/>
      <c r="M26" s="62">
        <f t="shared" si="1"/>
        <v>14</v>
      </c>
      <c r="N26" s="297"/>
    </row>
    <row r="27" spans="1:14" s="36" customFormat="1" ht="23.25" hidden="1" thickBot="1" x14ac:dyDescent="0.25">
      <c r="A27" s="111" t="s">
        <v>82</v>
      </c>
      <c r="B27" s="112">
        <v>4010207</v>
      </c>
      <c r="C27" s="113">
        <v>2505</v>
      </c>
      <c r="D27" s="112" t="s">
        <v>86</v>
      </c>
      <c r="E27" s="112" t="s">
        <v>86</v>
      </c>
      <c r="F27" s="114" t="s">
        <v>102</v>
      </c>
      <c r="G27" s="115">
        <v>0</v>
      </c>
      <c r="H27" s="115">
        <v>28</v>
      </c>
      <c r="I27" s="116">
        <f t="shared" si="2"/>
        <v>28</v>
      </c>
      <c r="J27" s="117">
        <v>0</v>
      </c>
      <c r="K27" s="117">
        <f t="shared" si="0"/>
        <v>28</v>
      </c>
      <c r="L27" s="118" t="s">
        <v>103</v>
      </c>
      <c r="M27" s="62" t="e">
        <f t="shared" si="1"/>
        <v>#VALUE!</v>
      </c>
      <c r="N27" s="297"/>
    </row>
    <row r="28" spans="1:14" s="36" customFormat="1" ht="13.5" hidden="1" thickBot="1" x14ac:dyDescent="0.25">
      <c r="A28" s="119"/>
      <c r="B28" s="120" t="s">
        <v>96</v>
      </c>
      <c r="C28" s="121"/>
      <c r="D28" s="120">
        <v>3299</v>
      </c>
      <c r="E28" s="120">
        <v>5222</v>
      </c>
      <c r="F28" s="122" t="s">
        <v>99</v>
      </c>
      <c r="G28" s="123">
        <v>0</v>
      </c>
      <c r="H28" s="123">
        <v>28</v>
      </c>
      <c r="I28" s="124">
        <f t="shared" si="2"/>
        <v>28</v>
      </c>
      <c r="J28" s="125">
        <v>-28</v>
      </c>
      <c r="K28" s="125">
        <f t="shared" si="0"/>
        <v>0</v>
      </c>
      <c r="L28" s="118" t="s">
        <v>103</v>
      </c>
      <c r="M28" s="62" t="e">
        <f t="shared" si="1"/>
        <v>#VALUE!</v>
      </c>
      <c r="N28" s="297"/>
    </row>
    <row r="29" spans="1:14" s="36" customFormat="1" ht="13.5" hidden="1" thickBot="1" x14ac:dyDescent="0.25">
      <c r="A29" s="126"/>
      <c r="B29" s="127"/>
      <c r="C29" s="128"/>
      <c r="D29" s="127">
        <v>3299</v>
      </c>
      <c r="E29" s="127">
        <v>5321</v>
      </c>
      <c r="F29" s="129" t="s">
        <v>97</v>
      </c>
      <c r="G29" s="130">
        <v>0</v>
      </c>
      <c r="H29" s="130"/>
      <c r="I29" s="131"/>
      <c r="J29" s="132">
        <v>28</v>
      </c>
      <c r="K29" s="132">
        <f t="shared" si="0"/>
        <v>28</v>
      </c>
      <c r="L29" s="118" t="s">
        <v>103</v>
      </c>
      <c r="M29" s="62" t="e">
        <f t="shared" si="1"/>
        <v>#VALUE!</v>
      </c>
      <c r="N29" s="297"/>
    </row>
    <row r="30" spans="1:14" s="36" customFormat="1" ht="23.25" hidden="1" thickBot="1" x14ac:dyDescent="0.25">
      <c r="A30" s="94" t="s">
        <v>82</v>
      </c>
      <c r="B30" s="95">
        <v>4010209</v>
      </c>
      <c r="C30" s="96" t="s">
        <v>89</v>
      </c>
      <c r="D30" s="95" t="s">
        <v>86</v>
      </c>
      <c r="E30" s="95" t="s">
        <v>86</v>
      </c>
      <c r="F30" s="97" t="s">
        <v>104</v>
      </c>
      <c r="G30" s="98">
        <v>0</v>
      </c>
      <c r="H30" s="98">
        <v>40</v>
      </c>
      <c r="I30" s="70">
        <f t="shared" si="2"/>
        <v>40</v>
      </c>
      <c r="J30" s="70">
        <v>0</v>
      </c>
      <c r="K30" s="70">
        <f t="shared" si="0"/>
        <v>40</v>
      </c>
      <c r="L30" s="62"/>
      <c r="M30" s="62">
        <f t="shared" si="1"/>
        <v>40</v>
      </c>
      <c r="N30" s="297"/>
    </row>
    <row r="31" spans="1:14" s="36" customFormat="1" ht="12.75" hidden="1" customHeight="1" x14ac:dyDescent="0.2">
      <c r="A31" s="86"/>
      <c r="B31" s="107" t="s">
        <v>96</v>
      </c>
      <c r="C31" s="88"/>
      <c r="D31" s="107">
        <v>3299</v>
      </c>
      <c r="E31" s="107">
        <v>5221</v>
      </c>
      <c r="F31" s="108" t="s">
        <v>105</v>
      </c>
      <c r="G31" s="91">
        <v>0</v>
      </c>
      <c r="H31" s="91">
        <v>40</v>
      </c>
      <c r="I31" s="92">
        <f t="shared" si="2"/>
        <v>40</v>
      </c>
      <c r="J31" s="78">
        <v>0</v>
      </c>
      <c r="K31" s="78">
        <f t="shared" si="0"/>
        <v>40</v>
      </c>
      <c r="L31" s="62"/>
      <c r="M31" s="62">
        <f t="shared" si="1"/>
        <v>40</v>
      </c>
      <c r="N31" s="297"/>
    </row>
    <row r="32" spans="1:14" s="36" customFormat="1" ht="23.25" hidden="1" thickBot="1" x14ac:dyDescent="0.25">
      <c r="A32" s="79" t="s">
        <v>82</v>
      </c>
      <c r="B32" s="80">
        <v>4010219</v>
      </c>
      <c r="C32" s="105">
        <v>4043</v>
      </c>
      <c r="D32" s="80" t="s">
        <v>86</v>
      </c>
      <c r="E32" s="80" t="s">
        <v>86</v>
      </c>
      <c r="F32" s="106" t="s">
        <v>106</v>
      </c>
      <c r="G32" s="83">
        <v>0</v>
      </c>
      <c r="H32" s="83">
        <v>40</v>
      </c>
      <c r="I32" s="84">
        <f t="shared" si="2"/>
        <v>40</v>
      </c>
      <c r="J32" s="85">
        <v>0</v>
      </c>
      <c r="K32" s="85">
        <f t="shared" si="0"/>
        <v>40</v>
      </c>
      <c r="L32" s="62"/>
      <c r="M32" s="62">
        <f t="shared" si="1"/>
        <v>40</v>
      </c>
      <c r="N32" s="297"/>
    </row>
    <row r="33" spans="1:14" s="36" customFormat="1" ht="13.5" hidden="1" thickBot="1" x14ac:dyDescent="0.25">
      <c r="A33" s="86"/>
      <c r="B33" s="107" t="s">
        <v>96</v>
      </c>
      <c r="C33" s="88"/>
      <c r="D33" s="107">
        <v>3299</v>
      </c>
      <c r="E33" s="107">
        <v>5321</v>
      </c>
      <c r="F33" s="108" t="s">
        <v>97</v>
      </c>
      <c r="G33" s="91">
        <v>0</v>
      </c>
      <c r="H33" s="91">
        <v>40</v>
      </c>
      <c r="I33" s="92">
        <f t="shared" si="2"/>
        <v>40</v>
      </c>
      <c r="J33" s="78">
        <v>0</v>
      </c>
      <c r="K33" s="78">
        <f t="shared" si="0"/>
        <v>40</v>
      </c>
      <c r="L33" s="62"/>
      <c r="M33" s="62">
        <f t="shared" si="1"/>
        <v>40</v>
      </c>
      <c r="N33" s="297"/>
    </row>
    <row r="34" spans="1:14" s="36" customFormat="1" ht="23.25" hidden="1" thickBot="1" x14ac:dyDescent="0.25">
      <c r="A34" s="79" t="s">
        <v>82</v>
      </c>
      <c r="B34" s="80">
        <v>4010224</v>
      </c>
      <c r="C34" s="105" t="s">
        <v>89</v>
      </c>
      <c r="D34" s="80" t="s">
        <v>86</v>
      </c>
      <c r="E34" s="80" t="s">
        <v>86</v>
      </c>
      <c r="F34" s="106" t="s">
        <v>107</v>
      </c>
      <c r="G34" s="83">
        <v>0</v>
      </c>
      <c r="H34" s="83">
        <v>19</v>
      </c>
      <c r="I34" s="84">
        <f t="shared" si="2"/>
        <v>19</v>
      </c>
      <c r="J34" s="85">
        <v>0</v>
      </c>
      <c r="K34" s="85">
        <f t="shared" si="0"/>
        <v>19</v>
      </c>
      <c r="L34" s="62"/>
      <c r="M34" s="62">
        <f t="shared" si="1"/>
        <v>19</v>
      </c>
      <c r="N34" s="297"/>
    </row>
    <row r="35" spans="1:14" s="36" customFormat="1" ht="13.5" hidden="1" thickBot="1" x14ac:dyDescent="0.25">
      <c r="A35" s="86"/>
      <c r="B35" s="107" t="s">
        <v>96</v>
      </c>
      <c r="C35" s="88"/>
      <c r="D35" s="107">
        <v>3299</v>
      </c>
      <c r="E35" s="107">
        <v>5222</v>
      </c>
      <c r="F35" s="108" t="s">
        <v>99</v>
      </c>
      <c r="G35" s="91">
        <v>0</v>
      </c>
      <c r="H35" s="91">
        <v>19</v>
      </c>
      <c r="I35" s="92">
        <f t="shared" si="2"/>
        <v>19</v>
      </c>
      <c r="J35" s="78">
        <v>0</v>
      </c>
      <c r="K35" s="78">
        <f t="shared" si="0"/>
        <v>19</v>
      </c>
      <c r="L35" s="62"/>
      <c r="M35" s="62">
        <f t="shared" si="1"/>
        <v>19</v>
      </c>
      <c r="N35" s="297"/>
    </row>
    <row r="36" spans="1:14" s="36" customFormat="1" ht="23.25" hidden="1" thickBot="1" x14ac:dyDescent="0.25">
      <c r="A36" s="79" t="s">
        <v>82</v>
      </c>
      <c r="B36" s="109">
        <v>4010230</v>
      </c>
      <c r="C36" s="133">
        <v>1457</v>
      </c>
      <c r="D36" s="134" t="s">
        <v>86</v>
      </c>
      <c r="E36" s="134" t="s">
        <v>86</v>
      </c>
      <c r="F36" s="135" t="s">
        <v>108</v>
      </c>
      <c r="G36" s="136">
        <v>0</v>
      </c>
      <c r="H36" s="136">
        <v>27</v>
      </c>
      <c r="I36" s="137">
        <f t="shared" si="2"/>
        <v>27</v>
      </c>
      <c r="J36" s="85">
        <v>0</v>
      </c>
      <c r="K36" s="85">
        <f t="shared" si="0"/>
        <v>27</v>
      </c>
      <c r="L36" s="62"/>
      <c r="M36" s="62">
        <f t="shared" si="1"/>
        <v>27</v>
      </c>
      <c r="N36" s="297"/>
    </row>
    <row r="37" spans="1:14" s="36" customFormat="1" ht="23.25" hidden="1" thickBot="1" x14ac:dyDescent="0.25">
      <c r="A37" s="99"/>
      <c r="B37" s="138" t="s">
        <v>96</v>
      </c>
      <c r="C37" s="139"/>
      <c r="D37" s="140">
        <v>3113</v>
      </c>
      <c r="E37" s="140">
        <v>5331</v>
      </c>
      <c r="F37" s="141" t="s">
        <v>109</v>
      </c>
      <c r="G37" s="142">
        <v>0</v>
      </c>
      <c r="H37" s="142">
        <v>27</v>
      </c>
      <c r="I37" s="143">
        <f t="shared" si="2"/>
        <v>27</v>
      </c>
      <c r="J37" s="78">
        <v>0</v>
      </c>
      <c r="K37" s="78">
        <f t="shared" si="0"/>
        <v>27</v>
      </c>
      <c r="L37" s="62"/>
      <c r="M37" s="62">
        <f t="shared" si="1"/>
        <v>27</v>
      </c>
      <c r="N37" s="297"/>
    </row>
    <row r="38" spans="1:14" s="36" customFormat="1" ht="23.25" hidden="1" thickBot="1" x14ac:dyDescent="0.25">
      <c r="A38" s="79" t="s">
        <v>82</v>
      </c>
      <c r="B38" s="80">
        <v>4010236</v>
      </c>
      <c r="C38" s="105">
        <v>5425</v>
      </c>
      <c r="D38" s="80" t="s">
        <v>86</v>
      </c>
      <c r="E38" s="80" t="s">
        <v>86</v>
      </c>
      <c r="F38" s="106" t="s">
        <v>110</v>
      </c>
      <c r="G38" s="83">
        <v>0</v>
      </c>
      <c r="H38" s="83">
        <v>12</v>
      </c>
      <c r="I38" s="84">
        <f t="shared" si="2"/>
        <v>12</v>
      </c>
      <c r="J38" s="85">
        <v>0</v>
      </c>
      <c r="K38" s="85">
        <f t="shared" si="0"/>
        <v>12</v>
      </c>
      <c r="L38" s="62"/>
      <c r="M38" s="62">
        <f t="shared" si="1"/>
        <v>12</v>
      </c>
      <c r="N38" s="297"/>
    </row>
    <row r="39" spans="1:14" s="36" customFormat="1" ht="13.5" hidden="1" thickBot="1" x14ac:dyDescent="0.25">
      <c r="A39" s="86"/>
      <c r="B39" s="107" t="s">
        <v>96</v>
      </c>
      <c r="C39" s="88"/>
      <c r="D39" s="107">
        <v>3299</v>
      </c>
      <c r="E39" s="107">
        <v>5321</v>
      </c>
      <c r="F39" s="108" t="s">
        <v>97</v>
      </c>
      <c r="G39" s="91">
        <v>0</v>
      </c>
      <c r="H39" s="91">
        <v>12</v>
      </c>
      <c r="I39" s="92">
        <f t="shared" si="2"/>
        <v>12</v>
      </c>
      <c r="J39" s="78">
        <v>0</v>
      </c>
      <c r="K39" s="78">
        <f t="shared" si="0"/>
        <v>12</v>
      </c>
      <c r="L39" s="62"/>
      <c r="M39" s="62">
        <f t="shared" si="1"/>
        <v>12</v>
      </c>
      <c r="N39" s="297"/>
    </row>
    <row r="40" spans="1:14" s="36" customFormat="1" ht="23.25" hidden="1" thickBot="1" x14ac:dyDescent="0.25">
      <c r="A40" s="79" t="s">
        <v>82</v>
      </c>
      <c r="B40" s="80">
        <v>4010249</v>
      </c>
      <c r="C40" s="105" t="s">
        <v>89</v>
      </c>
      <c r="D40" s="80" t="s">
        <v>86</v>
      </c>
      <c r="E40" s="80" t="s">
        <v>86</v>
      </c>
      <c r="F40" s="106" t="s">
        <v>111</v>
      </c>
      <c r="G40" s="83">
        <v>0</v>
      </c>
      <c r="H40" s="83">
        <v>28</v>
      </c>
      <c r="I40" s="84">
        <f t="shared" si="2"/>
        <v>28</v>
      </c>
      <c r="J40" s="85">
        <v>0</v>
      </c>
      <c r="K40" s="85">
        <f t="shared" si="0"/>
        <v>28</v>
      </c>
      <c r="L40" s="62"/>
      <c r="M40" s="62">
        <f t="shared" si="1"/>
        <v>28</v>
      </c>
      <c r="N40" s="297"/>
    </row>
    <row r="41" spans="1:14" s="36" customFormat="1" ht="13.5" hidden="1" thickBot="1" x14ac:dyDescent="0.25">
      <c r="A41" s="86"/>
      <c r="B41" s="107" t="s">
        <v>96</v>
      </c>
      <c r="C41" s="88"/>
      <c r="D41" s="107">
        <v>3299</v>
      </c>
      <c r="E41" s="107">
        <v>5222</v>
      </c>
      <c r="F41" s="108" t="s">
        <v>99</v>
      </c>
      <c r="G41" s="91">
        <v>0</v>
      </c>
      <c r="H41" s="91">
        <v>28</v>
      </c>
      <c r="I41" s="92">
        <f t="shared" si="2"/>
        <v>28</v>
      </c>
      <c r="J41" s="144">
        <v>0</v>
      </c>
      <c r="K41" s="144">
        <f t="shared" si="0"/>
        <v>28</v>
      </c>
      <c r="L41" s="62"/>
      <c r="M41" s="62">
        <f t="shared" si="1"/>
        <v>28</v>
      </c>
      <c r="N41" s="297"/>
    </row>
    <row r="42" spans="1:14" s="36" customFormat="1" ht="13.5" hidden="1" thickBot="1" x14ac:dyDescent="0.25">
      <c r="A42" s="145" t="s">
        <v>82</v>
      </c>
      <c r="B42" s="314" t="s">
        <v>112</v>
      </c>
      <c r="C42" s="315"/>
      <c r="D42" s="315" t="s">
        <v>86</v>
      </c>
      <c r="E42" s="315" t="s">
        <v>86</v>
      </c>
      <c r="F42" s="146" t="s">
        <v>113</v>
      </c>
      <c r="G42" s="147">
        <f>G43</f>
        <v>0</v>
      </c>
      <c r="H42" s="147">
        <f>H43</f>
        <v>6</v>
      </c>
      <c r="I42" s="147">
        <f>I43</f>
        <v>6</v>
      </c>
      <c r="J42" s="61">
        <v>0</v>
      </c>
      <c r="K42" s="61">
        <f t="shared" si="0"/>
        <v>6</v>
      </c>
      <c r="L42" s="62"/>
      <c r="M42" s="62">
        <f t="shared" si="1"/>
        <v>6</v>
      </c>
      <c r="N42" s="297"/>
    </row>
    <row r="43" spans="1:14" s="36" customFormat="1" ht="13.5" hidden="1" thickBot="1" x14ac:dyDescent="0.25">
      <c r="A43" s="148" t="s">
        <v>82</v>
      </c>
      <c r="B43" s="149" t="s">
        <v>114</v>
      </c>
      <c r="C43" s="150" t="s">
        <v>89</v>
      </c>
      <c r="D43" s="151" t="s">
        <v>86</v>
      </c>
      <c r="E43" s="152" t="s">
        <v>86</v>
      </c>
      <c r="F43" s="153" t="s">
        <v>113</v>
      </c>
      <c r="G43" s="154">
        <v>0</v>
      </c>
      <c r="H43" s="154">
        <f>H44</f>
        <v>6</v>
      </c>
      <c r="I43" s="154">
        <f>G43+H43</f>
        <v>6</v>
      </c>
      <c r="J43" s="70">
        <v>0</v>
      </c>
      <c r="K43" s="70">
        <f t="shared" si="0"/>
        <v>6</v>
      </c>
      <c r="L43" s="62"/>
      <c r="M43" s="62">
        <f t="shared" si="1"/>
        <v>6</v>
      </c>
      <c r="N43" s="297"/>
    </row>
    <row r="44" spans="1:14" s="36" customFormat="1" ht="13.5" hidden="1" thickBot="1" x14ac:dyDescent="0.25">
      <c r="A44" s="155"/>
      <c r="B44" s="330"/>
      <c r="C44" s="331"/>
      <c r="D44" s="156">
        <v>3299</v>
      </c>
      <c r="E44" s="157">
        <v>5901</v>
      </c>
      <c r="F44" s="158" t="s">
        <v>91</v>
      </c>
      <c r="G44" s="159">
        <v>0</v>
      </c>
      <c r="H44" s="159">
        <v>6</v>
      </c>
      <c r="I44" s="159">
        <f>H44</f>
        <v>6</v>
      </c>
      <c r="J44" s="144">
        <v>0</v>
      </c>
      <c r="K44" s="144">
        <f t="shared" si="0"/>
        <v>6</v>
      </c>
      <c r="L44" s="62"/>
      <c r="M44" s="62">
        <f t="shared" si="1"/>
        <v>6</v>
      </c>
      <c r="N44" s="297"/>
    </row>
    <row r="45" spans="1:14" s="36" customFormat="1" ht="23.25" hidden="1" thickBot="1" x14ac:dyDescent="0.25">
      <c r="A45" s="145" t="s">
        <v>82</v>
      </c>
      <c r="B45" s="314" t="s">
        <v>115</v>
      </c>
      <c r="C45" s="315"/>
      <c r="D45" s="315" t="s">
        <v>86</v>
      </c>
      <c r="E45" s="315" t="s">
        <v>86</v>
      </c>
      <c r="F45" s="146" t="s">
        <v>116</v>
      </c>
      <c r="G45" s="147">
        <f>G46</f>
        <v>250</v>
      </c>
      <c r="H45" s="147">
        <f>H46</f>
        <v>1</v>
      </c>
      <c r="I45" s="147">
        <f>I46</f>
        <v>251</v>
      </c>
      <c r="J45" s="61">
        <v>0</v>
      </c>
      <c r="K45" s="61">
        <f t="shared" si="0"/>
        <v>251</v>
      </c>
      <c r="L45" s="62"/>
      <c r="M45" s="62">
        <f t="shared" si="1"/>
        <v>251</v>
      </c>
      <c r="N45" s="297"/>
    </row>
    <row r="46" spans="1:14" s="36" customFormat="1" ht="22.5" hidden="1" customHeight="1" x14ac:dyDescent="0.2">
      <c r="A46" s="160" t="s">
        <v>82</v>
      </c>
      <c r="B46" s="161" t="s">
        <v>117</v>
      </c>
      <c r="C46" s="162" t="s">
        <v>89</v>
      </c>
      <c r="D46" s="163" t="s">
        <v>86</v>
      </c>
      <c r="E46" s="164" t="s">
        <v>86</v>
      </c>
      <c r="F46" s="165" t="s">
        <v>116</v>
      </c>
      <c r="G46" s="154">
        <v>250</v>
      </c>
      <c r="H46" s="154">
        <f>H47</f>
        <v>1</v>
      </c>
      <c r="I46" s="154">
        <f>G46+H46</f>
        <v>251</v>
      </c>
      <c r="J46" s="70">
        <v>0</v>
      </c>
      <c r="K46" s="70">
        <f t="shared" si="0"/>
        <v>251</v>
      </c>
      <c r="L46" s="62"/>
      <c r="M46" s="62">
        <f t="shared" si="1"/>
        <v>251</v>
      </c>
      <c r="N46" s="297"/>
    </row>
    <row r="47" spans="1:14" s="36" customFormat="1" ht="13.5" hidden="1" thickBot="1" x14ac:dyDescent="0.25">
      <c r="A47" s="155"/>
      <c r="B47" s="330"/>
      <c r="C47" s="331"/>
      <c r="D47" s="156">
        <v>3299</v>
      </c>
      <c r="E47" s="157">
        <v>5901</v>
      </c>
      <c r="F47" s="158" t="s">
        <v>91</v>
      </c>
      <c r="G47" s="159">
        <v>250</v>
      </c>
      <c r="H47" s="159">
        <v>1</v>
      </c>
      <c r="I47" s="159">
        <f>G47+H47</f>
        <v>251</v>
      </c>
      <c r="J47" s="144">
        <v>0</v>
      </c>
      <c r="K47" s="144">
        <f t="shared" si="0"/>
        <v>251</v>
      </c>
      <c r="L47" s="62"/>
      <c r="M47" s="62">
        <f t="shared" si="1"/>
        <v>251</v>
      </c>
      <c r="N47" s="297"/>
    </row>
    <row r="48" spans="1:14" s="36" customFormat="1" ht="23.25" hidden="1" thickBot="1" x14ac:dyDescent="0.25">
      <c r="A48" s="145" t="s">
        <v>82</v>
      </c>
      <c r="B48" s="314" t="s">
        <v>118</v>
      </c>
      <c r="C48" s="315"/>
      <c r="D48" s="315" t="s">
        <v>86</v>
      </c>
      <c r="E48" s="315" t="s">
        <v>86</v>
      </c>
      <c r="F48" s="146" t="s">
        <v>119</v>
      </c>
      <c r="G48" s="147">
        <f>G49+G51+G53</f>
        <v>250</v>
      </c>
      <c r="H48" s="147">
        <f>H49+H51+H53</f>
        <v>96.671999999999997</v>
      </c>
      <c r="I48" s="147">
        <f>I49+I51+I53</f>
        <v>346.67200000000003</v>
      </c>
      <c r="J48" s="61">
        <v>0</v>
      </c>
      <c r="K48" s="61">
        <f t="shared" si="0"/>
        <v>346.67200000000003</v>
      </c>
      <c r="L48" s="62"/>
      <c r="M48" s="62">
        <f t="shared" si="1"/>
        <v>346.67200000000003</v>
      </c>
      <c r="N48" s="297"/>
    </row>
    <row r="49" spans="1:14" s="36" customFormat="1" ht="23.25" hidden="1" thickBot="1" x14ac:dyDescent="0.25">
      <c r="A49" s="166" t="s">
        <v>82</v>
      </c>
      <c r="B49" s="167" t="s">
        <v>120</v>
      </c>
      <c r="C49" s="168" t="s">
        <v>89</v>
      </c>
      <c r="D49" s="169" t="s">
        <v>86</v>
      </c>
      <c r="E49" s="169" t="s">
        <v>86</v>
      </c>
      <c r="F49" s="170" t="s">
        <v>121</v>
      </c>
      <c r="G49" s="83">
        <v>250</v>
      </c>
      <c r="H49" s="83">
        <f>+H50</f>
        <v>56.792000000000002</v>
      </c>
      <c r="I49" s="84">
        <f t="shared" ref="I49:I54" si="3">+G49+H49</f>
        <v>306.79200000000003</v>
      </c>
      <c r="J49" s="70">
        <v>0</v>
      </c>
      <c r="K49" s="70">
        <f t="shared" si="0"/>
        <v>306.79200000000003</v>
      </c>
      <c r="L49" s="62"/>
      <c r="M49" s="62">
        <f t="shared" si="1"/>
        <v>306.79200000000003</v>
      </c>
      <c r="N49" s="297"/>
    </row>
    <row r="50" spans="1:14" s="36" customFormat="1" ht="13.5" hidden="1" thickBot="1" x14ac:dyDescent="0.25">
      <c r="A50" s="171"/>
      <c r="B50" s="172"/>
      <c r="C50" s="173"/>
      <c r="D50" s="174">
        <v>3299</v>
      </c>
      <c r="E50" s="174">
        <v>5901</v>
      </c>
      <c r="F50" s="175" t="s">
        <v>91</v>
      </c>
      <c r="G50" s="76">
        <v>250</v>
      </c>
      <c r="H50" s="176">
        <v>56.792000000000002</v>
      </c>
      <c r="I50" s="77">
        <f t="shared" si="3"/>
        <v>306.79200000000003</v>
      </c>
      <c r="J50" s="78">
        <v>0</v>
      </c>
      <c r="K50" s="78">
        <f t="shared" si="0"/>
        <v>306.79200000000003</v>
      </c>
      <c r="L50" s="62"/>
      <c r="M50" s="62">
        <f t="shared" si="1"/>
        <v>306.79200000000003</v>
      </c>
      <c r="N50" s="297"/>
    </row>
    <row r="51" spans="1:14" s="36" customFormat="1" ht="23.25" hidden="1" thickBot="1" x14ac:dyDescent="0.25">
      <c r="A51" s="166" t="s">
        <v>82</v>
      </c>
      <c r="B51" s="80">
        <v>4040025</v>
      </c>
      <c r="C51" s="168" t="s">
        <v>122</v>
      </c>
      <c r="D51" s="177" t="s">
        <v>86</v>
      </c>
      <c r="E51" s="80" t="s">
        <v>86</v>
      </c>
      <c r="F51" s="106" t="s">
        <v>123</v>
      </c>
      <c r="G51" s="83">
        <v>0</v>
      </c>
      <c r="H51" s="83">
        <v>14</v>
      </c>
      <c r="I51" s="84">
        <f t="shared" si="3"/>
        <v>14</v>
      </c>
      <c r="J51" s="85">
        <v>0</v>
      </c>
      <c r="K51" s="85">
        <f t="shared" si="0"/>
        <v>14</v>
      </c>
      <c r="L51" s="62"/>
      <c r="M51" s="62">
        <f t="shared" si="1"/>
        <v>14</v>
      </c>
      <c r="N51" s="297"/>
    </row>
    <row r="52" spans="1:14" s="36" customFormat="1" ht="13.5" hidden="1" thickBot="1" x14ac:dyDescent="0.25">
      <c r="A52" s="171"/>
      <c r="B52" s="178" t="s">
        <v>96</v>
      </c>
      <c r="C52" s="173"/>
      <c r="D52" s="179">
        <v>3299</v>
      </c>
      <c r="E52" s="178">
        <v>5321</v>
      </c>
      <c r="F52" s="180" t="s">
        <v>97</v>
      </c>
      <c r="G52" s="76">
        <v>0</v>
      </c>
      <c r="H52" s="76">
        <v>14</v>
      </c>
      <c r="I52" s="77">
        <f t="shared" si="3"/>
        <v>14</v>
      </c>
      <c r="J52" s="78">
        <v>0</v>
      </c>
      <c r="K52" s="78">
        <f t="shared" si="0"/>
        <v>14</v>
      </c>
      <c r="L52" s="62"/>
      <c r="M52" s="62">
        <f t="shared" si="1"/>
        <v>14</v>
      </c>
      <c r="N52" s="297"/>
    </row>
    <row r="53" spans="1:14" s="36" customFormat="1" ht="13.5" hidden="1" thickBot="1" x14ac:dyDescent="0.25">
      <c r="A53" s="166" t="s">
        <v>82</v>
      </c>
      <c r="B53" s="80">
        <v>4040028</v>
      </c>
      <c r="C53" s="168" t="s">
        <v>89</v>
      </c>
      <c r="D53" s="177" t="s">
        <v>86</v>
      </c>
      <c r="E53" s="80" t="s">
        <v>86</v>
      </c>
      <c r="F53" s="106" t="s">
        <v>124</v>
      </c>
      <c r="G53" s="83">
        <v>0</v>
      </c>
      <c r="H53" s="83">
        <v>25.88</v>
      </c>
      <c r="I53" s="84">
        <f t="shared" si="3"/>
        <v>25.88</v>
      </c>
      <c r="J53" s="85">
        <v>0</v>
      </c>
      <c r="K53" s="85">
        <f t="shared" si="0"/>
        <v>25.88</v>
      </c>
      <c r="L53" s="62"/>
      <c r="M53" s="62">
        <f t="shared" si="1"/>
        <v>25.88</v>
      </c>
      <c r="N53" s="297"/>
    </row>
    <row r="54" spans="1:14" s="36" customFormat="1" ht="22.5" hidden="1" customHeight="1" x14ac:dyDescent="0.2">
      <c r="A54" s="171"/>
      <c r="B54" s="178" t="s">
        <v>96</v>
      </c>
      <c r="C54" s="173"/>
      <c r="D54" s="179">
        <v>3299</v>
      </c>
      <c r="E54" s="178">
        <v>5221</v>
      </c>
      <c r="F54" s="180" t="s">
        <v>105</v>
      </c>
      <c r="G54" s="76">
        <v>0</v>
      </c>
      <c r="H54" s="76">
        <v>25.88</v>
      </c>
      <c r="I54" s="77">
        <f t="shared" si="3"/>
        <v>25.88</v>
      </c>
      <c r="J54" s="144">
        <v>0</v>
      </c>
      <c r="K54" s="144">
        <f t="shared" si="0"/>
        <v>25.88</v>
      </c>
      <c r="L54" s="62"/>
      <c r="M54" s="62">
        <f t="shared" si="1"/>
        <v>25.88</v>
      </c>
      <c r="N54" s="297"/>
    </row>
    <row r="55" spans="1:14" s="36" customFormat="1" ht="13.5" hidden="1" thickBot="1" x14ac:dyDescent="0.25">
      <c r="A55" s="145" t="s">
        <v>82</v>
      </c>
      <c r="B55" s="314" t="s">
        <v>125</v>
      </c>
      <c r="C55" s="315"/>
      <c r="D55" s="315" t="s">
        <v>86</v>
      </c>
      <c r="E55" s="315" t="s">
        <v>86</v>
      </c>
      <c r="F55" s="146" t="s">
        <v>126</v>
      </c>
      <c r="G55" s="147">
        <f>G56+G58+G60+G62+G64+G66+G68+G70+G72+G74+G76+G78+G80+G82+G84+G86+G88+G90+G92+G94+G96+G98+G100+G102+G104+G106+G108+G110+G112+G114+G116</f>
        <v>2035.7540000000001</v>
      </c>
      <c r="H55" s="147">
        <f>H56+H58+H60+H62+H64+H66+H68+H70+H72+H74+H76+H78+H80+H82+H84+H86+H88+H90+H92+H94+H96+H98+H100+H102+H104+H106+H108+H110+H112+H114+H116</f>
        <v>34.569899999999997</v>
      </c>
      <c r="I55" s="147">
        <f>I56+I58+I60+I62+I64+I66+I68+I70+I72+I74+I76+I78+I80+I82+I84+I86+I88+I90+I92+I94+I96+I98+I100+I102+I104+I106+I108+I110+I112+I114+I116</f>
        <v>2070.3239000000008</v>
      </c>
      <c r="J55" s="61">
        <v>0</v>
      </c>
      <c r="K55" s="61">
        <f t="shared" si="0"/>
        <v>2070.3239000000008</v>
      </c>
      <c r="L55" s="62"/>
      <c r="M55" s="62">
        <f t="shared" si="1"/>
        <v>2070.3239000000008</v>
      </c>
      <c r="N55" s="297"/>
    </row>
    <row r="56" spans="1:14" s="36" customFormat="1" ht="13.5" hidden="1" thickBot="1" x14ac:dyDescent="0.25">
      <c r="A56" s="79" t="s">
        <v>82</v>
      </c>
      <c r="B56" s="181" t="s">
        <v>127</v>
      </c>
      <c r="C56" s="182" t="s">
        <v>89</v>
      </c>
      <c r="D56" s="109" t="s">
        <v>86</v>
      </c>
      <c r="E56" s="109" t="s">
        <v>86</v>
      </c>
      <c r="F56" s="183" t="s">
        <v>126</v>
      </c>
      <c r="G56" s="184">
        <v>109.976</v>
      </c>
      <c r="H56" s="184">
        <v>34.569899999999997</v>
      </c>
      <c r="I56" s="184">
        <f t="shared" ref="I56:I117" si="4">+G56+H56</f>
        <v>144.54589999999999</v>
      </c>
      <c r="J56" s="70">
        <v>0</v>
      </c>
      <c r="K56" s="70">
        <f t="shared" si="0"/>
        <v>144.54589999999999</v>
      </c>
      <c r="L56" s="62"/>
      <c r="M56" s="62">
        <f t="shared" si="1"/>
        <v>144.54589999999999</v>
      </c>
      <c r="N56" s="297"/>
    </row>
    <row r="57" spans="1:14" s="36" customFormat="1" ht="13.5" hidden="1" thickBot="1" x14ac:dyDescent="0.25">
      <c r="A57" s="185"/>
      <c r="B57" s="186"/>
      <c r="C57" s="187"/>
      <c r="D57" s="138">
        <v>3299</v>
      </c>
      <c r="E57" s="138">
        <v>5901</v>
      </c>
      <c r="F57" s="188" t="s">
        <v>91</v>
      </c>
      <c r="G57" s="189">
        <v>109.976</v>
      </c>
      <c r="H57" s="189">
        <v>34.569899999999997</v>
      </c>
      <c r="I57" s="189">
        <f t="shared" si="4"/>
        <v>144.54589999999999</v>
      </c>
      <c r="J57" s="78">
        <v>0</v>
      </c>
      <c r="K57" s="78">
        <f t="shared" si="0"/>
        <v>144.54589999999999</v>
      </c>
      <c r="L57" s="62"/>
      <c r="M57" s="62">
        <f t="shared" si="1"/>
        <v>144.54589999999999</v>
      </c>
      <c r="N57" s="297"/>
    </row>
    <row r="58" spans="1:14" s="36" customFormat="1" ht="23.25" hidden="1" thickBot="1" x14ac:dyDescent="0.25">
      <c r="A58" s="79" t="s">
        <v>82</v>
      </c>
      <c r="B58" s="181" t="s">
        <v>128</v>
      </c>
      <c r="C58" s="182">
        <v>4443</v>
      </c>
      <c r="D58" s="109" t="s">
        <v>86</v>
      </c>
      <c r="E58" s="109" t="s">
        <v>86</v>
      </c>
      <c r="F58" s="183" t="s">
        <v>129</v>
      </c>
      <c r="G58" s="184">
        <v>92.4</v>
      </c>
      <c r="H58" s="184">
        <v>0</v>
      </c>
      <c r="I58" s="184">
        <f t="shared" si="4"/>
        <v>92.4</v>
      </c>
      <c r="J58" s="85">
        <v>0</v>
      </c>
      <c r="K58" s="85">
        <f t="shared" si="0"/>
        <v>92.4</v>
      </c>
      <c r="L58" s="62"/>
      <c r="M58" s="62">
        <f t="shared" si="1"/>
        <v>92.4</v>
      </c>
      <c r="N58" s="297"/>
    </row>
    <row r="59" spans="1:14" s="36" customFormat="1" ht="13.5" hidden="1" thickBot="1" x14ac:dyDescent="0.25">
      <c r="A59" s="185"/>
      <c r="B59" s="186"/>
      <c r="C59" s="187"/>
      <c r="D59" s="138">
        <v>3299</v>
      </c>
      <c r="E59" s="138">
        <v>5321</v>
      </c>
      <c r="F59" s="188" t="s">
        <v>97</v>
      </c>
      <c r="G59" s="189">
        <v>92.4</v>
      </c>
      <c r="H59" s="189">
        <v>0</v>
      </c>
      <c r="I59" s="189">
        <f t="shared" si="4"/>
        <v>92.4</v>
      </c>
      <c r="J59" s="78">
        <v>0</v>
      </c>
      <c r="K59" s="78">
        <f t="shared" si="0"/>
        <v>92.4</v>
      </c>
      <c r="L59" s="62"/>
      <c r="M59" s="62">
        <f t="shared" si="1"/>
        <v>92.4</v>
      </c>
      <c r="N59" s="297"/>
    </row>
    <row r="60" spans="1:14" s="36" customFormat="1" ht="23.25" hidden="1" thickBot="1" x14ac:dyDescent="0.25">
      <c r="A60" s="79" t="s">
        <v>82</v>
      </c>
      <c r="B60" s="181" t="s">
        <v>130</v>
      </c>
      <c r="C60" s="182">
        <v>5456</v>
      </c>
      <c r="D60" s="109" t="s">
        <v>86</v>
      </c>
      <c r="E60" s="109" t="s">
        <v>86</v>
      </c>
      <c r="F60" s="183" t="s">
        <v>131</v>
      </c>
      <c r="G60" s="184">
        <v>92.4</v>
      </c>
      <c r="H60" s="184">
        <v>0</v>
      </c>
      <c r="I60" s="184">
        <f t="shared" si="4"/>
        <v>92.4</v>
      </c>
      <c r="J60" s="85">
        <v>0</v>
      </c>
      <c r="K60" s="85">
        <f t="shared" si="0"/>
        <v>92.4</v>
      </c>
      <c r="L60" s="62"/>
      <c r="M60" s="62">
        <f t="shared" si="1"/>
        <v>92.4</v>
      </c>
      <c r="N60" s="297"/>
    </row>
    <row r="61" spans="1:14" s="36" customFormat="1" ht="13.5" hidden="1" thickBot="1" x14ac:dyDescent="0.25">
      <c r="A61" s="185"/>
      <c r="B61" s="186"/>
      <c r="C61" s="187"/>
      <c r="D61" s="138">
        <v>3299</v>
      </c>
      <c r="E61" s="138">
        <v>5321</v>
      </c>
      <c r="F61" s="188" t="s">
        <v>97</v>
      </c>
      <c r="G61" s="189">
        <v>92.4</v>
      </c>
      <c r="H61" s="189">
        <v>0</v>
      </c>
      <c r="I61" s="189">
        <f t="shared" si="4"/>
        <v>92.4</v>
      </c>
      <c r="J61" s="78">
        <v>0</v>
      </c>
      <c r="K61" s="78">
        <f t="shared" si="0"/>
        <v>92.4</v>
      </c>
      <c r="L61" s="62"/>
      <c r="M61" s="62">
        <f t="shared" si="1"/>
        <v>92.4</v>
      </c>
      <c r="N61" s="297"/>
    </row>
    <row r="62" spans="1:14" s="36" customFormat="1" ht="23.25" hidden="1" thickBot="1" x14ac:dyDescent="0.25">
      <c r="A62" s="79" t="s">
        <v>82</v>
      </c>
      <c r="B62" s="181" t="s">
        <v>132</v>
      </c>
      <c r="C62" s="182">
        <v>3435</v>
      </c>
      <c r="D62" s="109" t="s">
        <v>86</v>
      </c>
      <c r="E62" s="109" t="s">
        <v>86</v>
      </c>
      <c r="F62" s="183" t="s">
        <v>133</v>
      </c>
      <c r="G62" s="184">
        <v>69.3</v>
      </c>
      <c r="H62" s="184">
        <v>0</v>
      </c>
      <c r="I62" s="184">
        <f t="shared" si="4"/>
        <v>69.3</v>
      </c>
      <c r="J62" s="85">
        <v>0</v>
      </c>
      <c r="K62" s="85">
        <f t="shared" si="0"/>
        <v>69.3</v>
      </c>
      <c r="L62" s="62"/>
      <c r="M62" s="62">
        <f t="shared" si="1"/>
        <v>69.3</v>
      </c>
      <c r="N62" s="297"/>
    </row>
    <row r="63" spans="1:14" s="36" customFormat="1" ht="13.5" hidden="1" thickBot="1" x14ac:dyDescent="0.25">
      <c r="A63" s="185"/>
      <c r="B63" s="186"/>
      <c r="C63" s="187"/>
      <c r="D63" s="138">
        <v>3299</v>
      </c>
      <c r="E63" s="138">
        <v>5321</v>
      </c>
      <c r="F63" s="188" t="s">
        <v>97</v>
      </c>
      <c r="G63" s="189">
        <v>69.3</v>
      </c>
      <c r="H63" s="189">
        <v>0</v>
      </c>
      <c r="I63" s="189">
        <f t="shared" si="4"/>
        <v>69.3</v>
      </c>
      <c r="J63" s="78">
        <v>0</v>
      </c>
      <c r="K63" s="78">
        <f t="shared" si="0"/>
        <v>69.3</v>
      </c>
      <c r="L63" s="62"/>
      <c r="M63" s="62">
        <f t="shared" si="1"/>
        <v>69.3</v>
      </c>
      <c r="N63" s="297"/>
    </row>
    <row r="64" spans="1:14" s="36" customFormat="1" ht="34.5" hidden="1" thickBot="1" x14ac:dyDescent="0.25">
      <c r="A64" s="79" t="s">
        <v>82</v>
      </c>
      <c r="B64" s="181" t="s">
        <v>134</v>
      </c>
      <c r="C64" s="182">
        <v>3461</v>
      </c>
      <c r="D64" s="109" t="s">
        <v>86</v>
      </c>
      <c r="E64" s="109" t="s">
        <v>86</v>
      </c>
      <c r="F64" s="183" t="s">
        <v>135</v>
      </c>
      <c r="G64" s="184">
        <v>30</v>
      </c>
      <c r="H64" s="184">
        <v>0</v>
      </c>
      <c r="I64" s="184">
        <f t="shared" si="4"/>
        <v>30</v>
      </c>
      <c r="J64" s="85">
        <v>0</v>
      </c>
      <c r="K64" s="85">
        <f t="shared" si="0"/>
        <v>30</v>
      </c>
      <c r="L64" s="62"/>
      <c r="M64" s="62">
        <f t="shared" si="1"/>
        <v>30</v>
      </c>
      <c r="N64" s="297"/>
    </row>
    <row r="65" spans="1:14" s="36" customFormat="1" ht="13.5" hidden="1" thickBot="1" x14ac:dyDescent="0.25">
      <c r="A65" s="185"/>
      <c r="B65" s="186"/>
      <c r="C65" s="187"/>
      <c r="D65" s="138">
        <v>3299</v>
      </c>
      <c r="E65" s="138">
        <v>5321</v>
      </c>
      <c r="F65" s="188" t="s">
        <v>97</v>
      </c>
      <c r="G65" s="189">
        <v>30</v>
      </c>
      <c r="H65" s="189">
        <v>0</v>
      </c>
      <c r="I65" s="189">
        <f t="shared" si="4"/>
        <v>30</v>
      </c>
      <c r="J65" s="78">
        <v>0</v>
      </c>
      <c r="K65" s="78">
        <f t="shared" si="0"/>
        <v>30</v>
      </c>
      <c r="L65" s="62"/>
      <c r="M65" s="62">
        <f t="shared" si="1"/>
        <v>30</v>
      </c>
      <c r="N65" s="297"/>
    </row>
    <row r="66" spans="1:14" s="36" customFormat="1" ht="23.25" hidden="1" thickBot="1" x14ac:dyDescent="0.25">
      <c r="A66" s="79" t="s">
        <v>82</v>
      </c>
      <c r="B66" s="181" t="s">
        <v>136</v>
      </c>
      <c r="C66" s="182">
        <v>2465</v>
      </c>
      <c r="D66" s="109" t="s">
        <v>86</v>
      </c>
      <c r="E66" s="109" t="s">
        <v>86</v>
      </c>
      <c r="F66" s="183" t="s">
        <v>137</v>
      </c>
      <c r="G66" s="184">
        <v>92.4</v>
      </c>
      <c r="H66" s="184">
        <v>0</v>
      </c>
      <c r="I66" s="184">
        <f t="shared" si="4"/>
        <v>92.4</v>
      </c>
      <c r="J66" s="85">
        <v>0</v>
      </c>
      <c r="K66" s="85">
        <f t="shared" si="0"/>
        <v>92.4</v>
      </c>
      <c r="L66" s="62"/>
      <c r="M66" s="62">
        <f t="shared" si="1"/>
        <v>92.4</v>
      </c>
      <c r="N66" s="297"/>
    </row>
    <row r="67" spans="1:14" s="36" customFormat="1" ht="13.5" hidden="1" thickBot="1" x14ac:dyDescent="0.25">
      <c r="A67" s="185"/>
      <c r="B67" s="186"/>
      <c r="C67" s="187"/>
      <c r="D67" s="138">
        <v>3299</v>
      </c>
      <c r="E67" s="138">
        <v>5321</v>
      </c>
      <c r="F67" s="188" t="s">
        <v>97</v>
      </c>
      <c r="G67" s="189">
        <v>92.4</v>
      </c>
      <c r="H67" s="189">
        <v>0</v>
      </c>
      <c r="I67" s="189">
        <f t="shared" si="4"/>
        <v>92.4</v>
      </c>
      <c r="J67" s="78">
        <v>0</v>
      </c>
      <c r="K67" s="78">
        <f t="shared" si="0"/>
        <v>92.4</v>
      </c>
      <c r="L67" s="62"/>
      <c r="M67" s="62">
        <f t="shared" si="1"/>
        <v>92.4</v>
      </c>
      <c r="N67" s="297"/>
    </row>
    <row r="68" spans="1:14" s="36" customFormat="1" ht="23.25" hidden="1" thickBot="1" x14ac:dyDescent="0.25">
      <c r="A68" s="79" t="s">
        <v>82</v>
      </c>
      <c r="B68" s="181" t="s">
        <v>138</v>
      </c>
      <c r="C68" s="182">
        <v>4489</v>
      </c>
      <c r="D68" s="109" t="s">
        <v>86</v>
      </c>
      <c r="E68" s="109" t="s">
        <v>86</v>
      </c>
      <c r="F68" s="183" t="s">
        <v>139</v>
      </c>
      <c r="G68" s="184">
        <v>55.44</v>
      </c>
      <c r="H68" s="184">
        <v>0</v>
      </c>
      <c r="I68" s="184">
        <f t="shared" si="4"/>
        <v>55.44</v>
      </c>
      <c r="J68" s="85">
        <v>0</v>
      </c>
      <c r="K68" s="85">
        <f t="shared" si="0"/>
        <v>55.44</v>
      </c>
      <c r="L68" s="62"/>
      <c r="M68" s="62">
        <f t="shared" si="1"/>
        <v>55.44</v>
      </c>
      <c r="N68" s="297"/>
    </row>
    <row r="69" spans="1:14" s="36" customFormat="1" ht="13.5" hidden="1" thickBot="1" x14ac:dyDescent="0.25">
      <c r="A69" s="185"/>
      <c r="B69" s="186"/>
      <c r="C69" s="187"/>
      <c r="D69" s="138">
        <v>3299</v>
      </c>
      <c r="E69" s="138">
        <v>5321</v>
      </c>
      <c r="F69" s="188" t="s">
        <v>97</v>
      </c>
      <c r="G69" s="189">
        <v>55.44</v>
      </c>
      <c r="H69" s="189">
        <v>0</v>
      </c>
      <c r="I69" s="189">
        <f t="shared" si="4"/>
        <v>55.44</v>
      </c>
      <c r="J69" s="78">
        <v>0</v>
      </c>
      <c r="K69" s="78">
        <f t="shared" si="0"/>
        <v>55.44</v>
      </c>
      <c r="L69" s="62"/>
      <c r="M69" s="62">
        <f t="shared" si="1"/>
        <v>55.44</v>
      </c>
      <c r="N69" s="297"/>
    </row>
    <row r="70" spans="1:14" s="36" customFormat="1" ht="34.5" hidden="1" thickBot="1" x14ac:dyDescent="0.25">
      <c r="A70" s="79" t="s">
        <v>82</v>
      </c>
      <c r="B70" s="181" t="s">
        <v>140</v>
      </c>
      <c r="C70" s="182">
        <v>4445</v>
      </c>
      <c r="D70" s="109" t="s">
        <v>86</v>
      </c>
      <c r="E70" s="109" t="s">
        <v>86</v>
      </c>
      <c r="F70" s="183" t="s">
        <v>141</v>
      </c>
      <c r="G70" s="184">
        <v>59.655999999999999</v>
      </c>
      <c r="H70" s="184">
        <v>0</v>
      </c>
      <c r="I70" s="184">
        <f t="shared" si="4"/>
        <v>59.655999999999999</v>
      </c>
      <c r="J70" s="85">
        <v>0</v>
      </c>
      <c r="K70" s="85">
        <f t="shared" si="0"/>
        <v>59.655999999999999</v>
      </c>
      <c r="L70" s="62"/>
      <c r="M70" s="62">
        <f t="shared" si="1"/>
        <v>59.655999999999999</v>
      </c>
      <c r="N70" s="297"/>
    </row>
    <row r="71" spans="1:14" s="36" customFormat="1" ht="13.5" hidden="1" thickBot="1" x14ac:dyDescent="0.25">
      <c r="A71" s="185"/>
      <c r="B71" s="186"/>
      <c r="C71" s="187"/>
      <c r="D71" s="138">
        <v>3299</v>
      </c>
      <c r="E71" s="138">
        <v>5321</v>
      </c>
      <c r="F71" s="188" t="s">
        <v>97</v>
      </c>
      <c r="G71" s="189">
        <v>59.655999999999999</v>
      </c>
      <c r="H71" s="189">
        <v>0</v>
      </c>
      <c r="I71" s="189">
        <f t="shared" si="4"/>
        <v>59.655999999999999</v>
      </c>
      <c r="J71" s="78">
        <v>0</v>
      </c>
      <c r="K71" s="78">
        <f t="shared" si="0"/>
        <v>59.655999999999999</v>
      </c>
      <c r="L71" s="62"/>
      <c r="M71" s="62">
        <f t="shared" si="1"/>
        <v>59.655999999999999</v>
      </c>
      <c r="N71" s="297"/>
    </row>
    <row r="72" spans="1:14" s="36" customFormat="1" ht="34.5" hidden="1" thickBot="1" x14ac:dyDescent="0.25">
      <c r="A72" s="79" t="s">
        <v>82</v>
      </c>
      <c r="B72" s="181" t="s">
        <v>142</v>
      </c>
      <c r="C72" s="182">
        <v>5444</v>
      </c>
      <c r="D72" s="109" t="s">
        <v>86</v>
      </c>
      <c r="E72" s="109" t="s">
        <v>86</v>
      </c>
      <c r="F72" s="183" t="s">
        <v>143</v>
      </c>
      <c r="G72" s="184">
        <v>46.773000000000003</v>
      </c>
      <c r="H72" s="184">
        <v>0</v>
      </c>
      <c r="I72" s="184">
        <f t="shared" si="4"/>
        <v>46.773000000000003</v>
      </c>
      <c r="J72" s="85">
        <v>0</v>
      </c>
      <c r="K72" s="85">
        <f t="shared" si="0"/>
        <v>46.773000000000003</v>
      </c>
      <c r="L72" s="62"/>
      <c r="M72" s="62">
        <f t="shared" si="1"/>
        <v>46.773000000000003</v>
      </c>
      <c r="N72" s="297"/>
    </row>
    <row r="73" spans="1:14" s="36" customFormat="1" ht="13.5" hidden="1" thickBot="1" x14ac:dyDescent="0.25">
      <c r="A73" s="185"/>
      <c r="B73" s="186"/>
      <c r="C73" s="187"/>
      <c r="D73" s="138">
        <v>3299</v>
      </c>
      <c r="E73" s="138">
        <v>5321</v>
      </c>
      <c r="F73" s="188" t="s">
        <v>97</v>
      </c>
      <c r="G73" s="189">
        <v>46.773000000000003</v>
      </c>
      <c r="H73" s="189">
        <v>0</v>
      </c>
      <c r="I73" s="189">
        <f t="shared" si="4"/>
        <v>46.773000000000003</v>
      </c>
      <c r="J73" s="78">
        <v>0</v>
      </c>
      <c r="K73" s="78">
        <f t="shared" si="0"/>
        <v>46.773000000000003</v>
      </c>
      <c r="L73" s="62"/>
      <c r="M73" s="62">
        <f t="shared" si="1"/>
        <v>46.773000000000003</v>
      </c>
      <c r="N73" s="297"/>
    </row>
    <row r="74" spans="1:14" s="36" customFormat="1" ht="22.5" hidden="1" customHeight="1" x14ac:dyDescent="0.2">
      <c r="A74" s="79" t="s">
        <v>82</v>
      </c>
      <c r="B74" s="181" t="s">
        <v>144</v>
      </c>
      <c r="C74" s="182">
        <v>3428</v>
      </c>
      <c r="D74" s="109" t="s">
        <v>86</v>
      </c>
      <c r="E74" s="109" t="s">
        <v>86</v>
      </c>
      <c r="F74" s="183" t="s">
        <v>145</v>
      </c>
      <c r="G74" s="184">
        <v>30</v>
      </c>
      <c r="H74" s="184">
        <v>0</v>
      </c>
      <c r="I74" s="184">
        <f t="shared" si="4"/>
        <v>30</v>
      </c>
      <c r="J74" s="85">
        <v>0</v>
      </c>
      <c r="K74" s="85">
        <f t="shared" si="0"/>
        <v>30</v>
      </c>
      <c r="L74" s="62"/>
      <c r="M74" s="62">
        <f t="shared" si="1"/>
        <v>30</v>
      </c>
      <c r="N74" s="297"/>
    </row>
    <row r="75" spans="1:14" s="36" customFormat="1" ht="13.5" hidden="1" thickBot="1" x14ac:dyDescent="0.25">
      <c r="A75" s="185"/>
      <c r="B75" s="186"/>
      <c r="C75" s="187"/>
      <c r="D75" s="138">
        <v>3299</v>
      </c>
      <c r="E75" s="138">
        <v>5321</v>
      </c>
      <c r="F75" s="188" t="s">
        <v>97</v>
      </c>
      <c r="G75" s="189">
        <v>30</v>
      </c>
      <c r="H75" s="189">
        <v>0</v>
      </c>
      <c r="I75" s="189">
        <f t="shared" si="4"/>
        <v>30</v>
      </c>
      <c r="J75" s="78">
        <v>0</v>
      </c>
      <c r="K75" s="78">
        <f t="shared" si="0"/>
        <v>30</v>
      </c>
      <c r="L75" s="62"/>
      <c r="M75" s="62">
        <f t="shared" ref="M75:M138" si="5">+K75+L75</f>
        <v>30</v>
      </c>
      <c r="N75" s="297"/>
    </row>
    <row r="76" spans="1:14" s="36" customFormat="1" ht="23.25" hidden="1" thickBot="1" x14ac:dyDescent="0.25">
      <c r="A76" s="79" t="s">
        <v>82</v>
      </c>
      <c r="B76" s="181" t="s">
        <v>146</v>
      </c>
      <c r="C76" s="182" t="s">
        <v>147</v>
      </c>
      <c r="D76" s="109" t="s">
        <v>86</v>
      </c>
      <c r="E76" s="109" t="s">
        <v>86</v>
      </c>
      <c r="F76" s="183" t="s">
        <v>148</v>
      </c>
      <c r="G76" s="184">
        <v>30</v>
      </c>
      <c r="H76" s="184">
        <v>0</v>
      </c>
      <c r="I76" s="184">
        <f t="shared" si="4"/>
        <v>30</v>
      </c>
      <c r="J76" s="85">
        <v>0</v>
      </c>
      <c r="K76" s="85">
        <f t="shared" ref="K76:K139" si="6">+I76+J76</f>
        <v>30</v>
      </c>
      <c r="L76" s="62"/>
      <c r="M76" s="62">
        <f t="shared" si="5"/>
        <v>30</v>
      </c>
      <c r="N76" s="297"/>
    </row>
    <row r="77" spans="1:14" s="36" customFormat="1" ht="13.5" hidden="1" thickBot="1" x14ac:dyDescent="0.25">
      <c r="A77" s="185"/>
      <c r="B77" s="186"/>
      <c r="C77" s="187"/>
      <c r="D77" s="138">
        <v>3299</v>
      </c>
      <c r="E77" s="138">
        <v>5321</v>
      </c>
      <c r="F77" s="188" t="s">
        <v>97</v>
      </c>
      <c r="G77" s="189">
        <v>30</v>
      </c>
      <c r="H77" s="189">
        <v>0</v>
      </c>
      <c r="I77" s="189">
        <f t="shared" si="4"/>
        <v>30</v>
      </c>
      <c r="J77" s="78">
        <v>0</v>
      </c>
      <c r="K77" s="78">
        <f t="shared" si="6"/>
        <v>30</v>
      </c>
      <c r="L77" s="62"/>
      <c r="M77" s="62">
        <f t="shared" si="5"/>
        <v>30</v>
      </c>
      <c r="N77" s="297"/>
    </row>
    <row r="78" spans="1:14" s="36" customFormat="1" ht="23.25" hidden="1" thickBot="1" x14ac:dyDescent="0.25">
      <c r="A78" s="79" t="s">
        <v>82</v>
      </c>
      <c r="B78" s="181" t="s">
        <v>149</v>
      </c>
      <c r="C78" s="182">
        <v>5458</v>
      </c>
      <c r="D78" s="109" t="s">
        <v>86</v>
      </c>
      <c r="E78" s="109" t="s">
        <v>86</v>
      </c>
      <c r="F78" s="183" t="s">
        <v>150</v>
      </c>
      <c r="G78" s="184">
        <v>92.4</v>
      </c>
      <c r="H78" s="184">
        <v>0</v>
      </c>
      <c r="I78" s="184">
        <f t="shared" si="4"/>
        <v>92.4</v>
      </c>
      <c r="J78" s="85">
        <v>0</v>
      </c>
      <c r="K78" s="85">
        <f t="shared" si="6"/>
        <v>92.4</v>
      </c>
      <c r="L78" s="62"/>
      <c r="M78" s="62">
        <f t="shared" si="5"/>
        <v>92.4</v>
      </c>
      <c r="N78" s="297"/>
    </row>
    <row r="79" spans="1:14" s="36" customFormat="1" ht="13.5" hidden="1" thickBot="1" x14ac:dyDescent="0.25">
      <c r="A79" s="185"/>
      <c r="B79" s="186"/>
      <c r="C79" s="187"/>
      <c r="D79" s="138">
        <v>3299</v>
      </c>
      <c r="E79" s="138">
        <v>5321</v>
      </c>
      <c r="F79" s="188" t="s">
        <v>97</v>
      </c>
      <c r="G79" s="189">
        <v>92.4</v>
      </c>
      <c r="H79" s="189">
        <v>0</v>
      </c>
      <c r="I79" s="189">
        <f t="shared" si="4"/>
        <v>92.4</v>
      </c>
      <c r="J79" s="78">
        <v>0</v>
      </c>
      <c r="K79" s="78">
        <f t="shared" si="6"/>
        <v>92.4</v>
      </c>
      <c r="L79" s="62"/>
      <c r="M79" s="62">
        <f t="shared" si="5"/>
        <v>92.4</v>
      </c>
      <c r="N79" s="297"/>
    </row>
    <row r="80" spans="1:14" s="36" customFormat="1" ht="23.25" hidden="1" thickBot="1" x14ac:dyDescent="0.25">
      <c r="A80" s="79" t="s">
        <v>82</v>
      </c>
      <c r="B80" s="181" t="s">
        <v>151</v>
      </c>
      <c r="C80" s="182">
        <v>3413</v>
      </c>
      <c r="D80" s="109" t="s">
        <v>86</v>
      </c>
      <c r="E80" s="109" t="s">
        <v>86</v>
      </c>
      <c r="F80" s="183" t="s">
        <v>152</v>
      </c>
      <c r="G80" s="184">
        <v>92.4</v>
      </c>
      <c r="H80" s="184">
        <v>0</v>
      </c>
      <c r="I80" s="184">
        <f t="shared" si="4"/>
        <v>92.4</v>
      </c>
      <c r="J80" s="85">
        <v>0</v>
      </c>
      <c r="K80" s="85">
        <f t="shared" si="6"/>
        <v>92.4</v>
      </c>
      <c r="L80" s="62"/>
      <c r="M80" s="62">
        <f t="shared" si="5"/>
        <v>92.4</v>
      </c>
      <c r="N80" s="297"/>
    </row>
    <row r="81" spans="1:14" s="36" customFormat="1" ht="13.5" hidden="1" thickBot="1" x14ac:dyDescent="0.25">
      <c r="A81" s="185"/>
      <c r="B81" s="186"/>
      <c r="C81" s="187"/>
      <c r="D81" s="138">
        <v>3299</v>
      </c>
      <c r="E81" s="138">
        <v>5321</v>
      </c>
      <c r="F81" s="188" t="s">
        <v>97</v>
      </c>
      <c r="G81" s="189">
        <v>92.4</v>
      </c>
      <c r="H81" s="189">
        <v>0</v>
      </c>
      <c r="I81" s="189">
        <f t="shared" si="4"/>
        <v>92.4</v>
      </c>
      <c r="J81" s="78">
        <v>0</v>
      </c>
      <c r="K81" s="78">
        <f t="shared" si="6"/>
        <v>92.4</v>
      </c>
      <c r="L81" s="62"/>
      <c r="M81" s="62">
        <f t="shared" si="5"/>
        <v>92.4</v>
      </c>
      <c r="N81" s="297"/>
    </row>
    <row r="82" spans="1:14" s="36" customFormat="1" ht="23.25" hidden="1" thickBot="1" x14ac:dyDescent="0.25">
      <c r="A82" s="79" t="s">
        <v>82</v>
      </c>
      <c r="B82" s="181" t="s">
        <v>153</v>
      </c>
      <c r="C82" s="182">
        <v>4407</v>
      </c>
      <c r="D82" s="109" t="s">
        <v>86</v>
      </c>
      <c r="E82" s="109" t="s">
        <v>86</v>
      </c>
      <c r="F82" s="183" t="s">
        <v>154</v>
      </c>
      <c r="G82" s="184">
        <v>69.897999999999996</v>
      </c>
      <c r="H82" s="184">
        <v>0</v>
      </c>
      <c r="I82" s="184">
        <f t="shared" si="4"/>
        <v>69.897999999999996</v>
      </c>
      <c r="J82" s="85">
        <v>0</v>
      </c>
      <c r="K82" s="85">
        <f t="shared" si="6"/>
        <v>69.897999999999996</v>
      </c>
      <c r="L82" s="62"/>
      <c r="M82" s="62">
        <f t="shared" si="5"/>
        <v>69.897999999999996</v>
      </c>
      <c r="N82" s="297"/>
    </row>
    <row r="83" spans="1:14" s="36" customFormat="1" ht="13.5" hidden="1" thickBot="1" x14ac:dyDescent="0.25">
      <c r="A83" s="185"/>
      <c r="B83" s="186"/>
      <c r="C83" s="187"/>
      <c r="D83" s="138">
        <v>3299</v>
      </c>
      <c r="E83" s="138">
        <v>5321</v>
      </c>
      <c r="F83" s="188" t="s">
        <v>97</v>
      </c>
      <c r="G83" s="189">
        <v>69.897999999999996</v>
      </c>
      <c r="H83" s="189">
        <v>0</v>
      </c>
      <c r="I83" s="189">
        <f t="shared" si="4"/>
        <v>69.897999999999996</v>
      </c>
      <c r="J83" s="78">
        <v>0</v>
      </c>
      <c r="K83" s="78">
        <f t="shared" si="6"/>
        <v>69.897999999999996</v>
      </c>
      <c r="L83" s="62"/>
      <c r="M83" s="62">
        <f t="shared" si="5"/>
        <v>69.897999999999996</v>
      </c>
      <c r="N83" s="297"/>
    </row>
    <row r="84" spans="1:14" s="36" customFormat="1" ht="34.5" hidden="1" thickBot="1" x14ac:dyDescent="0.25">
      <c r="A84" s="79" t="s">
        <v>82</v>
      </c>
      <c r="B84" s="181" t="s">
        <v>155</v>
      </c>
      <c r="C84" s="182">
        <v>3441</v>
      </c>
      <c r="D84" s="109" t="s">
        <v>86</v>
      </c>
      <c r="E84" s="109" t="s">
        <v>86</v>
      </c>
      <c r="F84" s="183" t="s">
        <v>156</v>
      </c>
      <c r="G84" s="184">
        <v>91.63</v>
      </c>
      <c r="H84" s="184">
        <v>0</v>
      </c>
      <c r="I84" s="184">
        <f t="shared" si="4"/>
        <v>91.63</v>
      </c>
      <c r="J84" s="85">
        <v>0</v>
      </c>
      <c r="K84" s="85">
        <f t="shared" si="6"/>
        <v>91.63</v>
      </c>
      <c r="L84" s="62"/>
      <c r="M84" s="62">
        <f t="shared" si="5"/>
        <v>91.63</v>
      </c>
      <c r="N84" s="297"/>
    </row>
    <row r="85" spans="1:14" s="36" customFormat="1" ht="13.5" hidden="1" thickBot="1" x14ac:dyDescent="0.25">
      <c r="A85" s="185"/>
      <c r="B85" s="186"/>
      <c r="C85" s="187"/>
      <c r="D85" s="138">
        <v>3299</v>
      </c>
      <c r="E85" s="138">
        <v>5321</v>
      </c>
      <c r="F85" s="188" t="s">
        <v>97</v>
      </c>
      <c r="G85" s="189">
        <v>91.63</v>
      </c>
      <c r="H85" s="189">
        <v>0</v>
      </c>
      <c r="I85" s="189">
        <f t="shared" si="4"/>
        <v>91.63</v>
      </c>
      <c r="J85" s="78">
        <v>0</v>
      </c>
      <c r="K85" s="78">
        <f t="shared" si="6"/>
        <v>91.63</v>
      </c>
      <c r="L85" s="62"/>
      <c r="M85" s="62">
        <f t="shared" si="5"/>
        <v>91.63</v>
      </c>
      <c r="N85" s="297"/>
    </row>
    <row r="86" spans="1:14" s="36" customFormat="1" ht="23.25" hidden="1" thickBot="1" x14ac:dyDescent="0.25">
      <c r="A86" s="79" t="s">
        <v>82</v>
      </c>
      <c r="B86" s="181" t="s">
        <v>157</v>
      </c>
      <c r="C86" s="182">
        <v>5457</v>
      </c>
      <c r="D86" s="109" t="s">
        <v>86</v>
      </c>
      <c r="E86" s="109" t="s">
        <v>86</v>
      </c>
      <c r="F86" s="183" t="s">
        <v>158</v>
      </c>
      <c r="G86" s="184">
        <v>92.4</v>
      </c>
      <c r="H86" s="184">
        <v>0</v>
      </c>
      <c r="I86" s="184">
        <f t="shared" si="4"/>
        <v>92.4</v>
      </c>
      <c r="J86" s="85">
        <v>0</v>
      </c>
      <c r="K86" s="85">
        <f t="shared" si="6"/>
        <v>92.4</v>
      </c>
      <c r="L86" s="62"/>
      <c r="M86" s="62">
        <f t="shared" si="5"/>
        <v>92.4</v>
      </c>
      <c r="N86" s="297"/>
    </row>
    <row r="87" spans="1:14" s="36" customFormat="1" ht="13.5" hidden="1" thickBot="1" x14ac:dyDescent="0.25">
      <c r="A87" s="185"/>
      <c r="B87" s="186"/>
      <c r="C87" s="187"/>
      <c r="D87" s="138">
        <v>3299</v>
      </c>
      <c r="E87" s="138">
        <v>5321</v>
      </c>
      <c r="F87" s="188" t="s">
        <v>97</v>
      </c>
      <c r="G87" s="189">
        <v>92.4</v>
      </c>
      <c r="H87" s="189">
        <v>0</v>
      </c>
      <c r="I87" s="189">
        <f t="shared" si="4"/>
        <v>92.4</v>
      </c>
      <c r="J87" s="78">
        <v>0</v>
      </c>
      <c r="K87" s="78">
        <f t="shared" si="6"/>
        <v>92.4</v>
      </c>
      <c r="L87" s="62"/>
      <c r="M87" s="62">
        <f t="shared" si="5"/>
        <v>92.4</v>
      </c>
      <c r="N87" s="297"/>
    </row>
    <row r="88" spans="1:14" s="36" customFormat="1" ht="23.25" hidden="1" thickBot="1" x14ac:dyDescent="0.25">
      <c r="A88" s="79" t="s">
        <v>82</v>
      </c>
      <c r="B88" s="181" t="s">
        <v>159</v>
      </c>
      <c r="C88" s="182">
        <v>3427</v>
      </c>
      <c r="D88" s="109" t="s">
        <v>86</v>
      </c>
      <c r="E88" s="109" t="s">
        <v>86</v>
      </c>
      <c r="F88" s="183" t="s">
        <v>160</v>
      </c>
      <c r="G88" s="184">
        <v>69.3</v>
      </c>
      <c r="H88" s="184">
        <v>0</v>
      </c>
      <c r="I88" s="184">
        <f t="shared" si="4"/>
        <v>69.3</v>
      </c>
      <c r="J88" s="85">
        <v>0</v>
      </c>
      <c r="K88" s="85">
        <f t="shared" si="6"/>
        <v>69.3</v>
      </c>
      <c r="L88" s="62"/>
      <c r="M88" s="62">
        <f t="shared" si="5"/>
        <v>69.3</v>
      </c>
      <c r="N88" s="297"/>
    </row>
    <row r="89" spans="1:14" s="36" customFormat="1" ht="13.5" hidden="1" thickBot="1" x14ac:dyDescent="0.25">
      <c r="A89" s="185"/>
      <c r="B89" s="186"/>
      <c r="C89" s="187"/>
      <c r="D89" s="138">
        <v>3299</v>
      </c>
      <c r="E89" s="138">
        <v>5321</v>
      </c>
      <c r="F89" s="188" t="s">
        <v>97</v>
      </c>
      <c r="G89" s="189">
        <v>69.3</v>
      </c>
      <c r="H89" s="189">
        <v>0</v>
      </c>
      <c r="I89" s="189">
        <f t="shared" si="4"/>
        <v>69.3</v>
      </c>
      <c r="J89" s="78">
        <v>0</v>
      </c>
      <c r="K89" s="78">
        <f t="shared" si="6"/>
        <v>69.3</v>
      </c>
      <c r="L89" s="62"/>
      <c r="M89" s="62">
        <f t="shared" si="5"/>
        <v>69.3</v>
      </c>
      <c r="N89" s="297"/>
    </row>
    <row r="90" spans="1:14" s="36" customFormat="1" ht="22.5" hidden="1" customHeight="1" x14ac:dyDescent="0.2">
      <c r="A90" s="79" t="s">
        <v>82</v>
      </c>
      <c r="B90" s="181" t="s">
        <v>161</v>
      </c>
      <c r="C90" s="182">
        <v>4467</v>
      </c>
      <c r="D90" s="109" t="s">
        <v>86</v>
      </c>
      <c r="E90" s="109" t="s">
        <v>86</v>
      </c>
      <c r="F90" s="183" t="s">
        <v>162</v>
      </c>
      <c r="G90" s="184">
        <v>92.4</v>
      </c>
      <c r="H90" s="184">
        <v>0</v>
      </c>
      <c r="I90" s="184">
        <f t="shared" si="4"/>
        <v>92.4</v>
      </c>
      <c r="J90" s="85">
        <v>0</v>
      </c>
      <c r="K90" s="85">
        <f t="shared" si="6"/>
        <v>92.4</v>
      </c>
      <c r="L90" s="62"/>
      <c r="M90" s="62">
        <f t="shared" si="5"/>
        <v>92.4</v>
      </c>
      <c r="N90" s="297"/>
    </row>
    <row r="91" spans="1:14" s="36" customFormat="1" ht="13.5" hidden="1" thickBot="1" x14ac:dyDescent="0.25">
      <c r="A91" s="185"/>
      <c r="B91" s="186"/>
      <c r="C91" s="187"/>
      <c r="D91" s="138">
        <v>3299</v>
      </c>
      <c r="E91" s="138">
        <v>5321</v>
      </c>
      <c r="F91" s="188" t="s">
        <v>97</v>
      </c>
      <c r="G91" s="189">
        <v>92.4</v>
      </c>
      <c r="H91" s="189">
        <v>0</v>
      </c>
      <c r="I91" s="189">
        <f t="shared" si="4"/>
        <v>92.4</v>
      </c>
      <c r="J91" s="78">
        <v>0</v>
      </c>
      <c r="K91" s="78">
        <f t="shared" si="6"/>
        <v>92.4</v>
      </c>
      <c r="L91" s="62"/>
      <c r="M91" s="62">
        <f t="shared" si="5"/>
        <v>92.4</v>
      </c>
      <c r="N91" s="297"/>
    </row>
    <row r="92" spans="1:14" s="36" customFormat="1" ht="34.5" hidden="1" thickBot="1" x14ac:dyDescent="0.25">
      <c r="A92" s="79" t="s">
        <v>82</v>
      </c>
      <c r="B92" s="181" t="s">
        <v>163</v>
      </c>
      <c r="C92" s="182">
        <v>3436</v>
      </c>
      <c r="D92" s="109" t="s">
        <v>86</v>
      </c>
      <c r="E92" s="109" t="s">
        <v>86</v>
      </c>
      <c r="F92" s="183" t="s">
        <v>164</v>
      </c>
      <c r="G92" s="184">
        <v>58.142000000000003</v>
      </c>
      <c r="H92" s="184">
        <v>0</v>
      </c>
      <c r="I92" s="184">
        <f t="shared" si="4"/>
        <v>58.142000000000003</v>
      </c>
      <c r="J92" s="85">
        <v>0</v>
      </c>
      <c r="K92" s="85">
        <f t="shared" si="6"/>
        <v>58.142000000000003</v>
      </c>
      <c r="L92" s="62"/>
      <c r="M92" s="62">
        <f t="shared" si="5"/>
        <v>58.142000000000003</v>
      </c>
      <c r="N92" s="297"/>
    </row>
    <row r="93" spans="1:14" s="36" customFormat="1" ht="13.5" hidden="1" thickBot="1" x14ac:dyDescent="0.25">
      <c r="A93" s="185"/>
      <c r="B93" s="186"/>
      <c r="C93" s="187"/>
      <c r="D93" s="138">
        <v>3299</v>
      </c>
      <c r="E93" s="138">
        <v>5321</v>
      </c>
      <c r="F93" s="188" t="s">
        <v>97</v>
      </c>
      <c r="G93" s="189">
        <v>58.142000000000003</v>
      </c>
      <c r="H93" s="189">
        <v>0</v>
      </c>
      <c r="I93" s="189">
        <f t="shared" si="4"/>
        <v>58.142000000000003</v>
      </c>
      <c r="J93" s="78">
        <v>0</v>
      </c>
      <c r="K93" s="78">
        <f t="shared" si="6"/>
        <v>58.142000000000003</v>
      </c>
      <c r="L93" s="62"/>
      <c r="M93" s="62">
        <f t="shared" si="5"/>
        <v>58.142000000000003</v>
      </c>
      <c r="N93" s="297"/>
    </row>
    <row r="94" spans="1:14" s="36" customFormat="1" ht="23.25" hidden="1" thickBot="1" x14ac:dyDescent="0.25">
      <c r="A94" s="79" t="s">
        <v>82</v>
      </c>
      <c r="B94" s="181" t="s">
        <v>165</v>
      </c>
      <c r="C94" s="182">
        <v>4429</v>
      </c>
      <c r="D94" s="109" t="s">
        <v>86</v>
      </c>
      <c r="E94" s="109" t="s">
        <v>86</v>
      </c>
      <c r="F94" s="183" t="s">
        <v>166</v>
      </c>
      <c r="G94" s="184">
        <v>64.680000000000007</v>
      </c>
      <c r="H94" s="184">
        <v>0</v>
      </c>
      <c r="I94" s="184">
        <f t="shared" si="4"/>
        <v>64.680000000000007</v>
      </c>
      <c r="J94" s="85">
        <v>0</v>
      </c>
      <c r="K94" s="85">
        <f t="shared" si="6"/>
        <v>64.680000000000007</v>
      </c>
      <c r="L94" s="62"/>
      <c r="M94" s="62">
        <f t="shared" si="5"/>
        <v>64.680000000000007</v>
      </c>
      <c r="N94" s="297"/>
    </row>
    <row r="95" spans="1:14" s="36" customFormat="1" ht="13.5" hidden="1" thickBot="1" x14ac:dyDescent="0.25">
      <c r="A95" s="185"/>
      <c r="B95" s="186"/>
      <c r="C95" s="187"/>
      <c r="D95" s="138">
        <v>3299</v>
      </c>
      <c r="E95" s="138">
        <v>5321</v>
      </c>
      <c r="F95" s="188" t="s">
        <v>97</v>
      </c>
      <c r="G95" s="189">
        <v>64.680000000000007</v>
      </c>
      <c r="H95" s="189">
        <v>0</v>
      </c>
      <c r="I95" s="189">
        <f t="shared" si="4"/>
        <v>64.680000000000007</v>
      </c>
      <c r="J95" s="78">
        <v>0</v>
      </c>
      <c r="K95" s="78">
        <f t="shared" si="6"/>
        <v>64.680000000000007</v>
      </c>
      <c r="L95" s="62"/>
      <c r="M95" s="62">
        <f t="shared" si="5"/>
        <v>64.680000000000007</v>
      </c>
      <c r="N95" s="297"/>
    </row>
    <row r="96" spans="1:14" s="36" customFormat="1" ht="23.25" hidden="1" thickBot="1" x14ac:dyDescent="0.25">
      <c r="A96" s="79" t="s">
        <v>82</v>
      </c>
      <c r="B96" s="181" t="s">
        <v>167</v>
      </c>
      <c r="C96" s="182">
        <v>3412</v>
      </c>
      <c r="D96" s="109" t="s">
        <v>86</v>
      </c>
      <c r="E96" s="109" t="s">
        <v>86</v>
      </c>
      <c r="F96" s="183" t="s">
        <v>168</v>
      </c>
      <c r="G96" s="184">
        <v>30</v>
      </c>
      <c r="H96" s="184">
        <v>0</v>
      </c>
      <c r="I96" s="184">
        <f t="shared" si="4"/>
        <v>30</v>
      </c>
      <c r="J96" s="85">
        <v>0</v>
      </c>
      <c r="K96" s="85">
        <f t="shared" si="6"/>
        <v>30</v>
      </c>
      <c r="L96" s="62"/>
      <c r="M96" s="62">
        <f t="shared" si="5"/>
        <v>30</v>
      </c>
      <c r="N96" s="297"/>
    </row>
    <row r="97" spans="1:14" s="36" customFormat="1" ht="13.5" hidden="1" thickBot="1" x14ac:dyDescent="0.25">
      <c r="A97" s="185"/>
      <c r="B97" s="186"/>
      <c r="C97" s="187"/>
      <c r="D97" s="138">
        <v>3299</v>
      </c>
      <c r="E97" s="138">
        <v>5321</v>
      </c>
      <c r="F97" s="188" t="s">
        <v>97</v>
      </c>
      <c r="G97" s="189">
        <v>30</v>
      </c>
      <c r="H97" s="189">
        <v>0</v>
      </c>
      <c r="I97" s="189">
        <f t="shared" si="4"/>
        <v>30</v>
      </c>
      <c r="J97" s="78">
        <v>0</v>
      </c>
      <c r="K97" s="78">
        <f t="shared" si="6"/>
        <v>30</v>
      </c>
      <c r="L97" s="62"/>
      <c r="M97" s="62">
        <f t="shared" si="5"/>
        <v>30</v>
      </c>
      <c r="N97" s="297"/>
    </row>
    <row r="98" spans="1:14" s="36" customFormat="1" ht="23.25" hidden="1" thickBot="1" x14ac:dyDescent="0.25">
      <c r="A98" s="79" t="s">
        <v>82</v>
      </c>
      <c r="B98" s="181" t="s">
        <v>169</v>
      </c>
      <c r="C98" s="182">
        <v>4450</v>
      </c>
      <c r="D98" s="109" t="s">
        <v>86</v>
      </c>
      <c r="E98" s="109" t="s">
        <v>86</v>
      </c>
      <c r="F98" s="183" t="s">
        <v>170</v>
      </c>
      <c r="G98" s="184">
        <v>30</v>
      </c>
      <c r="H98" s="184">
        <v>0</v>
      </c>
      <c r="I98" s="184">
        <f t="shared" si="4"/>
        <v>30</v>
      </c>
      <c r="J98" s="85">
        <v>0</v>
      </c>
      <c r="K98" s="85">
        <f t="shared" si="6"/>
        <v>30</v>
      </c>
      <c r="L98" s="62"/>
      <c r="M98" s="62">
        <f t="shared" si="5"/>
        <v>30</v>
      </c>
      <c r="N98" s="297"/>
    </row>
    <row r="99" spans="1:14" s="36" customFormat="1" ht="13.5" hidden="1" thickBot="1" x14ac:dyDescent="0.25">
      <c r="A99" s="185"/>
      <c r="B99" s="186"/>
      <c r="C99" s="187"/>
      <c r="D99" s="138">
        <v>3299</v>
      </c>
      <c r="E99" s="138">
        <v>5321</v>
      </c>
      <c r="F99" s="188" t="s">
        <v>97</v>
      </c>
      <c r="G99" s="189">
        <v>30</v>
      </c>
      <c r="H99" s="189">
        <v>0</v>
      </c>
      <c r="I99" s="189">
        <f t="shared" si="4"/>
        <v>30</v>
      </c>
      <c r="J99" s="78">
        <v>0</v>
      </c>
      <c r="K99" s="78">
        <f t="shared" si="6"/>
        <v>30</v>
      </c>
      <c r="L99" s="62"/>
      <c r="M99" s="62">
        <f t="shared" si="5"/>
        <v>30</v>
      </c>
      <c r="N99" s="297"/>
    </row>
    <row r="100" spans="1:14" s="36" customFormat="1" ht="23.25" hidden="1" thickBot="1" x14ac:dyDescent="0.25">
      <c r="A100" s="79" t="s">
        <v>82</v>
      </c>
      <c r="B100" s="181" t="s">
        <v>171</v>
      </c>
      <c r="C100" s="182">
        <v>2302</v>
      </c>
      <c r="D100" s="109" t="s">
        <v>86</v>
      </c>
      <c r="E100" s="109" t="s">
        <v>86</v>
      </c>
      <c r="F100" s="183" t="s">
        <v>172</v>
      </c>
      <c r="G100" s="184">
        <v>62.807000000000002</v>
      </c>
      <c r="H100" s="184">
        <v>0</v>
      </c>
      <c r="I100" s="184">
        <f t="shared" si="4"/>
        <v>62.807000000000002</v>
      </c>
      <c r="J100" s="85">
        <v>0</v>
      </c>
      <c r="K100" s="85">
        <f t="shared" si="6"/>
        <v>62.807000000000002</v>
      </c>
      <c r="L100" s="62"/>
      <c r="M100" s="62">
        <f t="shared" si="5"/>
        <v>62.807000000000002</v>
      </c>
      <c r="N100" s="297"/>
    </row>
    <row r="101" spans="1:14" s="36" customFormat="1" ht="13.5" hidden="1" thickBot="1" x14ac:dyDescent="0.25">
      <c r="A101" s="185"/>
      <c r="B101" s="186"/>
      <c r="C101" s="187"/>
      <c r="D101" s="138">
        <v>3299</v>
      </c>
      <c r="E101" s="138">
        <v>5321</v>
      </c>
      <c r="F101" s="188" t="s">
        <v>97</v>
      </c>
      <c r="G101" s="189">
        <v>62.807000000000002</v>
      </c>
      <c r="H101" s="189">
        <v>0</v>
      </c>
      <c r="I101" s="189">
        <f t="shared" si="4"/>
        <v>62.807000000000002</v>
      </c>
      <c r="J101" s="78">
        <v>0</v>
      </c>
      <c r="K101" s="78">
        <f t="shared" si="6"/>
        <v>62.807000000000002</v>
      </c>
      <c r="L101" s="62"/>
      <c r="M101" s="62">
        <f t="shared" si="5"/>
        <v>62.807000000000002</v>
      </c>
      <c r="N101" s="297"/>
    </row>
    <row r="102" spans="1:14" s="36" customFormat="1" ht="22.5" hidden="1" customHeight="1" x14ac:dyDescent="0.2">
      <c r="A102" s="79" t="s">
        <v>82</v>
      </c>
      <c r="B102" s="181" t="s">
        <v>173</v>
      </c>
      <c r="C102" s="182">
        <v>4463</v>
      </c>
      <c r="D102" s="109" t="s">
        <v>86</v>
      </c>
      <c r="E102" s="109" t="s">
        <v>86</v>
      </c>
      <c r="F102" s="183" t="s">
        <v>174</v>
      </c>
      <c r="G102" s="184">
        <v>33.094999999999999</v>
      </c>
      <c r="H102" s="184">
        <v>0</v>
      </c>
      <c r="I102" s="184">
        <f t="shared" si="4"/>
        <v>33.094999999999999</v>
      </c>
      <c r="J102" s="85">
        <v>0</v>
      </c>
      <c r="K102" s="85">
        <f t="shared" si="6"/>
        <v>33.094999999999999</v>
      </c>
      <c r="L102" s="62"/>
      <c r="M102" s="62">
        <f t="shared" si="5"/>
        <v>33.094999999999999</v>
      </c>
      <c r="N102" s="297"/>
    </row>
    <row r="103" spans="1:14" s="36" customFormat="1" ht="13.5" hidden="1" thickBot="1" x14ac:dyDescent="0.25">
      <c r="A103" s="185"/>
      <c r="B103" s="186"/>
      <c r="C103" s="187"/>
      <c r="D103" s="138">
        <v>3299</v>
      </c>
      <c r="E103" s="138">
        <v>5321</v>
      </c>
      <c r="F103" s="188" t="s">
        <v>97</v>
      </c>
      <c r="G103" s="189">
        <v>33.094999999999999</v>
      </c>
      <c r="H103" s="189">
        <v>0</v>
      </c>
      <c r="I103" s="189">
        <f t="shared" si="4"/>
        <v>33.094999999999999</v>
      </c>
      <c r="J103" s="78">
        <v>0</v>
      </c>
      <c r="K103" s="78">
        <f t="shared" si="6"/>
        <v>33.094999999999999</v>
      </c>
      <c r="L103" s="62"/>
      <c r="M103" s="62">
        <f t="shared" si="5"/>
        <v>33.094999999999999</v>
      </c>
      <c r="N103" s="297"/>
    </row>
    <row r="104" spans="1:14" s="36" customFormat="1" ht="23.25" hidden="1" thickBot="1" x14ac:dyDescent="0.25">
      <c r="A104" s="79" t="s">
        <v>82</v>
      </c>
      <c r="B104" s="181" t="s">
        <v>175</v>
      </c>
      <c r="C104" s="182">
        <v>2484</v>
      </c>
      <c r="D104" s="109" t="s">
        <v>86</v>
      </c>
      <c r="E104" s="109" t="s">
        <v>86</v>
      </c>
      <c r="F104" s="183" t="s">
        <v>176</v>
      </c>
      <c r="G104" s="184">
        <v>35.228000000000002</v>
      </c>
      <c r="H104" s="184">
        <v>0</v>
      </c>
      <c r="I104" s="184">
        <f t="shared" si="4"/>
        <v>35.228000000000002</v>
      </c>
      <c r="J104" s="85">
        <v>0</v>
      </c>
      <c r="K104" s="85">
        <f t="shared" si="6"/>
        <v>35.228000000000002</v>
      </c>
      <c r="L104" s="62"/>
      <c r="M104" s="62">
        <f t="shared" si="5"/>
        <v>35.228000000000002</v>
      </c>
      <c r="N104" s="297"/>
    </row>
    <row r="105" spans="1:14" s="36" customFormat="1" ht="13.5" hidden="1" thickBot="1" x14ac:dyDescent="0.25">
      <c r="A105" s="185"/>
      <c r="B105" s="186"/>
      <c r="C105" s="187"/>
      <c r="D105" s="138">
        <v>3299</v>
      </c>
      <c r="E105" s="138">
        <v>5321</v>
      </c>
      <c r="F105" s="188" t="s">
        <v>97</v>
      </c>
      <c r="G105" s="189">
        <v>35.228000000000002</v>
      </c>
      <c r="H105" s="189">
        <v>0</v>
      </c>
      <c r="I105" s="189">
        <f t="shared" si="4"/>
        <v>35.228000000000002</v>
      </c>
      <c r="J105" s="78">
        <v>0</v>
      </c>
      <c r="K105" s="78">
        <f t="shared" si="6"/>
        <v>35.228000000000002</v>
      </c>
      <c r="L105" s="62"/>
      <c r="M105" s="62">
        <f t="shared" si="5"/>
        <v>35.228000000000002</v>
      </c>
      <c r="N105" s="297"/>
    </row>
    <row r="106" spans="1:14" s="36" customFormat="1" ht="23.25" hidden="1" thickBot="1" x14ac:dyDescent="0.25">
      <c r="A106" s="79" t="s">
        <v>82</v>
      </c>
      <c r="B106" s="181" t="s">
        <v>177</v>
      </c>
      <c r="C106" s="182">
        <v>2487</v>
      </c>
      <c r="D106" s="109" t="s">
        <v>86</v>
      </c>
      <c r="E106" s="109" t="s">
        <v>86</v>
      </c>
      <c r="F106" s="183" t="s">
        <v>178</v>
      </c>
      <c r="G106" s="184">
        <v>81.206000000000003</v>
      </c>
      <c r="H106" s="184">
        <v>0</v>
      </c>
      <c r="I106" s="184">
        <f t="shared" si="4"/>
        <v>81.206000000000003</v>
      </c>
      <c r="J106" s="85">
        <v>0</v>
      </c>
      <c r="K106" s="85">
        <f t="shared" si="6"/>
        <v>81.206000000000003</v>
      </c>
      <c r="L106" s="62"/>
      <c r="M106" s="62">
        <f t="shared" si="5"/>
        <v>81.206000000000003</v>
      </c>
      <c r="N106" s="297"/>
    </row>
    <row r="107" spans="1:14" s="36" customFormat="1" ht="13.5" hidden="1" thickBot="1" x14ac:dyDescent="0.25">
      <c r="A107" s="185"/>
      <c r="B107" s="186"/>
      <c r="C107" s="187"/>
      <c r="D107" s="138">
        <v>3299</v>
      </c>
      <c r="E107" s="138">
        <v>5321</v>
      </c>
      <c r="F107" s="188" t="s">
        <v>97</v>
      </c>
      <c r="G107" s="189">
        <v>81.206000000000003</v>
      </c>
      <c r="H107" s="189">
        <v>0</v>
      </c>
      <c r="I107" s="189">
        <f t="shared" si="4"/>
        <v>81.206000000000003</v>
      </c>
      <c r="J107" s="78">
        <v>0</v>
      </c>
      <c r="K107" s="78">
        <f t="shared" si="6"/>
        <v>81.206000000000003</v>
      </c>
      <c r="L107" s="62"/>
      <c r="M107" s="62">
        <f t="shared" si="5"/>
        <v>81.206000000000003</v>
      </c>
      <c r="N107" s="297"/>
    </row>
    <row r="108" spans="1:14" s="36" customFormat="1" ht="23.25" hidden="1" thickBot="1" x14ac:dyDescent="0.25">
      <c r="A108" s="79" t="s">
        <v>82</v>
      </c>
      <c r="B108" s="181" t="s">
        <v>179</v>
      </c>
      <c r="C108" s="182">
        <v>4459</v>
      </c>
      <c r="D108" s="109" t="s">
        <v>86</v>
      </c>
      <c r="E108" s="109" t="s">
        <v>86</v>
      </c>
      <c r="F108" s="183" t="s">
        <v>180</v>
      </c>
      <c r="G108" s="184">
        <v>92.4</v>
      </c>
      <c r="H108" s="184">
        <v>0</v>
      </c>
      <c r="I108" s="184">
        <f t="shared" si="4"/>
        <v>92.4</v>
      </c>
      <c r="J108" s="85">
        <v>0</v>
      </c>
      <c r="K108" s="85">
        <f t="shared" si="6"/>
        <v>92.4</v>
      </c>
      <c r="L108" s="62"/>
      <c r="M108" s="62">
        <f t="shared" si="5"/>
        <v>92.4</v>
      </c>
      <c r="N108" s="297"/>
    </row>
    <row r="109" spans="1:14" s="36" customFormat="1" ht="13.5" hidden="1" thickBot="1" x14ac:dyDescent="0.25">
      <c r="A109" s="185"/>
      <c r="B109" s="186"/>
      <c r="C109" s="187"/>
      <c r="D109" s="138">
        <v>3299</v>
      </c>
      <c r="E109" s="138">
        <v>5321</v>
      </c>
      <c r="F109" s="188" t="s">
        <v>97</v>
      </c>
      <c r="G109" s="189">
        <v>92.4</v>
      </c>
      <c r="H109" s="189">
        <v>0</v>
      </c>
      <c r="I109" s="189">
        <f t="shared" si="4"/>
        <v>92.4</v>
      </c>
      <c r="J109" s="78">
        <v>0</v>
      </c>
      <c r="K109" s="78">
        <f t="shared" si="6"/>
        <v>92.4</v>
      </c>
      <c r="L109" s="62"/>
      <c r="M109" s="62">
        <f t="shared" si="5"/>
        <v>92.4</v>
      </c>
      <c r="N109" s="297"/>
    </row>
    <row r="110" spans="1:14" s="36" customFormat="1" ht="23.25" hidden="1" thickBot="1" x14ac:dyDescent="0.25">
      <c r="A110" s="79" t="s">
        <v>82</v>
      </c>
      <c r="B110" s="181" t="s">
        <v>181</v>
      </c>
      <c r="C110" s="182">
        <v>4439</v>
      </c>
      <c r="D110" s="109" t="s">
        <v>86</v>
      </c>
      <c r="E110" s="109" t="s">
        <v>86</v>
      </c>
      <c r="F110" s="183" t="s">
        <v>182</v>
      </c>
      <c r="G110" s="184">
        <v>45.238999999999997</v>
      </c>
      <c r="H110" s="184">
        <v>0</v>
      </c>
      <c r="I110" s="184">
        <f t="shared" si="4"/>
        <v>45.238999999999997</v>
      </c>
      <c r="J110" s="85">
        <v>0</v>
      </c>
      <c r="K110" s="85">
        <f t="shared" si="6"/>
        <v>45.238999999999997</v>
      </c>
      <c r="L110" s="62"/>
      <c r="M110" s="62">
        <f t="shared" si="5"/>
        <v>45.238999999999997</v>
      </c>
      <c r="N110" s="297"/>
    </row>
    <row r="111" spans="1:14" s="36" customFormat="1" ht="13.5" hidden="1" thickBot="1" x14ac:dyDescent="0.25">
      <c r="A111" s="185"/>
      <c r="B111" s="186"/>
      <c r="C111" s="187"/>
      <c r="D111" s="138">
        <v>3299</v>
      </c>
      <c r="E111" s="138">
        <v>5321</v>
      </c>
      <c r="F111" s="188" t="s">
        <v>97</v>
      </c>
      <c r="G111" s="189">
        <v>45.238999999999997</v>
      </c>
      <c r="H111" s="189">
        <v>0</v>
      </c>
      <c r="I111" s="189">
        <f t="shared" si="4"/>
        <v>45.238999999999997</v>
      </c>
      <c r="J111" s="78">
        <v>0</v>
      </c>
      <c r="K111" s="78">
        <f t="shared" si="6"/>
        <v>45.238999999999997</v>
      </c>
      <c r="L111" s="62"/>
      <c r="M111" s="62">
        <f t="shared" si="5"/>
        <v>45.238999999999997</v>
      </c>
      <c r="N111" s="297"/>
    </row>
    <row r="112" spans="1:14" s="36" customFormat="1" ht="36" hidden="1" customHeight="1" x14ac:dyDescent="0.2">
      <c r="A112" s="79" t="s">
        <v>82</v>
      </c>
      <c r="B112" s="181" t="s">
        <v>183</v>
      </c>
      <c r="C112" s="182">
        <v>2446</v>
      </c>
      <c r="D112" s="109" t="s">
        <v>86</v>
      </c>
      <c r="E112" s="109" t="s">
        <v>86</v>
      </c>
      <c r="F112" s="183" t="s">
        <v>184</v>
      </c>
      <c r="G112" s="184">
        <v>45.087000000000003</v>
      </c>
      <c r="H112" s="184">
        <v>0</v>
      </c>
      <c r="I112" s="184">
        <f t="shared" si="4"/>
        <v>45.087000000000003</v>
      </c>
      <c r="J112" s="85">
        <v>0</v>
      </c>
      <c r="K112" s="85">
        <f t="shared" si="6"/>
        <v>45.087000000000003</v>
      </c>
      <c r="L112" s="62"/>
      <c r="M112" s="62">
        <f t="shared" si="5"/>
        <v>45.087000000000003</v>
      </c>
      <c r="N112" s="297"/>
    </row>
    <row r="113" spans="1:14" ht="13.5" hidden="1" thickBot="1" x14ac:dyDescent="0.25">
      <c r="A113" s="185"/>
      <c r="B113" s="186"/>
      <c r="C113" s="187"/>
      <c r="D113" s="138">
        <v>3299</v>
      </c>
      <c r="E113" s="138">
        <v>5321</v>
      </c>
      <c r="F113" s="188" t="s">
        <v>97</v>
      </c>
      <c r="G113" s="189">
        <v>45.087000000000003</v>
      </c>
      <c r="H113" s="189">
        <v>0</v>
      </c>
      <c r="I113" s="189">
        <f t="shared" si="4"/>
        <v>45.087000000000003</v>
      </c>
      <c r="J113" s="78">
        <v>0</v>
      </c>
      <c r="K113" s="78">
        <f t="shared" si="6"/>
        <v>45.087000000000003</v>
      </c>
      <c r="L113" s="62"/>
      <c r="M113" s="62">
        <f t="shared" si="5"/>
        <v>45.087000000000003</v>
      </c>
    </row>
    <row r="114" spans="1:14" ht="34.5" hidden="1" thickBot="1" x14ac:dyDescent="0.25">
      <c r="A114" s="79" t="s">
        <v>82</v>
      </c>
      <c r="B114" s="181" t="s">
        <v>185</v>
      </c>
      <c r="C114" s="182">
        <v>2329</v>
      </c>
      <c r="D114" s="109" t="s">
        <v>86</v>
      </c>
      <c r="E114" s="109" t="s">
        <v>86</v>
      </c>
      <c r="F114" s="183" t="s">
        <v>186</v>
      </c>
      <c r="G114" s="184">
        <v>72.911000000000001</v>
      </c>
      <c r="H114" s="184">
        <v>0</v>
      </c>
      <c r="I114" s="184">
        <f t="shared" si="4"/>
        <v>72.911000000000001</v>
      </c>
      <c r="J114" s="85">
        <v>0</v>
      </c>
      <c r="K114" s="85">
        <f t="shared" si="6"/>
        <v>72.911000000000001</v>
      </c>
      <c r="L114" s="62"/>
      <c r="M114" s="62">
        <f t="shared" si="5"/>
        <v>72.911000000000001</v>
      </c>
    </row>
    <row r="115" spans="1:14" ht="13.5" hidden="1" thickBot="1" x14ac:dyDescent="0.25">
      <c r="A115" s="185"/>
      <c r="B115" s="186"/>
      <c r="C115" s="187"/>
      <c r="D115" s="138">
        <v>3299</v>
      </c>
      <c r="E115" s="138">
        <v>5321</v>
      </c>
      <c r="F115" s="188" t="s">
        <v>97</v>
      </c>
      <c r="G115" s="189">
        <v>72.911000000000001</v>
      </c>
      <c r="H115" s="189">
        <v>0</v>
      </c>
      <c r="I115" s="189">
        <f t="shared" si="4"/>
        <v>72.911000000000001</v>
      </c>
      <c r="J115" s="78">
        <v>0</v>
      </c>
      <c r="K115" s="78">
        <f t="shared" si="6"/>
        <v>72.911000000000001</v>
      </c>
      <c r="L115" s="62"/>
      <c r="M115" s="62">
        <f t="shared" si="5"/>
        <v>72.911000000000001</v>
      </c>
    </row>
    <row r="116" spans="1:14" ht="34.5" hidden="1" thickBot="1" x14ac:dyDescent="0.25">
      <c r="A116" s="79" t="s">
        <v>82</v>
      </c>
      <c r="B116" s="181" t="s">
        <v>187</v>
      </c>
      <c r="C116" s="182" t="s">
        <v>188</v>
      </c>
      <c r="D116" s="109" t="s">
        <v>86</v>
      </c>
      <c r="E116" s="109" t="s">
        <v>86</v>
      </c>
      <c r="F116" s="183" t="s">
        <v>189</v>
      </c>
      <c r="G116" s="184">
        <v>76.186000000000007</v>
      </c>
      <c r="H116" s="184">
        <v>0</v>
      </c>
      <c r="I116" s="184">
        <f t="shared" si="4"/>
        <v>76.186000000000007</v>
      </c>
      <c r="J116" s="85">
        <v>0</v>
      </c>
      <c r="K116" s="85">
        <f t="shared" si="6"/>
        <v>76.186000000000007</v>
      </c>
      <c r="L116" s="62"/>
      <c r="M116" s="62">
        <f t="shared" si="5"/>
        <v>76.186000000000007</v>
      </c>
    </row>
    <row r="117" spans="1:14" ht="13.5" hidden="1" thickBot="1" x14ac:dyDescent="0.25">
      <c r="A117" s="191"/>
      <c r="B117" s="186"/>
      <c r="C117" s="187"/>
      <c r="D117" s="138">
        <v>3299</v>
      </c>
      <c r="E117" s="138">
        <v>5321</v>
      </c>
      <c r="F117" s="188" t="s">
        <v>97</v>
      </c>
      <c r="G117" s="189">
        <v>76.186000000000007</v>
      </c>
      <c r="H117" s="189">
        <v>0</v>
      </c>
      <c r="I117" s="189">
        <f t="shared" si="4"/>
        <v>76.186000000000007</v>
      </c>
      <c r="J117" s="144">
        <v>0</v>
      </c>
      <c r="K117" s="144">
        <f t="shared" si="6"/>
        <v>76.186000000000007</v>
      </c>
      <c r="L117" s="62"/>
      <c r="M117" s="62">
        <f t="shared" si="5"/>
        <v>76.186000000000007</v>
      </c>
    </row>
    <row r="118" spans="1:14" ht="13.5" hidden="1" thickBot="1" x14ac:dyDescent="0.25">
      <c r="A118" s="145" t="s">
        <v>82</v>
      </c>
      <c r="B118" s="314" t="s">
        <v>190</v>
      </c>
      <c r="C118" s="315"/>
      <c r="D118" s="315" t="s">
        <v>86</v>
      </c>
      <c r="E118" s="315" t="s">
        <v>86</v>
      </c>
      <c r="F118" s="146" t="s">
        <v>191</v>
      </c>
      <c r="G118" s="147">
        <f>G119</f>
        <v>0</v>
      </c>
      <c r="H118" s="147">
        <f>H119</f>
        <v>100.214</v>
      </c>
      <c r="I118" s="147">
        <f>I119</f>
        <v>100.214</v>
      </c>
      <c r="J118" s="61">
        <v>0</v>
      </c>
      <c r="K118" s="61">
        <f t="shared" si="6"/>
        <v>100.214</v>
      </c>
      <c r="L118" s="62"/>
      <c r="M118" s="62">
        <f t="shared" si="5"/>
        <v>100.214</v>
      </c>
    </row>
    <row r="119" spans="1:14" ht="13.5" hidden="1" thickBot="1" x14ac:dyDescent="0.25">
      <c r="A119" s="148" t="s">
        <v>82</v>
      </c>
      <c r="B119" s="192" t="s">
        <v>192</v>
      </c>
      <c r="C119" s="193" t="s">
        <v>89</v>
      </c>
      <c r="D119" s="151" t="s">
        <v>86</v>
      </c>
      <c r="E119" s="152" t="s">
        <v>86</v>
      </c>
      <c r="F119" s="153" t="s">
        <v>191</v>
      </c>
      <c r="G119" s="154">
        <v>0</v>
      </c>
      <c r="H119" s="154">
        <f>H120</f>
        <v>100.214</v>
      </c>
      <c r="I119" s="154">
        <f>G119+H119</f>
        <v>100.214</v>
      </c>
      <c r="J119" s="70">
        <v>0</v>
      </c>
      <c r="K119" s="70">
        <f t="shared" si="6"/>
        <v>100.214</v>
      </c>
      <c r="L119" s="62"/>
      <c r="M119" s="62">
        <f t="shared" si="5"/>
        <v>100.214</v>
      </c>
    </row>
    <row r="120" spans="1:14" ht="13.5" hidden="1" thickBot="1" x14ac:dyDescent="0.25">
      <c r="A120" s="155"/>
      <c r="B120" s="194"/>
      <c r="C120" s="195"/>
      <c r="D120" s="196">
        <v>3299</v>
      </c>
      <c r="E120" s="197">
        <v>5901</v>
      </c>
      <c r="F120" s="158" t="s">
        <v>91</v>
      </c>
      <c r="G120" s="159">
        <v>0</v>
      </c>
      <c r="H120" s="159">
        <v>100.214</v>
      </c>
      <c r="I120" s="159">
        <f>H120</f>
        <v>100.214</v>
      </c>
      <c r="J120" s="144">
        <v>0</v>
      </c>
      <c r="K120" s="144">
        <f t="shared" si="6"/>
        <v>100.214</v>
      </c>
      <c r="L120" s="62"/>
      <c r="M120" s="62">
        <f t="shared" si="5"/>
        <v>100.214</v>
      </c>
    </row>
    <row r="121" spans="1:14" ht="23.25" hidden="1" thickBot="1" x14ac:dyDescent="0.25">
      <c r="A121" s="145" t="s">
        <v>82</v>
      </c>
      <c r="B121" s="314" t="s">
        <v>193</v>
      </c>
      <c r="C121" s="315"/>
      <c r="D121" s="315"/>
      <c r="E121" s="315"/>
      <c r="F121" s="146" t="s">
        <v>194</v>
      </c>
      <c r="G121" s="147">
        <f>G122</f>
        <v>1500</v>
      </c>
      <c r="H121" s="147">
        <f>H122</f>
        <v>0</v>
      </c>
      <c r="I121" s="147">
        <f>I122</f>
        <v>1500</v>
      </c>
      <c r="J121" s="61">
        <v>0</v>
      </c>
      <c r="K121" s="61">
        <f t="shared" si="6"/>
        <v>1500</v>
      </c>
      <c r="L121" s="62"/>
      <c r="M121" s="62">
        <f t="shared" si="5"/>
        <v>1500</v>
      </c>
    </row>
    <row r="122" spans="1:14" ht="23.25" hidden="1" thickBot="1" x14ac:dyDescent="0.25">
      <c r="A122" s="160" t="s">
        <v>82</v>
      </c>
      <c r="B122" s="198" t="s">
        <v>195</v>
      </c>
      <c r="C122" s="199" t="s">
        <v>89</v>
      </c>
      <c r="D122" s="163" t="s">
        <v>86</v>
      </c>
      <c r="E122" s="164" t="s">
        <v>86</v>
      </c>
      <c r="F122" s="153" t="s">
        <v>194</v>
      </c>
      <c r="G122" s="154">
        <v>1500</v>
      </c>
      <c r="H122" s="154">
        <f>H123</f>
        <v>0</v>
      </c>
      <c r="I122" s="154">
        <f>G122+H122</f>
        <v>1500</v>
      </c>
      <c r="J122" s="70">
        <v>0</v>
      </c>
      <c r="K122" s="70">
        <f t="shared" si="6"/>
        <v>1500</v>
      </c>
      <c r="L122" s="62"/>
      <c r="M122" s="62">
        <f t="shared" si="5"/>
        <v>1500</v>
      </c>
    </row>
    <row r="123" spans="1:14" ht="13.5" hidden="1" thickBot="1" x14ac:dyDescent="0.25">
      <c r="A123" s="200"/>
      <c r="B123" s="194"/>
      <c r="C123" s="195"/>
      <c r="D123" s="156">
        <v>3299</v>
      </c>
      <c r="E123" s="157">
        <v>5901</v>
      </c>
      <c r="F123" s="201" t="s">
        <v>91</v>
      </c>
      <c r="G123" s="202">
        <v>1500</v>
      </c>
      <c r="H123" s="202">
        <v>0</v>
      </c>
      <c r="I123" s="202">
        <f>G123+H123</f>
        <v>1500</v>
      </c>
      <c r="J123" s="144">
        <v>0</v>
      </c>
      <c r="K123" s="144">
        <f t="shared" si="6"/>
        <v>1500</v>
      </c>
      <c r="L123" s="62"/>
      <c r="M123" s="62">
        <f t="shared" si="5"/>
        <v>1500</v>
      </c>
    </row>
    <row r="124" spans="1:14" ht="13.5" thickBot="1" x14ac:dyDescent="0.25">
      <c r="A124" s="203"/>
      <c r="B124" s="334" t="s">
        <v>196</v>
      </c>
      <c r="C124" s="335"/>
      <c r="D124" s="335"/>
      <c r="E124" s="335"/>
      <c r="F124" s="335"/>
      <c r="G124" s="204">
        <f>G125+G352+G689+G718+G721+G766+G774+G779</f>
        <v>35000</v>
      </c>
      <c r="H124" s="204">
        <f>H125+H352+H689+H718+H721+H766+H774+H779</f>
        <v>10006.709769999999</v>
      </c>
      <c r="I124" s="204">
        <f>I125+I352+I689+I718+I721+I766+I774+I779</f>
        <v>45006.709770000001</v>
      </c>
      <c r="J124" s="205">
        <v>0</v>
      </c>
      <c r="K124" s="205">
        <f t="shared" si="6"/>
        <v>45006.709770000001</v>
      </c>
      <c r="L124" s="205">
        <f>+L125+L352+L689+L718+L721+L766+L774+L779</f>
        <v>2.5579538487363607E-13</v>
      </c>
      <c r="M124" s="205">
        <f t="shared" si="5"/>
        <v>45006.709770000001</v>
      </c>
      <c r="N124" s="206" t="s">
        <v>65</v>
      </c>
    </row>
    <row r="125" spans="1:14" ht="13.5" thickBot="1" x14ac:dyDescent="0.25">
      <c r="A125" s="145" t="s">
        <v>82</v>
      </c>
      <c r="B125" s="314" t="s">
        <v>197</v>
      </c>
      <c r="C125" s="315"/>
      <c r="D125" s="315"/>
      <c r="E125" s="315"/>
      <c r="F125" s="146" t="s">
        <v>198</v>
      </c>
      <c r="G125" s="147">
        <f>G126+G128+G130+G132+G134+G136+G138+G140+G142+G144+G146+G148+G150+G152+G154+G156+G158+G160+G162+G164+G166+G168+G170+G172+G174+G176+G178+G180+G182+G184+G186+G188+G190+G192+G194</f>
        <v>5500</v>
      </c>
      <c r="H125" s="147">
        <f t="shared" ref="H125:I125" si="7">H126+H128+H130+H132+H134+H136+H138+H140+H142+H144+H146+H148+H150+H152+H154+H156+H158+H160+H162+H164+H166+H168+H170+H172+H174+H176+H178+H180+H182+H184+H186+H188+H190+H192+H194</f>
        <v>2300.0199999999995</v>
      </c>
      <c r="I125" s="147">
        <f t="shared" si="7"/>
        <v>7800.0199999999995</v>
      </c>
      <c r="J125" s="61">
        <v>0</v>
      </c>
      <c r="K125" s="61">
        <f t="shared" si="6"/>
        <v>7800.0199999999995</v>
      </c>
      <c r="L125" s="61">
        <f>SUM(L196:L351)/2+L126</f>
        <v>335.82221000000027</v>
      </c>
      <c r="M125" s="61">
        <f t="shared" si="5"/>
        <v>8135.8422099999998</v>
      </c>
      <c r="N125" s="206" t="s">
        <v>65</v>
      </c>
    </row>
    <row r="126" spans="1:14" x14ac:dyDescent="0.2">
      <c r="A126" s="301" t="s">
        <v>82</v>
      </c>
      <c r="B126" s="302" t="s">
        <v>199</v>
      </c>
      <c r="C126" s="303" t="s">
        <v>89</v>
      </c>
      <c r="D126" s="304" t="s">
        <v>86</v>
      </c>
      <c r="E126" s="304" t="s">
        <v>86</v>
      </c>
      <c r="F126" s="305" t="s">
        <v>198</v>
      </c>
      <c r="G126" s="211">
        <v>5500</v>
      </c>
      <c r="H126" s="211">
        <f>H127</f>
        <v>877.08399999999995</v>
      </c>
      <c r="I126" s="211">
        <f>G126+H126</f>
        <v>6377.0839999999998</v>
      </c>
      <c r="J126" s="219">
        <v>0</v>
      </c>
      <c r="K126" s="219">
        <f t="shared" si="6"/>
        <v>6377.0839999999998</v>
      </c>
      <c r="L126" s="219">
        <f>+L127</f>
        <v>-6226.1777899999997</v>
      </c>
      <c r="M126" s="219">
        <f t="shared" si="5"/>
        <v>150.9062100000001</v>
      </c>
      <c r="N126" s="206" t="s">
        <v>65</v>
      </c>
    </row>
    <row r="127" spans="1:14" ht="13.5" thickBot="1" x14ac:dyDescent="0.25">
      <c r="A127" s="213"/>
      <c r="B127" s="332"/>
      <c r="C127" s="333"/>
      <c r="D127" s="286">
        <v>3419</v>
      </c>
      <c r="E127" s="286">
        <v>5901</v>
      </c>
      <c r="F127" s="306" t="s">
        <v>91</v>
      </c>
      <c r="G127" s="217">
        <v>5500</v>
      </c>
      <c r="H127" s="217">
        <v>877.08399999999995</v>
      </c>
      <c r="I127" s="217">
        <f>G127+H127</f>
        <v>6377.0839999999998</v>
      </c>
      <c r="J127" s="216">
        <v>0</v>
      </c>
      <c r="K127" s="220">
        <f t="shared" si="6"/>
        <v>6377.0839999999998</v>
      </c>
      <c r="L127" s="220">
        <v>-6226.1777899999997</v>
      </c>
      <c r="M127" s="220">
        <f t="shared" si="5"/>
        <v>150.9062100000001</v>
      </c>
    </row>
    <row r="128" spans="1:14" ht="45" x14ac:dyDescent="0.2">
      <c r="A128" s="207" t="s">
        <v>82</v>
      </c>
      <c r="B128" s="208" t="s">
        <v>200</v>
      </c>
      <c r="C128" s="209" t="s">
        <v>89</v>
      </c>
      <c r="D128" s="177" t="s">
        <v>86</v>
      </c>
      <c r="E128" s="177" t="s">
        <v>86</v>
      </c>
      <c r="F128" s="210" t="s">
        <v>201</v>
      </c>
      <c r="G128" s="83">
        <v>0</v>
      </c>
      <c r="H128" s="83">
        <v>10</v>
      </c>
      <c r="I128" s="211">
        <f t="shared" ref="I128:I191" si="8">+G128+H128</f>
        <v>10</v>
      </c>
      <c r="J128" s="212">
        <v>0</v>
      </c>
      <c r="K128" s="211">
        <f t="shared" si="6"/>
        <v>10</v>
      </c>
      <c r="L128" s="211">
        <v>0</v>
      </c>
      <c r="M128" s="211">
        <f t="shared" si="5"/>
        <v>10</v>
      </c>
    </row>
    <row r="129" spans="1:14" s="36" customFormat="1" ht="13.5" thickBot="1" x14ac:dyDescent="0.25">
      <c r="A129" s="213"/>
      <c r="B129" s="332"/>
      <c r="C129" s="333"/>
      <c r="D129" s="214">
        <v>3419</v>
      </c>
      <c r="E129" s="214">
        <v>5222</v>
      </c>
      <c r="F129" s="75" t="s">
        <v>99</v>
      </c>
      <c r="G129" s="76">
        <v>0</v>
      </c>
      <c r="H129" s="76">
        <v>10</v>
      </c>
      <c r="I129" s="215">
        <f t="shared" si="8"/>
        <v>10</v>
      </c>
      <c r="J129" s="216">
        <v>0</v>
      </c>
      <c r="K129" s="217">
        <f t="shared" si="6"/>
        <v>10</v>
      </c>
      <c r="L129" s="217">
        <v>0</v>
      </c>
      <c r="M129" s="218">
        <f t="shared" si="5"/>
        <v>10</v>
      </c>
      <c r="N129" s="206"/>
    </row>
    <row r="130" spans="1:14" s="36" customFormat="1" ht="22.5" x14ac:dyDescent="0.2">
      <c r="A130" s="207" t="s">
        <v>82</v>
      </c>
      <c r="B130" s="208">
        <v>3040171</v>
      </c>
      <c r="C130" s="209" t="s">
        <v>89</v>
      </c>
      <c r="D130" s="177" t="s">
        <v>86</v>
      </c>
      <c r="E130" s="177" t="s">
        <v>86</v>
      </c>
      <c r="F130" s="210" t="s">
        <v>202</v>
      </c>
      <c r="G130" s="83">
        <v>0</v>
      </c>
      <c r="H130" s="83">
        <v>80</v>
      </c>
      <c r="I130" s="211">
        <f t="shared" si="8"/>
        <v>80</v>
      </c>
      <c r="J130" s="212">
        <v>0</v>
      </c>
      <c r="K130" s="219">
        <f t="shared" si="6"/>
        <v>80</v>
      </c>
      <c r="L130" s="219">
        <v>0</v>
      </c>
      <c r="M130" s="70">
        <f t="shared" si="5"/>
        <v>80</v>
      </c>
      <c r="N130" s="206"/>
    </row>
    <row r="131" spans="1:14" s="36" customFormat="1" ht="13.5" thickBot="1" x14ac:dyDescent="0.25">
      <c r="A131" s="213"/>
      <c r="B131" s="332"/>
      <c r="C131" s="333"/>
      <c r="D131" s="214">
        <v>3419</v>
      </c>
      <c r="E131" s="214">
        <v>5909</v>
      </c>
      <c r="F131" s="75" t="s">
        <v>93</v>
      </c>
      <c r="G131" s="76">
        <v>0</v>
      </c>
      <c r="H131" s="76">
        <v>80</v>
      </c>
      <c r="I131" s="215">
        <f t="shared" si="8"/>
        <v>80</v>
      </c>
      <c r="J131" s="216">
        <v>0</v>
      </c>
      <c r="K131" s="220">
        <f t="shared" si="6"/>
        <v>80</v>
      </c>
      <c r="L131" s="220">
        <v>0</v>
      </c>
      <c r="M131" s="144">
        <f t="shared" si="5"/>
        <v>80</v>
      </c>
      <c r="N131" s="206"/>
    </row>
    <row r="132" spans="1:14" s="36" customFormat="1" ht="22.5" x14ac:dyDescent="0.2">
      <c r="A132" s="207" t="s">
        <v>82</v>
      </c>
      <c r="B132" s="208">
        <v>3040178</v>
      </c>
      <c r="C132" s="209" t="s">
        <v>89</v>
      </c>
      <c r="D132" s="177" t="s">
        <v>86</v>
      </c>
      <c r="E132" s="177" t="s">
        <v>86</v>
      </c>
      <c r="F132" s="210" t="s">
        <v>203</v>
      </c>
      <c r="G132" s="83">
        <v>0</v>
      </c>
      <c r="H132" s="83">
        <v>56</v>
      </c>
      <c r="I132" s="211">
        <f t="shared" si="8"/>
        <v>56</v>
      </c>
      <c r="J132" s="212">
        <v>0</v>
      </c>
      <c r="K132" s="211">
        <f t="shared" si="6"/>
        <v>56</v>
      </c>
      <c r="L132" s="211">
        <v>0</v>
      </c>
      <c r="M132" s="84">
        <f t="shared" si="5"/>
        <v>56</v>
      </c>
      <c r="N132" s="206"/>
    </row>
    <row r="133" spans="1:14" s="36" customFormat="1" ht="13.5" thickBot="1" x14ac:dyDescent="0.25">
      <c r="A133" s="213"/>
      <c r="B133" s="332"/>
      <c r="C133" s="333"/>
      <c r="D133" s="214">
        <v>3419</v>
      </c>
      <c r="E133" s="214">
        <v>5909</v>
      </c>
      <c r="F133" s="75" t="s">
        <v>93</v>
      </c>
      <c r="G133" s="76">
        <v>0</v>
      </c>
      <c r="H133" s="76">
        <v>56</v>
      </c>
      <c r="I133" s="215">
        <f t="shared" si="8"/>
        <v>56</v>
      </c>
      <c r="J133" s="216">
        <v>0</v>
      </c>
      <c r="K133" s="217">
        <f t="shared" si="6"/>
        <v>56</v>
      </c>
      <c r="L133" s="217">
        <v>0</v>
      </c>
      <c r="M133" s="218">
        <f t="shared" si="5"/>
        <v>56</v>
      </c>
      <c r="N133" s="206"/>
    </row>
    <row r="134" spans="1:14" s="36" customFormat="1" ht="22.5" x14ac:dyDescent="0.2">
      <c r="A134" s="207" t="s">
        <v>82</v>
      </c>
      <c r="B134" s="208">
        <v>3040184</v>
      </c>
      <c r="C134" s="209" t="s">
        <v>89</v>
      </c>
      <c r="D134" s="177" t="s">
        <v>86</v>
      </c>
      <c r="E134" s="177" t="s">
        <v>86</v>
      </c>
      <c r="F134" s="210" t="s">
        <v>204</v>
      </c>
      <c r="G134" s="83">
        <v>0</v>
      </c>
      <c r="H134" s="83">
        <v>20</v>
      </c>
      <c r="I134" s="211">
        <f t="shared" si="8"/>
        <v>20</v>
      </c>
      <c r="J134" s="212">
        <v>0</v>
      </c>
      <c r="K134" s="219">
        <f t="shared" si="6"/>
        <v>20</v>
      </c>
      <c r="L134" s="219">
        <v>0</v>
      </c>
      <c r="M134" s="70">
        <f t="shared" si="5"/>
        <v>20</v>
      </c>
      <c r="N134" s="206"/>
    </row>
    <row r="135" spans="1:14" s="36" customFormat="1" ht="13.5" thickBot="1" x14ac:dyDescent="0.25">
      <c r="A135" s="213"/>
      <c r="B135" s="332" t="s">
        <v>96</v>
      </c>
      <c r="C135" s="333"/>
      <c r="D135" s="214">
        <v>3419</v>
      </c>
      <c r="E135" s="214">
        <v>5222</v>
      </c>
      <c r="F135" s="75" t="s">
        <v>99</v>
      </c>
      <c r="G135" s="76">
        <v>0</v>
      </c>
      <c r="H135" s="76">
        <v>20</v>
      </c>
      <c r="I135" s="215">
        <f t="shared" si="8"/>
        <v>20</v>
      </c>
      <c r="J135" s="216">
        <v>0</v>
      </c>
      <c r="K135" s="220">
        <f t="shared" si="6"/>
        <v>20</v>
      </c>
      <c r="L135" s="220">
        <v>0</v>
      </c>
      <c r="M135" s="144">
        <f t="shared" si="5"/>
        <v>20</v>
      </c>
      <c r="N135" s="206"/>
    </row>
    <row r="136" spans="1:14" s="36" customFormat="1" ht="22.5" x14ac:dyDescent="0.2">
      <c r="A136" s="207" t="s">
        <v>82</v>
      </c>
      <c r="B136" s="208">
        <v>3040232</v>
      </c>
      <c r="C136" s="209" t="s">
        <v>89</v>
      </c>
      <c r="D136" s="177" t="s">
        <v>86</v>
      </c>
      <c r="E136" s="177" t="s">
        <v>86</v>
      </c>
      <c r="F136" s="210" t="s">
        <v>205</v>
      </c>
      <c r="G136" s="83">
        <v>0</v>
      </c>
      <c r="H136" s="83">
        <v>56</v>
      </c>
      <c r="I136" s="211">
        <f t="shared" si="8"/>
        <v>56</v>
      </c>
      <c r="J136" s="212">
        <v>0</v>
      </c>
      <c r="K136" s="211">
        <f t="shared" si="6"/>
        <v>56</v>
      </c>
      <c r="L136" s="211">
        <v>0</v>
      </c>
      <c r="M136" s="84">
        <f t="shared" si="5"/>
        <v>56</v>
      </c>
      <c r="N136" s="206"/>
    </row>
    <row r="137" spans="1:14" s="36" customFormat="1" ht="13.5" thickBot="1" x14ac:dyDescent="0.25">
      <c r="A137" s="213"/>
      <c r="B137" s="332" t="s">
        <v>96</v>
      </c>
      <c r="C137" s="333"/>
      <c r="D137" s="214">
        <v>3419</v>
      </c>
      <c r="E137" s="214">
        <v>5222</v>
      </c>
      <c r="F137" s="75" t="s">
        <v>99</v>
      </c>
      <c r="G137" s="76">
        <v>0</v>
      </c>
      <c r="H137" s="76">
        <v>56</v>
      </c>
      <c r="I137" s="215">
        <f t="shared" si="8"/>
        <v>56</v>
      </c>
      <c r="J137" s="216">
        <v>0</v>
      </c>
      <c r="K137" s="217">
        <f t="shared" si="6"/>
        <v>56</v>
      </c>
      <c r="L137" s="217">
        <v>0</v>
      </c>
      <c r="M137" s="218">
        <f t="shared" si="5"/>
        <v>56</v>
      </c>
      <c r="N137" s="206"/>
    </row>
    <row r="138" spans="1:14" s="36" customFormat="1" ht="22.5" x14ac:dyDescent="0.2">
      <c r="A138" s="207" t="s">
        <v>82</v>
      </c>
      <c r="B138" s="208" t="s">
        <v>206</v>
      </c>
      <c r="C138" s="209" t="s">
        <v>89</v>
      </c>
      <c r="D138" s="177" t="s">
        <v>86</v>
      </c>
      <c r="E138" s="177" t="s">
        <v>86</v>
      </c>
      <c r="F138" s="210" t="s">
        <v>207</v>
      </c>
      <c r="G138" s="83">
        <v>0</v>
      </c>
      <c r="H138" s="83">
        <v>80</v>
      </c>
      <c r="I138" s="211">
        <f t="shared" si="8"/>
        <v>80</v>
      </c>
      <c r="J138" s="212">
        <v>0</v>
      </c>
      <c r="K138" s="219">
        <f t="shared" si="6"/>
        <v>80</v>
      </c>
      <c r="L138" s="219">
        <v>0</v>
      </c>
      <c r="M138" s="70">
        <f t="shared" si="5"/>
        <v>80</v>
      </c>
      <c r="N138" s="206"/>
    </row>
    <row r="139" spans="1:14" s="36" customFormat="1" ht="13.5" thickBot="1" x14ac:dyDescent="0.25">
      <c r="A139" s="213"/>
      <c r="B139" s="336"/>
      <c r="C139" s="337"/>
      <c r="D139" s="214">
        <v>3419</v>
      </c>
      <c r="E139" s="214">
        <v>5909</v>
      </c>
      <c r="F139" s="75" t="s">
        <v>93</v>
      </c>
      <c r="G139" s="76">
        <v>0</v>
      </c>
      <c r="H139" s="76">
        <v>80</v>
      </c>
      <c r="I139" s="215">
        <f t="shared" si="8"/>
        <v>80</v>
      </c>
      <c r="J139" s="216">
        <v>0</v>
      </c>
      <c r="K139" s="220">
        <f t="shared" si="6"/>
        <v>80</v>
      </c>
      <c r="L139" s="220">
        <v>0</v>
      </c>
      <c r="M139" s="144">
        <f t="shared" ref="M139:M195" si="9">+K139+L139</f>
        <v>80</v>
      </c>
      <c r="N139" s="206"/>
    </row>
    <row r="140" spans="1:14" s="36" customFormat="1" ht="22.5" customHeight="1" x14ac:dyDescent="0.2">
      <c r="A140" s="207" t="s">
        <v>82</v>
      </c>
      <c r="B140" s="208">
        <v>3040263</v>
      </c>
      <c r="C140" s="209" t="s">
        <v>89</v>
      </c>
      <c r="D140" s="177" t="s">
        <v>86</v>
      </c>
      <c r="E140" s="177" t="s">
        <v>86</v>
      </c>
      <c r="F140" s="210" t="s">
        <v>208</v>
      </c>
      <c r="G140" s="83">
        <v>0</v>
      </c>
      <c r="H140" s="83">
        <v>20</v>
      </c>
      <c r="I140" s="211">
        <f t="shared" si="8"/>
        <v>20</v>
      </c>
      <c r="J140" s="212">
        <v>0</v>
      </c>
      <c r="K140" s="211">
        <f t="shared" ref="K140:K359" si="10">+I140+J140</f>
        <v>20</v>
      </c>
      <c r="L140" s="211">
        <v>0</v>
      </c>
      <c r="M140" s="84">
        <f t="shared" si="9"/>
        <v>20</v>
      </c>
      <c r="N140" s="206"/>
    </row>
    <row r="141" spans="1:14" s="36" customFormat="1" ht="13.5" thickBot="1" x14ac:dyDescent="0.25">
      <c r="A141" s="213"/>
      <c r="B141" s="332" t="s">
        <v>96</v>
      </c>
      <c r="C141" s="333"/>
      <c r="D141" s="214">
        <v>3419</v>
      </c>
      <c r="E141" s="214">
        <v>5222</v>
      </c>
      <c r="F141" s="75" t="s">
        <v>99</v>
      </c>
      <c r="G141" s="76">
        <v>0</v>
      </c>
      <c r="H141" s="76">
        <v>20</v>
      </c>
      <c r="I141" s="215">
        <f t="shared" si="8"/>
        <v>20</v>
      </c>
      <c r="J141" s="216">
        <v>0</v>
      </c>
      <c r="K141" s="222">
        <f t="shared" si="10"/>
        <v>20</v>
      </c>
      <c r="L141" s="217">
        <v>0</v>
      </c>
      <c r="M141" s="218">
        <f t="shared" si="9"/>
        <v>20</v>
      </c>
      <c r="N141" s="206"/>
    </row>
    <row r="142" spans="1:14" s="36" customFormat="1" ht="22.5" x14ac:dyDescent="0.2">
      <c r="A142" s="207" t="s">
        <v>82</v>
      </c>
      <c r="B142" s="208">
        <v>3040272</v>
      </c>
      <c r="C142" s="209" t="s">
        <v>89</v>
      </c>
      <c r="D142" s="177" t="s">
        <v>86</v>
      </c>
      <c r="E142" s="177" t="s">
        <v>86</v>
      </c>
      <c r="F142" s="210" t="s">
        <v>209</v>
      </c>
      <c r="G142" s="83">
        <v>0</v>
      </c>
      <c r="H142" s="83">
        <v>28</v>
      </c>
      <c r="I142" s="211">
        <f t="shared" si="8"/>
        <v>28</v>
      </c>
      <c r="J142" s="212">
        <v>0</v>
      </c>
      <c r="K142" s="219">
        <f t="shared" si="10"/>
        <v>28</v>
      </c>
      <c r="L142" s="219">
        <v>0</v>
      </c>
      <c r="M142" s="70">
        <f t="shared" si="9"/>
        <v>28</v>
      </c>
      <c r="N142" s="206"/>
    </row>
    <row r="143" spans="1:14" s="36" customFormat="1" ht="13.5" thickBot="1" x14ac:dyDescent="0.25">
      <c r="A143" s="213"/>
      <c r="B143" s="332" t="s">
        <v>96</v>
      </c>
      <c r="C143" s="333"/>
      <c r="D143" s="214">
        <v>3419</v>
      </c>
      <c r="E143" s="214">
        <v>5222</v>
      </c>
      <c r="F143" s="75" t="s">
        <v>99</v>
      </c>
      <c r="G143" s="76">
        <v>0</v>
      </c>
      <c r="H143" s="76">
        <v>28</v>
      </c>
      <c r="I143" s="215">
        <f t="shared" si="8"/>
        <v>28</v>
      </c>
      <c r="J143" s="216">
        <v>0</v>
      </c>
      <c r="K143" s="220">
        <f t="shared" si="10"/>
        <v>28</v>
      </c>
      <c r="L143" s="220">
        <v>0</v>
      </c>
      <c r="M143" s="144">
        <f t="shared" si="9"/>
        <v>28</v>
      </c>
      <c r="N143" s="206"/>
    </row>
    <row r="144" spans="1:14" s="36" customFormat="1" ht="22.5" x14ac:dyDescent="0.2">
      <c r="A144" s="207" t="s">
        <v>82</v>
      </c>
      <c r="B144" s="208">
        <v>3040273</v>
      </c>
      <c r="C144" s="209" t="s">
        <v>89</v>
      </c>
      <c r="D144" s="177" t="s">
        <v>86</v>
      </c>
      <c r="E144" s="177" t="s">
        <v>86</v>
      </c>
      <c r="F144" s="210" t="s">
        <v>210</v>
      </c>
      <c r="G144" s="83">
        <v>0</v>
      </c>
      <c r="H144" s="83">
        <v>2.9359999999999999</v>
      </c>
      <c r="I144" s="211">
        <f t="shared" si="8"/>
        <v>2.9359999999999999</v>
      </c>
      <c r="J144" s="212">
        <v>0</v>
      </c>
      <c r="K144" s="211">
        <f t="shared" si="10"/>
        <v>2.9359999999999999</v>
      </c>
      <c r="L144" s="211">
        <v>0</v>
      </c>
      <c r="M144" s="84">
        <f t="shared" si="9"/>
        <v>2.9359999999999999</v>
      </c>
      <c r="N144" s="206"/>
    </row>
    <row r="145" spans="1:14" s="36" customFormat="1" ht="13.5" thickBot="1" x14ac:dyDescent="0.25">
      <c r="A145" s="213"/>
      <c r="B145" s="332"/>
      <c r="C145" s="333"/>
      <c r="D145" s="214">
        <v>3419</v>
      </c>
      <c r="E145" s="214">
        <v>5909</v>
      </c>
      <c r="F145" s="75" t="s">
        <v>93</v>
      </c>
      <c r="G145" s="76">
        <v>0</v>
      </c>
      <c r="H145" s="76">
        <v>2.9359999999999999</v>
      </c>
      <c r="I145" s="215">
        <f t="shared" si="8"/>
        <v>2.9359999999999999</v>
      </c>
      <c r="J145" s="216">
        <v>0</v>
      </c>
      <c r="K145" s="217">
        <f t="shared" si="10"/>
        <v>2.9359999999999999</v>
      </c>
      <c r="L145" s="217">
        <v>0</v>
      </c>
      <c r="M145" s="218">
        <f t="shared" si="9"/>
        <v>2.9359999999999999</v>
      </c>
      <c r="N145" s="206"/>
    </row>
    <row r="146" spans="1:14" s="36" customFormat="1" ht="22.5" x14ac:dyDescent="0.2">
      <c r="A146" s="207" t="s">
        <v>82</v>
      </c>
      <c r="B146" s="208">
        <v>3040283</v>
      </c>
      <c r="C146" s="209" t="s">
        <v>89</v>
      </c>
      <c r="D146" s="177" t="s">
        <v>86</v>
      </c>
      <c r="E146" s="177" t="s">
        <v>86</v>
      </c>
      <c r="F146" s="210" t="s">
        <v>211</v>
      </c>
      <c r="G146" s="83">
        <v>0</v>
      </c>
      <c r="H146" s="83">
        <v>31</v>
      </c>
      <c r="I146" s="211">
        <f t="shared" si="8"/>
        <v>31</v>
      </c>
      <c r="J146" s="212">
        <v>0</v>
      </c>
      <c r="K146" s="219">
        <f t="shared" si="10"/>
        <v>31</v>
      </c>
      <c r="L146" s="219">
        <v>0</v>
      </c>
      <c r="M146" s="70">
        <f t="shared" si="9"/>
        <v>31</v>
      </c>
      <c r="N146" s="206"/>
    </row>
    <row r="147" spans="1:14" s="36" customFormat="1" ht="13.5" thickBot="1" x14ac:dyDescent="0.25">
      <c r="A147" s="213"/>
      <c r="B147" s="332" t="s">
        <v>96</v>
      </c>
      <c r="C147" s="333"/>
      <c r="D147" s="214">
        <v>3419</v>
      </c>
      <c r="E147" s="214">
        <v>5222</v>
      </c>
      <c r="F147" s="75" t="s">
        <v>99</v>
      </c>
      <c r="G147" s="76">
        <v>0</v>
      </c>
      <c r="H147" s="76">
        <v>31</v>
      </c>
      <c r="I147" s="215">
        <f t="shared" si="8"/>
        <v>31</v>
      </c>
      <c r="J147" s="216">
        <v>0</v>
      </c>
      <c r="K147" s="220">
        <f t="shared" si="10"/>
        <v>31</v>
      </c>
      <c r="L147" s="220">
        <v>0</v>
      </c>
      <c r="M147" s="144">
        <f t="shared" si="9"/>
        <v>31</v>
      </c>
      <c r="N147" s="206"/>
    </row>
    <row r="148" spans="1:14" s="36" customFormat="1" ht="22.5" x14ac:dyDescent="0.2">
      <c r="A148" s="207" t="s">
        <v>82</v>
      </c>
      <c r="B148" s="208">
        <v>3040287</v>
      </c>
      <c r="C148" s="209" t="s">
        <v>89</v>
      </c>
      <c r="D148" s="177" t="s">
        <v>86</v>
      </c>
      <c r="E148" s="177" t="s">
        <v>86</v>
      </c>
      <c r="F148" s="210" t="s">
        <v>212</v>
      </c>
      <c r="G148" s="83">
        <v>0</v>
      </c>
      <c r="H148" s="83">
        <v>70</v>
      </c>
      <c r="I148" s="211">
        <f t="shared" si="8"/>
        <v>70</v>
      </c>
      <c r="J148" s="212">
        <v>0</v>
      </c>
      <c r="K148" s="211">
        <f t="shared" si="10"/>
        <v>70</v>
      </c>
      <c r="L148" s="211">
        <v>0</v>
      </c>
      <c r="M148" s="84">
        <f t="shared" si="9"/>
        <v>70</v>
      </c>
      <c r="N148" s="206"/>
    </row>
    <row r="149" spans="1:14" s="36" customFormat="1" ht="13.5" thickBot="1" x14ac:dyDescent="0.25">
      <c r="A149" s="213"/>
      <c r="B149" s="332" t="s">
        <v>96</v>
      </c>
      <c r="C149" s="333"/>
      <c r="D149" s="214">
        <v>3419</v>
      </c>
      <c r="E149" s="214">
        <v>5222</v>
      </c>
      <c r="F149" s="75" t="s">
        <v>99</v>
      </c>
      <c r="G149" s="76">
        <v>0</v>
      </c>
      <c r="H149" s="76">
        <v>70</v>
      </c>
      <c r="I149" s="215">
        <f t="shared" si="8"/>
        <v>70</v>
      </c>
      <c r="J149" s="216">
        <v>0</v>
      </c>
      <c r="K149" s="217">
        <f t="shared" si="10"/>
        <v>70</v>
      </c>
      <c r="L149" s="217">
        <v>0</v>
      </c>
      <c r="M149" s="218">
        <f t="shared" si="9"/>
        <v>70</v>
      </c>
      <c r="N149" s="206"/>
    </row>
    <row r="150" spans="1:14" s="36" customFormat="1" ht="22.5" x14ac:dyDescent="0.2">
      <c r="A150" s="207" t="s">
        <v>82</v>
      </c>
      <c r="B150" s="208">
        <v>3040294</v>
      </c>
      <c r="C150" s="209" t="s">
        <v>89</v>
      </c>
      <c r="D150" s="177" t="s">
        <v>86</v>
      </c>
      <c r="E150" s="177" t="s">
        <v>86</v>
      </c>
      <c r="F150" s="210" t="s">
        <v>213</v>
      </c>
      <c r="G150" s="83">
        <v>0</v>
      </c>
      <c r="H150" s="83">
        <v>70</v>
      </c>
      <c r="I150" s="211">
        <f t="shared" si="8"/>
        <v>70</v>
      </c>
      <c r="J150" s="212">
        <v>0</v>
      </c>
      <c r="K150" s="219">
        <f t="shared" si="10"/>
        <v>70</v>
      </c>
      <c r="L150" s="219">
        <v>0</v>
      </c>
      <c r="M150" s="70">
        <f t="shared" si="9"/>
        <v>70</v>
      </c>
      <c r="N150" s="206"/>
    </row>
    <row r="151" spans="1:14" s="36" customFormat="1" ht="13.5" thickBot="1" x14ac:dyDescent="0.25">
      <c r="A151" s="213"/>
      <c r="B151" s="332" t="s">
        <v>96</v>
      </c>
      <c r="C151" s="333"/>
      <c r="D151" s="214">
        <v>3419</v>
      </c>
      <c r="E151" s="214">
        <v>5222</v>
      </c>
      <c r="F151" s="75" t="s">
        <v>99</v>
      </c>
      <c r="G151" s="76">
        <v>0</v>
      </c>
      <c r="H151" s="76">
        <v>70</v>
      </c>
      <c r="I151" s="215">
        <f t="shared" si="8"/>
        <v>70</v>
      </c>
      <c r="J151" s="216">
        <v>0</v>
      </c>
      <c r="K151" s="220">
        <f t="shared" si="10"/>
        <v>70</v>
      </c>
      <c r="L151" s="220">
        <v>0</v>
      </c>
      <c r="M151" s="144">
        <f t="shared" si="9"/>
        <v>70</v>
      </c>
      <c r="N151" s="206"/>
    </row>
    <row r="152" spans="1:14" s="36" customFormat="1" ht="22.5" x14ac:dyDescent="0.2">
      <c r="A152" s="207" t="s">
        <v>82</v>
      </c>
      <c r="B152" s="208">
        <v>3040299</v>
      </c>
      <c r="C152" s="209" t="s">
        <v>89</v>
      </c>
      <c r="D152" s="177" t="s">
        <v>86</v>
      </c>
      <c r="E152" s="177" t="s">
        <v>86</v>
      </c>
      <c r="F152" s="210" t="s">
        <v>214</v>
      </c>
      <c r="G152" s="83">
        <v>0</v>
      </c>
      <c r="H152" s="83">
        <v>35</v>
      </c>
      <c r="I152" s="211">
        <f t="shared" si="8"/>
        <v>35</v>
      </c>
      <c r="J152" s="212">
        <v>0</v>
      </c>
      <c r="K152" s="211">
        <f t="shared" si="10"/>
        <v>35</v>
      </c>
      <c r="L152" s="211">
        <v>0</v>
      </c>
      <c r="M152" s="84">
        <f t="shared" si="9"/>
        <v>35</v>
      </c>
      <c r="N152" s="206"/>
    </row>
    <row r="153" spans="1:14" s="36" customFormat="1" ht="13.5" thickBot="1" x14ac:dyDescent="0.25">
      <c r="A153" s="213"/>
      <c r="B153" s="332" t="s">
        <v>96</v>
      </c>
      <c r="C153" s="333"/>
      <c r="D153" s="214">
        <v>3419</v>
      </c>
      <c r="E153" s="214">
        <v>5222</v>
      </c>
      <c r="F153" s="75" t="s">
        <v>99</v>
      </c>
      <c r="G153" s="76">
        <v>0</v>
      </c>
      <c r="H153" s="76">
        <v>35</v>
      </c>
      <c r="I153" s="215">
        <f t="shared" si="8"/>
        <v>35</v>
      </c>
      <c r="J153" s="216">
        <v>0</v>
      </c>
      <c r="K153" s="217">
        <f t="shared" si="10"/>
        <v>35</v>
      </c>
      <c r="L153" s="217">
        <v>0</v>
      </c>
      <c r="M153" s="218">
        <f t="shared" si="9"/>
        <v>35</v>
      </c>
      <c r="N153" s="206"/>
    </row>
    <row r="154" spans="1:14" s="36" customFormat="1" ht="22.5" x14ac:dyDescent="0.2">
      <c r="A154" s="207" t="s">
        <v>82</v>
      </c>
      <c r="B154" s="208">
        <v>3040301</v>
      </c>
      <c r="C154" s="209" t="s">
        <v>89</v>
      </c>
      <c r="D154" s="177" t="s">
        <v>86</v>
      </c>
      <c r="E154" s="177" t="s">
        <v>86</v>
      </c>
      <c r="F154" s="210" t="s">
        <v>215</v>
      </c>
      <c r="G154" s="83">
        <v>0</v>
      </c>
      <c r="H154" s="83">
        <v>49</v>
      </c>
      <c r="I154" s="211">
        <f t="shared" si="8"/>
        <v>49</v>
      </c>
      <c r="J154" s="212">
        <v>0</v>
      </c>
      <c r="K154" s="219">
        <f t="shared" si="10"/>
        <v>49</v>
      </c>
      <c r="L154" s="219">
        <v>0</v>
      </c>
      <c r="M154" s="70">
        <f t="shared" si="9"/>
        <v>49</v>
      </c>
      <c r="N154" s="206"/>
    </row>
    <row r="155" spans="1:14" s="36" customFormat="1" ht="13.5" thickBot="1" x14ac:dyDescent="0.25">
      <c r="A155" s="213"/>
      <c r="B155" s="332" t="s">
        <v>96</v>
      </c>
      <c r="C155" s="333"/>
      <c r="D155" s="214">
        <v>3419</v>
      </c>
      <c r="E155" s="214">
        <v>5222</v>
      </c>
      <c r="F155" s="75" t="s">
        <v>99</v>
      </c>
      <c r="G155" s="76">
        <v>0</v>
      </c>
      <c r="H155" s="76">
        <v>49</v>
      </c>
      <c r="I155" s="215">
        <f t="shared" si="8"/>
        <v>49</v>
      </c>
      <c r="J155" s="216">
        <v>0</v>
      </c>
      <c r="K155" s="220">
        <f t="shared" si="10"/>
        <v>49</v>
      </c>
      <c r="L155" s="220">
        <v>0</v>
      </c>
      <c r="M155" s="144">
        <f t="shared" si="9"/>
        <v>49</v>
      </c>
      <c r="N155" s="206"/>
    </row>
    <row r="156" spans="1:14" s="36" customFormat="1" ht="22.5" x14ac:dyDescent="0.2">
      <c r="A156" s="207" t="s">
        <v>82</v>
      </c>
      <c r="B156" s="208">
        <v>3040302</v>
      </c>
      <c r="C156" s="209" t="s">
        <v>89</v>
      </c>
      <c r="D156" s="177" t="s">
        <v>86</v>
      </c>
      <c r="E156" s="177" t="s">
        <v>86</v>
      </c>
      <c r="F156" s="210" t="s">
        <v>216</v>
      </c>
      <c r="G156" s="83">
        <v>0</v>
      </c>
      <c r="H156" s="83">
        <v>63</v>
      </c>
      <c r="I156" s="211">
        <f t="shared" si="8"/>
        <v>63</v>
      </c>
      <c r="J156" s="212">
        <v>0</v>
      </c>
      <c r="K156" s="211">
        <f t="shared" si="10"/>
        <v>63</v>
      </c>
      <c r="L156" s="211">
        <v>0</v>
      </c>
      <c r="M156" s="84">
        <f t="shared" si="9"/>
        <v>63</v>
      </c>
      <c r="N156" s="206"/>
    </row>
    <row r="157" spans="1:14" s="36" customFormat="1" ht="13.5" thickBot="1" x14ac:dyDescent="0.25">
      <c r="A157" s="213"/>
      <c r="B157" s="332" t="s">
        <v>96</v>
      </c>
      <c r="C157" s="333"/>
      <c r="D157" s="214">
        <v>3419</v>
      </c>
      <c r="E157" s="214">
        <v>5222</v>
      </c>
      <c r="F157" s="75" t="s">
        <v>99</v>
      </c>
      <c r="G157" s="76">
        <v>0</v>
      </c>
      <c r="H157" s="76">
        <v>63</v>
      </c>
      <c r="I157" s="215">
        <f t="shared" si="8"/>
        <v>63</v>
      </c>
      <c r="J157" s="216">
        <v>0</v>
      </c>
      <c r="K157" s="217">
        <f t="shared" si="10"/>
        <v>63</v>
      </c>
      <c r="L157" s="217">
        <v>0</v>
      </c>
      <c r="M157" s="218">
        <f t="shared" si="9"/>
        <v>63</v>
      </c>
      <c r="N157" s="206"/>
    </row>
    <row r="158" spans="1:14" s="36" customFormat="1" ht="36" customHeight="1" x14ac:dyDescent="0.2">
      <c r="A158" s="207" t="s">
        <v>82</v>
      </c>
      <c r="B158" s="208">
        <v>3040303</v>
      </c>
      <c r="C158" s="209" t="s">
        <v>89</v>
      </c>
      <c r="D158" s="177" t="s">
        <v>86</v>
      </c>
      <c r="E158" s="177" t="s">
        <v>86</v>
      </c>
      <c r="F158" s="210" t="s">
        <v>217</v>
      </c>
      <c r="G158" s="83">
        <v>0</v>
      </c>
      <c r="H158" s="83">
        <v>20</v>
      </c>
      <c r="I158" s="211">
        <f t="shared" si="8"/>
        <v>20</v>
      </c>
      <c r="J158" s="212">
        <v>0</v>
      </c>
      <c r="K158" s="219">
        <f t="shared" si="10"/>
        <v>20</v>
      </c>
      <c r="L158" s="219">
        <v>0</v>
      </c>
      <c r="M158" s="70">
        <f t="shared" si="9"/>
        <v>20</v>
      </c>
      <c r="N158" s="206"/>
    </row>
    <row r="159" spans="1:14" s="36" customFormat="1" ht="13.5" thickBot="1" x14ac:dyDescent="0.25">
      <c r="A159" s="213"/>
      <c r="B159" s="332" t="s">
        <v>96</v>
      </c>
      <c r="C159" s="333"/>
      <c r="D159" s="214">
        <v>3419</v>
      </c>
      <c r="E159" s="214">
        <v>5222</v>
      </c>
      <c r="F159" s="75" t="s">
        <v>99</v>
      </c>
      <c r="G159" s="76">
        <v>0</v>
      </c>
      <c r="H159" s="76">
        <v>20</v>
      </c>
      <c r="I159" s="215">
        <f t="shared" si="8"/>
        <v>20</v>
      </c>
      <c r="J159" s="216">
        <v>0</v>
      </c>
      <c r="K159" s="220">
        <f t="shared" si="10"/>
        <v>20</v>
      </c>
      <c r="L159" s="220">
        <v>0</v>
      </c>
      <c r="M159" s="144">
        <f t="shared" si="9"/>
        <v>20</v>
      </c>
      <c r="N159" s="206"/>
    </row>
    <row r="160" spans="1:14" s="36" customFormat="1" ht="33.75" x14ac:dyDescent="0.2">
      <c r="A160" s="207" t="s">
        <v>82</v>
      </c>
      <c r="B160" s="208">
        <v>3040315</v>
      </c>
      <c r="C160" s="209" t="s">
        <v>89</v>
      </c>
      <c r="D160" s="177" t="s">
        <v>86</v>
      </c>
      <c r="E160" s="177" t="s">
        <v>86</v>
      </c>
      <c r="F160" s="210" t="s">
        <v>218</v>
      </c>
      <c r="G160" s="83">
        <v>0</v>
      </c>
      <c r="H160" s="83">
        <v>35</v>
      </c>
      <c r="I160" s="211">
        <f t="shared" si="8"/>
        <v>35</v>
      </c>
      <c r="J160" s="212">
        <v>0</v>
      </c>
      <c r="K160" s="211">
        <f t="shared" si="10"/>
        <v>35</v>
      </c>
      <c r="L160" s="211">
        <v>0</v>
      </c>
      <c r="M160" s="84">
        <f t="shared" si="9"/>
        <v>35</v>
      </c>
      <c r="N160" s="206"/>
    </row>
    <row r="161" spans="1:14" s="36" customFormat="1" ht="13.5" thickBot="1" x14ac:dyDescent="0.25">
      <c r="A161" s="213"/>
      <c r="B161" s="332" t="s">
        <v>96</v>
      </c>
      <c r="C161" s="333"/>
      <c r="D161" s="214">
        <v>3419</v>
      </c>
      <c r="E161" s="214">
        <v>5222</v>
      </c>
      <c r="F161" s="75" t="s">
        <v>99</v>
      </c>
      <c r="G161" s="76">
        <v>0</v>
      </c>
      <c r="H161" s="76">
        <v>35</v>
      </c>
      <c r="I161" s="215">
        <f t="shared" si="8"/>
        <v>35</v>
      </c>
      <c r="J161" s="216">
        <v>0</v>
      </c>
      <c r="K161" s="217">
        <f t="shared" si="10"/>
        <v>35</v>
      </c>
      <c r="L161" s="217">
        <v>0</v>
      </c>
      <c r="M161" s="218">
        <f t="shared" si="9"/>
        <v>35</v>
      </c>
      <c r="N161" s="206"/>
    </row>
    <row r="162" spans="1:14" s="36" customFormat="1" ht="33.75" x14ac:dyDescent="0.2">
      <c r="A162" s="207" t="s">
        <v>82</v>
      </c>
      <c r="B162" s="208">
        <v>3040320</v>
      </c>
      <c r="C162" s="209" t="s">
        <v>89</v>
      </c>
      <c r="D162" s="177" t="s">
        <v>86</v>
      </c>
      <c r="E162" s="177" t="s">
        <v>86</v>
      </c>
      <c r="F162" s="210" t="s">
        <v>219</v>
      </c>
      <c r="G162" s="83">
        <v>0</v>
      </c>
      <c r="H162" s="83">
        <v>20</v>
      </c>
      <c r="I162" s="211">
        <f t="shared" si="8"/>
        <v>20</v>
      </c>
      <c r="J162" s="212">
        <v>0</v>
      </c>
      <c r="K162" s="219">
        <f t="shared" si="10"/>
        <v>20</v>
      </c>
      <c r="L162" s="219">
        <v>0</v>
      </c>
      <c r="M162" s="70">
        <f t="shared" si="9"/>
        <v>20</v>
      </c>
      <c r="N162" s="206"/>
    </row>
    <row r="163" spans="1:14" s="36" customFormat="1" ht="13.5" thickBot="1" x14ac:dyDescent="0.25">
      <c r="A163" s="213"/>
      <c r="B163" s="332" t="s">
        <v>96</v>
      </c>
      <c r="C163" s="333"/>
      <c r="D163" s="214">
        <v>3419</v>
      </c>
      <c r="E163" s="214">
        <v>5222</v>
      </c>
      <c r="F163" s="75" t="s">
        <v>99</v>
      </c>
      <c r="G163" s="76">
        <v>0</v>
      </c>
      <c r="H163" s="76">
        <v>20</v>
      </c>
      <c r="I163" s="215">
        <f t="shared" si="8"/>
        <v>20</v>
      </c>
      <c r="J163" s="216">
        <v>0</v>
      </c>
      <c r="K163" s="220">
        <f t="shared" si="10"/>
        <v>20</v>
      </c>
      <c r="L163" s="220">
        <v>0</v>
      </c>
      <c r="M163" s="144">
        <f t="shared" si="9"/>
        <v>20</v>
      </c>
      <c r="N163" s="206"/>
    </row>
    <row r="164" spans="1:14" s="36" customFormat="1" ht="33.75" x14ac:dyDescent="0.2">
      <c r="A164" s="207" t="s">
        <v>82</v>
      </c>
      <c r="B164" s="208">
        <v>3040323</v>
      </c>
      <c r="C164" s="209" t="s">
        <v>89</v>
      </c>
      <c r="D164" s="177" t="s">
        <v>86</v>
      </c>
      <c r="E164" s="177" t="s">
        <v>86</v>
      </c>
      <c r="F164" s="210" t="s">
        <v>220</v>
      </c>
      <c r="G164" s="83">
        <v>0</v>
      </c>
      <c r="H164" s="83">
        <v>50</v>
      </c>
      <c r="I164" s="211">
        <f t="shared" si="8"/>
        <v>50</v>
      </c>
      <c r="J164" s="212">
        <v>0</v>
      </c>
      <c r="K164" s="211">
        <f t="shared" si="10"/>
        <v>50</v>
      </c>
      <c r="L164" s="211">
        <v>0</v>
      </c>
      <c r="M164" s="84">
        <f t="shared" si="9"/>
        <v>50</v>
      </c>
      <c r="N164" s="206"/>
    </row>
    <row r="165" spans="1:14" s="36" customFormat="1" ht="13.5" thickBot="1" x14ac:dyDescent="0.25">
      <c r="A165" s="213"/>
      <c r="B165" s="332" t="s">
        <v>96</v>
      </c>
      <c r="C165" s="333"/>
      <c r="D165" s="214">
        <v>3419</v>
      </c>
      <c r="E165" s="214">
        <v>5222</v>
      </c>
      <c r="F165" s="75" t="s">
        <v>99</v>
      </c>
      <c r="G165" s="76">
        <v>0</v>
      </c>
      <c r="H165" s="76">
        <v>50</v>
      </c>
      <c r="I165" s="215">
        <f t="shared" si="8"/>
        <v>50</v>
      </c>
      <c r="J165" s="216">
        <v>0</v>
      </c>
      <c r="K165" s="217">
        <f t="shared" si="10"/>
        <v>50</v>
      </c>
      <c r="L165" s="217">
        <v>0</v>
      </c>
      <c r="M165" s="218">
        <f t="shared" si="9"/>
        <v>50</v>
      </c>
      <c r="N165" s="206"/>
    </row>
    <row r="166" spans="1:14" s="36" customFormat="1" ht="22.5" x14ac:dyDescent="0.2">
      <c r="A166" s="207" t="s">
        <v>82</v>
      </c>
      <c r="B166" s="208">
        <v>3040326</v>
      </c>
      <c r="C166" s="209" t="s">
        <v>89</v>
      </c>
      <c r="D166" s="177" t="s">
        <v>86</v>
      </c>
      <c r="E166" s="177" t="s">
        <v>86</v>
      </c>
      <c r="F166" s="210" t="s">
        <v>221</v>
      </c>
      <c r="G166" s="83">
        <v>0</v>
      </c>
      <c r="H166" s="83">
        <v>23</v>
      </c>
      <c r="I166" s="211">
        <f t="shared" si="8"/>
        <v>23</v>
      </c>
      <c r="J166" s="212">
        <v>0</v>
      </c>
      <c r="K166" s="219">
        <f t="shared" si="10"/>
        <v>23</v>
      </c>
      <c r="L166" s="219">
        <v>0</v>
      </c>
      <c r="M166" s="70">
        <f t="shared" si="9"/>
        <v>23</v>
      </c>
      <c r="N166" s="206"/>
    </row>
    <row r="167" spans="1:14" s="36" customFormat="1" ht="13.5" thickBot="1" x14ac:dyDescent="0.25">
      <c r="A167" s="213"/>
      <c r="B167" s="332" t="s">
        <v>96</v>
      </c>
      <c r="C167" s="333"/>
      <c r="D167" s="214">
        <v>3419</v>
      </c>
      <c r="E167" s="214">
        <v>5222</v>
      </c>
      <c r="F167" s="75" t="s">
        <v>99</v>
      </c>
      <c r="G167" s="76">
        <v>0</v>
      </c>
      <c r="H167" s="76">
        <v>23</v>
      </c>
      <c r="I167" s="215">
        <f t="shared" si="8"/>
        <v>23</v>
      </c>
      <c r="J167" s="216">
        <v>0</v>
      </c>
      <c r="K167" s="220">
        <f t="shared" si="10"/>
        <v>23</v>
      </c>
      <c r="L167" s="220">
        <v>0</v>
      </c>
      <c r="M167" s="144">
        <f t="shared" si="9"/>
        <v>23</v>
      </c>
      <c r="N167" s="206"/>
    </row>
    <row r="168" spans="1:14" s="36" customFormat="1" ht="36" customHeight="1" x14ac:dyDescent="0.2">
      <c r="A168" s="207" t="s">
        <v>82</v>
      </c>
      <c r="B168" s="208">
        <v>3040328</v>
      </c>
      <c r="C168" s="209" t="s">
        <v>89</v>
      </c>
      <c r="D168" s="177" t="s">
        <v>86</v>
      </c>
      <c r="E168" s="177" t="s">
        <v>86</v>
      </c>
      <c r="F168" s="210" t="s">
        <v>222</v>
      </c>
      <c r="G168" s="83">
        <v>0</v>
      </c>
      <c r="H168" s="83">
        <v>20</v>
      </c>
      <c r="I168" s="211">
        <f t="shared" si="8"/>
        <v>20</v>
      </c>
      <c r="J168" s="212">
        <v>0</v>
      </c>
      <c r="K168" s="211">
        <f t="shared" si="10"/>
        <v>20</v>
      </c>
      <c r="L168" s="211">
        <v>0</v>
      </c>
      <c r="M168" s="84">
        <f t="shared" si="9"/>
        <v>20</v>
      </c>
      <c r="N168" s="206"/>
    </row>
    <row r="169" spans="1:14" s="36" customFormat="1" ht="13.5" thickBot="1" x14ac:dyDescent="0.25">
      <c r="A169" s="213"/>
      <c r="B169" s="332" t="s">
        <v>96</v>
      </c>
      <c r="C169" s="333"/>
      <c r="D169" s="214">
        <v>3419</v>
      </c>
      <c r="E169" s="214">
        <v>5222</v>
      </c>
      <c r="F169" s="75" t="s">
        <v>99</v>
      </c>
      <c r="G169" s="76">
        <v>0</v>
      </c>
      <c r="H169" s="76">
        <v>20</v>
      </c>
      <c r="I169" s="215">
        <f t="shared" si="8"/>
        <v>20</v>
      </c>
      <c r="J169" s="216">
        <v>0</v>
      </c>
      <c r="K169" s="217">
        <f t="shared" si="10"/>
        <v>20</v>
      </c>
      <c r="L169" s="217">
        <v>0</v>
      </c>
      <c r="M169" s="218">
        <f t="shared" si="9"/>
        <v>20</v>
      </c>
      <c r="N169" s="206"/>
    </row>
    <row r="170" spans="1:14" s="36" customFormat="1" ht="22.5" x14ac:dyDescent="0.2">
      <c r="A170" s="207" t="s">
        <v>82</v>
      </c>
      <c r="B170" s="208">
        <v>3040329</v>
      </c>
      <c r="C170" s="209" t="s">
        <v>89</v>
      </c>
      <c r="D170" s="177" t="s">
        <v>86</v>
      </c>
      <c r="E170" s="177" t="s">
        <v>86</v>
      </c>
      <c r="F170" s="210" t="s">
        <v>223</v>
      </c>
      <c r="G170" s="83">
        <v>0</v>
      </c>
      <c r="H170" s="83">
        <v>30</v>
      </c>
      <c r="I170" s="211">
        <f t="shared" si="8"/>
        <v>30</v>
      </c>
      <c r="J170" s="212">
        <v>0</v>
      </c>
      <c r="K170" s="219">
        <f t="shared" si="10"/>
        <v>30</v>
      </c>
      <c r="L170" s="219">
        <v>0</v>
      </c>
      <c r="M170" s="70">
        <f t="shared" si="9"/>
        <v>30</v>
      </c>
      <c r="N170" s="206"/>
    </row>
    <row r="171" spans="1:14" s="36" customFormat="1" ht="13.5" thickBot="1" x14ac:dyDescent="0.25">
      <c r="A171" s="213"/>
      <c r="B171" s="332" t="s">
        <v>96</v>
      </c>
      <c r="C171" s="333"/>
      <c r="D171" s="214">
        <v>3419</v>
      </c>
      <c r="E171" s="214">
        <v>5222</v>
      </c>
      <c r="F171" s="75" t="s">
        <v>99</v>
      </c>
      <c r="G171" s="76">
        <v>0</v>
      </c>
      <c r="H171" s="76">
        <v>30</v>
      </c>
      <c r="I171" s="215">
        <f t="shared" si="8"/>
        <v>30</v>
      </c>
      <c r="J171" s="216">
        <v>0</v>
      </c>
      <c r="K171" s="220">
        <f t="shared" si="10"/>
        <v>30</v>
      </c>
      <c r="L171" s="220">
        <v>0</v>
      </c>
      <c r="M171" s="144">
        <f t="shared" si="9"/>
        <v>30</v>
      </c>
      <c r="N171" s="206"/>
    </row>
    <row r="172" spans="1:14" s="36" customFormat="1" ht="33.75" x14ac:dyDescent="0.2">
      <c r="A172" s="207" t="s">
        <v>82</v>
      </c>
      <c r="B172" s="208">
        <v>3040330</v>
      </c>
      <c r="C172" s="209" t="s">
        <v>89</v>
      </c>
      <c r="D172" s="177" t="s">
        <v>86</v>
      </c>
      <c r="E172" s="177" t="s">
        <v>86</v>
      </c>
      <c r="F172" s="210" t="s">
        <v>224</v>
      </c>
      <c r="G172" s="83">
        <v>0</v>
      </c>
      <c r="H172" s="83">
        <v>70</v>
      </c>
      <c r="I172" s="211">
        <f t="shared" si="8"/>
        <v>70</v>
      </c>
      <c r="J172" s="212">
        <v>0</v>
      </c>
      <c r="K172" s="211">
        <f t="shared" si="10"/>
        <v>70</v>
      </c>
      <c r="L172" s="211">
        <v>0</v>
      </c>
      <c r="M172" s="84">
        <f t="shared" si="9"/>
        <v>70</v>
      </c>
      <c r="N172" s="206"/>
    </row>
    <row r="173" spans="1:14" s="36" customFormat="1" ht="13.5" thickBot="1" x14ac:dyDescent="0.25">
      <c r="A173" s="213"/>
      <c r="B173" s="332" t="s">
        <v>96</v>
      </c>
      <c r="C173" s="333"/>
      <c r="D173" s="214">
        <v>3419</v>
      </c>
      <c r="E173" s="214">
        <v>5222</v>
      </c>
      <c r="F173" s="75" t="s">
        <v>99</v>
      </c>
      <c r="G173" s="76">
        <v>0</v>
      </c>
      <c r="H173" s="76">
        <v>70</v>
      </c>
      <c r="I173" s="215">
        <f t="shared" si="8"/>
        <v>70</v>
      </c>
      <c r="J173" s="216">
        <v>0</v>
      </c>
      <c r="K173" s="217">
        <f t="shared" si="10"/>
        <v>70</v>
      </c>
      <c r="L173" s="217">
        <v>0</v>
      </c>
      <c r="M173" s="218">
        <f t="shared" si="9"/>
        <v>70</v>
      </c>
      <c r="N173" s="206"/>
    </row>
    <row r="174" spans="1:14" s="36" customFormat="1" ht="22.5" customHeight="1" x14ac:dyDescent="0.2">
      <c r="A174" s="207" t="s">
        <v>82</v>
      </c>
      <c r="B174" s="208">
        <v>3040348</v>
      </c>
      <c r="C174" s="209" t="s">
        <v>89</v>
      </c>
      <c r="D174" s="177" t="s">
        <v>86</v>
      </c>
      <c r="E174" s="177" t="s">
        <v>86</v>
      </c>
      <c r="F174" s="210" t="s">
        <v>225</v>
      </c>
      <c r="G174" s="83">
        <v>0</v>
      </c>
      <c r="H174" s="83">
        <v>70</v>
      </c>
      <c r="I174" s="211">
        <f t="shared" si="8"/>
        <v>70</v>
      </c>
      <c r="J174" s="212">
        <v>0</v>
      </c>
      <c r="K174" s="219">
        <f t="shared" si="10"/>
        <v>70</v>
      </c>
      <c r="L174" s="219">
        <v>0</v>
      </c>
      <c r="M174" s="70">
        <f t="shared" si="9"/>
        <v>70</v>
      </c>
      <c r="N174" s="206"/>
    </row>
    <row r="175" spans="1:14" s="36" customFormat="1" ht="13.5" thickBot="1" x14ac:dyDescent="0.25">
      <c r="A175" s="213"/>
      <c r="B175" s="332" t="s">
        <v>96</v>
      </c>
      <c r="C175" s="333"/>
      <c r="D175" s="214">
        <v>3419</v>
      </c>
      <c r="E175" s="214">
        <v>5222</v>
      </c>
      <c r="F175" s="75" t="s">
        <v>99</v>
      </c>
      <c r="G175" s="76">
        <v>0</v>
      </c>
      <c r="H175" s="76">
        <v>70</v>
      </c>
      <c r="I175" s="215">
        <f t="shared" si="8"/>
        <v>70</v>
      </c>
      <c r="J175" s="216">
        <v>0</v>
      </c>
      <c r="K175" s="220">
        <f t="shared" si="10"/>
        <v>70</v>
      </c>
      <c r="L175" s="220">
        <v>0</v>
      </c>
      <c r="M175" s="144">
        <f t="shared" si="9"/>
        <v>70</v>
      </c>
      <c r="N175" s="206"/>
    </row>
    <row r="176" spans="1:14" s="36" customFormat="1" ht="22.5" x14ac:dyDescent="0.2">
      <c r="A176" s="207" t="s">
        <v>82</v>
      </c>
      <c r="B176" s="208">
        <v>3040349</v>
      </c>
      <c r="C176" s="209" t="s">
        <v>89</v>
      </c>
      <c r="D176" s="177" t="s">
        <v>86</v>
      </c>
      <c r="E176" s="177" t="s">
        <v>86</v>
      </c>
      <c r="F176" s="210" t="s">
        <v>226</v>
      </c>
      <c r="G176" s="83">
        <v>0</v>
      </c>
      <c r="H176" s="83">
        <v>20</v>
      </c>
      <c r="I176" s="211">
        <f t="shared" si="8"/>
        <v>20</v>
      </c>
      <c r="J176" s="212">
        <v>0</v>
      </c>
      <c r="K176" s="211">
        <f t="shared" si="10"/>
        <v>20</v>
      </c>
      <c r="L176" s="211">
        <v>0</v>
      </c>
      <c r="M176" s="84">
        <f t="shared" si="9"/>
        <v>20</v>
      </c>
      <c r="N176" s="206"/>
    </row>
    <row r="177" spans="1:14" s="36" customFormat="1" ht="13.5" thickBot="1" x14ac:dyDescent="0.25">
      <c r="A177" s="213"/>
      <c r="B177" s="332" t="s">
        <v>96</v>
      </c>
      <c r="C177" s="333"/>
      <c r="D177" s="214">
        <v>3419</v>
      </c>
      <c r="E177" s="214">
        <v>5222</v>
      </c>
      <c r="F177" s="75" t="s">
        <v>99</v>
      </c>
      <c r="G177" s="76">
        <v>0</v>
      </c>
      <c r="H177" s="76">
        <v>20</v>
      </c>
      <c r="I177" s="215">
        <f t="shared" si="8"/>
        <v>20</v>
      </c>
      <c r="J177" s="216">
        <v>0</v>
      </c>
      <c r="K177" s="217">
        <f t="shared" si="10"/>
        <v>20</v>
      </c>
      <c r="L177" s="217">
        <v>0</v>
      </c>
      <c r="M177" s="218">
        <f t="shared" si="9"/>
        <v>20</v>
      </c>
      <c r="N177" s="206"/>
    </row>
    <row r="178" spans="1:14" s="36" customFormat="1" ht="22.5" x14ac:dyDescent="0.2">
      <c r="A178" s="207" t="s">
        <v>82</v>
      </c>
      <c r="B178" s="208">
        <v>3040352</v>
      </c>
      <c r="C178" s="209" t="s">
        <v>89</v>
      </c>
      <c r="D178" s="177" t="s">
        <v>86</v>
      </c>
      <c r="E178" s="177" t="s">
        <v>86</v>
      </c>
      <c r="F178" s="210" t="s">
        <v>227</v>
      </c>
      <c r="G178" s="83">
        <v>0</v>
      </c>
      <c r="H178" s="83">
        <v>70</v>
      </c>
      <c r="I178" s="211">
        <f t="shared" si="8"/>
        <v>70</v>
      </c>
      <c r="J178" s="212">
        <v>0</v>
      </c>
      <c r="K178" s="219">
        <f t="shared" si="10"/>
        <v>70</v>
      </c>
      <c r="L178" s="219">
        <v>0</v>
      </c>
      <c r="M178" s="70">
        <f t="shared" si="9"/>
        <v>70</v>
      </c>
      <c r="N178" s="206"/>
    </row>
    <row r="179" spans="1:14" s="36" customFormat="1" ht="13.5" thickBot="1" x14ac:dyDescent="0.25">
      <c r="A179" s="213"/>
      <c r="B179" s="332" t="s">
        <v>96</v>
      </c>
      <c r="C179" s="333"/>
      <c r="D179" s="214">
        <v>3419</v>
      </c>
      <c r="E179" s="214">
        <v>5222</v>
      </c>
      <c r="F179" s="75" t="s">
        <v>99</v>
      </c>
      <c r="G179" s="76">
        <v>0</v>
      </c>
      <c r="H179" s="76">
        <v>70</v>
      </c>
      <c r="I179" s="215">
        <f t="shared" si="8"/>
        <v>70</v>
      </c>
      <c r="J179" s="216">
        <v>0</v>
      </c>
      <c r="K179" s="220">
        <f t="shared" si="10"/>
        <v>70</v>
      </c>
      <c r="L179" s="220">
        <v>0</v>
      </c>
      <c r="M179" s="144">
        <f t="shared" si="9"/>
        <v>70</v>
      </c>
      <c r="N179" s="206"/>
    </row>
    <row r="180" spans="1:14" s="36" customFormat="1" ht="23.25" customHeight="1" x14ac:dyDescent="0.2">
      <c r="A180" s="207" t="s">
        <v>82</v>
      </c>
      <c r="B180" s="208">
        <v>3040356</v>
      </c>
      <c r="C180" s="209" t="s">
        <v>89</v>
      </c>
      <c r="D180" s="177" t="s">
        <v>86</v>
      </c>
      <c r="E180" s="177" t="s">
        <v>86</v>
      </c>
      <c r="F180" s="210" t="s">
        <v>228</v>
      </c>
      <c r="G180" s="83">
        <v>0</v>
      </c>
      <c r="H180" s="83">
        <v>21</v>
      </c>
      <c r="I180" s="211">
        <f t="shared" si="8"/>
        <v>21</v>
      </c>
      <c r="J180" s="212">
        <v>0</v>
      </c>
      <c r="K180" s="211">
        <f t="shared" si="10"/>
        <v>21</v>
      </c>
      <c r="L180" s="211">
        <v>0</v>
      </c>
      <c r="M180" s="84">
        <f t="shared" si="9"/>
        <v>21</v>
      </c>
      <c r="N180" s="206"/>
    </row>
    <row r="181" spans="1:14" s="36" customFormat="1" ht="13.5" thickBot="1" x14ac:dyDescent="0.25">
      <c r="A181" s="213"/>
      <c r="B181" s="332" t="s">
        <v>96</v>
      </c>
      <c r="C181" s="333"/>
      <c r="D181" s="214">
        <v>3419</v>
      </c>
      <c r="E181" s="214">
        <v>5222</v>
      </c>
      <c r="F181" s="75" t="s">
        <v>99</v>
      </c>
      <c r="G181" s="76">
        <v>0</v>
      </c>
      <c r="H181" s="76">
        <v>21</v>
      </c>
      <c r="I181" s="215">
        <f t="shared" si="8"/>
        <v>21</v>
      </c>
      <c r="J181" s="216">
        <v>0</v>
      </c>
      <c r="K181" s="217">
        <f t="shared" si="10"/>
        <v>21</v>
      </c>
      <c r="L181" s="217">
        <v>0</v>
      </c>
      <c r="M181" s="218">
        <f t="shared" si="9"/>
        <v>21</v>
      </c>
      <c r="N181" s="206"/>
    </row>
    <row r="182" spans="1:14" s="36" customFormat="1" ht="22.5" x14ac:dyDescent="0.2">
      <c r="A182" s="207" t="s">
        <v>82</v>
      </c>
      <c r="B182" s="208" t="s">
        <v>229</v>
      </c>
      <c r="C182" s="209" t="s">
        <v>89</v>
      </c>
      <c r="D182" s="177" t="s">
        <v>86</v>
      </c>
      <c r="E182" s="177" t="s">
        <v>86</v>
      </c>
      <c r="F182" s="210" t="s">
        <v>230</v>
      </c>
      <c r="G182" s="83">
        <v>0</v>
      </c>
      <c r="H182" s="83">
        <v>70</v>
      </c>
      <c r="I182" s="211">
        <f t="shared" si="8"/>
        <v>70</v>
      </c>
      <c r="J182" s="212">
        <v>0</v>
      </c>
      <c r="K182" s="219">
        <f t="shared" si="10"/>
        <v>70</v>
      </c>
      <c r="L182" s="219">
        <v>0</v>
      </c>
      <c r="M182" s="70">
        <f t="shared" si="9"/>
        <v>70</v>
      </c>
      <c r="N182" s="206"/>
    </row>
    <row r="183" spans="1:14" s="36" customFormat="1" ht="13.5" thickBot="1" x14ac:dyDescent="0.25">
      <c r="A183" s="213"/>
      <c r="B183" s="332" t="s">
        <v>96</v>
      </c>
      <c r="C183" s="333"/>
      <c r="D183" s="214">
        <v>3419</v>
      </c>
      <c r="E183" s="214">
        <v>5222</v>
      </c>
      <c r="F183" s="75" t="s">
        <v>99</v>
      </c>
      <c r="G183" s="76">
        <v>0</v>
      </c>
      <c r="H183" s="76">
        <v>70</v>
      </c>
      <c r="I183" s="215">
        <f t="shared" si="8"/>
        <v>70</v>
      </c>
      <c r="J183" s="216">
        <v>0</v>
      </c>
      <c r="K183" s="220">
        <f t="shared" si="10"/>
        <v>70</v>
      </c>
      <c r="L183" s="220">
        <v>0</v>
      </c>
      <c r="M183" s="144">
        <f t="shared" si="9"/>
        <v>70</v>
      </c>
      <c r="N183" s="206"/>
    </row>
    <row r="184" spans="1:14" s="36" customFormat="1" ht="22.5" x14ac:dyDescent="0.2">
      <c r="A184" s="207" t="s">
        <v>82</v>
      </c>
      <c r="B184" s="208">
        <v>3040365</v>
      </c>
      <c r="C184" s="209" t="s">
        <v>89</v>
      </c>
      <c r="D184" s="177" t="s">
        <v>86</v>
      </c>
      <c r="E184" s="177" t="s">
        <v>86</v>
      </c>
      <c r="F184" s="210" t="s">
        <v>231</v>
      </c>
      <c r="G184" s="83">
        <v>0</v>
      </c>
      <c r="H184" s="83">
        <v>36</v>
      </c>
      <c r="I184" s="211">
        <f t="shared" si="8"/>
        <v>36</v>
      </c>
      <c r="J184" s="212">
        <v>0</v>
      </c>
      <c r="K184" s="211">
        <f t="shared" si="10"/>
        <v>36</v>
      </c>
      <c r="L184" s="211">
        <v>0</v>
      </c>
      <c r="M184" s="84">
        <f t="shared" si="9"/>
        <v>36</v>
      </c>
      <c r="N184" s="206"/>
    </row>
    <row r="185" spans="1:14" s="36" customFormat="1" ht="13.5" thickBot="1" x14ac:dyDescent="0.25">
      <c r="A185" s="213"/>
      <c r="B185" s="332" t="s">
        <v>96</v>
      </c>
      <c r="C185" s="333"/>
      <c r="D185" s="214">
        <v>3419</v>
      </c>
      <c r="E185" s="214">
        <v>5222</v>
      </c>
      <c r="F185" s="75" t="s">
        <v>99</v>
      </c>
      <c r="G185" s="76">
        <v>0</v>
      </c>
      <c r="H185" s="76">
        <v>36</v>
      </c>
      <c r="I185" s="215">
        <f t="shared" si="8"/>
        <v>36</v>
      </c>
      <c r="J185" s="216">
        <v>0</v>
      </c>
      <c r="K185" s="217">
        <f t="shared" si="10"/>
        <v>36</v>
      </c>
      <c r="L185" s="217">
        <v>0</v>
      </c>
      <c r="M185" s="218">
        <f t="shared" si="9"/>
        <v>36</v>
      </c>
      <c r="N185" s="206"/>
    </row>
    <row r="186" spans="1:14" s="36" customFormat="1" ht="24.75" customHeight="1" x14ac:dyDescent="0.2">
      <c r="A186" s="207" t="s">
        <v>82</v>
      </c>
      <c r="B186" s="208">
        <v>3040370</v>
      </c>
      <c r="C186" s="209" t="s">
        <v>89</v>
      </c>
      <c r="D186" s="177" t="s">
        <v>86</v>
      </c>
      <c r="E186" s="177" t="s">
        <v>86</v>
      </c>
      <c r="F186" s="210" t="s">
        <v>232</v>
      </c>
      <c r="G186" s="83">
        <v>0</v>
      </c>
      <c r="H186" s="83">
        <v>20</v>
      </c>
      <c r="I186" s="211">
        <f t="shared" si="8"/>
        <v>20</v>
      </c>
      <c r="J186" s="212">
        <v>0</v>
      </c>
      <c r="K186" s="219">
        <f t="shared" si="10"/>
        <v>20</v>
      </c>
      <c r="L186" s="219">
        <v>0</v>
      </c>
      <c r="M186" s="70">
        <f t="shared" si="9"/>
        <v>20</v>
      </c>
      <c r="N186" s="206"/>
    </row>
    <row r="187" spans="1:14" s="36" customFormat="1" ht="13.5" thickBot="1" x14ac:dyDescent="0.25">
      <c r="A187" s="213"/>
      <c r="B187" s="332" t="s">
        <v>96</v>
      </c>
      <c r="C187" s="333"/>
      <c r="D187" s="214">
        <v>3419</v>
      </c>
      <c r="E187" s="214">
        <v>5222</v>
      </c>
      <c r="F187" s="75" t="s">
        <v>99</v>
      </c>
      <c r="G187" s="76">
        <v>0</v>
      </c>
      <c r="H187" s="76">
        <v>20</v>
      </c>
      <c r="I187" s="215">
        <f t="shared" si="8"/>
        <v>20</v>
      </c>
      <c r="J187" s="216">
        <v>0</v>
      </c>
      <c r="K187" s="220">
        <f t="shared" si="10"/>
        <v>20</v>
      </c>
      <c r="L187" s="220">
        <v>0</v>
      </c>
      <c r="M187" s="144">
        <f t="shared" si="9"/>
        <v>20</v>
      </c>
      <c r="N187" s="206"/>
    </row>
    <row r="188" spans="1:14" s="36" customFormat="1" ht="22.5" x14ac:dyDescent="0.2">
      <c r="A188" s="207" t="s">
        <v>82</v>
      </c>
      <c r="B188" s="208">
        <v>3040372</v>
      </c>
      <c r="C188" s="209" t="s">
        <v>89</v>
      </c>
      <c r="D188" s="177" t="s">
        <v>86</v>
      </c>
      <c r="E188" s="177" t="s">
        <v>86</v>
      </c>
      <c r="F188" s="210" t="s">
        <v>233</v>
      </c>
      <c r="G188" s="83">
        <v>0</v>
      </c>
      <c r="H188" s="83">
        <v>70</v>
      </c>
      <c r="I188" s="211">
        <f t="shared" si="8"/>
        <v>70</v>
      </c>
      <c r="J188" s="212">
        <v>0</v>
      </c>
      <c r="K188" s="211">
        <f t="shared" si="10"/>
        <v>70</v>
      </c>
      <c r="L188" s="211">
        <v>0</v>
      </c>
      <c r="M188" s="84">
        <f t="shared" si="9"/>
        <v>70</v>
      </c>
      <c r="N188" s="206"/>
    </row>
    <row r="189" spans="1:14" s="36" customFormat="1" ht="13.5" thickBot="1" x14ac:dyDescent="0.25">
      <c r="A189" s="213"/>
      <c r="B189" s="332" t="s">
        <v>96</v>
      </c>
      <c r="C189" s="333"/>
      <c r="D189" s="214">
        <v>3419</v>
      </c>
      <c r="E189" s="214">
        <v>5222</v>
      </c>
      <c r="F189" s="75" t="s">
        <v>99</v>
      </c>
      <c r="G189" s="76">
        <v>0</v>
      </c>
      <c r="H189" s="76">
        <v>70</v>
      </c>
      <c r="I189" s="215">
        <f t="shared" si="8"/>
        <v>70</v>
      </c>
      <c r="J189" s="216">
        <v>0</v>
      </c>
      <c r="K189" s="217">
        <f t="shared" si="10"/>
        <v>70</v>
      </c>
      <c r="L189" s="217">
        <v>0</v>
      </c>
      <c r="M189" s="218">
        <f t="shared" si="9"/>
        <v>70</v>
      </c>
      <c r="N189" s="206"/>
    </row>
    <row r="190" spans="1:14" s="36" customFormat="1" ht="22.5" customHeight="1" x14ac:dyDescent="0.2">
      <c r="A190" s="207" t="s">
        <v>82</v>
      </c>
      <c r="B190" s="208">
        <v>3040379</v>
      </c>
      <c r="C190" s="209" t="s">
        <v>89</v>
      </c>
      <c r="D190" s="177" t="s">
        <v>86</v>
      </c>
      <c r="E190" s="177" t="s">
        <v>86</v>
      </c>
      <c r="F190" s="210" t="s">
        <v>234</v>
      </c>
      <c r="G190" s="83">
        <v>0</v>
      </c>
      <c r="H190" s="83">
        <v>24</v>
      </c>
      <c r="I190" s="211">
        <f t="shared" si="8"/>
        <v>24</v>
      </c>
      <c r="J190" s="212">
        <v>0</v>
      </c>
      <c r="K190" s="219">
        <f t="shared" si="10"/>
        <v>24</v>
      </c>
      <c r="L190" s="219">
        <v>0</v>
      </c>
      <c r="M190" s="70">
        <f t="shared" si="9"/>
        <v>24</v>
      </c>
      <c r="N190" s="206"/>
    </row>
    <row r="191" spans="1:14" s="36" customFormat="1" ht="13.5" thickBot="1" x14ac:dyDescent="0.25">
      <c r="A191" s="213"/>
      <c r="B191" s="332" t="s">
        <v>96</v>
      </c>
      <c r="C191" s="333"/>
      <c r="D191" s="214">
        <v>3419</v>
      </c>
      <c r="E191" s="214">
        <v>5222</v>
      </c>
      <c r="F191" s="75" t="s">
        <v>99</v>
      </c>
      <c r="G191" s="76">
        <v>0</v>
      </c>
      <c r="H191" s="76">
        <v>24</v>
      </c>
      <c r="I191" s="215">
        <f t="shared" si="8"/>
        <v>24</v>
      </c>
      <c r="J191" s="216">
        <v>0</v>
      </c>
      <c r="K191" s="220">
        <f t="shared" si="10"/>
        <v>24</v>
      </c>
      <c r="L191" s="220">
        <v>0</v>
      </c>
      <c r="M191" s="144">
        <f t="shared" si="9"/>
        <v>24</v>
      </c>
      <c r="N191" s="206"/>
    </row>
    <row r="192" spans="1:14" s="36" customFormat="1" ht="22.5" x14ac:dyDescent="0.2">
      <c r="A192" s="207" t="s">
        <v>82</v>
      </c>
      <c r="B192" s="208">
        <v>3040380</v>
      </c>
      <c r="C192" s="209" t="s">
        <v>89</v>
      </c>
      <c r="D192" s="177" t="s">
        <v>86</v>
      </c>
      <c r="E192" s="177" t="s">
        <v>86</v>
      </c>
      <c r="F192" s="210" t="s">
        <v>235</v>
      </c>
      <c r="G192" s="83">
        <v>0</v>
      </c>
      <c r="H192" s="83">
        <v>63</v>
      </c>
      <c r="I192" s="211">
        <f t="shared" ref="I192:I195" si="11">+G192+H192</f>
        <v>63</v>
      </c>
      <c r="J192" s="212">
        <v>0</v>
      </c>
      <c r="K192" s="211">
        <f t="shared" si="10"/>
        <v>63</v>
      </c>
      <c r="L192" s="211">
        <v>0</v>
      </c>
      <c r="M192" s="84">
        <f t="shared" si="9"/>
        <v>63</v>
      </c>
      <c r="N192" s="206"/>
    </row>
    <row r="193" spans="1:18" ht="13.5" thickBot="1" x14ac:dyDescent="0.25">
      <c r="A193" s="213"/>
      <c r="B193" s="332" t="s">
        <v>96</v>
      </c>
      <c r="C193" s="333"/>
      <c r="D193" s="214">
        <v>3419</v>
      </c>
      <c r="E193" s="214">
        <v>5222</v>
      </c>
      <c r="F193" s="75" t="s">
        <v>99</v>
      </c>
      <c r="G193" s="76">
        <v>0</v>
      </c>
      <c r="H193" s="76">
        <v>63</v>
      </c>
      <c r="I193" s="215">
        <f t="shared" si="11"/>
        <v>63</v>
      </c>
      <c r="J193" s="216">
        <v>0</v>
      </c>
      <c r="K193" s="217">
        <f t="shared" si="10"/>
        <v>63</v>
      </c>
      <c r="L193" s="217">
        <v>0</v>
      </c>
      <c r="M193" s="218">
        <f t="shared" si="9"/>
        <v>63</v>
      </c>
    </row>
    <row r="194" spans="1:18" ht="45" customHeight="1" x14ac:dyDescent="0.2">
      <c r="A194" s="207" t="s">
        <v>82</v>
      </c>
      <c r="B194" s="208">
        <v>3040384</v>
      </c>
      <c r="C194" s="209" t="s">
        <v>89</v>
      </c>
      <c r="D194" s="177" t="s">
        <v>86</v>
      </c>
      <c r="E194" s="177" t="s">
        <v>86</v>
      </c>
      <c r="F194" s="210" t="s">
        <v>236</v>
      </c>
      <c r="G194" s="83">
        <v>0</v>
      </c>
      <c r="H194" s="83">
        <v>20</v>
      </c>
      <c r="I194" s="211">
        <f t="shared" si="11"/>
        <v>20</v>
      </c>
      <c r="J194" s="212">
        <v>0</v>
      </c>
      <c r="K194" s="219">
        <f t="shared" si="10"/>
        <v>20</v>
      </c>
      <c r="L194" s="219">
        <v>0</v>
      </c>
      <c r="M194" s="70">
        <f t="shared" si="9"/>
        <v>20</v>
      </c>
    </row>
    <row r="195" spans="1:18" ht="13.5" thickBot="1" x14ac:dyDescent="0.25">
      <c r="A195" s="213"/>
      <c r="B195" s="332" t="s">
        <v>96</v>
      </c>
      <c r="C195" s="333"/>
      <c r="D195" s="214">
        <v>3419</v>
      </c>
      <c r="E195" s="214">
        <v>5222</v>
      </c>
      <c r="F195" s="75" t="s">
        <v>99</v>
      </c>
      <c r="G195" s="223">
        <v>0</v>
      </c>
      <c r="H195" s="223">
        <v>20</v>
      </c>
      <c r="I195" s="224">
        <f t="shared" si="11"/>
        <v>20</v>
      </c>
      <c r="J195" s="220">
        <v>0</v>
      </c>
      <c r="K195" s="220">
        <f t="shared" si="10"/>
        <v>20</v>
      </c>
      <c r="L195" s="217">
        <v>0</v>
      </c>
      <c r="M195" s="218">
        <f t="shared" si="9"/>
        <v>20</v>
      </c>
    </row>
    <row r="196" spans="1:18" ht="22.5" x14ac:dyDescent="0.2">
      <c r="A196" s="207" t="s">
        <v>82</v>
      </c>
      <c r="B196" s="208" t="s">
        <v>237</v>
      </c>
      <c r="C196" s="209" t="s">
        <v>89</v>
      </c>
      <c r="D196" s="276" t="s">
        <v>86</v>
      </c>
      <c r="E196" s="276" t="s">
        <v>86</v>
      </c>
      <c r="F196" s="183" t="s">
        <v>238</v>
      </c>
      <c r="G196" s="83">
        <v>0</v>
      </c>
      <c r="H196" s="83">
        <v>0</v>
      </c>
      <c r="I196" s="211">
        <v>0</v>
      </c>
      <c r="J196" s="211">
        <v>0</v>
      </c>
      <c r="K196" s="211">
        <v>0</v>
      </c>
      <c r="L196" s="211">
        <f>+L197</f>
        <v>78</v>
      </c>
      <c r="M196" s="211">
        <f>+K196+L196</f>
        <v>78</v>
      </c>
      <c r="N196" s="206" t="s">
        <v>65</v>
      </c>
      <c r="P196" s="225"/>
      <c r="Q196" s="226"/>
      <c r="R196" s="226"/>
    </row>
    <row r="197" spans="1:18" ht="13.5" thickBot="1" x14ac:dyDescent="0.25">
      <c r="A197" s="213"/>
      <c r="B197" s="221" t="s">
        <v>96</v>
      </c>
      <c r="C197" s="307"/>
      <c r="D197" s="214">
        <v>3419</v>
      </c>
      <c r="E197" s="214">
        <v>5222</v>
      </c>
      <c r="F197" s="75" t="s">
        <v>99</v>
      </c>
      <c r="G197" s="76">
        <v>0</v>
      </c>
      <c r="H197" s="76">
        <v>0</v>
      </c>
      <c r="I197" s="215">
        <v>0</v>
      </c>
      <c r="J197" s="217">
        <v>0</v>
      </c>
      <c r="K197" s="217">
        <v>0</v>
      </c>
      <c r="L197" s="217">
        <v>78</v>
      </c>
      <c r="M197" s="217">
        <f>+K197+L197</f>
        <v>78</v>
      </c>
    </row>
    <row r="198" spans="1:18" ht="22.5" x14ac:dyDescent="0.2">
      <c r="A198" s="207" t="s">
        <v>82</v>
      </c>
      <c r="B198" s="208">
        <v>4200002</v>
      </c>
      <c r="C198" s="209" t="s">
        <v>89</v>
      </c>
      <c r="D198" s="276" t="s">
        <v>86</v>
      </c>
      <c r="E198" s="276" t="s">
        <v>86</v>
      </c>
      <c r="F198" s="183" t="s">
        <v>239</v>
      </c>
      <c r="G198" s="83">
        <v>0</v>
      </c>
      <c r="H198" s="83">
        <v>0</v>
      </c>
      <c r="I198" s="211">
        <v>0</v>
      </c>
      <c r="J198" s="211">
        <v>0</v>
      </c>
      <c r="K198" s="211">
        <v>0</v>
      </c>
      <c r="L198" s="211">
        <f t="shared" ref="L198" si="12">+L199</f>
        <v>120</v>
      </c>
      <c r="M198" s="211">
        <f t="shared" ref="M198:M261" si="13">+K198+L198</f>
        <v>120</v>
      </c>
      <c r="N198" s="206" t="s">
        <v>65</v>
      </c>
      <c r="P198" s="225"/>
    </row>
    <row r="199" spans="1:18" ht="13.5" thickBot="1" x14ac:dyDescent="0.25">
      <c r="A199" s="213"/>
      <c r="B199" s="221" t="s">
        <v>96</v>
      </c>
      <c r="C199" s="307"/>
      <c r="D199" s="214">
        <v>3419</v>
      </c>
      <c r="E199" s="214">
        <v>5222</v>
      </c>
      <c r="F199" s="75" t="s">
        <v>99</v>
      </c>
      <c r="G199" s="76">
        <v>0</v>
      </c>
      <c r="H199" s="76">
        <v>0</v>
      </c>
      <c r="I199" s="215">
        <v>0</v>
      </c>
      <c r="J199" s="217">
        <v>0</v>
      </c>
      <c r="K199" s="217">
        <v>0</v>
      </c>
      <c r="L199" s="217">
        <v>120</v>
      </c>
      <c r="M199" s="217">
        <f t="shared" si="13"/>
        <v>120</v>
      </c>
    </row>
    <row r="200" spans="1:18" ht="22.5" x14ac:dyDescent="0.2">
      <c r="A200" s="207" t="s">
        <v>82</v>
      </c>
      <c r="B200" s="208">
        <v>4200003</v>
      </c>
      <c r="C200" s="209" t="s">
        <v>89</v>
      </c>
      <c r="D200" s="276" t="s">
        <v>86</v>
      </c>
      <c r="E200" s="276" t="s">
        <v>86</v>
      </c>
      <c r="F200" s="183" t="s">
        <v>240</v>
      </c>
      <c r="G200" s="83">
        <v>0</v>
      </c>
      <c r="H200" s="83">
        <v>0</v>
      </c>
      <c r="I200" s="211">
        <v>0</v>
      </c>
      <c r="J200" s="211">
        <v>0</v>
      </c>
      <c r="K200" s="211">
        <v>0</v>
      </c>
      <c r="L200" s="211">
        <f t="shared" ref="L200" si="14">+L201</f>
        <v>120</v>
      </c>
      <c r="M200" s="211">
        <f t="shared" si="13"/>
        <v>120</v>
      </c>
      <c r="N200" s="206" t="s">
        <v>65</v>
      </c>
      <c r="P200" s="225"/>
    </row>
    <row r="201" spans="1:18" ht="13.5" thickBot="1" x14ac:dyDescent="0.25">
      <c r="A201" s="213"/>
      <c r="B201" s="221" t="s">
        <v>96</v>
      </c>
      <c r="C201" s="307"/>
      <c r="D201" s="214">
        <v>3419</v>
      </c>
      <c r="E201" s="214">
        <v>5222</v>
      </c>
      <c r="F201" s="75" t="s">
        <v>99</v>
      </c>
      <c r="G201" s="76">
        <v>0</v>
      </c>
      <c r="H201" s="76">
        <v>0</v>
      </c>
      <c r="I201" s="215">
        <v>0</v>
      </c>
      <c r="J201" s="217">
        <v>0</v>
      </c>
      <c r="K201" s="217">
        <v>0</v>
      </c>
      <c r="L201" s="217">
        <v>120</v>
      </c>
      <c r="M201" s="217">
        <f t="shared" si="13"/>
        <v>120</v>
      </c>
    </row>
    <row r="202" spans="1:18" ht="22.5" x14ac:dyDescent="0.2">
      <c r="A202" s="207" t="s">
        <v>82</v>
      </c>
      <c r="B202" s="208">
        <v>4200004</v>
      </c>
      <c r="C202" s="209" t="s">
        <v>89</v>
      </c>
      <c r="D202" s="276" t="s">
        <v>86</v>
      </c>
      <c r="E202" s="276" t="s">
        <v>86</v>
      </c>
      <c r="F202" s="183" t="s">
        <v>241</v>
      </c>
      <c r="G202" s="83">
        <v>0</v>
      </c>
      <c r="H202" s="83">
        <v>0</v>
      </c>
      <c r="I202" s="211">
        <v>0</v>
      </c>
      <c r="J202" s="211">
        <v>0</v>
      </c>
      <c r="K202" s="211">
        <v>0</v>
      </c>
      <c r="L202" s="211">
        <f t="shared" ref="L202" si="15">+L203</f>
        <v>120</v>
      </c>
      <c r="M202" s="211">
        <f t="shared" si="13"/>
        <v>120</v>
      </c>
      <c r="N202" s="206" t="s">
        <v>65</v>
      </c>
      <c r="P202" s="225"/>
    </row>
    <row r="203" spans="1:18" ht="13.5" thickBot="1" x14ac:dyDescent="0.25">
      <c r="A203" s="213"/>
      <c r="B203" s="221" t="s">
        <v>96</v>
      </c>
      <c r="C203" s="307"/>
      <c r="D203" s="214">
        <v>3419</v>
      </c>
      <c r="E203" s="214">
        <v>5222</v>
      </c>
      <c r="F203" s="75" t="s">
        <v>99</v>
      </c>
      <c r="G203" s="76">
        <v>0</v>
      </c>
      <c r="H203" s="76">
        <v>0</v>
      </c>
      <c r="I203" s="215">
        <v>0</v>
      </c>
      <c r="J203" s="217">
        <v>0</v>
      </c>
      <c r="K203" s="217">
        <v>0</v>
      </c>
      <c r="L203" s="217">
        <v>120</v>
      </c>
      <c r="M203" s="217">
        <f t="shared" si="13"/>
        <v>120</v>
      </c>
    </row>
    <row r="204" spans="1:18" ht="22.5" x14ac:dyDescent="0.2">
      <c r="A204" s="207" t="s">
        <v>82</v>
      </c>
      <c r="B204" s="208">
        <v>4200005</v>
      </c>
      <c r="C204" s="209" t="s">
        <v>89</v>
      </c>
      <c r="D204" s="276" t="s">
        <v>86</v>
      </c>
      <c r="E204" s="276" t="s">
        <v>86</v>
      </c>
      <c r="F204" s="183" t="s">
        <v>242</v>
      </c>
      <c r="G204" s="83">
        <v>0</v>
      </c>
      <c r="H204" s="83">
        <v>0</v>
      </c>
      <c r="I204" s="211">
        <v>0</v>
      </c>
      <c r="J204" s="211">
        <v>0</v>
      </c>
      <c r="K204" s="211">
        <v>0</v>
      </c>
      <c r="L204" s="211">
        <f t="shared" ref="L204" si="16">+L205</f>
        <v>120</v>
      </c>
      <c r="M204" s="211">
        <f t="shared" si="13"/>
        <v>120</v>
      </c>
      <c r="N204" s="206" t="s">
        <v>65</v>
      </c>
      <c r="P204" s="225"/>
    </row>
    <row r="205" spans="1:18" ht="13.5" thickBot="1" x14ac:dyDescent="0.25">
      <c r="A205" s="213"/>
      <c r="B205" s="221" t="s">
        <v>96</v>
      </c>
      <c r="C205" s="307"/>
      <c r="D205" s="214">
        <v>3419</v>
      </c>
      <c r="E205" s="214">
        <v>5222</v>
      </c>
      <c r="F205" s="75" t="s">
        <v>99</v>
      </c>
      <c r="G205" s="76">
        <v>0</v>
      </c>
      <c r="H205" s="76">
        <v>0</v>
      </c>
      <c r="I205" s="215">
        <v>0</v>
      </c>
      <c r="J205" s="217">
        <v>0</v>
      </c>
      <c r="K205" s="217">
        <v>0</v>
      </c>
      <c r="L205" s="217">
        <v>120</v>
      </c>
      <c r="M205" s="217">
        <f t="shared" si="13"/>
        <v>120</v>
      </c>
    </row>
    <row r="206" spans="1:18" ht="22.5" x14ac:dyDescent="0.2">
      <c r="A206" s="207" t="s">
        <v>82</v>
      </c>
      <c r="B206" s="208">
        <v>4200006</v>
      </c>
      <c r="C206" s="209" t="s">
        <v>89</v>
      </c>
      <c r="D206" s="276" t="s">
        <v>86</v>
      </c>
      <c r="E206" s="276" t="s">
        <v>86</v>
      </c>
      <c r="F206" s="183" t="s">
        <v>243</v>
      </c>
      <c r="G206" s="83">
        <v>0</v>
      </c>
      <c r="H206" s="83">
        <v>0</v>
      </c>
      <c r="I206" s="211">
        <v>0</v>
      </c>
      <c r="J206" s="211">
        <v>0</v>
      </c>
      <c r="K206" s="211">
        <v>0</v>
      </c>
      <c r="L206" s="211">
        <f t="shared" ref="L206" si="17">+L207</f>
        <v>120</v>
      </c>
      <c r="M206" s="211">
        <f t="shared" si="13"/>
        <v>120</v>
      </c>
      <c r="N206" s="206" t="s">
        <v>65</v>
      </c>
      <c r="P206" s="225"/>
    </row>
    <row r="207" spans="1:18" ht="13.5" thickBot="1" x14ac:dyDescent="0.25">
      <c r="A207" s="213"/>
      <c r="B207" s="221" t="s">
        <v>96</v>
      </c>
      <c r="C207" s="307"/>
      <c r="D207" s="214">
        <v>3419</v>
      </c>
      <c r="E207" s="214">
        <v>5222</v>
      </c>
      <c r="F207" s="75" t="s">
        <v>99</v>
      </c>
      <c r="G207" s="76">
        <v>0</v>
      </c>
      <c r="H207" s="76">
        <v>0</v>
      </c>
      <c r="I207" s="215">
        <v>0</v>
      </c>
      <c r="J207" s="217">
        <v>0</v>
      </c>
      <c r="K207" s="217">
        <v>0</v>
      </c>
      <c r="L207" s="217">
        <v>120</v>
      </c>
      <c r="M207" s="217">
        <f t="shared" si="13"/>
        <v>120</v>
      </c>
    </row>
    <row r="208" spans="1:18" ht="33.75" x14ac:dyDescent="0.2">
      <c r="A208" s="207" t="s">
        <v>82</v>
      </c>
      <c r="B208" s="208">
        <v>4200007</v>
      </c>
      <c r="C208" s="209" t="s">
        <v>89</v>
      </c>
      <c r="D208" s="276" t="s">
        <v>86</v>
      </c>
      <c r="E208" s="276" t="s">
        <v>86</v>
      </c>
      <c r="F208" s="183" t="s">
        <v>244</v>
      </c>
      <c r="G208" s="83">
        <v>0</v>
      </c>
      <c r="H208" s="83">
        <v>0</v>
      </c>
      <c r="I208" s="211">
        <v>0</v>
      </c>
      <c r="J208" s="211">
        <v>0</v>
      </c>
      <c r="K208" s="211">
        <v>0</v>
      </c>
      <c r="L208" s="211">
        <f t="shared" ref="L208" si="18">+L209</f>
        <v>120</v>
      </c>
      <c r="M208" s="211">
        <f t="shared" si="13"/>
        <v>120</v>
      </c>
      <c r="N208" s="206" t="s">
        <v>65</v>
      </c>
      <c r="P208" s="225"/>
    </row>
    <row r="209" spans="1:16" ht="13.5" thickBot="1" x14ac:dyDescent="0.25">
      <c r="A209" s="213"/>
      <c r="B209" s="221" t="s">
        <v>96</v>
      </c>
      <c r="C209" s="307"/>
      <c r="D209" s="214">
        <v>3419</v>
      </c>
      <c r="E209" s="214">
        <v>5222</v>
      </c>
      <c r="F209" s="75" t="s">
        <v>99</v>
      </c>
      <c r="G209" s="76">
        <v>0</v>
      </c>
      <c r="H209" s="76">
        <v>0</v>
      </c>
      <c r="I209" s="215">
        <v>0</v>
      </c>
      <c r="J209" s="217">
        <v>0</v>
      </c>
      <c r="K209" s="217">
        <v>0</v>
      </c>
      <c r="L209" s="217">
        <v>120</v>
      </c>
      <c r="M209" s="217">
        <f t="shared" si="13"/>
        <v>120</v>
      </c>
    </row>
    <row r="210" spans="1:16" ht="33.75" x14ac:dyDescent="0.2">
      <c r="A210" s="207" t="s">
        <v>82</v>
      </c>
      <c r="B210" s="208">
        <v>4200008</v>
      </c>
      <c r="C210" s="209" t="s">
        <v>89</v>
      </c>
      <c r="D210" s="276" t="s">
        <v>86</v>
      </c>
      <c r="E210" s="276" t="s">
        <v>86</v>
      </c>
      <c r="F210" s="183" t="s">
        <v>245</v>
      </c>
      <c r="G210" s="83">
        <v>0</v>
      </c>
      <c r="H210" s="83">
        <v>0</v>
      </c>
      <c r="I210" s="211">
        <v>0</v>
      </c>
      <c r="J210" s="211">
        <v>0</v>
      </c>
      <c r="K210" s="211">
        <v>0</v>
      </c>
      <c r="L210" s="211">
        <f t="shared" ref="L210" si="19">+L211</f>
        <v>72</v>
      </c>
      <c r="M210" s="211">
        <f t="shared" si="13"/>
        <v>72</v>
      </c>
      <c r="N210" s="206" t="s">
        <v>65</v>
      </c>
      <c r="P210" s="225"/>
    </row>
    <row r="211" spans="1:16" ht="13.5" thickBot="1" x14ac:dyDescent="0.25">
      <c r="A211" s="213"/>
      <c r="B211" s="221" t="s">
        <v>96</v>
      </c>
      <c r="C211" s="307"/>
      <c r="D211" s="214">
        <v>3419</v>
      </c>
      <c r="E211" s="214">
        <v>5222</v>
      </c>
      <c r="F211" s="75" t="s">
        <v>99</v>
      </c>
      <c r="G211" s="76">
        <v>0</v>
      </c>
      <c r="H211" s="76">
        <v>0</v>
      </c>
      <c r="I211" s="215">
        <v>0</v>
      </c>
      <c r="J211" s="217">
        <v>0</v>
      </c>
      <c r="K211" s="217">
        <v>0</v>
      </c>
      <c r="L211" s="217">
        <v>72</v>
      </c>
      <c r="M211" s="217">
        <f t="shared" si="13"/>
        <v>72</v>
      </c>
    </row>
    <row r="212" spans="1:16" ht="22.5" x14ac:dyDescent="0.2">
      <c r="A212" s="207" t="s">
        <v>82</v>
      </c>
      <c r="B212" s="208">
        <v>4200009</v>
      </c>
      <c r="C212" s="209" t="s">
        <v>89</v>
      </c>
      <c r="D212" s="276" t="s">
        <v>86</v>
      </c>
      <c r="E212" s="276" t="s">
        <v>86</v>
      </c>
      <c r="F212" s="183" t="s">
        <v>246</v>
      </c>
      <c r="G212" s="83">
        <v>0</v>
      </c>
      <c r="H212" s="83">
        <v>0</v>
      </c>
      <c r="I212" s="211">
        <v>0</v>
      </c>
      <c r="J212" s="211">
        <v>0</v>
      </c>
      <c r="K212" s="211">
        <v>0</v>
      </c>
      <c r="L212" s="211">
        <f t="shared" ref="L212" si="20">+L213</f>
        <v>72</v>
      </c>
      <c r="M212" s="211">
        <f t="shared" si="13"/>
        <v>72</v>
      </c>
      <c r="N212" s="206" t="s">
        <v>65</v>
      </c>
      <c r="P212" s="225"/>
    </row>
    <row r="213" spans="1:16" ht="13.5" thickBot="1" x14ac:dyDescent="0.25">
      <c r="A213" s="213"/>
      <c r="B213" s="221" t="s">
        <v>96</v>
      </c>
      <c r="C213" s="307"/>
      <c r="D213" s="214">
        <v>3419</v>
      </c>
      <c r="E213" s="214">
        <v>5222</v>
      </c>
      <c r="F213" s="75" t="s">
        <v>99</v>
      </c>
      <c r="G213" s="76">
        <v>0</v>
      </c>
      <c r="H213" s="76">
        <v>0</v>
      </c>
      <c r="I213" s="215">
        <v>0</v>
      </c>
      <c r="J213" s="217">
        <v>0</v>
      </c>
      <c r="K213" s="217">
        <v>0</v>
      </c>
      <c r="L213" s="217">
        <v>72</v>
      </c>
      <c r="M213" s="217">
        <f t="shared" si="13"/>
        <v>72</v>
      </c>
    </row>
    <row r="214" spans="1:16" ht="22.5" x14ac:dyDescent="0.2">
      <c r="A214" s="207" t="s">
        <v>82</v>
      </c>
      <c r="B214" s="208">
        <v>4200010</v>
      </c>
      <c r="C214" s="209" t="s">
        <v>89</v>
      </c>
      <c r="D214" s="276" t="s">
        <v>86</v>
      </c>
      <c r="E214" s="276" t="s">
        <v>86</v>
      </c>
      <c r="F214" s="183" t="s">
        <v>247</v>
      </c>
      <c r="G214" s="83">
        <v>0</v>
      </c>
      <c r="H214" s="83">
        <v>0</v>
      </c>
      <c r="I214" s="211">
        <v>0</v>
      </c>
      <c r="J214" s="211">
        <v>0</v>
      </c>
      <c r="K214" s="211">
        <v>0</v>
      </c>
      <c r="L214" s="211">
        <f t="shared" ref="L214" si="21">+L215</f>
        <v>120</v>
      </c>
      <c r="M214" s="211">
        <f t="shared" si="13"/>
        <v>120</v>
      </c>
      <c r="N214" s="206" t="s">
        <v>65</v>
      </c>
      <c r="P214" s="225"/>
    </row>
    <row r="215" spans="1:16" ht="13.5" thickBot="1" x14ac:dyDescent="0.25">
      <c r="A215" s="213"/>
      <c r="B215" s="221" t="s">
        <v>96</v>
      </c>
      <c r="C215" s="307"/>
      <c r="D215" s="214">
        <v>3419</v>
      </c>
      <c r="E215" s="214">
        <v>5222</v>
      </c>
      <c r="F215" s="75" t="s">
        <v>99</v>
      </c>
      <c r="G215" s="76">
        <v>0</v>
      </c>
      <c r="H215" s="76">
        <v>0</v>
      </c>
      <c r="I215" s="215">
        <v>0</v>
      </c>
      <c r="J215" s="217">
        <v>0</v>
      </c>
      <c r="K215" s="217">
        <v>0</v>
      </c>
      <c r="L215" s="217">
        <v>120</v>
      </c>
      <c r="M215" s="217">
        <f t="shared" si="13"/>
        <v>120</v>
      </c>
    </row>
    <row r="216" spans="1:16" ht="33.75" x14ac:dyDescent="0.2">
      <c r="A216" s="207" t="s">
        <v>82</v>
      </c>
      <c r="B216" s="208">
        <v>4200011</v>
      </c>
      <c r="C216" s="209" t="s">
        <v>89</v>
      </c>
      <c r="D216" s="276" t="s">
        <v>86</v>
      </c>
      <c r="E216" s="276" t="s">
        <v>86</v>
      </c>
      <c r="F216" s="183" t="s">
        <v>248</v>
      </c>
      <c r="G216" s="83">
        <v>0</v>
      </c>
      <c r="H216" s="83">
        <v>0</v>
      </c>
      <c r="I216" s="211">
        <v>0</v>
      </c>
      <c r="J216" s="211">
        <v>0</v>
      </c>
      <c r="K216" s="211">
        <v>0</v>
      </c>
      <c r="L216" s="211">
        <f t="shared" ref="L216" si="22">+L217</f>
        <v>84</v>
      </c>
      <c r="M216" s="211">
        <f t="shared" si="13"/>
        <v>84</v>
      </c>
      <c r="N216" s="206" t="s">
        <v>65</v>
      </c>
      <c r="P216" s="225"/>
    </row>
    <row r="217" spans="1:16" ht="13.5" thickBot="1" x14ac:dyDescent="0.25">
      <c r="A217" s="213"/>
      <c r="B217" s="221" t="s">
        <v>96</v>
      </c>
      <c r="C217" s="307"/>
      <c r="D217" s="214">
        <v>3419</v>
      </c>
      <c r="E217" s="214">
        <v>5222</v>
      </c>
      <c r="F217" s="75" t="s">
        <v>99</v>
      </c>
      <c r="G217" s="76">
        <v>0</v>
      </c>
      <c r="H217" s="76">
        <v>0</v>
      </c>
      <c r="I217" s="215">
        <v>0</v>
      </c>
      <c r="J217" s="217">
        <v>0</v>
      </c>
      <c r="K217" s="217">
        <v>0</v>
      </c>
      <c r="L217" s="217">
        <v>84</v>
      </c>
      <c r="M217" s="217">
        <f t="shared" si="13"/>
        <v>84</v>
      </c>
    </row>
    <row r="218" spans="1:16" ht="33.75" x14ac:dyDescent="0.2">
      <c r="A218" s="207" t="s">
        <v>82</v>
      </c>
      <c r="B218" s="208">
        <v>4200012</v>
      </c>
      <c r="C218" s="209" t="s">
        <v>89</v>
      </c>
      <c r="D218" s="276" t="s">
        <v>86</v>
      </c>
      <c r="E218" s="276" t="s">
        <v>86</v>
      </c>
      <c r="F218" s="183" t="s">
        <v>249</v>
      </c>
      <c r="G218" s="83">
        <v>0</v>
      </c>
      <c r="H218" s="83">
        <v>0</v>
      </c>
      <c r="I218" s="211">
        <v>0</v>
      </c>
      <c r="J218" s="211">
        <v>0</v>
      </c>
      <c r="K218" s="211">
        <v>0</v>
      </c>
      <c r="L218" s="211">
        <f t="shared" ref="L218" si="23">+L219</f>
        <v>120</v>
      </c>
      <c r="M218" s="211">
        <f t="shared" si="13"/>
        <v>120</v>
      </c>
      <c r="N218" s="206" t="s">
        <v>65</v>
      </c>
      <c r="P218" s="225"/>
    </row>
    <row r="219" spans="1:16" ht="13.5" thickBot="1" x14ac:dyDescent="0.25">
      <c r="A219" s="213"/>
      <c r="B219" s="221" t="s">
        <v>96</v>
      </c>
      <c r="C219" s="307"/>
      <c r="D219" s="214">
        <v>3419</v>
      </c>
      <c r="E219" s="214">
        <v>5222</v>
      </c>
      <c r="F219" s="75" t="s">
        <v>99</v>
      </c>
      <c r="G219" s="76">
        <v>0</v>
      </c>
      <c r="H219" s="76">
        <v>0</v>
      </c>
      <c r="I219" s="215">
        <v>0</v>
      </c>
      <c r="J219" s="217">
        <v>0</v>
      </c>
      <c r="K219" s="217">
        <v>0</v>
      </c>
      <c r="L219" s="217">
        <v>120</v>
      </c>
      <c r="M219" s="217">
        <f t="shared" si="13"/>
        <v>120</v>
      </c>
    </row>
    <row r="220" spans="1:16" ht="33.75" x14ac:dyDescent="0.2">
      <c r="A220" s="207" t="s">
        <v>82</v>
      </c>
      <c r="B220" s="208">
        <v>4200013</v>
      </c>
      <c r="C220" s="209" t="s">
        <v>89</v>
      </c>
      <c r="D220" s="276" t="s">
        <v>86</v>
      </c>
      <c r="E220" s="276" t="s">
        <v>86</v>
      </c>
      <c r="F220" s="183" t="s">
        <v>250</v>
      </c>
      <c r="G220" s="83">
        <v>0</v>
      </c>
      <c r="H220" s="83">
        <v>0</v>
      </c>
      <c r="I220" s="211">
        <v>0</v>
      </c>
      <c r="J220" s="211">
        <v>0</v>
      </c>
      <c r="K220" s="211">
        <v>0</v>
      </c>
      <c r="L220" s="211">
        <f t="shared" ref="L220" si="24">+L221</f>
        <v>55</v>
      </c>
      <c r="M220" s="211">
        <f t="shared" si="13"/>
        <v>55</v>
      </c>
      <c r="N220" s="206" t="s">
        <v>65</v>
      </c>
      <c r="P220" s="225"/>
    </row>
    <row r="221" spans="1:16" ht="13.5" thickBot="1" x14ac:dyDescent="0.25">
      <c r="A221" s="213"/>
      <c r="B221" s="221" t="s">
        <v>96</v>
      </c>
      <c r="C221" s="307"/>
      <c r="D221" s="214">
        <v>3419</v>
      </c>
      <c r="E221" s="214">
        <v>5222</v>
      </c>
      <c r="F221" s="75" t="s">
        <v>99</v>
      </c>
      <c r="G221" s="76">
        <v>0</v>
      </c>
      <c r="H221" s="76">
        <v>0</v>
      </c>
      <c r="I221" s="215">
        <v>0</v>
      </c>
      <c r="J221" s="217">
        <v>0</v>
      </c>
      <c r="K221" s="217">
        <v>0</v>
      </c>
      <c r="L221" s="217">
        <v>55</v>
      </c>
      <c r="M221" s="217">
        <f t="shared" si="13"/>
        <v>55</v>
      </c>
    </row>
    <row r="222" spans="1:16" ht="33.75" x14ac:dyDescent="0.2">
      <c r="A222" s="207" t="s">
        <v>82</v>
      </c>
      <c r="B222" s="208">
        <v>4200014</v>
      </c>
      <c r="C222" s="209" t="s">
        <v>89</v>
      </c>
      <c r="D222" s="276" t="s">
        <v>86</v>
      </c>
      <c r="E222" s="276" t="s">
        <v>86</v>
      </c>
      <c r="F222" s="183" t="s">
        <v>251</v>
      </c>
      <c r="G222" s="83">
        <v>0</v>
      </c>
      <c r="H222" s="83">
        <v>0</v>
      </c>
      <c r="I222" s="211">
        <v>0</v>
      </c>
      <c r="J222" s="211">
        <v>0</v>
      </c>
      <c r="K222" s="211">
        <v>0</v>
      </c>
      <c r="L222" s="211">
        <f t="shared" ref="L222" si="25">+L223</f>
        <v>90</v>
      </c>
      <c r="M222" s="211">
        <f t="shared" si="13"/>
        <v>90</v>
      </c>
      <c r="N222" s="206" t="s">
        <v>65</v>
      </c>
      <c r="P222" s="225"/>
    </row>
    <row r="223" spans="1:16" ht="13.5" thickBot="1" x14ac:dyDescent="0.25">
      <c r="A223" s="213"/>
      <c r="B223" s="221" t="s">
        <v>96</v>
      </c>
      <c r="C223" s="307"/>
      <c r="D223" s="214">
        <v>3419</v>
      </c>
      <c r="E223" s="214">
        <v>5222</v>
      </c>
      <c r="F223" s="75" t="s">
        <v>99</v>
      </c>
      <c r="G223" s="76">
        <v>0</v>
      </c>
      <c r="H223" s="76">
        <v>0</v>
      </c>
      <c r="I223" s="215">
        <v>0</v>
      </c>
      <c r="J223" s="217">
        <v>0</v>
      </c>
      <c r="K223" s="217">
        <v>0</v>
      </c>
      <c r="L223" s="217">
        <v>90</v>
      </c>
      <c r="M223" s="217">
        <f t="shared" si="13"/>
        <v>90</v>
      </c>
    </row>
    <row r="224" spans="1:16" ht="33.75" x14ac:dyDescent="0.2">
      <c r="A224" s="207" t="s">
        <v>82</v>
      </c>
      <c r="B224" s="208">
        <v>4200015</v>
      </c>
      <c r="C224" s="209" t="s">
        <v>89</v>
      </c>
      <c r="D224" s="276" t="s">
        <v>86</v>
      </c>
      <c r="E224" s="276" t="s">
        <v>86</v>
      </c>
      <c r="F224" s="183" t="s">
        <v>252</v>
      </c>
      <c r="G224" s="83">
        <v>0</v>
      </c>
      <c r="H224" s="83">
        <v>0</v>
      </c>
      <c r="I224" s="211">
        <v>0</v>
      </c>
      <c r="J224" s="211">
        <v>0</v>
      </c>
      <c r="K224" s="211">
        <v>0</v>
      </c>
      <c r="L224" s="211">
        <f t="shared" ref="L224" si="26">+L225</f>
        <v>82</v>
      </c>
      <c r="M224" s="211">
        <f t="shared" si="13"/>
        <v>82</v>
      </c>
      <c r="N224" s="206" t="s">
        <v>65</v>
      </c>
      <c r="P224" s="225"/>
    </row>
    <row r="225" spans="1:16" ht="13.5" thickBot="1" x14ac:dyDescent="0.25">
      <c r="A225" s="213"/>
      <c r="B225" s="221" t="s">
        <v>96</v>
      </c>
      <c r="C225" s="307"/>
      <c r="D225" s="214">
        <v>3419</v>
      </c>
      <c r="E225" s="214">
        <v>5222</v>
      </c>
      <c r="F225" s="75" t="s">
        <v>99</v>
      </c>
      <c r="G225" s="76">
        <v>0</v>
      </c>
      <c r="H225" s="76">
        <v>0</v>
      </c>
      <c r="I225" s="215">
        <v>0</v>
      </c>
      <c r="J225" s="217">
        <v>0</v>
      </c>
      <c r="K225" s="217">
        <v>0</v>
      </c>
      <c r="L225" s="217">
        <v>82</v>
      </c>
      <c r="M225" s="217">
        <f t="shared" si="13"/>
        <v>82</v>
      </c>
    </row>
    <row r="226" spans="1:16" ht="33.75" x14ac:dyDescent="0.2">
      <c r="A226" s="207" t="s">
        <v>82</v>
      </c>
      <c r="B226" s="208">
        <v>4200016</v>
      </c>
      <c r="C226" s="209" t="s">
        <v>89</v>
      </c>
      <c r="D226" s="276" t="s">
        <v>86</v>
      </c>
      <c r="E226" s="276" t="s">
        <v>86</v>
      </c>
      <c r="F226" s="183" t="s">
        <v>253</v>
      </c>
      <c r="G226" s="83">
        <v>0</v>
      </c>
      <c r="H226" s="83">
        <v>0</v>
      </c>
      <c r="I226" s="211">
        <v>0</v>
      </c>
      <c r="J226" s="211">
        <v>0</v>
      </c>
      <c r="K226" s="211">
        <v>0</v>
      </c>
      <c r="L226" s="211">
        <f t="shared" ref="L226" si="27">+L227</f>
        <v>50</v>
      </c>
      <c r="M226" s="211">
        <f t="shared" si="13"/>
        <v>50</v>
      </c>
      <c r="N226" s="206" t="s">
        <v>65</v>
      </c>
      <c r="P226" s="225"/>
    </row>
    <row r="227" spans="1:16" ht="13.5" thickBot="1" x14ac:dyDescent="0.25">
      <c r="A227" s="213"/>
      <c r="B227" s="221" t="s">
        <v>96</v>
      </c>
      <c r="C227" s="307"/>
      <c r="D227" s="214">
        <v>3419</v>
      </c>
      <c r="E227" s="214">
        <v>5222</v>
      </c>
      <c r="F227" s="75" t="s">
        <v>99</v>
      </c>
      <c r="G227" s="76">
        <v>0</v>
      </c>
      <c r="H227" s="76">
        <v>0</v>
      </c>
      <c r="I227" s="215">
        <v>0</v>
      </c>
      <c r="J227" s="217">
        <v>0</v>
      </c>
      <c r="K227" s="217">
        <v>0</v>
      </c>
      <c r="L227" s="217">
        <v>50</v>
      </c>
      <c r="M227" s="217">
        <f t="shared" si="13"/>
        <v>50</v>
      </c>
    </row>
    <row r="228" spans="1:16" ht="22.5" x14ac:dyDescent="0.2">
      <c r="A228" s="207" t="s">
        <v>82</v>
      </c>
      <c r="B228" s="208">
        <v>4200017</v>
      </c>
      <c r="C228" s="209" t="s">
        <v>89</v>
      </c>
      <c r="D228" s="276" t="s">
        <v>86</v>
      </c>
      <c r="E228" s="276" t="s">
        <v>86</v>
      </c>
      <c r="F228" s="183" t="s">
        <v>254</v>
      </c>
      <c r="G228" s="83">
        <v>0</v>
      </c>
      <c r="H228" s="83">
        <v>0</v>
      </c>
      <c r="I228" s="211">
        <v>0</v>
      </c>
      <c r="J228" s="211">
        <v>0</v>
      </c>
      <c r="K228" s="211">
        <v>0</v>
      </c>
      <c r="L228" s="211">
        <f t="shared" ref="L228" si="28">+L229</f>
        <v>120</v>
      </c>
      <c r="M228" s="211">
        <f t="shared" si="13"/>
        <v>120</v>
      </c>
      <c r="N228" s="206" t="s">
        <v>65</v>
      </c>
      <c r="P228" s="225"/>
    </row>
    <row r="229" spans="1:16" ht="13.5" thickBot="1" x14ac:dyDescent="0.25">
      <c r="A229" s="213"/>
      <c r="B229" s="221" t="s">
        <v>96</v>
      </c>
      <c r="C229" s="307"/>
      <c r="D229" s="214">
        <v>3419</v>
      </c>
      <c r="E229" s="214">
        <v>5222</v>
      </c>
      <c r="F229" s="75" t="s">
        <v>99</v>
      </c>
      <c r="G229" s="76">
        <v>0</v>
      </c>
      <c r="H229" s="76">
        <v>0</v>
      </c>
      <c r="I229" s="215">
        <v>0</v>
      </c>
      <c r="J229" s="217">
        <v>0</v>
      </c>
      <c r="K229" s="217">
        <v>0</v>
      </c>
      <c r="L229" s="217">
        <v>120</v>
      </c>
      <c r="M229" s="217">
        <f t="shared" si="13"/>
        <v>120</v>
      </c>
    </row>
    <row r="230" spans="1:16" ht="22.5" x14ac:dyDescent="0.2">
      <c r="A230" s="207" t="s">
        <v>82</v>
      </c>
      <c r="B230" s="208">
        <v>4200018</v>
      </c>
      <c r="C230" s="209" t="s">
        <v>89</v>
      </c>
      <c r="D230" s="276" t="s">
        <v>86</v>
      </c>
      <c r="E230" s="276" t="s">
        <v>86</v>
      </c>
      <c r="F230" s="183" t="s">
        <v>255</v>
      </c>
      <c r="G230" s="83">
        <v>0</v>
      </c>
      <c r="H230" s="83">
        <v>0</v>
      </c>
      <c r="I230" s="211">
        <v>0</v>
      </c>
      <c r="J230" s="211">
        <v>0</v>
      </c>
      <c r="K230" s="211">
        <v>0</v>
      </c>
      <c r="L230" s="211">
        <f t="shared" ref="L230" si="29">+L231</f>
        <v>50</v>
      </c>
      <c r="M230" s="211">
        <f t="shared" si="13"/>
        <v>50</v>
      </c>
      <c r="N230" s="206" t="s">
        <v>65</v>
      </c>
      <c r="P230" s="225"/>
    </row>
    <row r="231" spans="1:16" ht="13.5" thickBot="1" x14ac:dyDescent="0.25">
      <c r="A231" s="213"/>
      <c r="B231" s="221" t="s">
        <v>96</v>
      </c>
      <c r="C231" s="307"/>
      <c r="D231" s="214">
        <v>3419</v>
      </c>
      <c r="E231" s="214">
        <v>5222</v>
      </c>
      <c r="F231" s="75" t="s">
        <v>99</v>
      </c>
      <c r="G231" s="76">
        <v>0</v>
      </c>
      <c r="H231" s="76">
        <v>0</v>
      </c>
      <c r="I231" s="215">
        <v>0</v>
      </c>
      <c r="J231" s="217">
        <v>0</v>
      </c>
      <c r="K231" s="217">
        <v>0</v>
      </c>
      <c r="L231" s="217">
        <v>50</v>
      </c>
      <c r="M231" s="217">
        <f t="shared" si="13"/>
        <v>50</v>
      </c>
    </row>
    <row r="232" spans="1:16" ht="22.5" x14ac:dyDescent="0.2">
      <c r="A232" s="207" t="s">
        <v>82</v>
      </c>
      <c r="B232" s="208">
        <v>4200019</v>
      </c>
      <c r="C232" s="209" t="s">
        <v>89</v>
      </c>
      <c r="D232" s="276" t="s">
        <v>86</v>
      </c>
      <c r="E232" s="276" t="s">
        <v>86</v>
      </c>
      <c r="F232" s="183" t="s">
        <v>256</v>
      </c>
      <c r="G232" s="83">
        <v>0</v>
      </c>
      <c r="H232" s="83">
        <v>0</v>
      </c>
      <c r="I232" s="211">
        <v>0</v>
      </c>
      <c r="J232" s="211">
        <v>0</v>
      </c>
      <c r="K232" s="211">
        <v>0</v>
      </c>
      <c r="L232" s="211">
        <f t="shared" ref="L232" si="30">+L233</f>
        <v>120</v>
      </c>
      <c r="M232" s="211">
        <f t="shared" si="13"/>
        <v>120</v>
      </c>
      <c r="N232" s="206" t="s">
        <v>65</v>
      </c>
      <c r="P232" s="225"/>
    </row>
    <row r="233" spans="1:16" ht="13.5" thickBot="1" x14ac:dyDescent="0.25">
      <c r="A233" s="213"/>
      <c r="B233" s="221" t="s">
        <v>96</v>
      </c>
      <c r="C233" s="307"/>
      <c r="D233" s="214">
        <v>3419</v>
      </c>
      <c r="E233" s="214">
        <v>5222</v>
      </c>
      <c r="F233" s="75" t="s">
        <v>99</v>
      </c>
      <c r="G233" s="76">
        <v>0</v>
      </c>
      <c r="H233" s="76">
        <v>0</v>
      </c>
      <c r="I233" s="215">
        <v>0</v>
      </c>
      <c r="J233" s="217">
        <v>0</v>
      </c>
      <c r="K233" s="217">
        <v>0</v>
      </c>
      <c r="L233" s="217">
        <v>120</v>
      </c>
      <c r="M233" s="217">
        <f t="shared" si="13"/>
        <v>120</v>
      </c>
    </row>
    <row r="234" spans="1:16" ht="33.75" x14ac:dyDescent="0.2">
      <c r="A234" s="207" t="s">
        <v>82</v>
      </c>
      <c r="B234" s="208">
        <v>4200020</v>
      </c>
      <c r="C234" s="209" t="s">
        <v>89</v>
      </c>
      <c r="D234" s="276" t="s">
        <v>86</v>
      </c>
      <c r="E234" s="276" t="s">
        <v>86</v>
      </c>
      <c r="F234" s="183" t="s">
        <v>257</v>
      </c>
      <c r="G234" s="83">
        <v>0</v>
      </c>
      <c r="H234" s="83">
        <v>0</v>
      </c>
      <c r="I234" s="211">
        <v>0</v>
      </c>
      <c r="J234" s="211">
        <v>0</v>
      </c>
      <c r="K234" s="211">
        <v>0</v>
      </c>
      <c r="L234" s="211">
        <f t="shared" ref="L234" si="31">+L235</f>
        <v>120</v>
      </c>
      <c r="M234" s="211">
        <f t="shared" si="13"/>
        <v>120</v>
      </c>
      <c r="N234" s="206" t="s">
        <v>65</v>
      </c>
      <c r="P234" s="225"/>
    </row>
    <row r="235" spans="1:16" ht="13.5" thickBot="1" x14ac:dyDescent="0.25">
      <c r="A235" s="213"/>
      <c r="B235" s="221" t="s">
        <v>96</v>
      </c>
      <c r="C235" s="307"/>
      <c r="D235" s="214">
        <v>3419</v>
      </c>
      <c r="E235" s="214">
        <v>5222</v>
      </c>
      <c r="F235" s="75" t="s">
        <v>99</v>
      </c>
      <c r="G235" s="76">
        <v>0</v>
      </c>
      <c r="H235" s="76">
        <v>0</v>
      </c>
      <c r="I235" s="215">
        <v>0</v>
      </c>
      <c r="J235" s="217">
        <v>0</v>
      </c>
      <c r="K235" s="217">
        <v>0</v>
      </c>
      <c r="L235" s="217">
        <v>120</v>
      </c>
      <c r="M235" s="217">
        <f t="shared" si="13"/>
        <v>120</v>
      </c>
    </row>
    <row r="236" spans="1:16" ht="22.5" x14ac:dyDescent="0.2">
      <c r="A236" s="207" t="s">
        <v>82</v>
      </c>
      <c r="B236" s="208">
        <v>4200021</v>
      </c>
      <c r="C236" s="209" t="s">
        <v>89</v>
      </c>
      <c r="D236" s="276" t="s">
        <v>86</v>
      </c>
      <c r="E236" s="276" t="s">
        <v>86</v>
      </c>
      <c r="F236" s="183" t="s">
        <v>258</v>
      </c>
      <c r="G236" s="83">
        <v>0</v>
      </c>
      <c r="H236" s="83">
        <v>0</v>
      </c>
      <c r="I236" s="211">
        <v>0</v>
      </c>
      <c r="J236" s="211">
        <v>0</v>
      </c>
      <c r="K236" s="211">
        <v>0</v>
      </c>
      <c r="L236" s="211">
        <f t="shared" ref="L236" si="32">+L237</f>
        <v>120</v>
      </c>
      <c r="M236" s="211">
        <f t="shared" si="13"/>
        <v>120</v>
      </c>
      <c r="N236" s="206" t="s">
        <v>65</v>
      </c>
      <c r="P236" s="225"/>
    </row>
    <row r="237" spans="1:16" ht="13.5" thickBot="1" x14ac:dyDescent="0.25">
      <c r="A237" s="213"/>
      <c r="B237" s="221" t="s">
        <v>96</v>
      </c>
      <c r="C237" s="307"/>
      <c r="D237" s="214">
        <v>3419</v>
      </c>
      <c r="E237" s="214">
        <v>5222</v>
      </c>
      <c r="F237" s="75" t="s">
        <v>99</v>
      </c>
      <c r="G237" s="76">
        <v>0</v>
      </c>
      <c r="H237" s="76">
        <v>0</v>
      </c>
      <c r="I237" s="215">
        <v>0</v>
      </c>
      <c r="J237" s="217">
        <v>0</v>
      </c>
      <c r="K237" s="217">
        <v>0</v>
      </c>
      <c r="L237" s="217">
        <v>120</v>
      </c>
      <c r="M237" s="217">
        <f t="shared" si="13"/>
        <v>120</v>
      </c>
    </row>
    <row r="238" spans="1:16" ht="33.75" x14ac:dyDescent="0.2">
      <c r="A238" s="207" t="s">
        <v>82</v>
      </c>
      <c r="B238" s="208">
        <v>4200022</v>
      </c>
      <c r="C238" s="209" t="s">
        <v>89</v>
      </c>
      <c r="D238" s="276" t="s">
        <v>86</v>
      </c>
      <c r="E238" s="276" t="s">
        <v>86</v>
      </c>
      <c r="F238" s="183" t="s">
        <v>259</v>
      </c>
      <c r="G238" s="83">
        <v>0</v>
      </c>
      <c r="H238" s="83">
        <v>0</v>
      </c>
      <c r="I238" s="211">
        <v>0</v>
      </c>
      <c r="J238" s="211">
        <v>0</v>
      </c>
      <c r="K238" s="211">
        <v>0</v>
      </c>
      <c r="L238" s="211">
        <f t="shared" ref="L238" si="33">+L239</f>
        <v>90</v>
      </c>
      <c r="M238" s="211">
        <f t="shared" si="13"/>
        <v>90</v>
      </c>
      <c r="N238" s="206" t="s">
        <v>65</v>
      </c>
      <c r="P238" s="225"/>
    </row>
    <row r="239" spans="1:16" ht="13.5" thickBot="1" x14ac:dyDescent="0.25">
      <c r="A239" s="213"/>
      <c r="B239" s="221" t="s">
        <v>96</v>
      </c>
      <c r="C239" s="307"/>
      <c r="D239" s="214">
        <v>3419</v>
      </c>
      <c r="E239" s="214">
        <v>5222</v>
      </c>
      <c r="F239" s="75" t="s">
        <v>99</v>
      </c>
      <c r="G239" s="76">
        <v>0</v>
      </c>
      <c r="H239" s="76">
        <v>0</v>
      </c>
      <c r="I239" s="215">
        <v>0</v>
      </c>
      <c r="J239" s="217">
        <v>0</v>
      </c>
      <c r="K239" s="217">
        <v>0</v>
      </c>
      <c r="L239" s="217">
        <v>90</v>
      </c>
      <c r="M239" s="217">
        <f t="shared" si="13"/>
        <v>90</v>
      </c>
    </row>
    <row r="240" spans="1:16" ht="22.5" x14ac:dyDescent="0.2">
      <c r="A240" s="207" t="s">
        <v>82</v>
      </c>
      <c r="B240" s="208">
        <v>4200023</v>
      </c>
      <c r="C240" s="209" t="s">
        <v>89</v>
      </c>
      <c r="D240" s="276" t="s">
        <v>86</v>
      </c>
      <c r="E240" s="276" t="s">
        <v>86</v>
      </c>
      <c r="F240" s="183" t="s">
        <v>260</v>
      </c>
      <c r="G240" s="83">
        <v>0</v>
      </c>
      <c r="H240" s="83">
        <v>0</v>
      </c>
      <c r="I240" s="211">
        <v>0</v>
      </c>
      <c r="J240" s="211">
        <v>0</v>
      </c>
      <c r="K240" s="211">
        <v>0</v>
      </c>
      <c r="L240" s="211">
        <f t="shared" ref="L240" si="34">+L241</f>
        <v>50</v>
      </c>
      <c r="M240" s="211">
        <f t="shared" si="13"/>
        <v>50</v>
      </c>
      <c r="N240" s="206" t="s">
        <v>65</v>
      </c>
      <c r="P240" s="225"/>
    </row>
    <row r="241" spans="1:16" ht="13.5" thickBot="1" x14ac:dyDescent="0.25">
      <c r="A241" s="213"/>
      <c r="B241" s="221" t="s">
        <v>96</v>
      </c>
      <c r="C241" s="307"/>
      <c r="D241" s="214">
        <v>3419</v>
      </c>
      <c r="E241" s="214">
        <v>5222</v>
      </c>
      <c r="F241" s="75" t="s">
        <v>99</v>
      </c>
      <c r="G241" s="76">
        <v>0</v>
      </c>
      <c r="H241" s="76">
        <v>0</v>
      </c>
      <c r="I241" s="215">
        <v>0</v>
      </c>
      <c r="J241" s="217">
        <v>0</v>
      </c>
      <c r="K241" s="217">
        <v>0</v>
      </c>
      <c r="L241" s="217">
        <v>50</v>
      </c>
      <c r="M241" s="217">
        <f t="shared" si="13"/>
        <v>50</v>
      </c>
    </row>
    <row r="242" spans="1:16" ht="22.5" x14ac:dyDescent="0.2">
      <c r="A242" s="207" t="s">
        <v>82</v>
      </c>
      <c r="B242" s="208">
        <v>4200024</v>
      </c>
      <c r="C242" s="209" t="s">
        <v>89</v>
      </c>
      <c r="D242" s="276" t="s">
        <v>86</v>
      </c>
      <c r="E242" s="276" t="s">
        <v>86</v>
      </c>
      <c r="F242" s="183" t="s">
        <v>261</v>
      </c>
      <c r="G242" s="83">
        <v>0</v>
      </c>
      <c r="H242" s="83">
        <v>0</v>
      </c>
      <c r="I242" s="211">
        <v>0</v>
      </c>
      <c r="J242" s="211">
        <v>0</v>
      </c>
      <c r="K242" s="211">
        <v>0</v>
      </c>
      <c r="L242" s="211">
        <f t="shared" ref="L242" si="35">+L243</f>
        <v>50</v>
      </c>
      <c r="M242" s="211">
        <f t="shared" si="13"/>
        <v>50</v>
      </c>
      <c r="N242" s="206" t="s">
        <v>65</v>
      </c>
      <c r="P242" s="225"/>
    </row>
    <row r="243" spans="1:16" ht="13.5" thickBot="1" x14ac:dyDescent="0.25">
      <c r="A243" s="213"/>
      <c r="B243" s="221" t="s">
        <v>96</v>
      </c>
      <c r="C243" s="307"/>
      <c r="D243" s="214">
        <v>3419</v>
      </c>
      <c r="E243" s="214">
        <v>5222</v>
      </c>
      <c r="F243" s="75" t="s">
        <v>99</v>
      </c>
      <c r="G243" s="76">
        <v>0</v>
      </c>
      <c r="H243" s="76">
        <v>0</v>
      </c>
      <c r="I243" s="215">
        <v>0</v>
      </c>
      <c r="J243" s="217">
        <v>0</v>
      </c>
      <c r="K243" s="217">
        <v>0</v>
      </c>
      <c r="L243" s="217">
        <v>50</v>
      </c>
      <c r="M243" s="217">
        <f t="shared" si="13"/>
        <v>50</v>
      </c>
    </row>
    <row r="244" spans="1:16" ht="33.75" x14ac:dyDescent="0.2">
      <c r="A244" s="207" t="s">
        <v>82</v>
      </c>
      <c r="B244" s="208">
        <v>4200025</v>
      </c>
      <c r="C244" s="209" t="s">
        <v>89</v>
      </c>
      <c r="D244" s="276" t="s">
        <v>86</v>
      </c>
      <c r="E244" s="276" t="s">
        <v>86</v>
      </c>
      <c r="F244" s="183" t="s">
        <v>262</v>
      </c>
      <c r="G244" s="83">
        <v>0</v>
      </c>
      <c r="H244" s="83">
        <v>0</v>
      </c>
      <c r="I244" s="211">
        <v>0</v>
      </c>
      <c r="J244" s="211">
        <v>0</v>
      </c>
      <c r="K244" s="211">
        <v>0</v>
      </c>
      <c r="L244" s="211">
        <f t="shared" ref="L244" si="36">+L245</f>
        <v>90</v>
      </c>
      <c r="M244" s="211">
        <f t="shared" si="13"/>
        <v>90</v>
      </c>
      <c r="N244" s="206" t="s">
        <v>65</v>
      </c>
      <c r="P244" s="225"/>
    </row>
    <row r="245" spans="1:16" ht="13.5" thickBot="1" x14ac:dyDescent="0.25">
      <c r="A245" s="213"/>
      <c r="B245" s="221" t="s">
        <v>96</v>
      </c>
      <c r="C245" s="307"/>
      <c r="D245" s="214">
        <v>3419</v>
      </c>
      <c r="E245" s="214">
        <v>5222</v>
      </c>
      <c r="F245" s="75" t="s">
        <v>99</v>
      </c>
      <c r="G245" s="76">
        <v>0</v>
      </c>
      <c r="H245" s="76">
        <v>0</v>
      </c>
      <c r="I245" s="215">
        <v>0</v>
      </c>
      <c r="J245" s="217">
        <v>0</v>
      </c>
      <c r="K245" s="217">
        <v>0</v>
      </c>
      <c r="L245" s="217">
        <v>90</v>
      </c>
      <c r="M245" s="217">
        <f t="shared" si="13"/>
        <v>90</v>
      </c>
    </row>
    <row r="246" spans="1:16" ht="33.75" x14ac:dyDescent="0.2">
      <c r="A246" s="207" t="s">
        <v>82</v>
      </c>
      <c r="B246" s="208">
        <v>4200026</v>
      </c>
      <c r="C246" s="209" t="s">
        <v>89</v>
      </c>
      <c r="D246" s="276" t="s">
        <v>86</v>
      </c>
      <c r="E246" s="276" t="s">
        <v>86</v>
      </c>
      <c r="F246" s="183" t="s">
        <v>263</v>
      </c>
      <c r="G246" s="83">
        <v>0</v>
      </c>
      <c r="H246" s="83">
        <v>0</v>
      </c>
      <c r="I246" s="211">
        <v>0</v>
      </c>
      <c r="J246" s="211">
        <v>0</v>
      </c>
      <c r="K246" s="211">
        <v>0</v>
      </c>
      <c r="L246" s="211">
        <f t="shared" ref="L246" si="37">+L247</f>
        <v>60</v>
      </c>
      <c r="M246" s="211">
        <f t="shared" si="13"/>
        <v>60</v>
      </c>
      <c r="N246" s="206" t="s">
        <v>65</v>
      </c>
      <c r="P246" s="225"/>
    </row>
    <row r="247" spans="1:16" ht="13.5" thickBot="1" x14ac:dyDescent="0.25">
      <c r="A247" s="213"/>
      <c r="B247" s="221" t="s">
        <v>96</v>
      </c>
      <c r="C247" s="307"/>
      <c r="D247" s="214">
        <v>3419</v>
      </c>
      <c r="E247" s="214">
        <v>5222</v>
      </c>
      <c r="F247" s="75" t="s">
        <v>99</v>
      </c>
      <c r="G247" s="76">
        <v>0</v>
      </c>
      <c r="H247" s="76">
        <v>0</v>
      </c>
      <c r="I247" s="215">
        <v>0</v>
      </c>
      <c r="J247" s="217">
        <v>0</v>
      </c>
      <c r="K247" s="217">
        <v>0</v>
      </c>
      <c r="L247" s="217">
        <v>60</v>
      </c>
      <c r="M247" s="217">
        <f t="shared" si="13"/>
        <v>60</v>
      </c>
    </row>
    <row r="248" spans="1:16" ht="22.5" x14ac:dyDescent="0.2">
      <c r="A248" s="207" t="s">
        <v>82</v>
      </c>
      <c r="B248" s="208">
        <v>4200027</v>
      </c>
      <c r="C248" s="209" t="s">
        <v>89</v>
      </c>
      <c r="D248" s="276" t="s">
        <v>86</v>
      </c>
      <c r="E248" s="276" t="s">
        <v>86</v>
      </c>
      <c r="F248" s="183" t="s">
        <v>264</v>
      </c>
      <c r="G248" s="83">
        <v>0</v>
      </c>
      <c r="H248" s="83">
        <v>0</v>
      </c>
      <c r="I248" s="211">
        <v>0</v>
      </c>
      <c r="J248" s="211">
        <v>0</v>
      </c>
      <c r="K248" s="211">
        <v>0</v>
      </c>
      <c r="L248" s="211">
        <f t="shared" ref="L248" si="38">+L249</f>
        <v>120</v>
      </c>
      <c r="M248" s="211">
        <f t="shared" si="13"/>
        <v>120</v>
      </c>
      <c r="N248" s="206" t="s">
        <v>65</v>
      </c>
      <c r="P248" s="225"/>
    </row>
    <row r="249" spans="1:16" ht="13.5" thickBot="1" x14ac:dyDescent="0.25">
      <c r="A249" s="213"/>
      <c r="B249" s="221" t="s">
        <v>96</v>
      </c>
      <c r="C249" s="307"/>
      <c r="D249" s="214">
        <v>3419</v>
      </c>
      <c r="E249" s="214">
        <v>5222</v>
      </c>
      <c r="F249" s="75" t="s">
        <v>99</v>
      </c>
      <c r="G249" s="76">
        <v>0</v>
      </c>
      <c r="H249" s="76">
        <v>0</v>
      </c>
      <c r="I249" s="215">
        <v>0</v>
      </c>
      <c r="J249" s="217">
        <v>0</v>
      </c>
      <c r="K249" s="217">
        <v>0</v>
      </c>
      <c r="L249" s="217">
        <v>120</v>
      </c>
      <c r="M249" s="217">
        <f t="shared" si="13"/>
        <v>120</v>
      </c>
    </row>
    <row r="250" spans="1:16" ht="22.5" x14ac:dyDescent="0.2">
      <c r="A250" s="207" t="s">
        <v>82</v>
      </c>
      <c r="B250" s="208">
        <v>4200028</v>
      </c>
      <c r="C250" s="209" t="s">
        <v>89</v>
      </c>
      <c r="D250" s="276" t="s">
        <v>86</v>
      </c>
      <c r="E250" s="276" t="s">
        <v>86</v>
      </c>
      <c r="F250" s="183" t="s">
        <v>265</v>
      </c>
      <c r="G250" s="83">
        <v>0</v>
      </c>
      <c r="H250" s="83">
        <v>0</v>
      </c>
      <c r="I250" s="211">
        <v>0</v>
      </c>
      <c r="J250" s="211">
        <v>0</v>
      </c>
      <c r="K250" s="211">
        <v>0</v>
      </c>
      <c r="L250" s="211">
        <f t="shared" ref="L250" si="39">+L251</f>
        <v>120</v>
      </c>
      <c r="M250" s="211">
        <f t="shared" si="13"/>
        <v>120</v>
      </c>
      <c r="N250" s="206" t="s">
        <v>65</v>
      </c>
      <c r="P250" s="225"/>
    </row>
    <row r="251" spans="1:16" ht="13.5" thickBot="1" x14ac:dyDescent="0.25">
      <c r="A251" s="213"/>
      <c r="B251" s="221" t="s">
        <v>96</v>
      </c>
      <c r="C251" s="307"/>
      <c r="D251" s="214">
        <v>3419</v>
      </c>
      <c r="E251" s="214">
        <v>5222</v>
      </c>
      <c r="F251" s="75" t="s">
        <v>99</v>
      </c>
      <c r="G251" s="76">
        <v>0</v>
      </c>
      <c r="H251" s="76">
        <v>0</v>
      </c>
      <c r="I251" s="215">
        <v>0</v>
      </c>
      <c r="J251" s="217">
        <v>0</v>
      </c>
      <c r="K251" s="217">
        <v>0</v>
      </c>
      <c r="L251" s="217">
        <v>120</v>
      </c>
      <c r="M251" s="217">
        <f t="shared" si="13"/>
        <v>120</v>
      </c>
    </row>
    <row r="252" spans="1:16" ht="22.5" x14ac:dyDescent="0.2">
      <c r="A252" s="207" t="s">
        <v>82</v>
      </c>
      <c r="B252" s="208">
        <v>4200029</v>
      </c>
      <c r="C252" s="209" t="s">
        <v>89</v>
      </c>
      <c r="D252" s="276" t="s">
        <v>86</v>
      </c>
      <c r="E252" s="276" t="s">
        <v>86</v>
      </c>
      <c r="F252" s="183" t="s">
        <v>266</v>
      </c>
      <c r="G252" s="83">
        <v>0</v>
      </c>
      <c r="H252" s="83">
        <v>0</v>
      </c>
      <c r="I252" s="211">
        <v>0</v>
      </c>
      <c r="J252" s="211">
        <v>0</v>
      </c>
      <c r="K252" s="211">
        <v>0</v>
      </c>
      <c r="L252" s="211">
        <f t="shared" ref="L252" si="40">+L253</f>
        <v>120</v>
      </c>
      <c r="M252" s="211">
        <f t="shared" si="13"/>
        <v>120</v>
      </c>
      <c r="N252" s="206" t="s">
        <v>65</v>
      </c>
      <c r="P252" s="225"/>
    </row>
    <row r="253" spans="1:16" ht="13.5" thickBot="1" x14ac:dyDescent="0.25">
      <c r="A253" s="213"/>
      <c r="B253" s="221" t="s">
        <v>96</v>
      </c>
      <c r="C253" s="307"/>
      <c r="D253" s="214">
        <v>3419</v>
      </c>
      <c r="E253" s="214">
        <v>5222</v>
      </c>
      <c r="F253" s="75" t="s">
        <v>99</v>
      </c>
      <c r="G253" s="76">
        <v>0</v>
      </c>
      <c r="H253" s="76">
        <v>0</v>
      </c>
      <c r="I253" s="215">
        <v>0</v>
      </c>
      <c r="J253" s="217">
        <v>0</v>
      </c>
      <c r="K253" s="217">
        <v>0</v>
      </c>
      <c r="L253" s="217">
        <v>120</v>
      </c>
      <c r="M253" s="217">
        <f t="shared" si="13"/>
        <v>120</v>
      </c>
    </row>
    <row r="254" spans="1:16" ht="22.5" x14ac:dyDescent="0.2">
      <c r="A254" s="207" t="s">
        <v>82</v>
      </c>
      <c r="B254" s="208">
        <v>4200030</v>
      </c>
      <c r="C254" s="209" t="s">
        <v>89</v>
      </c>
      <c r="D254" s="276" t="s">
        <v>86</v>
      </c>
      <c r="E254" s="276" t="s">
        <v>86</v>
      </c>
      <c r="F254" s="183" t="s">
        <v>267</v>
      </c>
      <c r="G254" s="83">
        <v>0</v>
      </c>
      <c r="H254" s="83">
        <v>0</v>
      </c>
      <c r="I254" s="211">
        <v>0</v>
      </c>
      <c r="J254" s="211">
        <v>0</v>
      </c>
      <c r="K254" s="211">
        <v>0</v>
      </c>
      <c r="L254" s="211">
        <f t="shared" ref="L254" si="41">+L255</f>
        <v>54</v>
      </c>
      <c r="M254" s="211">
        <f t="shared" si="13"/>
        <v>54</v>
      </c>
      <c r="N254" s="206" t="s">
        <v>65</v>
      </c>
      <c r="P254" s="225"/>
    </row>
    <row r="255" spans="1:16" ht="13.5" thickBot="1" x14ac:dyDescent="0.25">
      <c r="A255" s="213"/>
      <c r="B255" s="221" t="s">
        <v>96</v>
      </c>
      <c r="C255" s="307"/>
      <c r="D255" s="214">
        <v>3419</v>
      </c>
      <c r="E255" s="214">
        <v>5222</v>
      </c>
      <c r="F255" s="75" t="s">
        <v>99</v>
      </c>
      <c r="G255" s="76">
        <v>0</v>
      </c>
      <c r="H255" s="76">
        <v>0</v>
      </c>
      <c r="I255" s="215">
        <v>0</v>
      </c>
      <c r="J255" s="217">
        <v>0</v>
      </c>
      <c r="K255" s="217">
        <v>0</v>
      </c>
      <c r="L255" s="217">
        <v>54</v>
      </c>
      <c r="M255" s="217">
        <f t="shared" si="13"/>
        <v>54</v>
      </c>
    </row>
    <row r="256" spans="1:16" ht="33.75" x14ac:dyDescent="0.2">
      <c r="A256" s="207" t="s">
        <v>82</v>
      </c>
      <c r="B256" s="208">
        <v>4200031</v>
      </c>
      <c r="C256" s="209" t="s">
        <v>89</v>
      </c>
      <c r="D256" s="276" t="s">
        <v>86</v>
      </c>
      <c r="E256" s="276" t="s">
        <v>86</v>
      </c>
      <c r="F256" s="183" t="s">
        <v>268</v>
      </c>
      <c r="G256" s="83">
        <v>0</v>
      </c>
      <c r="H256" s="83">
        <v>0</v>
      </c>
      <c r="I256" s="211">
        <v>0</v>
      </c>
      <c r="J256" s="211">
        <v>0</v>
      </c>
      <c r="K256" s="211">
        <v>0</v>
      </c>
      <c r="L256" s="211">
        <f t="shared" ref="L256" si="42">+L257</f>
        <v>120</v>
      </c>
      <c r="M256" s="211">
        <f t="shared" si="13"/>
        <v>120</v>
      </c>
      <c r="N256" s="206" t="s">
        <v>65</v>
      </c>
      <c r="P256" s="225"/>
    </row>
    <row r="257" spans="1:16" ht="13.5" thickBot="1" x14ac:dyDescent="0.25">
      <c r="A257" s="213"/>
      <c r="B257" s="221" t="s">
        <v>96</v>
      </c>
      <c r="C257" s="307"/>
      <c r="D257" s="214">
        <v>3419</v>
      </c>
      <c r="E257" s="214">
        <v>5222</v>
      </c>
      <c r="F257" s="75" t="s">
        <v>99</v>
      </c>
      <c r="G257" s="76">
        <v>0</v>
      </c>
      <c r="H257" s="76">
        <v>0</v>
      </c>
      <c r="I257" s="215">
        <v>0</v>
      </c>
      <c r="J257" s="217">
        <v>0</v>
      </c>
      <c r="K257" s="217">
        <v>0</v>
      </c>
      <c r="L257" s="217">
        <v>120</v>
      </c>
      <c r="M257" s="217">
        <f t="shared" si="13"/>
        <v>120</v>
      </c>
    </row>
    <row r="258" spans="1:16" ht="33.75" x14ac:dyDescent="0.2">
      <c r="A258" s="207" t="s">
        <v>82</v>
      </c>
      <c r="B258" s="208">
        <v>4200032</v>
      </c>
      <c r="C258" s="209" t="s">
        <v>89</v>
      </c>
      <c r="D258" s="276" t="s">
        <v>86</v>
      </c>
      <c r="E258" s="276" t="s">
        <v>86</v>
      </c>
      <c r="F258" s="183" t="s">
        <v>269</v>
      </c>
      <c r="G258" s="83">
        <v>0</v>
      </c>
      <c r="H258" s="83">
        <v>0</v>
      </c>
      <c r="I258" s="211">
        <v>0</v>
      </c>
      <c r="J258" s="211">
        <v>0</v>
      </c>
      <c r="K258" s="211">
        <v>0</v>
      </c>
      <c r="L258" s="211">
        <f t="shared" ref="L258" si="43">+L259</f>
        <v>106</v>
      </c>
      <c r="M258" s="211">
        <f t="shared" si="13"/>
        <v>106</v>
      </c>
      <c r="N258" s="206" t="s">
        <v>65</v>
      </c>
      <c r="P258" s="225"/>
    </row>
    <row r="259" spans="1:16" ht="13.5" thickBot="1" x14ac:dyDescent="0.25">
      <c r="A259" s="213"/>
      <c r="B259" s="221" t="s">
        <v>96</v>
      </c>
      <c r="C259" s="307"/>
      <c r="D259" s="214">
        <v>3419</v>
      </c>
      <c r="E259" s="214">
        <v>5222</v>
      </c>
      <c r="F259" s="75" t="s">
        <v>99</v>
      </c>
      <c r="G259" s="76">
        <v>0</v>
      </c>
      <c r="H259" s="76">
        <v>0</v>
      </c>
      <c r="I259" s="215">
        <v>0</v>
      </c>
      <c r="J259" s="217">
        <v>0</v>
      </c>
      <c r="K259" s="217">
        <v>0</v>
      </c>
      <c r="L259" s="217">
        <v>106</v>
      </c>
      <c r="M259" s="217">
        <f t="shared" si="13"/>
        <v>106</v>
      </c>
    </row>
    <row r="260" spans="1:16" ht="22.5" x14ac:dyDescent="0.2">
      <c r="A260" s="207" t="s">
        <v>82</v>
      </c>
      <c r="B260" s="208">
        <v>4200033</v>
      </c>
      <c r="C260" s="209" t="s">
        <v>89</v>
      </c>
      <c r="D260" s="276" t="s">
        <v>86</v>
      </c>
      <c r="E260" s="276" t="s">
        <v>86</v>
      </c>
      <c r="F260" s="183" t="s">
        <v>270</v>
      </c>
      <c r="G260" s="83">
        <v>0</v>
      </c>
      <c r="H260" s="83">
        <v>0</v>
      </c>
      <c r="I260" s="211">
        <v>0</v>
      </c>
      <c r="J260" s="211">
        <v>0</v>
      </c>
      <c r="K260" s="211">
        <v>0</v>
      </c>
      <c r="L260" s="211">
        <f t="shared" ref="L260" si="44">+L261</f>
        <v>120</v>
      </c>
      <c r="M260" s="211">
        <f t="shared" si="13"/>
        <v>120</v>
      </c>
      <c r="N260" s="206" t="s">
        <v>65</v>
      </c>
      <c r="P260" s="225"/>
    </row>
    <row r="261" spans="1:16" ht="13.5" thickBot="1" x14ac:dyDescent="0.25">
      <c r="A261" s="213"/>
      <c r="B261" s="221" t="s">
        <v>96</v>
      </c>
      <c r="C261" s="307"/>
      <c r="D261" s="214">
        <v>3419</v>
      </c>
      <c r="E261" s="214">
        <v>5222</v>
      </c>
      <c r="F261" s="75" t="s">
        <v>99</v>
      </c>
      <c r="G261" s="76">
        <v>0</v>
      </c>
      <c r="H261" s="76">
        <v>0</v>
      </c>
      <c r="I261" s="215">
        <v>0</v>
      </c>
      <c r="J261" s="217">
        <v>0</v>
      </c>
      <c r="K261" s="217">
        <v>0</v>
      </c>
      <c r="L261" s="217">
        <v>120</v>
      </c>
      <c r="M261" s="217">
        <f t="shared" si="13"/>
        <v>120</v>
      </c>
    </row>
    <row r="262" spans="1:16" ht="22.5" x14ac:dyDescent="0.2">
      <c r="A262" s="207" t="s">
        <v>82</v>
      </c>
      <c r="B262" s="208">
        <v>4200034</v>
      </c>
      <c r="C262" s="209" t="s">
        <v>89</v>
      </c>
      <c r="D262" s="276" t="s">
        <v>86</v>
      </c>
      <c r="E262" s="276" t="s">
        <v>86</v>
      </c>
      <c r="F262" s="183" t="s">
        <v>271</v>
      </c>
      <c r="G262" s="83">
        <v>0</v>
      </c>
      <c r="H262" s="83">
        <v>0</v>
      </c>
      <c r="I262" s="211">
        <v>0</v>
      </c>
      <c r="J262" s="211">
        <v>0</v>
      </c>
      <c r="K262" s="211">
        <v>0</v>
      </c>
      <c r="L262" s="211">
        <f t="shared" ref="L262" si="45">+L263</f>
        <v>66</v>
      </c>
      <c r="M262" s="211">
        <f t="shared" ref="M262:M325" si="46">+K262+L262</f>
        <v>66</v>
      </c>
      <c r="N262" s="206" t="s">
        <v>65</v>
      </c>
      <c r="P262" s="225"/>
    </row>
    <row r="263" spans="1:16" ht="13.5" thickBot="1" x14ac:dyDescent="0.25">
      <c r="A263" s="213"/>
      <c r="B263" s="221" t="s">
        <v>96</v>
      </c>
      <c r="C263" s="307"/>
      <c r="D263" s="214">
        <v>3419</v>
      </c>
      <c r="E263" s="214">
        <v>5222</v>
      </c>
      <c r="F263" s="75" t="s">
        <v>99</v>
      </c>
      <c r="G263" s="76">
        <v>0</v>
      </c>
      <c r="H263" s="76">
        <v>0</v>
      </c>
      <c r="I263" s="215">
        <v>0</v>
      </c>
      <c r="J263" s="217">
        <v>0</v>
      </c>
      <c r="K263" s="217">
        <v>0</v>
      </c>
      <c r="L263" s="217">
        <v>66</v>
      </c>
      <c r="M263" s="217">
        <f t="shared" si="46"/>
        <v>66</v>
      </c>
    </row>
    <row r="264" spans="1:16" ht="22.5" x14ac:dyDescent="0.2">
      <c r="A264" s="207" t="s">
        <v>82</v>
      </c>
      <c r="B264" s="208">
        <v>4200035</v>
      </c>
      <c r="C264" s="209" t="s">
        <v>89</v>
      </c>
      <c r="D264" s="276" t="s">
        <v>86</v>
      </c>
      <c r="E264" s="276" t="s">
        <v>86</v>
      </c>
      <c r="F264" s="183" t="s">
        <v>272</v>
      </c>
      <c r="G264" s="83">
        <v>0</v>
      </c>
      <c r="H264" s="83">
        <v>0</v>
      </c>
      <c r="I264" s="211">
        <v>0</v>
      </c>
      <c r="J264" s="211">
        <v>0</v>
      </c>
      <c r="K264" s="211">
        <v>0</v>
      </c>
      <c r="L264" s="211">
        <f t="shared" ref="L264" si="47">+L265</f>
        <v>120</v>
      </c>
      <c r="M264" s="211">
        <f t="shared" si="46"/>
        <v>120</v>
      </c>
      <c r="N264" s="206" t="s">
        <v>65</v>
      </c>
      <c r="P264" s="225"/>
    </row>
    <row r="265" spans="1:16" ht="13.5" thickBot="1" x14ac:dyDescent="0.25">
      <c r="A265" s="213"/>
      <c r="B265" s="221" t="s">
        <v>96</v>
      </c>
      <c r="C265" s="307"/>
      <c r="D265" s="214">
        <v>3419</v>
      </c>
      <c r="E265" s="214">
        <v>5222</v>
      </c>
      <c r="F265" s="75" t="s">
        <v>99</v>
      </c>
      <c r="G265" s="76">
        <v>0</v>
      </c>
      <c r="H265" s="76">
        <v>0</v>
      </c>
      <c r="I265" s="215">
        <v>0</v>
      </c>
      <c r="J265" s="217">
        <v>0</v>
      </c>
      <c r="K265" s="217">
        <v>0</v>
      </c>
      <c r="L265" s="217">
        <v>120</v>
      </c>
      <c r="M265" s="217">
        <f t="shared" si="46"/>
        <v>120</v>
      </c>
    </row>
    <row r="266" spans="1:16" ht="33.75" x14ac:dyDescent="0.2">
      <c r="A266" s="207" t="s">
        <v>82</v>
      </c>
      <c r="B266" s="208">
        <v>4200036</v>
      </c>
      <c r="C266" s="209" t="s">
        <v>89</v>
      </c>
      <c r="D266" s="276" t="s">
        <v>86</v>
      </c>
      <c r="E266" s="276" t="s">
        <v>86</v>
      </c>
      <c r="F266" s="183" t="s">
        <v>273</v>
      </c>
      <c r="G266" s="83">
        <v>0</v>
      </c>
      <c r="H266" s="83">
        <v>0</v>
      </c>
      <c r="I266" s="211">
        <v>0</v>
      </c>
      <c r="J266" s="211">
        <v>0</v>
      </c>
      <c r="K266" s="211">
        <v>0</v>
      </c>
      <c r="L266" s="211">
        <f t="shared" ref="L266" si="48">+L267</f>
        <v>93</v>
      </c>
      <c r="M266" s="211">
        <f t="shared" si="46"/>
        <v>93</v>
      </c>
      <c r="N266" s="206" t="s">
        <v>65</v>
      </c>
      <c r="P266" s="225"/>
    </row>
    <row r="267" spans="1:16" ht="13.5" thickBot="1" x14ac:dyDescent="0.25">
      <c r="A267" s="213"/>
      <c r="B267" s="221" t="s">
        <v>96</v>
      </c>
      <c r="C267" s="307"/>
      <c r="D267" s="214">
        <v>3419</v>
      </c>
      <c r="E267" s="214">
        <v>5222</v>
      </c>
      <c r="F267" s="75" t="s">
        <v>99</v>
      </c>
      <c r="G267" s="76">
        <v>0</v>
      </c>
      <c r="H267" s="76">
        <v>0</v>
      </c>
      <c r="I267" s="215">
        <v>0</v>
      </c>
      <c r="J267" s="217">
        <v>0</v>
      </c>
      <c r="K267" s="217">
        <v>0</v>
      </c>
      <c r="L267" s="217">
        <v>93</v>
      </c>
      <c r="M267" s="217">
        <f t="shared" si="46"/>
        <v>93</v>
      </c>
    </row>
    <row r="268" spans="1:16" ht="33.75" x14ac:dyDescent="0.2">
      <c r="A268" s="207" t="s">
        <v>82</v>
      </c>
      <c r="B268" s="208">
        <v>4200037</v>
      </c>
      <c r="C268" s="209" t="s">
        <v>89</v>
      </c>
      <c r="D268" s="276" t="s">
        <v>86</v>
      </c>
      <c r="E268" s="276" t="s">
        <v>86</v>
      </c>
      <c r="F268" s="183" t="s">
        <v>274</v>
      </c>
      <c r="G268" s="83">
        <v>0</v>
      </c>
      <c r="H268" s="83">
        <v>0</v>
      </c>
      <c r="I268" s="211">
        <v>0</v>
      </c>
      <c r="J268" s="211">
        <v>0</v>
      </c>
      <c r="K268" s="211">
        <v>0</v>
      </c>
      <c r="L268" s="211">
        <f t="shared" ref="L268" si="49">+L269</f>
        <v>120</v>
      </c>
      <c r="M268" s="211">
        <f t="shared" si="46"/>
        <v>120</v>
      </c>
      <c r="N268" s="206" t="s">
        <v>65</v>
      </c>
      <c r="P268" s="225"/>
    </row>
    <row r="269" spans="1:16" ht="13.5" thickBot="1" x14ac:dyDescent="0.25">
      <c r="A269" s="213"/>
      <c r="B269" s="221" t="s">
        <v>96</v>
      </c>
      <c r="C269" s="307"/>
      <c r="D269" s="214">
        <v>3419</v>
      </c>
      <c r="E269" s="214">
        <v>5222</v>
      </c>
      <c r="F269" s="75" t="s">
        <v>99</v>
      </c>
      <c r="G269" s="76">
        <v>0</v>
      </c>
      <c r="H269" s="76">
        <v>0</v>
      </c>
      <c r="I269" s="215">
        <v>0</v>
      </c>
      <c r="J269" s="217">
        <v>0</v>
      </c>
      <c r="K269" s="217">
        <v>0</v>
      </c>
      <c r="L269" s="217">
        <v>120</v>
      </c>
      <c r="M269" s="217">
        <f t="shared" si="46"/>
        <v>120</v>
      </c>
    </row>
    <row r="270" spans="1:16" ht="22.5" x14ac:dyDescent="0.2">
      <c r="A270" s="207" t="s">
        <v>82</v>
      </c>
      <c r="B270" s="208">
        <v>4200038</v>
      </c>
      <c r="C270" s="209" t="s">
        <v>89</v>
      </c>
      <c r="D270" s="276" t="s">
        <v>86</v>
      </c>
      <c r="E270" s="276" t="s">
        <v>86</v>
      </c>
      <c r="F270" s="183" t="s">
        <v>275</v>
      </c>
      <c r="G270" s="83">
        <v>0</v>
      </c>
      <c r="H270" s="83">
        <v>0</v>
      </c>
      <c r="I270" s="211">
        <v>0</v>
      </c>
      <c r="J270" s="211">
        <v>0</v>
      </c>
      <c r="K270" s="211">
        <v>0</v>
      </c>
      <c r="L270" s="211">
        <f t="shared" ref="L270" si="50">+L271</f>
        <v>120</v>
      </c>
      <c r="M270" s="211">
        <f t="shared" si="46"/>
        <v>120</v>
      </c>
      <c r="N270" s="206" t="s">
        <v>65</v>
      </c>
      <c r="P270" s="225"/>
    </row>
    <row r="271" spans="1:16" ht="13.5" thickBot="1" x14ac:dyDescent="0.25">
      <c r="A271" s="213"/>
      <c r="B271" s="221" t="s">
        <v>96</v>
      </c>
      <c r="C271" s="307"/>
      <c r="D271" s="214">
        <v>3419</v>
      </c>
      <c r="E271" s="214">
        <v>5222</v>
      </c>
      <c r="F271" s="75" t="s">
        <v>99</v>
      </c>
      <c r="G271" s="76">
        <v>0</v>
      </c>
      <c r="H271" s="76">
        <v>0</v>
      </c>
      <c r="I271" s="215">
        <v>0</v>
      </c>
      <c r="J271" s="217">
        <v>0</v>
      </c>
      <c r="K271" s="217">
        <v>0</v>
      </c>
      <c r="L271" s="217">
        <v>120</v>
      </c>
      <c r="M271" s="217">
        <f t="shared" si="46"/>
        <v>120</v>
      </c>
    </row>
    <row r="272" spans="1:16" ht="33.75" x14ac:dyDescent="0.2">
      <c r="A272" s="207" t="s">
        <v>82</v>
      </c>
      <c r="B272" s="208">
        <v>4200039</v>
      </c>
      <c r="C272" s="209" t="s">
        <v>89</v>
      </c>
      <c r="D272" s="276" t="s">
        <v>86</v>
      </c>
      <c r="E272" s="276" t="s">
        <v>86</v>
      </c>
      <c r="F272" s="183" t="s">
        <v>276</v>
      </c>
      <c r="G272" s="83">
        <v>0</v>
      </c>
      <c r="H272" s="83">
        <v>0</v>
      </c>
      <c r="I272" s="211">
        <v>0</v>
      </c>
      <c r="J272" s="211">
        <v>0</v>
      </c>
      <c r="K272" s="211">
        <v>0</v>
      </c>
      <c r="L272" s="211">
        <f t="shared" ref="L272" si="51">+L273</f>
        <v>50</v>
      </c>
      <c r="M272" s="211">
        <f t="shared" si="46"/>
        <v>50</v>
      </c>
      <c r="N272" s="206" t="s">
        <v>65</v>
      </c>
      <c r="P272" s="225"/>
    </row>
    <row r="273" spans="1:16" ht="13.5" thickBot="1" x14ac:dyDescent="0.25">
      <c r="A273" s="213"/>
      <c r="B273" s="221" t="s">
        <v>96</v>
      </c>
      <c r="C273" s="307"/>
      <c r="D273" s="214">
        <v>3419</v>
      </c>
      <c r="E273" s="214">
        <v>5222</v>
      </c>
      <c r="F273" s="75" t="s">
        <v>99</v>
      </c>
      <c r="G273" s="76">
        <v>0</v>
      </c>
      <c r="H273" s="76">
        <v>0</v>
      </c>
      <c r="I273" s="215">
        <v>0</v>
      </c>
      <c r="J273" s="217">
        <v>0</v>
      </c>
      <c r="K273" s="217">
        <v>0</v>
      </c>
      <c r="L273" s="217">
        <v>50</v>
      </c>
      <c r="M273" s="217">
        <f t="shared" si="46"/>
        <v>50</v>
      </c>
    </row>
    <row r="274" spans="1:16" ht="33.75" x14ac:dyDescent="0.2">
      <c r="A274" s="207" t="s">
        <v>82</v>
      </c>
      <c r="B274" s="208">
        <v>4200040</v>
      </c>
      <c r="C274" s="209" t="s">
        <v>89</v>
      </c>
      <c r="D274" s="276" t="s">
        <v>86</v>
      </c>
      <c r="E274" s="276" t="s">
        <v>86</v>
      </c>
      <c r="F274" s="183" t="s">
        <v>277</v>
      </c>
      <c r="G274" s="83">
        <v>0</v>
      </c>
      <c r="H274" s="83">
        <v>0</v>
      </c>
      <c r="I274" s="211">
        <v>0</v>
      </c>
      <c r="J274" s="211">
        <v>0</v>
      </c>
      <c r="K274" s="211">
        <v>0</v>
      </c>
      <c r="L274" s="211">
        <f t="shared" ref="L274" si="52">+L275</f>
        <v>90</v>
      </c>
      <c r="M274" s="211">
        <f t="shared" si="46"/>
        <v>90</v>
      </c>
      <c r="N274" s="206" t="s">
        <v>65</v>
      </c>
      <c r="P274" s="225"/>
    </row>
    <row r="275" spans="1:16" ht="13.5" thickBot="1" x14ac:dyDescent="0.25">
      <c r="A275" s="213"/>
      <c r="B275" s="221" t="s">
        <v>96</v>
      </c>
      <c r="C275" s="307"/>
      <c r="D275" s="214">
        <v>3419</v>
      </c>
      <c r="E275" s="214">
        <v>5222</v>
      </c>
      <c r="F275" s="75" t="s">
        <v>99</v>
      </c>
      <c r="G275" s="76">
        <v>0</v>
      </c>
      <c r="H275" s="76">
        <v>0</v>
      </c>
      <c r="I275" s="215">
        <v>0</v>
      </c>
      <c r="J275" s="217">
        <v>0</v>
      </c>
      <c r="K275" s="217">
        <v>0</v>
      </c>
      <c r="L275" s="217">
        <v>90</v>
      </c>
      <c r="M275" s="217">
        <f t="shared" si="46"/>
        <v>90</v>
      </c>
    </row>
    <row r="276" spans="1:16" ht="33.75" x14ac:dyDescent="0.2">
      <c r="A276" s="207" t="s">
        <v>82</v>
      </c>
      <c r="B276" s="208">
        <v>4200041</v>
      </c>
      <c r="C276" s="209" t="s">
        <v>89</v>
      </c>
      <c r="D276" s="276" t="s">
        <v>86</v>
      </c>
      <c r="E276" s="276" t="s">
        <v>86</v>
      </c>
      <c r="F276" s="183" t="s">
        <v>278</v>
      </c>
      <c r="G276" s="83">
        <v>0</v>
      </c>
      <c r="H276" s="83">
        <v>0</v>
      </c>
      <c r="I276" s="211">
        <v>0</v>
      </c>
      <c r="J276" s="211">
        <v>0</v>
      </c>
      <c r="K276" s="211">
        <v>0</v>
      </c>
      <c r="L276" s="211">
        <f t="shared" ref="L276" si="53">+L277</f>
        <v>50</v>
      </c>
      <c r="M276" s="211">
        <f t="shared" si="46"/>
        <v>50</v>
      </c>
      <c r="N276" s="206" t="s">
        <v>65</v>
      </c>
      <c r="P276" s="225"/>
    </row>
    <row r="277" spans="1:16" ht="13.5" thickBot="1" x14ac:dyDescent="0.25">
      <c r="A277" s="213"/>
      <c r="B277" s="221" t="s">
        <v>96</v>
      </c>
      <c r="C277" s="307"/>
      <c r="D277" s="214">
        <v>3419</v>
      </c>
      <c r="E277" s="214">
        <v>5222</v>
      </c>
      <c r="F277" s="75" t="s">
        <v>99</v>
      </c>
      <c r="G277" s="76">
        <v>0</v>
      </c>
      <c r="H277" s="76">
        <v>0</v>
      </c>
      <c r="I277" s="215">
        <v>0</v>
      </c>
      <c r="J277" s="217">
        <v>0</v>
      </c>
      <c r="K277" s="217">
        <v>0</v>
      </c>
      <c r="L277" s="217">
        <v>50</v>
      </c>
      <c r="M277" s="217">
        <f t="shared" si="46"/>
        <v>50</v>
      </c>
    </row>
    <row r="278" spans="1:16" ht="33.75" x14ac:dyDescent="0.2">
      <c r="A278" s="207" t="s">
        <v>82</v>
      </c>
      <c r="B278" s="208">
        <v>4200042</v>
      </c>
      <c r="C278" s="209" t="s">
        <v>89</v>
      </c>
      <c r="D278" s="276" t="s">
        <v>86</v>
      </c>
      <c r="E278" s="276" t="s">
        <v>86</v>
      </c>
      <c r="F278" s="183" t="s">
        <v>279</v>
      </c>
      <c r="G278" s="83">
        <v>0</v>
      </c>
      <c r="H278" s="83">
        <v>0</v>
      </c>
      <c r="I278" s="211">
        <v>0</v>
      </c>
      <c r="J278" s="211">
        <v>0</v>
      </c>
      <c r="K278" s="211">
        <v>0</v>
      </c>
      <c r="L278" s="211">
        <f t="shared" ref="L278" si="54">+L279</f>
        <v>50</v>
      </c>
      <c r="M278" s="211">
        <f t="shared" si="46"/>
        <v>50</v>
      </c>
      <c r="N278" s="206" t="s">
        <v>65</v>
      </c>
      <c r="P278" s="225"/>
    </row>
    <row r="279" spans="1:16" ht="13.5" thickBot="1" x14ac:dyDescent="0.25">
      <c r="A279" s="213"/>
      <c r="B279" s="221" t="s">
        <v>96</v>
      </c>
      <c r="C279" s="307"/>
      <c r="D279" s="214">
        <v>3419</v>
      </c>
      <c r="E279" s="214">
        <v>5222</v>
      </c>
      <c r="F279" s="75" t="s">
        <v>99</v>
      </c>
      <c r="G279" s="76">
        <v>0</v>
      </c>
      <c r="H279" s="76">
        <v>0</v>
      </c>
      <c r="I279" s="215">
        <v>0</v>
      </c>
      <c r="J279" s="217">
        <v>0</v>
      </c>
      <c r="K279" s="217">
        <v>0</v>
      </c>
      <c r="L279" s="217">
        <v>50</v>
      </c>
      <c r="M279" s="217">
        <f t="shared" si="46"/>
        <v>50</v>
      </c>
    </row>
    <row r="280" spans="1:16" ht="33.75" x14ac:dyDescent="0.2">
      <c r="A280" s="207" t="s">
        <v>82</v>
      </c>
      <c r="B280" s="208">
        <v>4200043</v>
      </c>
      <c r="C280" s="209" t="s">
        <v>89</v>
      </c>
      <c r="D280" s="276" t="s">
        <v>86</v>
      </c>
      <c r="E280" s="276" t="s">
        <v>86</v>
      </c>
      <c r="F280" s="183" t="s">
        <v>280</v>
      </c>
      <c r="G280" s="83">
        <v>0</v>
      </c>
      <c r="H280" s="83">
        <v>0</v>
      </c>
      <c r="I280" s="211">
        <v>0</v>
      </c>
      <c r="J280" s="211">
        <v>0</v>
      </c>
      <c r="K280" s="211">
        <v>0</v>
      </c>
      <c r="L280" s="211">
        <f t="shared" ref="L280" si="55">+L281</f>
        <v>53</v>
      </c>
      <c r="M280" s="211">
        <f t="shared" si="46"/>
        <v>53</v>
      </c>
      <c r="N280" s="206" t="s">
        <v>65</v>
      </c>
      <c r="P280" s="225"/>
    </row>
    <row r="281" spans="1:16" ht="13.5" thickBot="1" x14ac:dyDescent="0.25">
      <c r="A281" s="213"/>
      <c r="B281" s="221" t="s">
        <v>96</v>
      </c>
      <c r="C281" s="307"/>
      <c r="D281" s="214">
        <v>3419</v>
      </c>
      <c r="E281" s="214">
        <v>5222</v>
      </c>
      <c r="F281" s="75" t="s">
        <v>99</v>
      </c>
      <c r="G281" s="76">
        <v>0</v>
      </c>
      <c r="H281" s="76">
        <v>0</v>
      </c>
      <c r="I281" s="215">
        <v>0</v>
      </c>
      <c r="J281" s="217">
        <v>0</v>
      </c>
      <c r="K281" s="217">
        <v>0</v>
      </c>
      <c r="L281" s="217">
        <v>53</v>
      </c>
      <c r="M281" s="217">
        <f t="shared" si="46"/>
        <v>53</v>
      </c>
    </row>
    <row r="282" spans="1:16" ht="22.5" x14ac:dyDescent="0.2">
      <c r="A282" s="207" t="s">
        <v>82</v>
      </c>
      <c r="B282" s="208">
        <v>4200044</v>
      </c>
      <c r="C282" s="209" t="s">
        <v>89</v>
      </c>
      <c r="D282" s="276" t="s">
        <v>86</v>
      </c>
      <c r="E282" s="276" t="s">
        <v>86</v>
      </c>
      <c r="F282" s="183" t="s">
        <v>281</v>
      </c>
      <c r="G282" s="83">
        <v>0</v>
      </c>
      <c r="H282" s="83">
        <v>0</v>
      </c>
      <c r="I282" s="211">
        <v>0</v>
      </c>
      <c r="J282" s="211">
        <v>0</v>
      </c>
      <c r="K282" s="211">
        <v>0</v>
      </c>
      <c r="L282" s="211">
        <f t="shared" ref="L282" si="56">+L283</f>
        <v>50</v>
      </c>
      <c r="M282" s="211">
        <f t="shared" si="46"/>
        <v>50</v>
      </c>
      <c r="N282" s="206" t="s">
        <v>65</v>
      </c>
      <c r="P282" s="225"/>
    </row>
    <row r="283" spans="1:16" ht="13.5" thickBot="1" x14ac:dyDescent="0.25">
      <c r="A283" s="213"/>
      <c r="B283" s="221" t="s">
        <v>96</v>
      </c>
      <c r="C283" s="307"/>
      <c r="D283" s="214">
        <v>3419</v>
      </c>
      <c r="E283" s="214">
        <v>5222</v>
      </c>
      <c r="F283" s="75" t="s">
        <v>99</v>
      </c>
      <c r="G283" s="76">
        <v>0</v>
      </c>
      <c r="H283" s="76">
        <v>0</v>
      </c>
      <c r="I283" s="215">
        <v>0</v>
      </c>
      <c r="J283" s="217">
        <v>0</v>
      </c>
      <c r="K283" s="217">
        <v>0</v>
      </c>
      <c r="L283" s="217">
        <v>50</v>
      </c>
      <c r="M283" s="217">
        <f t="shared" si="46"/>
        <v>50</v>
      </c>
    </row>
    <row r="284" spans="1:16" ht="22.5" x14ac:dyDescent="0.2">
      <c r="A284" s="207" t="s">
        <v>82</v>
      </c>
      <c r="B284" s="208">
        <v>4200045</v>
      </c>
      <c r="C284" s="209" t="s">
        <v>89</v>
      </c>
      <c r="D284" s="276" t="s">
        <v>86</v>
      </c>
      <c r="E284" s="276" t="s">
        <v>86</v>
      </c>
      <c r="F284" s="183" t="s">
        <v>282</v>
      </c>
      <c r="G284" s="83">
        <v>0</v>
      </c>
      <c r="H284" s="83">
        <v>0</v>
      </c>
      <c r="I284" s="211">
        <v>0</v>
      </c>
      <c r="J284" s="211">
        <v>0</v>
      </c>
      <c r="K284" s="211">
        <v>0</v>
      </c>
      <c r="L284" s="211">
        <f t="shared" ref="L284" si="57">+L285</f>
        <v>82</v>
      </c>
      <c r="M284" s="211">
        <f t="shared" si="46"/>
        <v>82</v>
      </c>
      <c r="N284" s="206" t="s">
        <v>65</v>
      </c>
      <c r="P284" s="225"/>
    </row>
    <row r="285" spans="1:16" ht="13.5" thickBot="1" x14ac:dyDescent="0.25">
      <c r="A285" s="213"/>
      <c r="B285" s="221" t="s">
        <v>96</v>
      </c>
      <c r="C285" s="307"/>
      <c r="D285" s="214">
        <v>3419</v>
      </c>
      <c r="E285" s="214">
        <v>5222</v>
      </c>
      <c r="F285" s="75" t="s">
        <v>99</v>
      </c>
      <c r="G285" s="76">
        <v>0</v>
      </c>
      <c r="H285" s="76">
        <v>0</v>
      </c>
      <c r="I285" s="215">
        <v>0</v>
      </c>
      <c r="J285" s="217">
        <v>0</v>
      </c>
      <c r="K285" s="217">
        <v>0</v>
      </c>
      <c r="L285" s="217">
        <v>82</v>
      </c>
      <c r="M285" s="217">
        <f t="shared" si="46"/>
        <v>82</v>
      </c>
    </row>
    <row r="286" spans="1:16" ht="33.75" x14ac:dyDescent="0.2">
      <c r="A286" s="207" t="s">
        <v>82</v>
      </c>
      <c r="B286" s="208">
        <v>4200046</v>
      </c>
      <c r="C286" s="209" t="s">
        <v>89</v>
      </c>
      <c r="D286" s="276" t="s">
        <v>86</v>
      </c>
      <c r="E286" s="276" t="s">
        <v>86</v>
      </c>
      <c r="F286" s="183" t="s">
        <v>283</v>
      </c>
      <c r="G286" s="83">
        <v>0</v>
      </c>
      <c r="H286" s="83">
        <v>0</v>
      </c>
      <c r="I286" s="211">
        <v>0</v>
      </c>
      <c r="J286" s="211">
        <v>0</v>
      </c>
      <c r="K286" s="211">
        <v>0</v>
      </c>
      <c r="L286" s="211">
        <f t="shared" ref="L286" si="58">+L287</f>
        <v>54</v>
      </c>
      <c r="M286" s="211">
        <f t="shared" si="46"/>
        <v>54</v>
      </c>
      <c r="N286" s="206" t="s">
        <v>65</v>
      </c>
      <c r="P286" s="225"/>
    </row>
    <row r="287" spans="1:16" ht="13.5" thickBot="1" x14ac:dyDescent="0.25">
      <c r="A287" s="213"/>
      <c r="B287" s="221" t="s">
        <v>96</v>
      </c>
      <c r="C287" s="307"/>
      <c r="D287" s="214">
        <v>3419</v>
      </c>
      <c r="E287" s="214">
        <v>5222</v>
      </c>
      <c r="F287" s="75" t="s">
        <v>99</v>
      </c>
      <c r="G287" s="76">
        <v>0</v>
      </c>
      <c r="H287" s="76">
        <v>0</v>
      </c>
      <c r="I287" s="215">
        <v>0</v>
      </c>
      <c r="J287" s="217">
        <v>0</v>
      </c>
      <c r="K287" s="217">
        <v>0</v>
      </c>
      <c r="L287" s="217">
        <v>54</v>
      </c>
      <c r="M287" s="217">
        <f t="shared" si="46"/>
        <v>54</v>
      </c>
    </row>
    <row r="288" spans="1:16" ht="33.75" x14ac:dyDescent="0.2">
      <c r="A288" s="207" t="s">
        <v>82</v>
      </c>
      <c r="B288" s="208">
        <v>4200047</v>
      </c>
      <c r="C288" s="209" t="s">
        <v>89</v>
      </c>
      <c r="D288" s="276" t="s">
        <v>86</v>
      </c>
      <c r="E288" s="276" t="s">
        <v>86</v>
      </c>
      <c r="F288" s="183" t="s">
        <v>284</v>
      </c>
      <c r="G288" s="83">
        <v>0</v>
      </c>
      <c r="H288" s="83">
        <v>0</v>
      </c>
      <c r="I288" s="211">
        <v>0</v>
      </c>
      <c r="J288" s="211">
        <v>0</v>
      </c>
      <c r="K288" s="211">
        <v>0</v>
      </c>
      <c r="L288" s="211">
        <f t="shared" ref="L288" si="59">+L289</f>
        <v>50</v>
      </c>
      <c r="M288" s="211">
        <f t="shared" si="46"/>
        <v>50</v>
      </c>
      <c r="N288" s="206" t="s">
        <v>65</v>
      </c>
      <c r="P288" s="225"/>
    </row>
    <row r="289" spans="1:16" ht="13.5" thickBot="1" x14ac:dyDescent="0.25">
      <c r="A289" s="213"/>
      <c r="B289" s="221" t="s">
        <v>96</v>
      </c>
      <c r="C289" s="307"/>
      <c r="D289" s="214">
        <v>3419</v>
      </c>
      <c r="E289" s="214">
        <v>5222</v>
      </c>
      <c r="F289" s="75" t="s">
        <v>99</v>
      </c>
      <c r="G289" s="76">
        <v>0</v>
      </c>
      <c r="H289" s="76">
        <v>0</v>
      </c>
      <c r="I289" s="215">
        <v>0</v>
      </c>
      <c r="J289" s="217">
        <v>0</v>
      </c>
      <c r="K289" s="217">
        <v>0</v>
      </c>
      <c r="L289" s="217">
        <v>50</v>
      </c>
      <c r="M289" s="217">
        <f t="shared" si="46"/>
        <v>50</v>
      </c>
    </row>
    <row r="290" spans="1:16" ht="33.75" x14ac:dyDescent="0.2">
      <c r="A290" s="207" t="s">
        <v>82</v>
      </c>
      <c r="B290" s="208">
        <v>4200048</v>
      </c>
      <c r="C290" s="209" t="s">
        <v>89</v>
      </c>
      <c r="D290" s="276" t="s">
        <v>86</v>
      </c>
      <c r="E290" s="276" t="s">
        <v>86</v>
      </c>
      <c r="F290" s="183" t="s">
        <v>285</v>
      </c>
      <c r="G290" s="83">
        <v>0</v>
      </c>
      <c r="H290" s="83">
        <v>0</v>
      </c>
      <c r="I290" s="211">
        <v>0</v>
      </c>
      <c r="J290" s="211">
        <v>0</v>
      </c>
      <c r="K290" s="211">
        <v>0</v>
      </c>
      <c r="L290" s="211">
        <f t="shared" ref="L290" si="60">+L291</f>
        <v>90</v>
      </c>
      <c r="M290" s="211">
        <f t="shared" si="46"/>
        <v>90</v>
      </c>
      <c r="N290" s="206" t="s">
        <v>65</v>
      </c>
      <c r="P290" s="225"/>
    </row>
    <row r="291" spans="1:16" ht="13.5" thickBot="1" x14ac:dyDescent="0.25">
      <c r="A291" s="213"/>
      <c r="B291" s="221" t="s">
        <v>96</v>
      </c>
      <c r="C291" s="307"/>
      <c r="D291" s="214">
        <v>3419</v>
      </c>
      <c r="E291" s="214">
        <v>5222</v>
      </c>
      <c r="F291" s="75" t="s">
        <v>99</v>
      </c>
      <c r="G291" s="76">
        <v>0</v>
      </c>
      <c r="H291" s="76">
        <v>0</v>
      </c>
      <c r="I291" s="215">
        <v>0</v>
      </c>
      <c r="J291" s="217">
        <v>0</v>
      </c>
      <c r="K291" s="217">
        <v>0</v>
      </c>
      <c r="L291" s="217">
        <v>90</v>
      </c>
      <c r="M291" s="217">
        <f t="shared" si="46"/>
        <v>90</v>
      </c>
    </row>
    <row r="292" spans="1:16" ht="22.5" x14ac:dyDescent="0.2">
      <c r="A292" s="207" t="s">
        <v>82</v>
      </c>
      <c r="B292" s="208">
        <v>4200049</v>
      </c>
      <c r="C292" s="209" t="s">
        <v>89</v>
      </c>
      <c r="D292" s="276" t="s">
        <v>86</v>
      </c>
      <c r="E292" s="276" t="s">
        <v>86</v>
      </c>
      <c r="F292" s="183" t="s">
        <v>286</v>
      </c>
      <c r="G292" s="83">
        <v>0</v>
      </c>
      <c r="H292" s="83">
        <v>0</v>
      </c>
      <c r="I292" s="211">
        <v>0</v>
      </c>
      <c r="J292" s="211">
        <v>0</v>
      </c>
      <c r="K292" s="211">
        <v>0</v>
      </c>
      <c r="L292" s="211">
        <f t="shared" ref="L292" si="61">+L293</f>
        <v>54</v>
      </c>
      <c r="M292" s="211">
        <f t="shared" si="46"/>
        <v>54</v>
      </c>
      <c r="N292" s="206" t="s">
        <v>65</v>
      </c>
      <c r="P292" s="225"/>
    </row>
    <row r="293" spans="1:16" ht="13.5" thickBot="1" x14ac:dyDescent="0.25">
      <c r="A293" s="213"/>
      <c r="B293" s="221" t="s">
        <v>96</v>
      </c>
      <c r="C293" s="307"/>
      <c r="D293" s="214">
        <v>3419</v>
      </c>
      <c r="E293" s="214">
        <v>5222</v>
      </c>
      <c r="F293" s="75" t="s">
        <v>99</v>
      </c>
      <c r="G293" s="76">
        <v>0</v>
      </c>
      <c r="H293" s="76">
        <v>0</v>
      </c>
      <c r="I293" s="215">
        <v>0</v>
      </c>
      <c r="J293" s="217">
        <v>0</v>
      </c>
      <c r="K293" s="217">
        <v>0</v>
      </c>
      <c r="L293" s="217">
        <v>54</v>
      </c>
      <c r="M293" s="217">
        <f t="shared" si="46"/>
        <v>54</v>
      </c>
    </row>
    <row r="294" spans="1:16" ht="22.5" x14ac:dyDescent="0.2">
      <c r="A294" s="207" t="s">
        <v>82</v>
      </c>
      <c r="B294" s="208">
        <v>4200050</v>
      </c>
      <c r="C294" s="209" t="s">
        <v>89</v>
      </c>
      <c r="D294" s="276" t="s">
        <v>86</v>
      </c>
      <c r="E294" s="276" t="s">
        <v>86</v>
      </c>
      <c r="F294" s="183" t="s">
        <v>287</v>
      </c>
      <c r="G294" s="83">
        <v>0</v>
      </c>
      <c r="H294" s="83">
        <v>0</v>
      </c>
      <c r="I294" s="211">
        <v>0</v>
      </c>
      <c r="J294" s="211">
        <v>0</v>
      </c>
      <c r="K294" s="211">
        <v>0</v>
      </c>
      <c r="L294" s="211">
        <f t="shared" ref="L294" si="62">+L295</f>
        <v>84</v>
      </c>
      <c r="M294" s="211">
        <f t="shared" si="46"/>
        <v>84</v>
      </c>
      <c r="N294" s="206" t="s">
        <v>65</v>
      </c>
      <c r="P294" s="225"/>
    </row>
    <row r="295" spans="1:16" ht="13.5" thickBot="1" x14ac:dyDescent="0.25">
      <c r="A295" s="213"/>
      <c r="B295" s="221" t="s">
        <v>96</v>
      </c>
      <c r="C295" s="307"/>
      <c r="D295" s="214">
        <v>3419</v>
      </c>
      <c r="E295" s="214">
        <v>5222</v>
      </c>
      <c r="F295" s="75" t="s">
        <v>99</v>
      </c>
      <c r="G295" s="76">
        <v>0</v>
      </c>
      <c r="H295" s="76">
        <v>0</v>
      </c>
      <c r="I295" s="215">
        <v>0</v>
      </c>
      <c r="J295" s="217">
        <v>0</v>
      </c>
      <c r="K295" s="217">
        <v>0</v>
      </c>
      <c r="L295" s="217">
        <v>84</v>
      </c>
      <c r="M295" s="217">
        <f t="shared" si="46"/>
        <v>84</v>
      </c>
    </row>
    <row r="296" spans="1:16" ht="22.5" x14ac:dyDescent="0.2">
      <c r="A296" s="207" t="s">
        <v>82</v>
      </c>
      <c r="B296" s="208">
        <v>4200051</v>
      </c>
      <c r="C296" s="209" t="s">
        <v>89</v>
      </c>
      <c r="D296" s="276" t="s">
        <v>86</v>
      </c>
      <c r="E296" s="276" t="s">
        <v>86</v>
      </c>
      <c r="F296" s="183" t="s">
        <v>288</v>
      </c>
      <c r="G296" s="83">
        <v>0</v>
      </c>
      <c r="H296" s="83">
        <v>0</v>
      </c>
      <c r="I296" s="211">
        <v>0</v>
      </c>
      <c r="J296" s="211">
        <v>0</v>
      </c>
      <c r="K296" s="211">
        <v>0</v>
      </c>
      <c r="L296" s="211">
        <f t="shared" ref="L296" si="63">+L297</f>
        <v>60</v>
      </c>
      <c r="M296" s="211">
        <f t="shared" si="46"/>
        <v>60</v>
      </c>
      <c r="N296" s="206" t="s">
        <v>65</v>
      </c>
      <c r="P296" s="225"/>
    </row>
    <row r="297" spans="1:16" ht="13.5" thickBot="1" x14ac:dyDescent="0.25">
      <c r="A297" s="213"/>
      <c r="B297" s="221" t="s">
        <v>96</v>
      </c>
      <c r="C297" s="307"/>
      <c r="D297" s="214">
        <v>3419</v>
      </c>
      <c r="E297" s="214">
        <v>5222</v>
      </c>
      <c r="F297" s="75" t="s">
        <v>99</v>
      </c>
      <c r="G297" s="76">
        <v>0</v>
      </c>
      <c r="H297" s="76">
        <v>0</v>
      </c>
      <c r="I297" s="215">
        <v>0</v>
      </c>
      <c r="J297" s="217">
        <v>0</v>
      </c>
      <c r="K297" s="217">
        <v>0</v>
      </c>
      <c r="L297" s="217">
        <v>60</v>
      </c>
      <c r="M297" s="217">
        <f t="shared" si="46"/>
        <v>60</v>
      </c>
    </row>
    <row r="298" spans="1:16" ht="33.75" x14ac:dyDescent="0.2">
      <c r="A298" s="207" t="s">
        <v>82</v>
      </c>
      <c r="B298" s="208">
        <v>4200052</v>
      </c>
      <c r="C298" s="209" t="s">
        <v>89</v>
      </c>
      <c r="D298" s="276" t="s">
        <v>86</v>
      </c>
      <c r="E298" s="276" t="s">
        <v>86</v>
      </c>
      <c r="F298" s="183" t="s">
        <v>289</v>
      </c>
      <c r="G298" s="83">
        <v>0</v>
      </c>
      <c r="H298" s="83">
        <v>0</v>
      </c>
      <c r="I298" s="211">
        <v>0</v>
      </c>
      <c r="J298" s="211">
        <v>0</v>
      </c>
      <c r="K298" s="211">
        <v>0</v>
      </c>
      <c r="L298" s="211">
        <f t="shared" ref="L298" si="64">+L299</f>
        <v>120</v>
      </c>
      <c r="M298" s="211">
        <f t="shared" si="46"/>
        <v>120</v>
      </c>
      <c r="N298" s="206" t="s">
        <v>65</v>
      </c>
      <c r="P298" s="225"/>
    </row>
    <row r="299" spans="1:16" ht="13.5" thickBot="1" x14ac:dyDescent="0.25">
      <c r="A299" s="213"/>
      <c r="B299" s="221" t="s">
        <v>96</v>
      </c>
      <c r="C299" s="307"/>
      <c r="D299" s="214">
        <v>3419</v>
      </c>
      <c r="E299" s="214">
        <v>5222</v>
      </c>
      <c r="F299" s="75" t="s">
        <v>99</v>
      </c>
      <c r="G299" s="76">
        <v>0</v>
      </c>
      <c r="H299" s="76">
        <v>0</v>
      </c>
      <c r="I299" s="215">
        <v>0</v>
      </c>
      <c r="J299" s="217">
        <v>0</v>
      </c>
      <c r="K299" s="217">
        <v>0</v>
      </c>
      <c r="L299" s="217">
        <v>120</v>
      </c>
      <c r="M299" s="217">
        <f t="shared" si="46"/>
        <v>120</v>
      </c>
    </row>
    <row r="300" spans="1:16" ht="33.75" x14ac:dyDescent="0.2">
      <c r="A300" s="207" t="s">
        <v>82</v>
      </c>
      <c r="B300" s="208">
        <v>4200053</v>
      </c>
      <c r="C300" s="209" t="s">
        <v>89</v>
      </c>
      <c r="D300" s="276" t="s">
        <v>86</v>
      </c>
      <c r="E300" s="276" t="s">
        <v>86</v>
      </c>
      <c r="F300" s="183" t="s">
        <v>290</v>
      </c>
      <c r="G300" s="83">
        <v>0</v>
      </c>
      <c r="H300" s="83">
        <v>0</v>
      </c>
      <c r="I300" s="211">
        <v>0</v>
      </c>
      <c r="J300" s="211">
        <v>0</v>
      </c>
      <c r="K300" s="211">
        <v>0</v>
      </c>
      <c r="L300" s="211">
        <f t="shared" ref="L300" si="65">+L301</f>
        <v>61</v>
      </c>
      <c r="M300" s="211">
        <f t="shared" si="46"/>
        <v>61</v>
      </c>
      <c r="N300" s="206" t="s">
        <v>65</v>
      </c>
      <c r="P300" s="225"/>
    </row>
    <row r="301" spans="1:16" ht="13.5" thickBot="1" x14ac:dyDescent="0.25">
      <c r="A301" s="213"/>
      <c r="B301" s="221" t="s">
        <v>96</v>
      </c>
      <c r="C301" s="307"/>
      <c r="D301" s="214">
        <v>3419</v>
      </c>
      <c r="E301" s="214">
        <v>5222</v>
      </c>
      <c r="F301" s="75" t="s">
        <v>99</v>
      </c>
      <c r="G301" s="76">
        <v>0</v>
      </c>
      <c r="H301" s="76">
        <v>0</v>
      </c>
      <c r="I301" s="215">
        <v>0</v>
      </c>
      <c r="J301" s="217">
        <v>0</v>
      </c>
      <c r="K301" s="217">
        <v>0</v>
      </c>
      <c r="L301" s="217">
        <v>61</v>
      </c>
      <c r="M301" s="217">
        <f t="shared" si="46"/>
        <v>61</v>
      </c>
    </row>
    <row r="302" spans="1:16" ht="22.5" x14ac:dyDescent="0.2">
      <c r="A302" s="207" t="s">
        <v>82</v>
      </c>
      <c r="B302" s="208">
        <v>4200054</v>
      </c>
      <c r="C302" s="209" t="s">
        <v>89</v>
      </c>
      <c r="D302" s="276" t="s">
        <v>86</v>
      </c>
      <c r="E302" s="276" t="s">
        <v>86</v>
      </c>
      <c r="F302" s="183" t="s">
        <v>291</v>
      </c>
      <c r="G302" s="83">
        <v>0</v>
      </c>
      <c r="H302" s="83">
        <v>0</v>
      </c>
      <c r="I302" s="211">
        <v>0</v>
      </c>
      <c r="J302" s="211">
        <v>0</v>
      </c>
      <c r="K302" s="211">
        <v>0</v>
      </c>
      <c r="L302" s="211">
        <f t="shared" ref="L302" si="66">+L303</f>
        <v>50</v>
      </c>
      <c r="M302" s="211">
        <f t="shared" si="46"/>
        <v>50</v>
      </c>
      <c r="N302" s="206" t="s">
        <v>65</v>
      </c>
      <c r="P302" s="225"/>
    </row>
    <row r="303" spans="1:16" ht="13.5" thickBot="1" x14ac:dyDescent="0.25">
      <c r="A303" s="213"/>
      <c r="B303" s="221" t="s">
        <v>96</v>
      </c>
      <c r="C303" s="307"/>
      <c r="D303" s="214">
        <v>3419</v>
      </c>
      <c r="E303" s="214">
        <v>5222</v>
      </c>
      <c r="F303" s="75" t="s">
        <v>99</v>
      </c>
      <c r="G303" s="76">
        <v>0</v>
      </c>
      <c r="H303" s="76">
        <v>0</v>
      </c>
      <c r="I303" s="215">
        <v>0</v>
      </c>
      <c r="J303" s="217">
        <v>0</v>
      </c>
      <c r="K303" s="217">
        <v>0</v>
      </c>
      <c r="L303" s="217">
        <v>50</v>
      </c>
      <c r="M303" s="217">
        <f t="shared" si="46"/>
        <v>50</v>
      </c>
    </row>
    <row r="304" spans="1:16" ht="33.75" x14ac:dyDescent="0.2">
      <c r="A304" s="207" t="s">
        <v>82</v>
      </c>
      <c r="B304" s="208">
        <v>4200055</v>
      </c>
      <c r="C304" s="209" t="s">
        <v>89</v>
      </c>
      <c r="D304" s="276" t="s">
        <v>86</v>
      </c>
      <c r="E304" s="276" t="s">
        <v>86</v>
      </c>
      <c r="F304" s="183" t="s">
        <v>292</v>
      </c>
      <c r="G304" s="83">
        <v>0</v>
      </c>
      <c r="H304" s="83">
        <v>0</v>
      </c>
      <c r="I304" s="211">
        <v>0</v>
      </c>
      <c r="J304" s="211">
        <v>0</v>
      </c>
      <c r="K304" s="211">
        <v>0</v>
      </c>
      <c r="L304" s="211">
        <f t="shared" ref="L304" si="67">+L305</f>
        <v>60</v>
      </c>
      <c r="M304" s="211">
        <f t="shared" si="46"/>
        <v>60</v>
      </c>
      <c r="N304" s="206" t="s">
        <v>65</v>
      </c>
      <c r="P304" s="225"/>
    </row>
    <row r="305" spans="1:16" ht="13.5" thickBot="1" x14ac:dyDescent="0.25">
      <c r="A305" s="213"/>
      <c r="B305" s="221" t="s">
        <v>96</v>
      </c>
      <c r="C305" s="307"/>
      <c r="D305" s="214">
        <v>3419</v>
      </c>
      <c r="E305" s="214">
        <v>5222</v>
      </c>
      <c r="F305" s="75" t="s">
        <v>99</v>
      </c>
      <c r="G305" s="76">
        <v>0</v>
      </c>
      <c r="H305" s="76">
        <v>0</v>
      </c>
      <c r="I305" s="215">
        <v>0</v>
      </c>
      <c r="J305" s="217">
        <v>0</v>
      </c>
      <c r="K305" s="217">
        <v>0</v>
      </c>
      <c r="L305" s="217">
        <v>60</v>
      </c>
      <c r="M305" s="217">
        <f t="shared" si="46"/>
        <v>60</v>
      </c>
    </row>
    <row r="306" spans="1:16" ht="22.5" x14ac:dyDescent="0.2">
      <c r="A306" s="207" t="s">
        <v>82</v>
      </c>
      <c r="B306" s="208">
        <v>4200056</v>
      </c>
      <c r="C306" s="209" t="s">
        <v>89</v>
      </c>
      <c r="D306" s="276" t="s">
        <v>86</v>
      </c>
      <c r="E306" s="276" t="s">
        <v>86</v>
      </c>
      <c r="F306" s="183" t="s">
        <v>293</v>
      </c>
      <c r="G306" s="83">
        <v>0</v>
      </c>
      <c r="H306" s="83">
        <v>0</v>
      </c>
      <c r="I306" s="211">
        <v>0</v>
      </c>
      <c r="J306" s="211">
        <v>0</v>
      </c>
      <c r="K306" s="211">
        <v>0</v>
      </c>
      <c r="L306" s="211">
        <f t="shared" ref="L306" si="68">+L307</f>
        <v>61</v>
      </c>
      <c r="M306" s="211">
        <f t="shared" si="46"/>
        <v>61</v>
      </c>
      <c r="N306" s="206" t="s">
        <v>65</v>
      </c>
      <c r="P306" s="225"/>
    </row>
    <row r="307" spans="1:16" ht="13.5" thickBot="1" x14ac:dyDescent="0.25">
      <c r="A307" s="213"/>
      <c r="B307" s="221" t="s">
        <v>96</v>
      </c>
      <c r="C307" s="307"/>
      <c r="D307" s="214">
        <v>3419</v>
      </c>
      <c r="E307" s="214">
        <v>5222</v>
      </c>
      <c r="F307" s="75" t="s">
        <v>99</v>
      </c>
      <c r="G307" s="76">
        <v>0</v>
      </c>
      <c r="H307" s="76">
        <v>0</v>
      </c>
      <c r="I307" s="215">
        <v>0</v>
      </c>
      <c r="J307" s="217">
        <v>0</v>
      </c>
      <c r="K307" s="217">
        <v>0</v>
      </c>
      <c r="L307" s="217">
        <v>61</v>
      </c>
      <c r="M307" s="217">
        <f t="shared" si="46"/>
        <v>61</v>
      </c>
    </row>
    <row r="308" spans="1:16" ht="22.5" x14ac:dyDescent="0.2">
      <c r="A308" s="207" t="s">
        <v>82</v>
      </c>
      <c r="B308" s="208">
        <v>4200057</v>
      </c>
      <c r="C308" s="209" t="s">
        <v>89</v>
      </c>
      <c r="D308" s="276" t="s">
        <v>86</v>
      </c>
      <c r="E308" s="276" t="s">
        <v>86</v>
      </c>
      <c r="F308" s="183" t="s">
        <v>294</v>
      </c>
      <c r="G308" s="83">
        <v>0</v>
      </c>
      <c r="H308" s="83">
        <v>0</v>
      </c>
      <c r="I308" s="211">
        <v>0</v>
      </c>
      <c r="J308" s="211">
        <v>0</v>
      </c>
      <c r="K308" s="211">
        <v>0</v>
      </c>
      <c r="L308" s="211">
        <f t="shared" ref="L308" si="69">+L309</f>
        <v>120</v>
      </c>
      <c r="M308" s="211">
        <f t="shared" si="46"/>
        <v>120</v>
      </c>
      <c r="N308" s="206" t="s">
        <v>65</v>
      </c>
      <c r="P308" s="225"/>
    </row>
    <row r="309" spans="1:16" ht="13.5" thickBot="1" x14ac:dyDescent="0.25">
      <c r="A309" s="213"/>
      <c r="B309" s="221" t="s">
        <v>96</v>
      </c>
      <c r="C309" s="307"/>
      <c r="D309" s="214">
        <v>3419</v>
      </c>
      <c r="E309" s="214">
        <v>5222</v>
      </c>
      <c r="F309" s="75" t="s">
        <v>99</v>
      </c>
      <c r="G309" s="76">
        <v>0</v>
      </c>
      <c r="H309" s="76">
        <v>0</v>
      </c>
      <c r="I309" s="215">
        <v>0</v>
      </c>
      <c r="J309" s="217">
        <v>0</v>
      </c>
      <c r="K309" s="217">
        <v>0</v>
      </c>
      <c r="L309" s="217">
        <v>120</v>
      </c>
      <c r="M309" s="217">
        <f t="shared" si="46"/>
        <v>120</v>
      </c>
    </row>
    <row r="310" spans="1:16" ht="22.5" x14ac:dyDescent="0.2">
      <c r="A310" s="207" t="s">
        <v>82</v>
      </c>
      <c r="B310" s="208">
        <v>4200058</v>
      </c>
      <c r="C310" s="209" t="s">
        <v>89</v>
      </c>
      <c r="D310" s="276" t="s">
        <v>86</v>
      </c>
      <c r="E310" s="276" t="s">
        <v>86</v>
      </c>
      <c r="F310" s="183" t="s">
        <v>295</v>
      </c>
      <c r="G310" s="83">
        <v>0</v>
      </c>
      <c r="H310" s="83">
        <v>0</v>
      </c>
      <c r="I310" s="211">
        <v>0</v>
      </c>
      <c r="J310" s="211">
        <v>0</v>
      </c>
      <c r="K310" s="211">
        <v>0</v>
      </c>
      <c r="L310" s="211">
        <f t="shared" ref="L310" si="70">+L311</f>
        <v>50</v>
      </c>
      <c r="M310" s="211">
        <f t="shared" si="46"/>
        <v>50</v>
      </c>
      <c r="N310" s="206" t="s">
        <v>65</v>
      </c>
      <c r="P310" s="225"/>
    </row>
    <row r="311" spans="1:16" ht="13.5" thickBot="1" x14ac:dyDescent="0.25">
      <c r="A311" s="213"/>
      <c r="B311" s="221" t="s">
        <v>96</v>
      </c>
      <c r="C311" s="307"/>
      <c r="D311" s="214">
        <v>3419</v>
      </c>
      <c r="E311" s="214">
        <v>5222</v>
      </c>
      <c r="F311" s="75" t="s">
        <v>99</v>
      </c>
      <c r="G311" s="76">
        <v>0</v>
      </c>
      <c r="H311" s="76">
        <v>0</v>
      </c>
      <c r="I311" s="215">
        <v>0</v>
      </c>
      <c r="J311" s="217">
        <v>0</v>
      </c>
      <c r="K311" s="217">
        <v>0</v>
      </c>
      <c r="L311" s="217">
        <v>50</v>
      </c>
      <c r="M311" s="217">
        <f t="shared" si="46"/>
        <v>50</v>
      </c>
    </row>
    <row r="312" spans="1:16" ht="22.5" x14ac:dyDescent="0.2">
      <c r="A312" s="207" t="s">
        <v>82</v>
      </c>
      <c r="B312" s="208">
        <v>4200059</v>
      </c>
      <c r="C312" s="209" t="s">
        <v>89</v>
      </c>
      <c r="D312" s="276" t="s">
        <v>86</v>
      </c>
      <c r="E312" s="276" t="s">
        <v>86</v>
      </c>
      <c r="F312" s="183" t="s">
        <v>296</v>
      </c>
      <c r="G312" s="83">
        <v>0</v>
      </c>
      <c r="H312" s="83">
        <v>0</v>
      </c>
      <c r="I312" s="211">
        <v>0</v>
      </c>
      <c r="J312" s="211">
        <v>0</v>
      </c>
      <c r="K312" s="211">
        <v>0</v>
      </c>
      <c r="L312" s="211">
        <f t="shared" ref="L312" si="71">+L313</f>
        <v>60</v>
      </c>
      <c r="M312" s="211">
        <f t="shared" si="46"/>
        <v>60</v>
      </c>
      <c r="N312" s="206" t="s">
        <v>65</v>
      </c>
      <c r="P312" s="225"/>
    </row>
    <row r="313" spans="1:16" ht="13.5" thickBot="1" x14ac:dyDescent="0.25">
      <c r="A313" s="213"/>
      <c r="B313" s="221" t="s">
        <v>96</v>
      </c>
      <c r="C313" s="307"/>
      <c r="D313" s="214">
        <v>3419</v>
      </c>
      <c r="E313" s="214">
        <v>5222</v>
      </c>
      <c r="F313" s="75" t="s">
        <v>99</v>
      </c>
      <c r="G313" s="76">
        <v>0</v>
      </c>
      <c r="H313" s="76">
        <v>0</v>
      </c>
      <c r="I313" s="215">
        <v>0</v>
      </c>
      <c r="J313" s="217">
        <v>0</v>
      </c>
      <c r="K313" s="217">
        <v>0</v>
      </c>
      <c r="L313" s="217">
        <v>60</v>
      </c>
      <c r="M313" s="217">
        <f t="shared" si="46"/>
        <v>60</v>
      </c>
    </row>
    <row r="314" spans="1:16" ht="22.5" x14ac:dyDescent="0.2">
      <c r="A314" s="207" t="s">
        <v>82</v>
      </c>
      <c r="B314" s="208">
        <v>4200060</v>
      </c>
      <c r="C314" s="209" t="s">
        <v>89</v>
      </c>
      <c r="D314" s="276" t="s">
        <v>86</v>
      </c>
      <c r="E314" s="276" t="s">
        <v>86</v>
      </c>
      <c r="F314" s="183" t="s">
        <v>297</v>
      </c>
      <c r="G314" s="83">
        <v>0</v>
      </c>
      <c r="H314" s="83">
        <v>0</v>
      </c>
      <c r="I314" s="211">
        <v>0</v>
      </c>
      <c r="J314" s="211">
        <v>0</v>
      </c>
      <c r="K314" s="211">
        <v>0</v>
      </c>
      <c r="L314" s="211">
        <f t="shared" ref="L314" si="72">+L315</f>
        <v>50</v>
      </c>
      <c r="M314" s="211">
        <f t="shared" si="46"/>
        <v>50</v>
      </c>
      <c r="N314" s="206" t="s">
        <v>65</v>
      </c>
      <c r="P314" s="225"/>
    </row>
    <row r="315" spans="1:16" ht="13.5" thickBot="1" x14ac:dyDescent="0.25">
      <c r="A315" s="213"/>
      <c r="B315" s="221" t="s">
        <v>96</v>
      </c>
      <c r="C315" s="307"/>
      <c r="D315" s="214">
        <v>3419</v>
      </c>
      <c r="E315" s="214">
        <v>5222</v>
      </c>
      <c r="F315" s="75" t="s">
        <v>99</v>
      </c>
      <c r="G315" s="76">
        <v>0</v>
      </c>
      <c r="H315" s="76">
        <v>0</v>
      </c>
      <c r="I315" s="215">
        <v>0</v>
      </c>
      <c r="J315" s="217">
        <v>0</v>
      </c>
      <c r="K315" s="217">
        <v>0</v>
      </c>
      <c r="L315" s="217">
        <v>50</v>
      </c>
      <c r="M315" s="217">
        <f t="shared" si="46"/>
        <v>50</v>
      </c>
    </row>
    <row r="316" spans="1:16" ht="22.5" x14ac:dyDescent="0.2">
      <c r="A316" s="207" t="s">
        <v>82</v>
      </c>
      <c r="B316" s="208">
        <v>4200061</v>
      </c>
      <c r="C316" s="209" t="s">
        <v>89</v>
      </c>
      <c r="D316" s="276" t="s">
        <v>86</v>
      </c>
      <c r="E316" s="276" t="s">
        <v>86</v>
      </c>
      <c r="F316" s="183" t="s">
        <v>298</v>
      </c>
      <c r="G316" s="83">
        <v>0</v>
      </c>
      <c r="H316" s="83">
        <v>0</v>
      </c>
      <c r="I316" s="211">
        <v>0</v>
      </c>
      <c r="J316" s="211">
        <v>0</v>
      </c>
      <c r="K316" s="211">
        <v>0</v>
      </c>
      <c r="L316" s="211">
        <f t="shared" ref="L316" si="73">+L317</f>
        <v>50</v>
      </c>
      <c r="M316" s="211">
        <f t="shared" si="46"/>
        <v>50</v>
      </c>
      <c r="N316" s="206" t="s">
        <v>65</v>
      </c>
      <c r="P316" s="225"/>
    </row>
    <row r="317" spans="1:16" ht="13.5" thickBot="1" x14ac:dyDescent="0.25">
      <c r="A317" s="213"/>
      <c r="B317" s="221" t="s">
        <v>96</v>
      </c>
      <c r="C317" s="307"/>
      <c r="D317" s="214">
        <v>3419</v>
      </c>
      <c r="E317" s="214">
        <v>5222</v>
      </c>
      <c r="F317" s="75" t="s">
        <v>99</v>
      </c>
      <c r="G317" s="76">
        <v>0</v>
      </c>
      <c r="H317" s="76">
        <v>0</v>
      </c>
      <c r="I317" s="215">
        <v>0</v>
      </c>
      <c r="J317" s="217">
        <v>0</v>
      </c>
      <c r="K317" s="217">
        <v>0</v>
      </c>
      <c r="L317" s="217">
        <v>50</v>
      </c>
      <c r="M317" s="217">
        <f t="shared" si="46"/>
        <v>50</v>
      </c>
    </row>
    <row r="318" spans="1:16" ht="22.5" x14ac:dyDescent="0.2">
      <c r="A318" s="207" t="s">
        <v>82</v>
      </c>
      <c r="B318" s="208">
        <v>4200062</v>
      </c>
      <c r="C318" s="209" t="s">
        <v>89</v>
      </c>
      <c r="D318" s="276" t="s">
        <v>86</v>
      </c>
      <c r="E318" s="276" t="s">
        <v>86</v>
      </c>
      <c r="F318" s="183" t="s">
        <v>299</v>
      </c>
      <c r="G318" s="83">
        <v>0</v>
      </c>
      <c r="H318" s="83">
        <v>0</v>
      </c>
      <c r="I318" s="211">
        <v>0</v>
      </c>
      <c r="J318" s="211">
        <v>0</v>
      </c>
      <c r="K318" s="211">
        <v>0</v>
      </c>
      <c r="L318" s="211">
        <f t="shared" ref="L318" si="74">+L319</f>
        <v>50</v>
      </c>
      <c r="M318" s="211">
        <f t="shared" si="46"/>
        <v>50</v>
      </c>
      <c r="N318" s="206" t="s">
        <v>65</v>
      </c>
      <c r="P318" s="225"/>
    </row>
    <row r="319" spans="1:16" ht="13.5" thickBot="1" x14ac:dyDescent="0.25">
      <c r="A319" s="213"/>
      <c r="B319" s="221" t="s">
        <v>96</v>
      </c>
      <c r="C319" s="307"/>
      <c r="D319" s="214">
        <v>3419</v>
      </c>
      <c r="E319" s="214">
        <v>5222</v>
      </c>
      <c r="F319" s="75" t="s">
        <v>99</v>
      </c>
      <c r="G319" s="76">
        <v>0</v>
      </c>
      <c r="H319" s="76">
        <v>0</v>
      </c>
      <c r="I319" s="215">
        <v>0</v>
      </c>
      <c r="J319" s="217">
        <v>0</v>
      </c>
      <c r="K319" s="217">
        <v>0</v>
      </c>
      <c r="L319" s="217">
        <v>50</v>
      </c>
      <c r="M319" s="217">
        <f t="shared" si="46"/>
        <v>50</v>
      </c>
    </row>
    <row r="320" spans="1:16" ht="22.5" x14ac:dyDescent="0.2">
      <c r="A320" s="207" t="s">
        <v>82</v>
      </c>
      <c r="B320" s="208">
        <v>4200063</v>
      </c>
      <c r="C320" s="209" t="s">
        <v>89</v>
      </c>
      <c r="D320" s="276" t="s">
        <v>86</v>
      </c>
      <c r="E320" s="276" t="s">
        <v>86</v>
      </c>
      <c r="F320" s="183" t="s">
        <v>300</v>
      </c>
      <c r="G320" s="83">
        <v>0</v>
      </c>
      <c r="H320" s="83">
        <v>0</v>
      </c>
      <c r="I320" s="211">
        <v>0</v>
      </c>
      <c r="J320" s="211">
        <v>0</v>
      </c>
      <c r="K320" s="211">
        <v>0</v>
      </c>
      <c r="L320" s="211">
        <f t="shared" ref="L320" si="75">+L321</f>
        <v>81</v>
      </c>
      <c r="M320" s="211">
        <f t="shared" si="46"/>
        <v>81</v>
      </c>
      <c r="N320" s="206" t="s">
        <v>65</v>
      </c>
      <c r="P320" s="225"/>
    </row>
    <row r="321" spans="1:16" ht="13.5" thickBot="1" x14ac:dyDescent="0.25">
      <c r="A321" s="213"/>
      <c r="B321" s="221" t="s">
        <v>96</v>
      </c>
      <c r="C321" s="307"/>
      <c r="D321" s="214">
        <v>3419</v>
      </c>
      <c r="E321" s="214">
        <v>5222</v>
      </c>
      <c r="F321" s="75" t="s">
        <v>99</v>
      </c>
      <c r="G321" s="76">
        <v>0</v>
      </c>
      <c r="H321" s="76">
        <v>0</v>
      </c>
      <c r="I321" s="215">
        <v>0</v>
      </c>
      <c r="J321" s="217">
        <v>0</v>
      </c>
      <c r="K321" s="217">
        <v>0</v>
      </c>
      <c r="L321" s="217">
        <v>81</v>
      </c>
      <c r="M321" s="217">
        <f t="shared" si="46"/>
        <v>81</v>
      </c>
    </row>
    <row r="322" spans="1:16" ht="22.5" x14ac:dyDescent="0.2">
      <c r="A322" s="207" t="s">
        <v>82</v>
      </c>
      <c r="B322" s="208">
        <v>4200064</v>
      </c>
      <c r="C322" s="209" t="s">
        <v>89</v>
      </c>
      <c r="D322" s="276" t="s">
        <v>86</v>
      </c>
      <c r="E322" s="276" t="s">
        <v>86</v>
      </c>
      <c r="F322" s="183" t="s">
        <v>301</v>
      </c>
      <c r="G322" s="83">
        <v>0</v>
      </c>
      <c r="H322" s="83">
        <v>0</v>
      </c>
      <c r="I322" s="211">
        <v>0</v>
      </c>
      <c r="J322" s="211">
        <v>0</v>
      </c>
      <c r="K322" s="211">
        <v>0</v>
      </c>
      <c r="L322" s="211">
        <f t="shared" ref="L322" si="76">+L323</f>
        <v>50</v>
      </c>
      <c r="M322" s="211">
        <f t="shared" si="46"/>
        <v>50</v>
      </c>
      <c r="N322" s="206" t="s">
        <v>65</v>
      </c>
      <c r="P322" s="225"/>
    </row>
    <row r="323" spans="1:16" ht="13.5" thickBot="1" x14ac:dyDescent="0.25">
      <c r="A323" s="213"/>
      <c r="B323" s="221" t="s">
        <v>96</v>
      </c>
      <c r="C323" s="307"/>
      <c r="D323" s="214">
        <v>3419</v>
      </c>
      <c r="E323" s="214">
        <v>5222</v>
      </c>
      <c r="F323" s="75" t="s">
        <v>99</v>
      </c>
      <c r="G323" s="76">
        <v>0</v>
      </c>
      <c r="H323" s="76">
        <v>0</v>
      </c>
      <c r="I323" s="215">
        <v>0</v>
      </c>
      <c r="J323" s="217">
        <v>0</v>
      </c>
      <c r="K323" s="217">
        <v>0</v>
      </c>
      <c r="L323" s="217">
        <v>50</v>
      </c>
      <c r="M323" s="217">
        <f t="shared" si="46"/>
        <v>50</v>
      </c>
    </row>
    <row r="324" spans="1:16" ht="22.5" x14ac:dyDescent="0.2">
      <c r="A324" s="207" t="s">
        <v>82</v>
      </c>
      <c r="B324" s="208">
        <v>4200065</v>
      </c>
      <c r="C324" s="209" t="s">
        <v>89</v>
      </c>
      <c r="D324" s="276" t="s">
        <v>86</v>
      </c>
      <c r="E324" s="276" t="s">
        <v>86</v>
      </c>
      <c r="F324" s="183" t="s">
        <v>302</v>
      </c>
      <c r="G324" s="83">
        <v>0</v>
      </c>
      <c r="H324" s="83">
        <v>0</v>
      </c>
      <c r="I324" s="211">
        <v>0</v>
      </c>
      <c r="J324" s="211">
        <v>0</v>
      </c>
      <c r="K324" s="211">
        <v>0</v>
      </c>
      <c r="L324" s="211">
        <f t="shared" ref="L324" si="77">+L325</f>
        <v>60</v>
      </c>
      <c r="M324" s="211">
        <f t="shared" si="46"/>
        <v>60</v>
      </c>
      <c r="N324" s="206" t="s">
        <v>65</v>
      </c>
      <c r="P324" s="225"/>
    </row>
    <row r="325" spans="1:16" ht="13.5" thickBot="1" x14ac:dyDescent="0.25">
      <c r="A325" s="213"/>
      <c r="B325" s="221" t="s">
        <v>96</v>
      </c>
      <c r="C325" s="307"/>
      <c r="D325" s="214">
        <v>3419</v>
      </c>
      <c r="E325" s="214">
        <v>5222</v>
      </c>
      <c r="F325" s="75" t="s">
        <v>99</v>
      </c>
      <c r="G325" s="76">
        <v>0</v>
      </c>
      <c r="H325" s="76">
        <v>0</v>
      </c>
      <c r="I325" s="215">
        <v>0</v>
      </c>
      <c r="J325" s="217">
        <v>0</v>
      </c>
      <c r="K325" s="217">
        <v>0</v>
      </c>
      <c r="L325" s="217">
        <v>60</v>
      </c>
      <c r="M325" s="217">
        <f t="shared" si="46"/>
        <v>60</v>
      </c>
    </row>
    <row r="326" spans="1:16" ht="22.5" x14ac:dyDescent="0.2">
      <c r="A326" s="207" t="s">
        <v>82</v>
      </c>
      <c r="B326" s="208">
        <v>4200066</v>
      </c>
      <c r="C326" s="209" t="s">
        <v>89</v>
      </c>
      <c r="D326" s="276" t="s">
        <v>86</v>
      </c>
      <c r="E326" s="276" t="s">
        <v>86</v>
      </c>
      <c r="F326" s="183" t="s">
        <v>303</v>
      </c>
      <c r="G326" s="83">
        <v>0</v>
      </c>
      <c r="H326" s="83">
        <v>0</v>
      </c>
      <c r="I326" s="211">
        <v>0</v>
      </c>
      <c r="J326" s="211">
        <v>0</v>
      </c>
      <c r="K326" s="211">
        <v>0</v>
      </c>
      <c r="L326" s="211">
        <f t="shared" ref="L326" si="78">+L327</f>
        <v>120</v>
      </c>
      <c r="M326" s="211">
        <f t="shared" ref="M326:M351" si="79">+K326+L326</f>
        <v>120</v>
      </c>
      <c r="N326" s="206" t="s">
        <v>65</v>
      </c>
      <c r="P326" s="225"/>
    </row>
    <row r="327" spans="1:16" ht="13.5" thickBot="1" x14ac:dyDescent="0.25">
      <c r="A327" s="213"/>
      <c r="B327" s="221" t="s">
        <v>96</v>
      </c>
      <c r="C327" s="307"/>
      <c r="D327" s="214">
        <v>3419</v>
      </c>
      <c r="E327" s="214">
        <v>5222</v>
      </c>
      <c r="F327" s="75" t="s">
        <v>99</v>
      </c>
      <c r="G327" s="76">
        <v>0</v>
      </c>
      <c r="H327" s="76">
        <v>0</v>
      </c>
      <c r="I327" s="215">
        <v>0</v>
      </c>
      <c r="J327" s="217">
        <v>0</v>
      </c>
      <c r="K327" s="217">
        <v>0</v>
      </c>
      <c r="L327" s="217">
        <v>120</v>
      </c>
      <c r="M327" s="217">
        <f t="shared" si="79"/>
        <v>120</v>
      </c>
    </row>
    <row r="328" spans="1:16" ht="33.75" x14ac:dyDescent="0.2">
      <c r="A328" s="207" t="s">
        <v>82</v>
      </c>
      <c r="B328" s="208">
        <v>4200067</v>
      </c>
      <c r="C328" s="209" t="s">
        <v>89</v>
      </c>
      <c r="D328" s="276" t="s">
        <v>86</v>
      </c>
      <c r="E328" s="276" t="s">
        <v>86</v>
      </c>
      <c r="F328" s="183" t="s">
        <v>304</v>
      </c>
      <c r="G328" s="83">
        <v>0</v>
      </c>
      <c r="H328" s="83">
        <v>0</v>
      </c>
      <c r="I328" s="211">
        <v>0</v>
      </c>
      <c r="J328" s="211">
        <v>0</v>
      </c>
      <c r="K328" s="211">
        <v>0</v>
      </c>
      <c r="L328" s="211">
        <f t="shared" ref="L328" si="80">+L329</f>
        <v>106</v>
      </c>
      <c r="M328" s="211">
        <f t="shared" si="79"/>
        <v>106</v>
      </c>
      <c r="N328" s="206" t="s">
        <v>65</v>
      </c>
      <c r="P328" s="225"/>
    </row>
    <row r="329" spans="1:16" ht="13.5" thickBot="1" x14ac:dyDescent="0.25">
      <c r="A329" s="213"/>
      <c r="B329" s="221" t="s">
        <v>96</v>
      </c>
      <c r="C329" s="307"/>
      <c r="D329" s="214">
        <v>3419</v>
      </c>
      <c r="E329" s="214">
        <v>5222</v>
      </c>
      <c r="F329" s="75" t="s">
        <v>99</v>
      </c>
      <c r="G329" s="76">
        <v>0</v>
      </c>
      <c r="H329" s="76">
        <v>0</v>
      </c>
      <c r="I329" s="215">
        <v>0</v>
      </c>
      <c r="J329" s="217">
        <v>0</v>
      </c>
      <c r="K329" s="217">
        <v>0</v>
      </c>
      <c r="L329" s="217">
        <v>106</v>
      </c>
      <c r="M329" s="217">
        <f t="shared" si="79"/>
        <v>106</v>
      </c>
    </row>
    <row r="330" spans="1:16" ht="22.5" x14ac:dyDescent="0.2">
      <c r="A330" s="207" t="s">
        <v>82</v>
      </c>
      <c r="B330" s="208">
        <v>4200068</v>
      </c>
      <c r="C330" s="209" t="s">
        <v>89</v>
      </c>
      <c r="D330" s="276" t="s">
        <v>86</v>
      </c>
      <c r="E330" s="276" t="s">
        <v>86</v>
      </c>
      <c r="F330" s="183" t="s">
        <v>305</v>
      </c>
      <c r="G330" s="83">
        <v>0</v>
      </c>
      <c r="H330" s="83">
        <v>0</v>
      </c>
      <c r="I330" s="211">
        <v>0</v>
      </c>
      <c r="J330" s="211">
        <v>0</v>
      </c>
      <c r="K330" s="211">
        <v>0</v>
      </c>
      <c r="L330" s="211">
        <f t="shared" ref="L330" si="81">+L331</f>
        <v>120</v>
      </c>
      <c r="M330" s="211">
        <f t="shared" si="79"/>
        <v>120</v>
      </c>
      <c r="N330" s="206" t="s">
        <v>65</v>
      </c>
      <c r="P330" s="225"/>
    </row>
    <row r="331" spans="1:16" ht="13.5" thickBot="1" x14ac:dyDescent="0.25">
      <c r="A331" s="213"/>
      <c r="B331" s="221" t="s">
        <v>96</v>
      </c>
      <c r="C331" s="307"/>
      <c r="D331" s="214">
        <v>3419</v>
      </c>
      <c r="E331" s="214">
        <v>5222</v>
      </c>
      <c r="F331" s="75" t="s">
        <v>99</v>
      </c>
      <c r="G331" s="76">
        <v>0</v>
      </c>
      <c r="H331" s="76">
        <v>0</v>
      </c>
      <c r="I331" s="215">
        <v>0</v>
      </c>
      <c r="J331" s="217">
        <v>0</v>
      </c>
      <c r="K331" s="217">
        <v>0</v>
      </c>
      <c r="L331" s="217">
        <v>120</v>
      </c>
      <c r="M331" s="217">
        <f t="shared" si="79"/>
        <v>120</v>
      </c>
    </row>
    <row r="332" spans="1:16" ht="33.75" x14ac:dyDescent="0.2">
      <c r="A332" s="207" t="s">
        <v>82</v>
      </c>
      <c r="B332" s="208">
        <v>4200069</v>
      </c>
      <c r="C332" s="209" t="s">
        <v>89</v>
      </c>
      <c r="D332" s="276" t="s">
        <v>86</v>
      </c>
      <c r="E332" s="276" t="s">
        <v>86</v>
      </c>
      <c r="F332" s="183" t="s">
        <v>306</v>
      </c>
      <c r="G332" s="83">
        <v>0</v>
      </c>
      <c r="H332" s="83">
        <v>0</v>
      </c>
      <c r="I332" s="211">
        <v>0</v>
      </c>
      <c r="J332" s="211">
        <v>0</v>
      </c>
      <c r="K332" s="211">
        <v>0</v>
      </c>
      <c r="L332" s="211">
        <f t="shared" ref="L332" si="82">+L333</f>
        <v>50</v>
      </c>
      <c r="M332" s="211">
        <f t="shared" si="79"/>
        <v>50</v>
      </c>
      <c r="N332" s="206" t="s">
        <v>65</v>
      </c>
      <c r="P332" s="225"/>
    </row>
    <row r="333" spans="1:16" ht="13.5" thickBot="1" x14ac:dyDescent="0.25">
      <c r="A333" s="213"/>
      <c r="B333" s="221" t="s">
        <v>96</v>
      </c>
      <c r="C333" s="307"/>
      <c r="D333" s="214">
        <v>3419</v>
      </c>
      <c r="E333" s="214">
        <v>5222</v>
      </c>
      <c r="F333" s="75" t="s">
        <v>99</v>
      </c>
      <c r="G333" s="76">
        <v>0</v>
      </c>
      <c r="H333" s="76">
        <v>0</v>
      </c>
      <c r="I333" s="215">
        <v>0</v>
      </c>
      <c r="J333" s="217">
        <v>0</v>
      </c>
      <c r="K333" s="217">
        <v>0</v>
      </c>
      <c r="L333" s="217">
        <v>50</v>
      </c>
      <c r="M333" s="217">
        <f t="shared" si="79"/>
        <v>50</v>
      </c>
    </row>
    <row r="334" spans="1:16" ht="33.75" x14ac:dyDescent="0.2">
      <c r="A334" s="207" t="s">
        <v>82</v>
      </c>
      <c r="B334" s="208">
        <v>4200070</v>
      </c>
      <c r="C334" s="209" t="s">
        <v>89</v>
      </c>
      <c r="D334" s="276" t="s">
        <v>86</v>
      </c>
      <c r="E334" s="276" t="s">
        <v>86</v>
      </c>
      <c r="F334" s="183" t="s">
        <v>307</v>
      </c>
      <c r="G334" s="83">
        <v>0</v>
      </c>
      <c r="H334" s="83">
        <v>0</v>
      </c>
      <c r="I334" s="211">
        <v>0</v>
      </c>
      <c r="J334" s="211">
        <v>0</v>
      </c>
      <c r="K334" s="211">
        <v>0</v>
      </c>
      <c r="L334" s="211">
        <f t="shared" ref="L334" si="83">+L335</f>
        <v>120</v>
      </c>
      <c r="M334" s="211">
        <f t="shared" si="79"/>
        <v>120</v>
      </c>
      <c r="N334" s="206" t="s">
        <v>65</v>
      </c>
      <c r="P334" s="225"/>
    </row>
    <row r="335" spans="1:16" ht="13.5" thickBot="1" x14ac:dyDescent="0.25">
      <c r="A335" s="213"/>
      <c r="B335" s="221" t="s">
        <v>96</v>
      </c>
      <c r="C335" s="307"/>
      <c r="D335" s="214">
        <v>3419</v>
      </c>
      <c r="E335" s="214">
        <v>5222</v>
      </c>
      <c r="F335" s="75" t="s">
        <v>99</v>
      </c>
      <c r="G335" s="76">
        <v>0</v>
      </c>
      <c r="H335" s="76">
        <v>0</v>
      </c>
      <c r="I335" s="215">
        <v>0</v>
      </c>
      <c r="J335" s="217">
        <v>0</v>
      </c>
      <c r="K335" s="217">
        <v>0</v>
      </c>
      <c r="L335" s="217">
        <v>120</v>
      </c>
      <c r="M335" s="217">
        <f t="shared" si="79"/>
        <v>120</v>
      </c>
    </row>
    <row r="336" spans="1:16" ht="22.5" x14ac:dyDescent="0.2">
      <c r="A336" s="207" t="s">
        <v>82</v>
      </c>
      <c r="B336" s="208">
        <v>4200071</v>
      </c>
      <c r="C336" s="209" t="s">
        <v>89</v>
      </c>
      <c r="D336" s="276" t="s">
        <v>86</v>
      </c>
      <c r="E336" s="276" t="s">
        <v>86</v>
      </c>
      <c r="F336" s="183" t="s">
        <v>308</v>
      </c>
      <c r="G336" s="83">
        <v>0</v>
      </c>
      <c r="H336" s="83">
        <v>0</v>
      </c>
      <c r="I336" s="211">
        <v>0</v>
      </c>
      <c r="J336" s="211">
        <v>0</v>
      </c>
      <c r="K336" s="211">
        <v>0</v>
      </c>
      <c r="L336" s="211">
        <f t="shared" ref="L336" si="84">+L337</f>
        <v>58</v>
      </c>
      <c r="M336" s="211">
        <f t="shared" si="79"/>
        <v>58</v>
      </c>
      <c r="N336" s="206" t="s">
        <v>65</v>
      </c>
      <c r="P336" s="225"/>
    </row>
    <row r="337" spans="1:16" ht="13.5" thickBot="1" x14ac:dyDescent="0.25">
      <c r="A337" s="213"/>
      <c r="B337" s="221" t="s">
        <v>96</v>
      </c>
      <c r="C337" s="307"/>
      <c r="D337" s="214">
        <v>3419</v>
      </c>
      <c r="E337" s="214">
        <v>5222</v>
      </c>
      <c r="F337" s="75" t="s">
        <v>99</v>
      </c>
      <c r="G337" s="76">
        <v>0</v>
      </c>
      <c r="H337" s="76">
        <v>0</v>
      </c>
      <c r="I337" s="215">
        <v>0</v>
      </c>
      <c r="J337" s="217">
        <v>0</v>
      </c>
      <c r="K337" s="217">
        <v>0</v>
      </c>
      <c r="L337" s="217">
        <v>58</v>
      </c>
      <c r="M337" s="217">
        <f t="shared" si="79"/>
        <v>58</v>
      </c>
    </row>
    <row r="338" spans="1:16" ht="22.5" x14ac:dyDescent="0.2">
      <c r="A338" s="207" t="s">
        <v>82</v>
      </c>
      <c r="B338" s="208">
        <v>4200072</v>
      </c>
      <c r="C338" s="209" t="s">
        <v>89</v>
      </c>
      <c r="D338" s="276" t="s">
        <v>86</v>
      </c>
      <c r="E338" s="276" t="s">
        <v>86</v>
      </c>
      <c r="F338" s="183" t="s">
        <v>309</v>
      </c>
      <c r="G338" s="83">
        <v>0</v>
      </c>
      <c r="H338" s="83">
        <v>0</v>
      </c>
      <c r="I338" s="211">
        <v>0</v>
      </c>
      <c r="J338" s="211">
        <v>0</v>
      </c>
      <c r="K338" s="211">
        <v>0</v>
      </c>
      <c r="L338" s="211">
        <f t="shared" ref="L338" si="85">+L339</f>
        <v>114</v>
      </c>
      <c r="M338" s="211">
        <f t="shared" si="79"/>
        <v>114</v>
      </c>
      <c r="N338" s="206" t="s">
        <v>65</v>
      </c>
      <c r="P338" s="225"/>
    </row>
    <row r="339" spans="1:16" ht="13.5" thickBot="1" x14ac:dyDescent="0.25">
      <c r="A339" s="213"/>
      <c r="B339" s="221" t="s">
        <v>96</v>
      </c>
      <c r="C339" s="307"/>
      <c r="D339" s="214">
        <v>3419</v>
      </c>
      <c r="E339" s="214">
        <v>5222</v>
      </c>
      <c r="F339" s="75" t="s">
        <v>99</v>
      </c>
      <c r="G339" s="76">
        <v>0</v>
      </c>
      <c r="H339" s="76">
        <v>0</v>
      </c>
      <c r="I339" s="215">
        <v>0</v>
      </c>
      <c r="J339" s="217">
        <v>0</v>
      </c>
      <c r="K339" s="217">
        <v>0</v>
      </c>
      <c r="L339" s="217">
        <v>114</v>
      </c>
      <c r="M339" s="217">
        <f t="shared" si="79"/>
        <v>114</v>
      </c>
    </row>
    <row r="340" spans="1:16" ht="33.75" x14ac:dyDescent="0.2">
      <c r="A340" s="207" t="s">
        <v>82</v>
      </c>
      <c r="B340" s="208">
        <v>4200073</v>
      </c>
      <c r="C340" s="209" t="s">
        <v>89</v>
      </c>
      <c r="D340" s="276" t="s">
        <v>86</v>
      </c>
      <c r="E340" s="276" t="s">
        <v>86</v>
      </c>
      <c r="F340" s="183" t="s">
        <v>310</v>
      </c>
      <c r="G340" s="83">
        <v>0</v>
      </c>
      <c r="H340" s="83">
        <v>0</v>
      </c>
      <c r="I340" s="211">
        <v>0</v>
      </c>
      <c r="J340" s="211">
        <v>0</v>
      </c>
      <c r="K340" s="211">
        <v>0</v>
      </c>
      <c r="L340" s="211">
        <f t="shared" ref="L340" si="86">+L341</f>
        <v>50</v>
      </c>
      <c r="M340" s="211">
        <f t="shared" si="79"/>
        <v>50</v>
      </c>
      <c r="N340" s="206" t="s">
        <v>65</v>
      </c>
      <c r="P340" s="225"/>
    </row>
    <row r="341" spans="1:16" ht="13.5" thickBot="1" x14ac:dyDescent="0.25">
      <c r="A341" s="213"/>
      <c r="B341" s="221" t="s">
        <v>96</v>
      </c>
      <c r="C341" s="307"/>
      <c r="D341" s="214">
        <v>3419</v>
      </c>
      <c r="E341" s="214">
        <v>5222</v>
      </c>
      <c r="F341" s="75" t="s">
        <v>99</v>
      </c>
      <c r="G341" s="76">
        <v>0</v>
      </c>
      <c r="H341" s="76">
        <v>0</v>
      </c>
      <c r="I341" s="215">
        <v>0</v>
      </c>
      <c r="J341" s="217">
        <v>0</v>
      </c>
      <c r="K341" s="217">
        <v>0</v>
      </c>
      <c r="L341" s="217">
        <v>50</v>
      </c>
      <c r="M341" s="217">
        <f t="shared" si="79"/>
        <v>50</v>
      </c>
    </row>
    <row r="342" spans="1:16" ht="22.5" x14ac:dyDescent="0.2">
      <c r="A342" s="207" t="s">
        <v>82</v>
      </c>
      <c r="B342" s="208">
        <v>4200074</v>
      </c>
      <c r="C342" s="209" t="s">
        <v>89</v>
      </c>
      <c r="D342" s="276" t="s">
        <v>86</v>
      </c>
      <c r="E342" s="276" t="s">
        <v>86</v>
      </c>
      <c r="F342" s="183" t="s">
        <v>311</v>
      </c>
      <c r="G342" s="83">
        <v>0</v>
      </c>
      <c r="H342" s="83">
        <v>0</v>
      </c>
      <c r="I342" s="211">
        <v>0</v>
      </c>
      <c r="J342" s="211">
        <v>0</v>
      </c>
      <c r="K342" s="211">
        <v>0</v>
      </c>
      <c r="L342" s="211">
        <f t="shared" ref="L342" si="87">+L343</f>
        <v>50</v>
      </c>
      <c r="M342" s="211">
        <f t="shared" si="79"/>
        <v>50</v>
      </c>
      <c r="N342" s="206" t="s">
        <v>65</v>
      </c>
      <c r="P342" s="225"/>
    </row>
    <row r="343" spans="1:16" ht="13.5" thickBot="1" x14ac:dyDescent="0.25">
      <c r="A343" s="213"/>
      <c r="B343" s="221" t="s">
        <v>96</v>
      </c>
      <c r="C343" s="307"/>
      <c r="D343" s="214">
        <v>3419</v>
      </c>
      <c r="E343" s="214">
        <v>5222</v>
      </c>
      <c r="F343" s="75" t="s">
        <v>99</v>
      </c>
      <c r="G343" s="76">
        <v>0</v>
      </c>
      <c r="H343" s="76">
        <v>0</v>
      </c>
      <c r="I343" s="215">
        <v>0</v>
      </c>
      <c r="J343" s="217">
        <v>0</v>
      </c>
      <c r="K343" s="217">
        <v>0</v>
      </c>
      <c r="L343" s="217">
        <v>50</v>
      </c>
      <c r="M343" s="217">
        <f t="shared" si="79"/>
        <v>50</v>
      </c>
    </row>
    <row r="344" spans="1:16" ht="33.75" x14ac:dyDescent="0.2">
      <c r="A344" s="207" t="s">
        <v>82</v>
      </c>
      <c r="B344" s="208">
        <v>4200075</v>
      </c>
      <c r="C344" s="209" t="s">
        <v>89</v>
      </c>
      <c r="D344" s="276" t="s">
        <v>86</v>
      </c>
      <c r="E344" s="276" t="s">
        <v>86</v>
      </c>
      <c r="F344" s="183" t="s">
        <v>312</v>
      </c>
      <c r="G344" s="83">
        <v>0</v>
      </c>
      <c r="H344" s="83">
        <v>0</v>
      </c>
      <c r="I344" s="211">
        <v>0</v>
      </c>
      <c r="J344" s="211">
        <v>0</v>
      </c>
      <c r="K344" s="211">
        <v>0</v>
      </c>
      <c r="L344" s="211">
        <f t="shared" ref="L344" si="88">+L345</f>
        <v>120</v>
      </c>
      <c r="M344" s="211">
        <f t="shared" si="79"/>
        <v>120</v>
      </c>
      <c r="N344" s="206" t="s">
        <v>65</v>
      </c>
      <c r="P344" s="225"/>
    </row>
    <row r="345" spans="1:16" ht="13.5" thickBot="1" x14ac:dyDescent="0.25">
      <c r="A345" s="213"/>
      <c r="B345" s="221" t="s">
        <v>96</v>
      </c>
      <c r="C345" s="307"/>
      <c r="D345" s="214">
        <v>3419</v>
      </c>
      <c r="E345" s="214">
        <v>5222</v>
      </c>
      <c r="F345" s="75" t="s">
        <v>99</v>
      </c>
      <c r="G345" s="76">
        <v>0</v>
      </c>
      <c r="H345" s="76">
        <v>0</v>
      </c>
      <c r="I345" s="215">
        <v>0</v>
      </c>
      <c r="J345" s="217">
        <v>0</v>
      </c>
      <c r="K345" s="217">
        <v>0</v>
      </c>
      <c r="L345" s="217">
        <v>120</v>
      </c>
      <c r="M345" s="217">
        <f t="shared" si="79"/>
        <v>120</v>
      </c>
    </row>
    <row r="346" spans="1:16" ht="33.75" x14ac:dyDescent="0.2">
      <c r="A346" s="207" t="s">
        <v>82</v>
      </c>
      <c r="B346" s="208">
        <v>4200076</v>
      </c>
      <c r="C346" s="209" t="s">
        <v>89</v>
      </c>
      <c r="D346" s="276" t="s">
        <v>86</v>
      </c>
      <c r="E346" s="276" t="s">
        <v>86</v>
      </c>
      <c r="F346" s="183" t="s">
        <v>313</v>
      </c>
      <c r="G346" s="83">
        <v>0</v>
      </c>
      <c r="H346" s="83">
        <v>0</v>
      </c>
      <c r="I346" s="211">
        <v>0</v>
      </c>
      <c r="J346" s="211">
        <v>0</v>
      </c>
      <c r="K346" s="211">
        <v>0</v>
      </c>
      <c r="L346" s="211">
        <f t="shared" ref="L346" si="89">+L347</f>
        <v>78</v>
      </c>
      <c r="M346" s="211">
        <f t="shared" si="79"/>
        <v>78</v>
      </c>
      <c r="N346" s="206" t="s">
        <v>65</v>
      </c>
      <c r="P346" s="225"/>
    </row>
    <row r="347" spans="1:16" ht="13.5" thickBot="1" x14ac:dyDescent="0.25">
      <c r="A347" s="213"/>
      <c r="B347" s="221" t="s">
        <v>96</v>
      </c>
      <c r="C347" s="307"/>
      <c r="D347" s="214">
        <v>3419</v>
      </c>
      <c r="E347" s="214">
        <v>5222</v>
      </c>
      <c r="F347" s="75" t="s">
        <v>99</v>
      </c>
      <c r="G347" s="76">
        <v>0</v>
      </c>
      <c r="H347" s="76">
        <v>0</v>
      </c>
      <c r="I347" s="215">
        <v>0</v>
      </c>
      <c r="J347" s="217">
        <v>0</v>
      </c>
      <c r="K347" s="217">
        <v>0</v>
      </c>
      <c r="L347" s="217">
        <v>78</v>
      </c>
      <c r="M347" s="217">
        <f t="shared" si="79"/>
        <v>78</v>
      </c>
    </row>
    <row r="348" spans="1:16" ht="33.75" x14ac:dyDescent="0.2">
      <c r="A348" s="207" t="s">
        <v>82</v>
      </c>
      <c r="B348" s="208">
        <v>4200077</v>
      </c>
      <c r="C348" s="209" t="s">
        <v>89</v>
      </c>
      <c r="D348" s="276" t="s">
        <v>86</v>
      </c>
      <c r="E348" s="276" t="s">
        <v>86</v>
      </c>
      <c r="F348" s="183" t="s">
        <v>314</v>
      </c>
      <c r="G348" s="83">
        <v>0</v>
      </c>
      <c r="H348" s="83">
        <v>0</v>
      </c>
      <c r="I348" s="211">
        <v>0</v>
      </c>
      <c r="J348" s="211">
        <v>0</v>
      </c>
      <c r="K348" s="211">
        <v>0</v>
      </c>
      <c r="L348" s="211">
        <f t="shared" ref="L348" si="90">+L349</f>
        <v>78</v>
      </c>
      <c r="M348" s="211">
        <f t="shared" si="79"/>
        <v>78</v>
      </c>
      <c r="N348" s="206" t="s">
        <v>65</v>
      </c>
      <c r="P348" s="225"/>
    </row>
    <row r="349" spans="1:16" ht="13.5" thickBot="1" x14ac:dyDescent="0.25">
      <c r="A349" s="213"/>
      <c r="B349" s="221" t="s">
        <v>96</v>
      </c>
      <c r="C349" s="307"/>
      <c r="D349" s="214">
        <v>3419</v>
      </c>
      <c r="E349" s="214">
        <v>5222</v>
      </c>
      <c r="F349" s="75" t="s">
        <v>99</v>
      </c>
      <c r="G349" s="76">
        <v>0</v>
      </c>
      <c r="H349" s="76">
        <v>0</v>
      </c>
      <c r="I349" s="215">
        <v>0</v>
      </c>
      <c r="J349" s="217">
        <v>0</v>
      </c>
      <c r="K349" s="217">
        <v>0</v>
      </c>
      <c r="L349" s="217">
        <v>78</v>
      </c>
      <c r="M349" s="217">
        <f t="shared" si="79"/>
        <v>78</v>
      </c>
    </row>
    <row r="350" spans="1:16" ht="22.5" x14ac:dyDescent="0.2">
      <c r="A350" s="207" t="s">
        <v>82</v>
      </c>
      <c r="B350" s="208">
        <v>4200078</v>
      </c>
      <c r="C350" s="209" t="s">
        <v>89</v>
      </c>
      <c r="D350" s="276" t="s">
        <v>86</v>
      </c>
      <c r="E350" s="276" t="s">
        <v>86</v>
      </c>
      <c r="F350" s="183" t="s">
        <v>315</v>
      </c>
      <c r="G350" s="83">
        <v>0</v>
      </c>
      <c r="H350" s="83">
        <v>0</v>
      </c>
      <c r="I350" s="211">
        <v>0</v>
      </c>
      <c r="J350" s="211">
        <v>0</v>
      </c>
      <c r="K350" s="211">
        <v>0</v>
      </c>
      <c r="L350" s="211">
        <f t="shared" ref="L350" si="91">+L351</f>
        <v>66</v>
      </c>
      <c r="M350" s="211">
        <f t="shared" si="79"/>
        <v>66</v>
      </c>
      <c r="N350" s="206" t="s">
        <v>65</v>
      </c>
      <c r="P350" s="225"/>
    </row>
    <row r="351" spans="1:16" ht="13.5" thickBot="1" x14ac:dyDescent="0.25">
      <c r="A351" s="213"/>
      <c r="B351" s="221" t="s">
        <v>96</v>
      </c>
      <c r="C351" s="307"/>
      <c r="D351" s="214">
        <v>3419</v>
      </c>
      <c r="E351" s="214">
        <v>5222</v>
      </c>
      <c r="F351" s="75" t="s">
        <v>99</v>
      </c>
      <c r="G351" s="76">
        <v>0</v>
      </c>
      <c r="H351" s="76">
        <v>0</v>
      </c>
      <c r="I351" s="215">
        <v>0</v>
      </c>
      <c r="J351" s="217">
        <v>0</v>
      </c>
      <c r="K351" s="217">
        <v>0</v>
      </c>
      <c r="L351" s="217">
        <v>66</v>
      </c>
      <c r="M351" s="217">
        <f t="shared" si="79"/>
        <v>66</v>
      </c>
    </row>
    <row r="352" spans="1:16" ht="23.25" thickBot="1" x14ac:dyDescent="0.25">
      <c r="A352" s="145" t="s">
        <v>82</v>
      </c>
      <c r="B352" s="314" t="s">
        <v>316</v>
      </c>
      <c r="C352" s="315"/>
      <c r="D352" s="315" t="s">
        <v>86</v>
      </c>
      <c r="E352" s="315" t="s">
        <v>86</v>
      </c>
      <c r="F352" s="146" t="s">
        <v>317</v>
      </c>
      <c r="G352" s="147">
        <f>SUM(G353:G624)/2</f>
        <v>22200</v>
      </c>
      <c r="H352" s="147">
        <f>SUM(H353:H624)/2</f>
        <v>1374.7829999999999</v>
      </c>
      <c r="I352" s="147">
        <f>SUM(I353:I624)/2</f>
        <v>23574.782999999999</v>
      </c>
      <c r="J352" s="61">
        <v>0</v>
      </c>
      <c r="K352" s="61">
        <f t="shared" si="10"/>
        <v>23574.782999999999</v>
      </c>
      <c r="L352" s="61">
        <f>SUM(L625:L688)/2+L353</f>
        <v>0</v>
      </c>
      <c r="M352" s="61">
        <f>+K352+L352</f>
        <v>23574.782999999999</v>
      </c>
      <c r="N352" s="206" t="s">
        <v>65</v>
      </c>
    </row>
    <row r="353" spans="1:15" s="36" customFormat="1" ht="22.5" x14ac:dyDescent="0.2">
      <c r="A353" s="274" t="s">
        <v>82</v>
      </c>
      <c r="B353" s="109">
        <v>4210000</v>
      </c>
      <c r="C353" s="308" t="s">
        <v>89</v>
      </c>
      <c r="D353" s="228" t="s">
        <v>86</v>
      </c>
      <c r="E353" s="228" t="s">
        <v>86</v>
      </c>
      <c r="F353" s="229" t="s">
        <v>318</v>
      </c>
      <c r="G353" s="309">
        <v>2243</v>
      </c>
      <c r="H353" s="184">
        <f>H354</f>
        <v>334.58699999999999</v>
      </c>
      <c r="I353" s="184">
        <f t="shared" ref="I353:I416" si="92">+G353+H353</f>
        <v>2577.587</v>
      </c>
      <c r="J353" s="219">
        <v>0</v>
      </c>
      <c r="K353" s="219">
        <f t="shared" si="10"/>
        <v>2577.587</v>
      </c>
      <c r="L353" s="211">
        <f>+L354</f>
        <v>-2501</v>
      </c>
      <c r="M353" s="211">
        <f t="shared" ref="M353:M416" si="93">+K353+L353</f>
        <v>76.586999999999989</v>
      </c>
      <c r="N353" s="206" t="s">
        <v>65</v>
      </c>
      <c r="O353" s="297"/>
    </row>
    <row r="354" spans="1:15" s="36" customFormat="1" ht="13.5" thickBot="1" x14ac:dyDescent="0.25">
      <c r="A354" s="310"/>
      <c r="B354" s="285"/>
      <c r="C354" s="311"/>
      <c r="D354" s="232">
        <v>3419</v>
      </c>
      <c r="E354" s="232">
        <v>5901</v>
      </c>
      <c r="F354" s="233" t="s">
        <v>91</v>
      </c>
      <c r="G354" s="312">
        <v>2243</v>
      </c>
      <c r="H354" s="76">
        <v>334.58699999999999</v>
      </c>
      <c r="I354" s="189">
        <f t="shared" si="92"/>
        <v>2577.587</v>
      </c>
      <c r="J354" s="216">
        <v>0</v>
      </c>
      <c r="K354" s="220">
        <f t="shared" si="10"/>
        <v>2577.587</v>
      </c>
      <c r="L354" s="220">
        <v>-2501</v>
      </c>
      <c r="M354" s="220">
        <f t="shared" si="93"/>
        <v>76.586999999999989</v>
      </c>
      <c r="N354" s="206"/>
      <c r="O354" s="297"/>
    </row>
    <row r="355" spans="1:15" s="36" customFormat="1" ht="22.5" x14ac:dyDescent="0.2">
      <c r="A355" s="274" t="s">
        <v>82</v>
      </c>
      <c r="B355" s="109">
        <v>3050079</v>
      </c>
      <c r="C355" s="308" t="s">
        <v>89</v>
      </c>
      <c r="D355" s="228" t="s">
        <v>86</v>
      </c>
      <c r="E355" s="228" t="s">
        <v>86</v>
      </c>
      <c r="F355" s="229" t="s">
        <v>319</v>
      </c>
      <c r="G355" s="184">
        <v>0</v>
      </c>
      <c r="H355" s="83">
        <v>12</v>
      </c>
      <c r="I355" s="211">
        <f t="shared" si="92"/>
        <v>12</v>
      </c>
      <c r="J355" s="212">
        <v>0</v>
      </c>
      <c r="K355" s="211">
        <f t="shared" si="10"/>
        <v>12</v>
      </c>
      <c r="L355" s="211">
        <v>0</v>
      </c>
      <c r="M355" s="211">
        <f t="shared" si="93"/>
        <v>12</v>
      </c>
      <c r="N355" s="230"/>
      <c r="O355" s="297"/>
    </row>
    <row r="356" spans="1:15" s="36" customFormat="1" ht="13.5" thickBot="1" x14ac:dyDescent="0.25">
      <c r="A356" s="71"/>
      <c r="B356" s="197" t="s">
        <v>96</v>
      </c>
      <c r="C356" s="231"/>
      <c r="D356" s="232">
        <v>3419</v>
      </c>
      <c r="E356" s="232">
        <v>5222</v>
      </c>
      <c r="F356" s="233" t="s">
        <v>99</v>
      </c>
      <c r="G356" s="76">
        <v>0</v>
      </c>
      <c r="H356" s="234">
        <v>12</v>
      </c>
      <c r="I356" s="235">
        <f t="shared" si="92"/>
        <v>12</v>
      </c>
      <c r="J356" s="78">
        <v>0</v>
      </c>
      <c r="K356" s="218">
        <f t="shared" si="10"/>
        <v>12</v>
      </c>
      <c r="L356" s="218">
        <v>0</v>
      </c>
      <c r="M356" s="218">
        <f t="shared" si="93"/>
        <v>12</v>
      </c>
      <c r="N356" s="206"/>
    </row>
    <row r="357" spans="1:15" s="36" customFormat="1" ht="22.5" x14ac:dyDescent="0.2">
      <c r="A357" s="79" t="s">
        <v>82</v>
      </c>
      <c r="B357" s="227">
        <v>3050167</v>
      </c>
      <c r="C357" s="182" t="s">
        <v>89</v>
      </c>
      <c r="D357" s="228" t="s">
        <v>86</v>
      </c>
      <c r="E357" s="228" t="s">
        <v>86</v>
      </c>
      <c r="F357" s="229" t="s">
        <v>320</v>
      </c>
      <c r="G357" s="184">
        <v>0</v>
      </c>
      <c r="H357" s="83">
        <v>4.9080000000000004</v>
      </c>
      <c r="I357" s="84">
        <f t="shared" si="92"/>
        <v>4.9080000000000004</v>
      </c>
      <c r="J357" s="85">
        <v>0</v>
      </c>
      <c r="K357" s="70">
        <f t="shared" si="10"/>
        <v>4.9080000000000004</v>
      </c>
      <c r="L357" s="70">
        <v>0</v>
      </c>
      <c r="M357" s="70">
        <f t="shared" si="93"/>
        <v>4.9080000000000004</v>
      </c>
      <c r="N357" s="206"/>
    </row>
    <row r="358" spans="1:15" s="36" customFormat="1" ht="13.5" thickBot="1" x14ac:dyDescent="0.25">
      <c r="A358" s="71"/>
      <c r="B358" s="197"/>
      <c r="C358" s="231"/>
      <c r="D358" s="232">
        <v>3419</v>
      </c>
      <c r="E358" s="232">
        <v>5909</v>
      </c>
      <c r="F358" s="233" t="s">
        <v>93</v>
      </c>
      <c r="G358" s="76">
        <v>0</v>
      </c>
      <c r="H358" s="234">
        <v>4.9080000000000004</v>
      </c>
      <c r="I358" s="235">
        <f t="shared" si="92"/>
        <v>4.9080000000000004</v>
      </c>
      <c r="J358" s="78">
        <v>0</v>
      </c>
      <c r="K358" s="144">
        <f t="shared" si="10"/>
        <v>4.9080000000000004</v>
      </c>
      <c r="L358" s="144">
        <v>0</v>
      </c>
      <c r="M358" s="144">
        <f t="shared" si="93"/>
        <v>4.9080000000000004</v>
      </c>
      <c r="N358" s="206"/>
    </row>
    <row r="359" spans="1:15" s="36" customFormat="1" ht="22.5" x14ac:dyDescent="0.2">
      <c r="A359" s="79" t="s">
        <v>82</v>
      </c>
      <c r="B359" s="227">
        <v>3050181</v>
      </c>
      <c r="C359" s="182" t="s">
        <v>89</v>
      </c>
      <c r="D359" s="228" t="s">
        <v>86</v>
      </c>
      <c r="E359" s="228" t="s">
        <v>86</v>
      </c>
      <c r="F359" s="229" t="s">
        <v>321</v>
      </c>
      <c r="G359" s="184">
        <v>0</v>
      </c>
      <c r="H359" s="83">
        <f>SUM(H360:H360)</f>
        <v>2.2879999999999998</v>
      </c>
      <c r="I359" s="84">
        <f t="shared" si="92"/>
        <v>2.2879999999999998</v>
      </c>
      <c r="J359" s="85">
        <v>0</v>
      </c>
      <c r="K359" s="84">
        <f t="shared" si="10"/>
        <v>2.2879999999999998</v>
      </c>
      <c r="L359" s="84">
        <v>0</v>
      </c>
      <c r="M359" s="84">
        <f t="shared" si="93"/>
        <v>2.2879999999999998</v>
      </c>
      <c r="N359" s="206"/>
    </row>
    <row r="360" spans="1:15" s="36" customFormat="1" ht="13.5" thickBot="1" x14ac:dyDescent="0.25">
      <c r="A360" s="71"/>
      <c r="B360" s="197"/>
      <c r="C360" s="231"/>
      <c r="D360" s="232">
        <v>3419</v>
      </c>
      <c r="E360" s="232">
        <v>5909</v>
      </c>
      <c r="F360" s="233" t="s">
        <v>93</v>
      </c>
      <c r="G360" s="76">
        <v>0</v>
      </c>
      <c r="H360" s="234">
        <v>2.2879999999999998</v>
      </c>
      <c r="I360" s="235">
        <f t="shared" si="92"/>
        <v>2.2879999999999998</v>
      </c>
      <c r="J360" s="78">
        <v>0</v>
      </c>
      <c r="K360" s="218">
        <f t="shared" ref="K360:K423" si="94">+I360+J360</f>
        <v>2.2879999999999998</v>
      </c>
      <c r="L360" s="218">
        <v>0</v>
      </c>
      <c r="M360" s="218">
        <f t="shared" si="93"/>
        <v>2.2879999999999998</v>
      </c>
      <c r="N360" s="206"/>
    </row>
    <row r="361" spans="1:15" s="36" customFormat="1" ht="33.75" x14ac:dyDescent="0.2">
      <c r="A361" s="79" t="s">
        <v>82</v>
      </c>
      <c r="B361" s="227">
        <v>3050229</v>
      </c>
      <c r="C361" s="182" t="s">
        <v>89</v>
      </c>
      <c r="D361" s="228" t="s">
        <v>86</v>
      </c>
      <c r="E361" s="228" t="s">
        <v>86</v>
      </c>
      <c r="F361" s="229" t="s">
        <v>322</v>
      </c>
      <c r="G361" s="184">
        <v>0</v>
      </c>
      <c r="H361" s="83">
        <v>27</v>
      </c>
      <c r="I361" s="84">
        <f t="shared" si="92"/>
        <v>27</v>
      </c>
      <c r="J361" s="85">
        <v>0</v>
      </c>
      <c r="K361" s="70">
        <f t="shared" si="94"/>
        <v>27</v>
      </c>
      <c r="L361" s="70">
        <v>0</v>
      </c>
      <c r="M361" s="70">
        <f t="shared" si="93"/>
        <v>27</v>
      </c>
      <c r="N361" s="206"/>
    </row>
    <row r="362" spans="1:15" s="36" customFormat="1" ht="13.5" thickBot="1" x14ac:dyDescent="0.25">
      <c r="A362" s="71"/>
      <c r="B362" s="197" t="s">
        <v>96</v>
      </c>
      <c r="C362" s="231"/>
      <c r="D362" s="232">
        <v>3419</v>
      </c>
      <c r="E362" s="232">
        <v>5222</v>
      </c>
      <c r="F362" s="233" t="s">
        <v>99</v>
      </c>
      <c r="G362" s="76">
        <v>0</v>
      </c>
      <c r="H362" s="234">
        <v>27</v>
      </c>
      <c r="I362" s="235">
        <f t="shared" si="92"/>
        <v>27</v>
      </c>
      <c r="J362" s="78">
        <v>0</v>
      </c>
      <c r="K362" s="144">
        <f t="shared" si="94"/>
        <v>27</v>
      </c>
      <c r="L362" s="144">
        <v>0</v>
      </c>
      <c r="M362" s="144">
        <f t="shared" si="93"/>
        <v>27</v>
      </c>
      <c r="N362" s="206"/>
    </row>
    <row r="363" spans="1:15" s="36" customFormat="1" ht="22.5" x14ac:dyDescent="0.2">
      <c r="A363" s="79" t="s">
        <v>82</v>
      </c>
      <c r="B363" s="227">
        <v>3050234</v>
      </c>
      <c r="C363" s="182" t="s">
        <v>89</v>
      </c>
      <c r="D363" s="228" t="s">
        <v>86</v>
      </c>
      <c r="E363" s="228" t="s">
        <v>86</v>
      </c>
      <c r="F363" s="229" t="s">
        <v>323</v>
      </c>
      <c r="G363" s="184">
        <v>0</v>
      </c>
      <c r="H363" s="83">
        <v>72</v>
      </c>
      <c r="I363" s="84">
        <f t="shared" si="92"/>
        <v>72</v>
      </c>
      <c r="J363" s="85">
        <v>0</v>
      </c>
      <c r="K363" s="84">
        <f t="shared" si="94"/>
        <v>72</v>
      </c>
      <c r="L363" s="84">
        <v>0</v>
      </c>
      <c r="M363" s="84">
        <f t="shared" si="93"/>
        <v>72</v>
      </c>
      <c r="N363" s="206"/>
    </row>
    <row r="364" spans="1:15" s="36" customFormat="1" ht="13.5" thickBot="1" x14ac:dyDescent="0.25">
      <c r="A364" s="71"/>
      <c r="B364" s="197" t="s">
        <v>96</v>
      </c>
      <c r="C364" s="231"/>
      <c r="D364" s="232">
        <v>3419</v>
      </c>
      <c r="E364" s="232">
        <v>5222</v>
      </c>
      <c r="F364" s="233" t="s">
        <v>99</v>
      </c>
      <c r="G364" s="76">
        <v>0</v>
      </c>
      <c r="H364" s="234">
        <v>72</v>
      </c>
      <c r="I364" s="235">
        <f t="shared" si="92"/>
        <v>72</v>
      </c>
      <c r="J364" s="78">
        <v>0</v>
      </c>
      <c r="K364" s="218">
        <f t="shared" si="94"/>
        <v>72</v>
      </c>
      <c r="L364" s="218">
        <v>0</v>
      </c>
      <c r="M364" s="218">
        <f t="shared" si="93"/>
        <v>72</v>
      </c>
      <c r="N364" s="206"/>
    </row>
    <row r="365" spans="1:15" s="36" customFormat="1" ht="22.5" x14ac:dyDescent="0.2">
      <c r="A365" s="79" t="s">
        <v>82</v>
      </c>
      <c r="B365" s="227">
        <v>3050306</v>
      </c>
      <c r="C365" s="182" t="s">
        <v>89</v>
      </c>
      <c r="D365" s="228" t="s">
        <v>86</v>
      </c>
      <c r="E365" s="228" t="s">
        <v>86</v>
      </c>
      <c r="F365" s="229" t="s">
        <v>324</v>
      </c>
      <c r="G365" s="184">
        <v>0</v>
      </c>
      <c r="H365" s="83">
        <v>63</v>
      </c>
      <c r="I365" s="84">
        <f t="shared" si="92"/>
        <v>63</v>
      </c>
      <c r="J365" s="85">
        <v>0</v>
      </c>
      <c r="K365" s="70">
        <f t="shared" si="94"/>
        <v>63</v>
      </c>
      <c r="L365" s="70">
        <v>0</v>
      </c>
      <c r="M365" s="70">
        <f t="shared" si="93"/>
        <v>63</v>
      </c>
      <c r="N365" s="206"/>
    </row>
    <row r="366" spans="1:15" s="36" customFormat="1" ht="13.5" thickBot="1" x14ac:dyDescent="0.25">
      <c r="A366" s="71"/>
      <c r="B366" s="197" t="s">
        <v>96</v>
      </c>
      <c r="C366" s="231"/>
      <c r="D366" s="232">
        <v>3419</v>
      </c>
      <c r="E366" s="232">
        <v>5222</v>
      </c>
      <c r="F366" s="233" t="s">
        <v>99</v>
      </c>
      <c r="G366" s="76">
        <v>0</v>
      </c>
      <c r="H366" s="234">
        <v>63</v>
      </c>
      <c r="I366" s="235">
        <f t="shared" si="92"/>
        <v>63</v>
      </c>
      <c r="J366" s="78">
        <v>0</v>
      </c>
      <c r="K366" s="144">
        <f t="shared" si="94"/>
        <v>63</v>
      </c>
      <c r="L366" s="144">
        <v>0</v>
      </c>
      <c r="M366" s="144">
        <f t="shared" si="93"/>
        <v>63</v>
      </c>
      <c r="N366" s="206"/>
    </row>
    <row r="367" spans="1:15" s="36" customFormat="1" ht="23.25" customHeight="1" x14ac:dyDescent="0.2">
      <c r="A367" s="79" t="s">
        <v>82</v>
      </c>
      <c r="B367" s="227">
        <v>3050308</v>
      </c>
      <c r="C367" s="182" t="s">
        <v>89</v>
      </c>
      <c r="D367" s="228" t="s">
        <v>86</v>
      </c>
      <c r="E367" s="228" t="s">
        <v>86</v>
      </c>
      <c r="F367" s="229" t="s">
        <v>325</v>
      </c>
      <c r="G367" s="184">
        <v>0</v>
      </c>
      <c r="H367" s="83">
        <v>43</v>
      </c>
      <c r="I367" s="84">
        <f t="shared" si="92"/>
        <v>43</v>
      </c>
      <c r="J367" s="85">
        <v>0</v>
      </c>
      <c r="K367" s="84">
        <f t="shared" si="94"/>
        <v>43</v>
      </c>
      <c r="L367" s="84">
        <v>0</v>
      </c>
      <c r="M367" s="84">
        <f t="shared" si="93"/>
        <v>43</v>
      </c>
      <c r="N367" s="206"/>
    </row>
    <row r="368" spans="1:15" s="36" customFormat="1" ht="13.5" thickBot="1" x14ac:dyDescent="0.25">
      <c r="A368" s="71"/>
      <c r="B368" s="197" t="s">
        <v>96</v>
      </c>
      <c r="C368" s="231"/>
      <c r="D368" s="232">
        <v>3419</v>
      </c>
      <c r="E368" s="232">
        <v>5222</v>
      </c>
      <c r="F368" s="233" t="s">
        <v>99</v>
      </c>
      <c r="G368" s="76">
        <v>0</v>
      </c>
      <c r="H368" s="234">
        <v>43</v>
      </c>
      <c r="I368" s="235">
        <f t="shared" si="92"/>
        <v>43</v>
      </c>
      <c r="J368" s="78">
        <v>0</v>
      </c>
      <c r="K368" s="218">
        <f t="shared" si="94"/>
        <v>43</v>
      </c>
      <c r="L368" s="218">
        <v>0</v>
      </c>
      <c r="M368" s="218">
        <f t="shared" si="93"/>
        <v>43</v>
      </c>
      <c r="N368" s="206"/>
    </row>
    <row r="369" spans="1:14" s="36" customFormat="1" ht="22.5" x14ac:dyDescent="0.2">
      <c r="A369" s="79" t="s">
        <v>82</v>
      </c>
      <c r="B369" s="227">
        <v>3050312</v>
      </c>
      <c r="C369" s="182" t="s">
        <v>89</v>
      </c>
      <c r="D369" s="228" t="s">
        <v>86</v>
      </c>
      <c r="E369" s="228" t="s">
        <v>86</v>
      </c>
      <c r="F369" s="229" t="s">
        <v>326</v>
      </c>
      <c r="G369" s="184">
        <v>0</v>
      </c>
      <c r="H369" s="83">
        <v>49</v>
      </c>
      <c r="I369" s="84">
        <f t="shared" si="92"/>
        <v>49</v>
      </c>
      <c r="J369" s="85">
        <v>0</v>
      </c>
      <c r="K369" s="70">
        <f t="shared" si="94"/>
        <v>49</v>
      </c>
      <c r="L369" s="70">
        <v>0</v>
      </c>
      <c r="M369" s="70">
        <f t="shared" si="93"/>
        <v>49</v>
      </c>
      <c r="N369" s="297"/>
    </row>
    <row r="370" spans="1:14" s="36" customFormat="1" ht="13.5" thickBot="1" x14ac:dyDescent="0.25">
      <c r="A370" s="71"/>
      <c r="B370" s="197" t="s">
        <v>96</v>
      </c>
      <c r="C370" s="231"/>
      <c r="D370" s="232">
        <v>3419</v>
      </c>
      <c r="E370" s="232">
        <v>5222</v>
      </c>
      <c r="F370" s="233" t="s">
        <v>99</v>
      </c>
      <c r="G370" s="76">
        <v>0</v>
      </c>
      <c r="H370" s="234">
        <v>49</v>
      </c>
      <c r="I370" s="235">
        <f t="shared" si="92"/>
        <v>49</v>
      </c>
      <c r="J370" s="78">
        <v>0</v>
      </c>
      <c r="K370" s="144">
        <f t="shared" si="94"/>
        <v>49</v>
      </c>
      <c r="L370" s="144">
        <v>0</v>
      </c>
      <c r="M370" s="144">
        <f t="shared" si="93"/>
        <v>49</v>
      </c>
      <c r="N370" s="297"/>
    </row>
    <row r="371" spans="1:14" s="36" customFormat="1" ht="33.75" x14ac:dyDescent="0.2">
      <c r="A371" s="79" t="s">
        <v>82</v>
      </c>
      <c r="B371" s="227">
        <v>3050313</v>
      </c>
      <c r="C371" s="182" t="s">
        <v>89</v>
      </c>
      <c r="D371" s="228" t="s">
        <v>86</v>
      </c>
      <c r="E371" s="228" t="s">
        <v>86</v>
      </c>
      <c r="F371" s="229" t="s">
        <v>327</v>
      </c>
      <c r="G371" s="184">
        <v>0</v>
      </c>
      <c r="H371" s="83">
        <v>35</v>
      </c>
      <c r="I371" s="84">
        <f t="shared" si="92"/>
        <v>35</v>
      </c>
      <c r="J371" s="85">
        <v>0</v>
      </c>
      <c r="K371" s="84">
        <f t="shared" si="94"/>
        <v>35</v>
      </c>
      <c r="L371" s="84">
        <v>0</v>
      </c>
      <c r="M371" s="84">
        <f t="shared" si="93"/>
        <v>35</v>
      </c>
      <c r="N371" s="297"/>
    </row>
    <row r="372" spans="1:14" s="36" customFormat="1" ht="13.5" thickBot="1" x14ac:dyDescent="0.25">
      <c r="A372" s="71"/>
      <c r="B372" s="197" t="s">
        <v>96</v>
      </c>
      <c r="C372" s="231"/>
      <c r="D372" s="232">
        <v>3419</v>
      </c>
      <c r="E372" s="232">
        <v>5222</v>
      </c>
      <c r="F372" s="233" t="s">
        <v>99</v>
      </c>
      <c r="G372" s="76">
        <v>0</v>
      </c>
      <c r="H372" s="234">
        <v>35</v>
      </c>
      <c r="I372" s="235">
        <f t="shared" si="92"/>
        <v>35</v>
      </c>
      <c r="J372" s="78">
        <v>0</v>
      </c>
      <c r="K372" s="218">
        <f t="shared" si="94"/>
        <v>35</v>
      </c>
      <c r="L372" s="218">
        <v>0</v>
      </c>
      <c r="M372" s="218">
        <f t="shared" si="93"/>
        <v>35</v>
      </c>
      <c r="N372" s="297"/>
    </row>
    <row r="373" spans="1:14" s="36" customFormat="1" ht="22.5" x14ac:dyDescent="0.2">
      <c r="A373" s="79" t="s">
        <v>82</v>
      </c>
      <c r="B373" s="227">
        <v>3050319</v>
      </c>
      <c r="C373" s="182" t="s">
        <v>89</v>
      </c>
      <c r="D373" s="228" t="s">
        <v>86</v>
      </c>
      <c r="E373" s="228" t="s">
        <v>86</v>
      </c>
      <c r="F373" s="229" t="s">
        <v>328</v>
      </c>
      <c r="G373" s="184">
        <v>0</v>
      </c>
      <c r="H373" s="83">
        <v>35</v>
      </c>
      <c r="I373" s="84">
        <f t="shared" si="92"/>
        <v>35</v>
      </c>
      <c r="J373" s="85">
        <v>0</v>
      </c>
      <c r="K373" s="70">
        <f t="shared" si="94"/>
        <v>35</v>
      </c>
      <c r="L373" s="70">
        <v>0</v>
      </c>
      <c r="M373" s="70">
        <f t="shared" si="93"/>
        <v>35</v>
      </c>
      <c r="N373" s="297"/>
    </row>
    <row r="374" spans="1:14" s="36" customFormat="1" ht="13.5" thickBot="1" x14ac:dyDescent="0.25">
      <c r="A374" s="71"/>
      <c r="B374" s="197" t="s">
        <v>96</v>
      </c>
      <c r="C374" s="231"/>
      <c r="D374" s="232">
        <v>3419</v>
      </c>
      <c r="E374" s="232">
        <v>5222</v>
      </c>
      <c r="F374" s="233" t="s">
        <v>99</v>
      </c>
      <c r="G374" s="76">
        <v>0</v>
      </c>
      <c r="H374" s="234">
        <v>35</v>
      </c>
      <c r="I374" s="235">
        <f t="shared" si="92"/>
        <v>35</v>
      </c>
      <c r="J374" s="78">
        <v>0</v>
      </c>
      <c r="K374" s="144">
        <f t="shared" si="94"/>
        <v>35</v>
      </c>
      <c r="L374" s="144">
        <v>0</v>
      </c>
      <c r="M374" s="144">
        <f t="shared" si="93"/>
        <v>35</v>
      </c>
      <c r="N374" s="297"/>
    </row>
    <row r="375" spans="1:14" s="36" customFormat="1" ht="33.75" x14ac:dyDescent="0.2">
      <c r="A375" s="79" t="s">
        <v>82</v>
      </c>
      <c r="B375" s="227">
        <v>3050331</v>
      </c>
      <c r="C375" s="182" t="s">
        <v>89</v>
      </c>
      <c r="D375" s="228" t="s">
        <v>86</v>
      </c>
      <c r="E375" s="228" t="s">
        <v>86</v>
      </c>
      <c r="F375" s="229" t="s">
        <v>329</v>
      </c>
      <c r="G375" s="184">
        <v>0</v>
      </c>
      <c r="H375" s="83">
        <v>42</v>
      </c>
      <c r="I375" s="84">
        <f t="shared" si="92"/>
        <v>42</v>
      </c>
      <c r="J375" s="85">
        <v>0</v>
      </c>
      <c r="K375" s="84">
        <f t="shared" si="94"/>
        <v>42</v>
      </c>
      <c r="L375" s="84">
        <v>0</v>
      </c>
      <c r="M375" s="84">
        <f t="shared" si="93"/>
        <v>42</v>
      </c>
      <c r="N375" s="297"/>
    </row>
    <row r="376" spans="1:14" s="36" customFormat="1" ht="13.5" thickBot="1" x14ac:dyDescent="0.25">
      <c r="A376" s="71"/>
      <c r="B376" s="197" t="s">
        <v>96</v>
      </c>
      <c r="C376" s="231"/>
      <c r="D376" s="232">
        <v>3419</v>
      </c>
      <c r="E376" s="232">
        <v>5222</v>
      </c>
      <c r="F376" s="233" t="s">
        <v>99</v>
      </c>
      <c r="G376" s="76">
        <v>0</v>
      </c>
      <c r="H376" s="234">
        <v>42</v>
      </c>
      <c r="I376" s="235">
        <f t="shared" si="92"/>
        <v>42</v>
      </c>
      <c r="J376" s="78">
        <v>0</v>
      </c>
      <c r="K376" s="218">
        <f t="shared" si="94"/>
        <v>42</v>
      </c>
      <c r="L376" s="218">
        <v>0</v>
      </c>
      <c r="M376" s="218">
        <f t="shared" si="93"/>
        <v>42</v>
      </c>
      <c r="N376" s="297"/>
    </row>
    <row r="377" spans="1:14" s="36" customFormat="1" ht="22.5" x14ac:dyDescent="0.2">
      <c r="A377" s="79" t="s">
        <v>82</v>
      </c>
      <c r="B377" s="227">
        <v>3050335</v>
      </c>
      <c r="C377" s="182" t="s">
        <v>89</v>
      </c>
      <c r="D377" s="228" t="s">
        <v>86</v>
      </c>
      <c r="E377" s="228" t="s">
        <v>86</v>
      </c>
      <c r="F377" s="229" t="s">
        <v>330</v>
      </c>
      <c r="G377" s="184">
        <v>0</v>
      </c>
      <c r="H377" s="83">
        <v>42</v>
      </c>
      <c r="I377" s="84">
        <f t="shared" si="92"/>
        <v>42</v>
      </c>
      <c r="J377" s="85">
        <v>0</v>
      </c>
      <c r="K377" s="70">
        <f t="shared" si="94"/>
        <v>42</v>
      </c>
      <c r="L377" s="70">
        <v>0</v>
      </c>
      <c r="M377" s="70">
        <f t="shared" si="93"/>
        <v>42</v>
      </c>
      <c r="N377" s="297"/>
    </row>
    <row r="378" spans="1:14" s="36" customFormat="1" ht="13.5" thickBot="1" x14ac:dyDescent="0.25">
      <c r="A378" s="71"/>
      <c r="B378" s="197" t="s">
        <v>96</v>
      </c>
      <c r="C378" s="231"/>
      <c r="D378" s="232">
        <v>3419</v>
      </c>
      <c r="E378" s="232">
        <v>5222</v>
      </c>
      <c r="F378" s="233" t="s">
        <v>99</v>
      </c>
      <c r="G378" s="76">
        <v>0</v>
      </c>
      <c r="H378" s="234">
        <v>42</v>
      </c>
      <c r="I378" s="235">
        <f t="shared" si="92"/>
        <v>42</v>
      </c>
      <c r="J378" s="78">
        <v>0</v>
      </c>
      <c r="K378" s="144">
        <f t="shared" si="94"/>
        <v>42</v>
      </c>
      <c r="L378" s="144">
        <v>0</v>
      </c>
      <c r="M378" s="144">
        <f t="shared" si="93"/>
        <v>42</v>
      </c>
      <c r="N378" s="297"/>
    </row>
    <row r="379" spans="1:14" s="36" customFormat="1" ht="22.5" x14ac:dyDescent="0.2">
      <c r="A379" s="79" t="s">
        <v>82</v>
      </c>
      <c r="B379" s="227">
        <v>3050345</v>
      </c>
      <c r="C379" s="182" t="s">
        <v>89</v>
      </c>
      <c r="D379" s="228" t="s">
        <v>86</v>
      </c>
      <c r="E379" s="228" t="s">
        <v>86</v>
      </c>
      <c r="F379" s="229" t="s">
        <v>331</v>
      </c>
      <c r="G379" s="184">
        <v>0</v>
      </c>
      <c r="H379" s="83">
        <v>20</v>
      </c>
      <c r="I379" s="84">
        <f t="shared" si="92"/>
        <v>20</v>
      </c>
      <c r="J379" s="85">
        <v>0</v>
      </c>
      <c r="K379" s="84">
        <f t="shared" si="94"/>
        <v>20</v>
      </c>
      <c r="L379" s="84">
        <v>0</v>
      </c>
      <c r="M379" s="84">
        <f t="shared" si="93"/>
        <v>20</v>
      </c>
      <c r="N379" s="297"/>
    </row>
    <row r="380" spans="1:14" s="36" customFormat="1" ht="13.5" customHeight="1" thickBot="1" x14ac:dyDescent="0.25">
      <c r="A380" s="71"/>
      <c r="B380" s="197" t="s">
        <v>96</v>
      </c>
      <c r="C380" s="231"/>
      <c r="D380" s="232">
        <v>3419</v>
      </c>
      <c r="E380" s="232">
        <v>5222</v>
      </c>
      <c r="F380" s="233" t="s">
        <v>99</v>
      </c>
      <c r="G380" s="76">
        <v>0</v>
      </c>
      <c r="H380" s="234">
        <v>20</v>
      </c>
      <c r="I380" s="235">
        <f t="shared" si="92"/>
        <v>20</v>
      </c>
      <c r="J380" s="78">
        <v>0</v>
      </c>
      <c r="K380" s="218">
        <f t="shared" si="94"/>
        <v>20</v>
      </c>
      <c r="L380" s="218">
        <v>0</v>
      </c>
      <c r="M380" s="218">
        <f t="shared" si="93"/>
        <v>20</v>
      </c>
      <c r="N380" s="297"/>
    </row>
    <row r="381" spans="1:14" s="36" customFormat="1" ht="22.5" x14ac:dyDescent="0.2">
      <c r="A381" s="79" t="s">
        <v>82</v>
      </c>
      <c r="B381" s="227">
        <v>3050355</v>
      </c>
      <c r="C381" s="182" t="s">
        <v>89</v>
      </c>
      <c r="D381" s="228" t="s">
        <v>86</v>
      </c>
      <c r="E381" s="228" t="s">
        <v>86</v>
      </c>
      <c r="F381" s="229" t="s">
        <v>332</v>
      </c>
      <c r="G381" s="184">
        <v>0</v>
      </c>
      <c r="H381" s="83">
        <v>20</v>
      </c>
      <c r="I381" s="84">
        <f t="shared" si="92"/>
        <v>20</v>
      </c>
      <c r="J381" s="85">
        <v>0</v>
      </c>
      <c r="K381" s="70">
        <f t="shared" si="94"/>
        <v>20</v>
      </c>
      <c r="L381" s="70">
        <v>0</v>
      </c>
      <c r="M381" s="70">
        <f t="shared" si="93"/>
        <v>20</v>
      </c>
      <c r="N381" s="297"/>
    </row>
    <row r="382" spans="1:14" s="36" customFormat="1" ht="13.5" thickBot="1" x14ac:dyDescent="0.25">
      <c r="A382" s="71"/>
      <c r="B382" s="197" t="s">
        <v>96</v>
      </c>
      <c r="C382" s="231"/>
      <c r="D382" s="232">
        <v>3419</v>
      </c>
      <c r="E382" s="232">
        <v>5222</v>
      </c>
      <c r="F382" s="233" t="s">
        <v>99</v>
      </c>
      <c r="G382" s="76">
        <v>0</v>
      </c>
      <c r="H382" s="234">
        <v>20</v>
      </c>
      <c r="I382" s="235">
        <f t="shared" si="92"/>
        <v>20</v>
      </c>
      <c r="J382" s="78">
        <v>0</v>
      </c>
      <c r="K382" s="144">
        <f t="shared" si="94"/>
        <v>20</v>
      </c>
      <c r="L382" s="144">
        <v>0</v>
      </c>
      <c r="M382" s="144">
        <f t="shared" si="93"/>
        <v>20</v>
      </c>
      <c r="N382" s="297"/>
    </row>
    <row r="383" spans="1:14" s="36" customFormat="1" ht="22.5" x14ac:dyDescent="0.2">
      <c r="A383" s="79" t="s">
        <v>82</v>
      </c>
      <c r="B383" s="227">
        <v>3050357</v>
      </c>
      <c r="C383" s="182" t="s">
        <v>89</v>
      </c>
      <c r="D383" s="228" t="s">
        <v>86</v>
      </c>
      <c r="E383" s="228" t="s">
        <v>86</v>
      </c>
      <c r="F383" s="229" t="s">
        <v>333</v>
      </c>
      <c r="G383" s="184">
        <v>0</v>
      </c>
      <c r="H383" s="83">
        <v>22</v>
      </c>
      <c r="I383" s="84">
        <f t="shared" si="92"/>
        <v>22</v>
      </c>
      <c r="J383" s="85">
        <v>0</v>
      </c>
      <c r="K383" s="84">
        <f t="shared" si="94"/>
        <v>22</v>
      </c>
      <c r="L383" s="84">
        <v>0</v>
      </c>
      <c r="M383" s="84">
        <f t="shared" si="93"/>
        <v>22</v>
      </c>
      <c r="N383" s="297"/>
    </row>
    <row r="384" spans="1:14" s="36" customFormat="1" ht="13.5" thickBot="1" x14ac:dyDescent="0.25">
      <c r="A384" s="71"/>
      <c r="B384" s="197" t="s">
        <v>96</v>
      </c>
      <c r="C384" s="231"/>
      <c r="D384" s="232">
        <v>3419</v>
      </c>
      <c r="E384" s="232">
        <v>5222</v>
      </c>
      <c r="F384" s="233" t="s">
        <v>99</v>
      </c>
      <c r="G384" s="76">
        <v>0</v>
      </c>
      <c r="H384" s="234">
        <v>22</v>
      </c>
      <c r="I384" s="235">
        <f t="shared" si="92"/>
        <v>22</v>
      </c>
      <c r="J384" s="78">
        <v>0</v>
      </c>
      <c r="K384" s="218">
        <f t="shared" si="94"/>
        <v>22</v>
      </c>
      <c r="L384" s="218">
        <v>0</v>
      </c>
      <c r="M384" s="218">
        <f t="shared" si="93"/>
        <v>22</v>
      </c>
      <c r="N384" s="297"/>
    </row>
    <row r="385" spans="1:14" s="36" customFormat="1" ht="22.5" x14ac:dyDescent="0.2">
      <c r="A385" s="79" t="s">
        <v>82</v>
      </c>
      <c r="B385" s="227">
        <v>3050363</v>
      </c>
      <c r="C385" s="182" t="s">
        <v>89</v>
      </c>
      <c r="D385" s="228" t="s">
        <v>86</v>
      </c>
      <c r="E385" s="228" t="s">
        <v>86</v>
      </c>
      <c r="F385" s="229" t="s">
        <v>334</v>
      </c>
      <c r="G385" s="184">
        <v>0</v>
      </c>
      <c r="H385" s="83">
        <v>51</v>
      </c>
      <c r="I385" s="84">
        <f t="shared" si="92"/>
        <v>51</v>
      </c>
      <c r="J385" s="85">
        <v>0</v>
      </c>
      <c r="K385" s="70">
        <f t="shared" si="94"/>
        <v>51</v>
      </c>
      <c r="L385" s="70">
        <v>0</v>
      </c>
      <c r="M385" s="70">
        <f t="shared" si="93"/>
        <v>51</v>
      </c>
      <c r="N385" s="297"/>
    </row>
    <row r="386" spans="1:14" s="36" customFormat="1" ht="13.5" thickBot="1" x14ac:dyDescent="0.25">
      <c r="A386" s="71"/>
      <c r="B386" s="197" t="s">
        <v>96</v>
      </c>
      <c r="C386" s="231"/>
      <c r="D386" s="232">
        <v>3419</v>
      </c>
      <c r="E386" s="232">
        <v>5222</v>
      </c>
      <c r="F386" s="233" t="s">
        <v>99</v>
      </c>
      <c r="G386" s="76">
        <v>0</v>
      </c>
      <c r="H386" s="234">
        <v>51</v>
      </c>
      <c r="I386" s="235">
        <f t="shared" si="92"/>
        <v>51</v>
      </c>
      <c r="J386" s="78">
        <v>0</v>
      </c>
      <c r="K386" s="144">
        <f t="shared" si="94"/>
        <v>51</v>
      </c>
      <c r="L386" s="144">
        <v>0</v>
      </c>
      <c r="M386" s="144">
        <f t="shared" si="93"/>
        <v>51</v>
      </c>
      <c r="N386" s="297"/>
    </row>
    <row r="387" spans="1:14" s="36" customFormat="1" ht="22.5" customHeight="1" x14ac:dyDescent="0.2">
      <c r="A387" s="79" t="s">
        <v>82</v>
      </c>
      <c r="B387" s="227">
        <v>3050366</v>
      </c>
      <c r="C387" s="182" t="s">
        <v>89</v>
      </c>
      <c r="D387" s="228" t="s">
        <v>86</v>
      </c>
      <c r="E387" s="228" t="s">
        <v>86</v>
      </c>
      <c r="F387" s="229" t="s">
        <v>335</v>
      </c>
      <c r="G387" s="184">
        <v>0</v>
      </c>
      <c r="H387" s="83">
        <v>38</v>
      </c>
      <c r="I387" s="84">
        <f t="shared" si="92"/>
        <v>38</v>
      </c>
      <c r="J387" s="85">
        <v>0</v>
      </c>
      <c r="K387" s="84">
        <f t="shared" si="94"/>
        <v>38</v>
      </c>
      <c r="L387" s="84">
        <v>0</v>
      </c>
      <c r="M387" s="84">
        <f t="shared" si="93"/>
        <v>38</v>
      </c>
      <c r="N387" s="297"/>
    </row>
    <row r="388" spans="1:14" s="36" customFormat="1" ht="13.5" thickBot="1" x14ac:dyDescent="0.25">
      <c r="A388" s="71"/>
      <c r="B388" s="197" t="s">
        <v>96</v>
      </c>
      <c r="C388" s="231"/>
      <c r="D388" s="232">
        <v>3419</v>
      </c>
      <c r="E388" s="232">
        <v>5222</v>
      </c>
      <c r="F388" s="233" t="s">
        <v>99</v>
      </c>
      <c r="G388" s="76">
        <v>0</v>
      </c>
      <c r="H388" s="234">
        <v>38</v>
      </c>
      <c r="I388" s="235">
        <f t="shared" si="92"/>
        <v>38</v>
      </c>
      <c r="J388" s="78">
        <v>0</v>
      </c>
      <c r="K388" s="218">
        <f t="shared" si="94"/>
        <v>38</v>
      </c>
      <c r="L388" s="218">
        <v>0</v>
      </c>
      <c r="M388" s="218">
        <f t="shared" si="93"/>
        <v>38</v>
      </c>
      <c r="N388" s="297"/>
    </row>
    <row r="389" spans="1:14" s="36" customFormat="1" ht="23.25" customHeight="1" x14ac:dyDescent="0.2">
      <c r="A389" s="79" t="s">
        <v>82</v>
      </c>
      <c r="B389" s="227">
        <v>3050367</v>
      </c>
      <c r="C389" s="182" t="s">
        <v>89</v>
      </c>
      <c r="D389" s="228" t="s">
        <v>86</v>
      </c>
      <c r="E389" s="228" t="s">
        <v>86</v>
      </c>
      <c r="F389" s="229" t="s">
        <v>336</v>
      </c>
      <c r="G389" s="184">
        <v>0</v>
      </c>
      <c r="H389" s="83">
        <v>45</v>
      </c>
      <c r="I389" s="84">
        <f t="shared" si="92"/>
        <v>45</v>
      </c>
      <c r="J389" s="85">
        <v>0</v>
      </c>
      <c r="K389" s="70">
        <f t="shared" si="94"/>
        <v>45</v>
      </c>
      <c r="L389" s="70">
        <v>0</v>
      </c>
      <c r="M389" s="70">
        <f t="shared" si="93"/>
        <v>45</v>
      </c>
      <c r="N389" s="297"/>
    </row>
    <row r="390" spans="1:14" s="36" customFormat="1" ht="13.5" thickBot="1" x14ac:dyDescent="0.25">
      <c r="A390" s="71"/>
      <c r="B390" s="197" t="s">
        <v>96</v>
      </c>
      <c r="C390" s="231"/>
      <c r="D390" s="232">
        <v>3419</v>
      </c>
      <c r="E390" s="232">
        <v>5222</v>
      </c>
      <c r="F390" s="233" t="s">
        <v>99</v>
      </c>
      <c r="G390" s="76">
        <v>0</v>
      </c>
      <c r="H390" s="234">
        <v>45</v>
      </c>
      <c r="I390" s="235">
        <f t="shared" si="92"/>
        <v>45</v>
      </c>
      <c r="J390" s="78">
        <v>0</v>
      </c>
      <c r="K390" s="144">
        <f t="shared" si="94"/>
        <v>45</v>
      </c>
      <c r="L390" s="144">
        <v>0</v>
      </c>
      <c r="M390" s="144">
        <f t="shared" si="93"/>
        <v>45</v>
      </c>
      <c r="N390" s="297"/>
    </row>
    <row r="391" spans="1:14" s="36" customFormat="1" ht="33.75" x14ac:dyDescent="0.2">
      <c r="A391" s="79" t="s">
        <v>82</v>
      </c>
      <c r="B391" s="227">
        <v>3050373</v>
      </c>
      <c r="C391" s="182" t="s">
        <v>89</v>
      </c>
      <c r="D391" s="228" t="s">
        <v>86</v>
      </c>
      <c r="E391" s="228" t="s">
        <v>86</v>
      </c>
      <c r="F391" s="229" t="s">
        <v>337</v>
      </c>
      <c r="G391" s="184">
        <v>0</v>
      </c>
      <c r="H391" s="83">
        <v>38</v>
      </c>
      <c r="I391" s="84">
        <f t="shared" si="92"/>
        <v>38</v>
      </c>
      <c r="J391" s="85">
        <v>0</v>
      </c>
      <c r="K391" s="84">
        <f t="shared" si="94"/>
        <v>38</v>
      </c>
      <c r="L391" s="84">
        <v>0</v>
      </c>
      <c r="M391" s="84">
        <f t="shared" si="93"/>
        <v>38</v>
      </c>
      <c r="N391" s="297"/>
    </row>
    <row r="392" spans="1:14" s="36" customFormat="1" ht="13.5" thickBot="1" x14ac:dyDescent="0.25">
      <c r="A392" s="71"/>
      <c r="B392" s="197" t="s">
        <v>96</v>
      </c>
      <c r="C392" s="231"/>
      <c r="D392" s="232">
        <v>3419</v>
      </c>
      <c r="E392" s="232">
        <v>5222</v>
      </c>
      <c r="F392" s="233" t="s">
        <v>99</v>
      </c>
      <c r="G392" s="76">
        <v>0</v>
      </c>
      <c r="H392" s="234">
        <v>38</v>
      </c>
      <c r="I392" s="235">
        <f t="shared" si="92"/>
        <v>38</v>
      </c>
      <c r="J392" s="78">
        <v>0</v>
      </c>
      <c r="K392" s="218">
        <f t="shared" si="94"/>
        <v>38</v>
      </c>
      <c r="L392" s="218">
        <v>0</v>
      </c>
      <c r="M392" s="218">
        <f t="shared" si="93"/>
        <v>38</v>
      </c>
      <c r="N392" s="297"/>
    </row>
    <row r="393" spans="1:14" s="36" customFormat="1" ht="22.5" x14ac:dyDescent="0.2">
      <c r="A393" s="79" t="s">
        <v>82</v>
      </c>
      <c r="B393" s="227">
        <v>3050374</v>
      </c>
      <c r="C393" s="182" t="s">
        <v>89</v>
      </c>
      <c r="D393" s="228" t="s">
        <v>86</v>
      </c>
      <c r="E393" s="228" t="s">
        <v>86</v>
      </c>
      <c r="F393" s="229" t="s">
        <v>338</v>
      </c>
      <c r="G393" s="184">
        <v>0</v>
      </c>
      <c r="H393" s="83">
        <v>49</v>
      </c>
      <c r="I393" s="84">
        <f t="shared" si="92"/>
        <v>49</v>
      </c>
      <c r="J393" s="85">
        <v>0</v>
      </c>
      <c r="K393" s="70">
        <f t="shared" si="94"/>
        <v>49</v>
      </c>
      <c r="L393" s="70">
        <v>0</v>
      </c>
      <c r="M393" s="70">
        <f t="shared" si="93"/>
        <v>49</v>
      </c>
      <c r="N393" s="297"/>
    </row>
    <row r="394" spans="1:14" s="36" customFormat="1" ht="13.5" thickBot="1" x14ac:dyDescent="0.25">
      <c r="A394" s="71"/>
      <c r="B394" s="197" t="s">
        <v>96</v>
      </c>
      <c r="C394" s="231"/>
      <c r="D394" s="232">
        <v>3419</v>
      </c>
      <c r="E394" s="232">
        <v>5222</v>
      </c>
      <c r="F394" s="233" t="s">
        <v>99</v>
      </c>
      <c r="G394" s="76">
        <v>0</v>
      </c>
      <c r="H394" s="234">
        <v>49</v>
      </c>
      <c r="I394" s="235">
        <f t="shared" si="92"/>
        <v>49</v>
      </c>
      <c r="J394" s="78">
        <v>0</v>
      </c>
      <c r="K394" s="144">
        <f t="shared" si="94"/>
        <v>49</v>
      </c>
      <c r="L394" s="144">
        <v>0</v>
      </c>
      <c r="M394" s="144">
        <f t="shared" si="93"/>
        <v>49</v>
      </c>
      <c r="N394" s="297"/>
    </row>
    <row r="395" spans="1:14" s="36" customFormat="1" ht="22.5" x14ac:dyDescent="0.2">
      <c r="A395" s="79" t="s">
        <v>82</v>
      </c>
      <c r="B395" s="227">
        <v>3050375</v>
      </c>
      <c r="C395" s="182" t="s">
        <v>89</v>
      </c>
      <c r="D395" s="228" t="s">
        <v>86</v>
      </c>
      <c r="E395" s="228" t="s">
        <v>86</v>
      </c>
      <c r="F395" s="229" t="s">
        <v>339</v>
      </c>
      <c r="G395" s="184">
        <v>0</v>
      </c>
      <c r="H395" s="83">
        <v>70</v>
      </c>
      <c r="I395" s="84">
        <f t="shared" si="92"/>
        <v>70</v>
      </c>
      <c r="J395" s="85">
        <v>0</v>
      </c>
      <c r="K395" s="84">
        <f t="shared" si="94"/>
        <v>70</v>
      </c>
      <c r="L395" s="84">
        <v>0</v>
      </c>
      <c r="M395" s="84">
        <f t="shared" si="93"/>
        <v>70</v>
      </c>
      <c r="N395" s="297"/>
    </row>
    <row r="396" spans="1:14" s="36" customFormat="1" ht="13.5" thickBot="1" x14ac:dyDescent="0.25">
      <c r="A396" s="71"/>
      <c r="B396" s="197" t="s">
        <v>96</v>
      </c>
      <c r="C396" s="231"/>
      <c r="D396" s="232">
        <v>3419</v>
      </c>
      <c r="E396" s="232">
        <v>5222</v>
      </c>
      <c r="F396" s="233" t="s">
        <v>99</v>
      </c>
      <c r="G396" s="76">
        <v>0</v>
      </c>
      <c r="H396" s="234">
        <v>70</v>
      </c>
      <c r="I396" s="235">
        <f t="shared" si="92"/>
        <v>70</v>
      </c>
      <c r="J396" s="78">
        <v>0</v>
      </c>
      <c r="K396" s="218">
        <f t="shared" si="94"/>
        <v>70</v>
      </c>
      <c r="L396" s="218">
        <v>0</v>
      </c>
      <c r="M396" s="218">
        <f t="shared" si="93"/>
        <v>70</v>
      </c>
      <c r="N396" s="297"/>
    </row>
    <row r="397" spans="1:14" s="36" customFormat="1" ht="33.75" x14ac:dyDescent="0.2">
      <c r="A397" s="79" t="s">
        <v>82</v>
      </c>
      <c r="B397" s="227">
        <v>3050377</v>
      </c>
      <c r="C397" s="182" t="s">
        <v>89</v>
      </c>
      <c r="D397" s="228" t="s">
        <v>86</v>
      </c>
      <c r="E397" s="228" t="s">
        <v>86</v>
      </c>
      <c r="F397" s="229" t="s">
        <v>340</v>
      </c>
      <c r="G397" s="184">
        <v>0</v>
      </c>
      <c r="H397" s="83">
        <v>20</v>
      </c>
      <c r="I397" s="84">
        <f t="shared" si="92"/>
        <v>20</v>
      </c>
      <c r="J397" s="85">
        <v>0</v>
      </c>
      <c r="K397" s="70">
        <f t="shared" si="94"/>
        <v>20</v>
      </c>
      <c r="L397" s="70">
        <v>0</v>
      </c>
      <c r="M397" s="70">
        <f t="shared" si="93"/>
        <v>20</v>
      </c>
      <c r="N397" s="297"/>
    </row>
    <row r="398" spans="1:14" s="36" customFormat="1" ht="13.5" thickBot="1" x14ac:dyDescent="0.25">
      <c r="A398" s="71"/>
      <c r="B398" s="197" t="s">
        <v>96</v>
      </c>
      <c r="C398" s="231"/>
      <c r="D398" s="232">
        <v>3419</v>
      </c>
      <c r="E398" s="232">
        <v>5222</v>
      </c>
      <c r="F398" s="233" t="s">
        <v>99</v>
      </c>
      <c r="G398" s="76">
        <v>0</v>
      </c>
      <c r="H398" s="234">
        <v>20</v>
      </c>
      <c r="I398" s="235">
        <f t="shared" si="92"/>
        <v>20</v>
      </c>
      <c r="J398" s="78">
        <v>0</v>
      </c>
      <c r="K398" s="144">
        <f t="shared" si="94"/>
        <v>20</v>
      </c>
      <c r="L398" s="144">
        <v>0</v>
      </c>
      <c r="M398" s="144">
        <f t="shared" si="93"/>
        <v>20</v>
      </c>
      <c r="N398" s="297"/>
    </row>
    <row r="399" spans="1:14" s="36" customFormat="1" ht="36" customHeight="1" x14ac:dyDescent="0.2">
      <c r="A399" s="79" t="s">
        <v>82</v>
      </c>
      <c r="B399" s="227">
        <v>3050381</v>
      </c>
      <c r="C399" s="182" t="s">
        <v>89</v>
      </c>
      <c r="D399" s="228" t="s">
        <v>86</v>
      </c>
      <c r="E399" s="228" t="s">
        <v>86</v>
      </c>
      <c r="F399" s="229" t="s">
        <v>341</v>
      </c>
      <c r="G399" s="184">
        <v>0</v>
      </c>
      <c r="H399" s="83">
        <v>31</v>
      </c>
      <c r="I399" s="84">
        <f t="shared" si="92"/>
        <v>31</v>
      </c>
      <c r="J399" s="85">
        <v>0</v>
      </c>
      <c r="K399" s="84">
        <f t="shared" si="94"/>
        <v>31</v>
      </c>
      <c r="L399" s="84">
        <v>0</v>
      </c>
      <c r="M399" s="84">
        <f t="shared" si="93"/>
        <v>31</v>
      </c>
      <c r="N399" s="297"/>
    </row>
    <row r="400" spans="1:14" s="36" customFormat="1" ht="13.5" thickBot="1" x14ac:dyDescent="0.25">
      <c r="A400" s="71"/>
      <c r="B400" s="197" t="s">
        <v>96</v>
      </c>
      <c r="C400" s="231"/>
      <c r="D400" s="232">
        <v>3419</v>
      </c>
      <c r="E400" s="232">
        <v>5222</v>
      </c>
      <c r="F400" s="233" t="s">
        <v>99</v>
      </c>
      <c r="G400" s="76">
        <v>0</v>
      </c>
      <c r="H400" s="234">
        <v>31</v>
      </c>
      <c r="I400" s="235">
        <f t="shared" si="92"/>
        <v>31</v>
      </c>
      <c r="J400" s="78">
        <v>0</v>
      </c>
      <c r="K400" s="218">
        <f t="shared" si="94"/>
        <v>31</v>
      </c>
      <c r="L400" s="218">
        <v>0</v>
      </c>
      <c r="M400" s="218">
        <f t="shared" si="93"/>
        <v>31</v>
      </c>
      <c r="N400" s="297"/>
    </row>
    <row r="401" spans="1:14" s="36" customFormat="1" ht="22.5" x14ac:dyDescent="0.2">
      <c r="A401" s="79" t="s">
        <v>82</v>
      </c>
      <c r="B401" s="227">
        <v>3050385</v>
      </c>
      <c r="C401" s="182" t="s">
        <v>89</v>
      </c>
      <c r="D401" s="228" t="s">
        <v>86</v>
      </c>
      <c r="E401" s="228" t="s">
        <v>86</v>
      </c>
      <c r="F401" s="229" t="s">
        <v>342</v>
      </c>
      <c r="G401" s="184">
        <v>0</v>
      </c>
      <c r="H401" s="83">
        <v>35</v>
      </c>
      <c r="I401" s="84">
        <f t="shared" si="92"/>
        <v>35</v>
      </c>
      <c r="J401" s="85">
        <v>0</v>
      </c>
      <c r="K401" s="70">
        <f t="shared" si="94"/>
        <v>35</v>
      </c>
      <c r="L401" s="70">
        <v>0</v>
      </c>
      <c r="M401" s="70">
        <f t="shared" si="93"/>
        <v>35</v>
      </c>
      <c r="N401" s="297"/>
    </row>
    <row r="402" spans="1:14" s="36" customFormat="1" ht="13.5" thickBot="1" x14ac:dyDescent="0.25">
      <c r="A402" s="71"/>
      <c r="B402" s="197" t="s">
        <v>96</v>
      </c>
      <c r="C402" s="231"/>
      <c r="D402" s="232">
        <v>3419</v>
      </c>
      <c r="E402" s="232">
        <v>5222</v>
      </c>
      <c r="F402" s="233" t="s">
        <v>99</v>
      </c>
      <c r="G402" s="76">
        <v>0</v>
      </c>
      <c r="H402" s="234">
        <v>35</v>
      </c>
      <c r="I402" s="235">
        <f t="shared" si="92"/>
        <v>35</v>
      </c>
      <c r="J402" s="78">
        <v>0</v>
      </c>
      <c r="K402" s="144">
        <f t="shared" si="94"/>
        <v>35</v>
      </c>
      <c r="L402" s="144">
        <v>0</v>
      </c>
      <c r="M402" s="144">
        <f t="shared" si="93"/>
        <v>35</v>
      </c>
      <c r="N402" s="297"/>
    </row>
    <row r="403" spans="1:14" s="36" customFormat="1" ht="36" customHeight="1" x14ac:dyDescent="0.2">
      <c r="A403" s="79" t="s">
        <v>82</v>
      </c>
      <c r="B403" s="227">
        <v>3050390</v>
      </c>
      <c r="C403" s="182" t="s">
        <v>89</v>
      </c>
      <c r="D403" s="228" t="s">
        <v>86</v>
      </c>
      <c r="E403" s="228" t="s">
        <v>86</v>
      </c>
      <c r="F403" s="229" t="s">
        <v>343</v>
      </c>
      <c r="G403" s="184">
        <v>0</v>
      </c>
      <c r="H403" s="83">
        <v>70</v>
      </c>
      <c r="I403" s="84">
        <f t="shared" si="92"/>
        <v>70</v>
      </c>
      <c r="J403" s="85">
        <v>0</v>
      </c>
      <c r="K403" s="84">
        <f t="shared" si="94"/>
        <v>70</v>
      </c>
      <c r="L403" s="84">
        <v>0</v>
      </c>
      <c r="M403" s="84">
        <f t="shared" si="93"/>
        <v>70</v>
      </c>
      <c r="N403" s="297"/>
    </row>
    <row r="404" spans="1:14" s="36" customFormat="1" ht="13.5" thickBot="1" x14ac:dyDescent="0.25">
      <c r="A404" s="71"/>
      <c r="B404" s="197" t="s">
        <v>96</v>
      </c>
      <c r="C404" s="231"/>
      <c r="D404" s="232">
        <v>3419</v>
      </c>
      <c r="E404" s="232">
        <v>5222</v>
      </c>
      <c r="F404" s="233" t="s">
        <v>99</v>
      </c>
      <c r="G404" s="76">
        <v>0</v>
      </c>
      <c r="H404" s="234">
        <v>70</v>
      </c>
      <c r="I404" s="235">
        <f t="shared" si="92"/>
        <v>70</v>
      </c>
      <c r="J404" s="78">
        <v>0</v>
      </c>
      <c r="K404" s="218">
        <f t="shared" si="94"/>
        <v>70</v>
      </c>
      <c r="L404" s="218">
        <v>0</v>
      </c>
      <c r="M404" s="218">
        <f t="shared" si="93"/>
        <v>70</v>
      </c>
      <c r="N404" s="297"/>
    </row>
    <row r="405" spans="1:14" s="36" customFormat="1" ht="22.5" x14ac:dyDescent="0.2">
      <c r="A405" s="79" t="s">
        <v>82</v>
      </c>
      <c r="B405" s="227">
        <v>3050394</v>
      </c>
      <c r="C405" s="182" t="s">
        <v>89</v>
      </c>
      <c r="D405" s="228" t="s">
        <v>86</v>
      </c>
      <c r="E405" s="228" t="s">
        <v>86</v>
      </c>
      <c r="F405" s="229" t="s">
        <v>344</v>
      </c>
      <c r="G405" s="184">
        <v>0</v>
      </c>
      <c r="H405" s="83">
        <v>21</v>
      </c>
      <c r="I405" s="84">
        <f t="shared" si="92"/>
        <v>21</v>
      </c>
      <c r="J405" s="85">
        <v>0</v>
      </c>
      <c r="K405" s="70">
        <f t="shared" si="94"/>
        <v>21</v>
      </c>
      <c r="L405" s="70">
        <v>0</v>
      </c>
      <c r="M405" s="70">
        <f t="shared" si="93"/>
        <v>21</v>
      </c>
      <c r="N405" s="297"/>
    </row>
    <row r="406" spans="1:14" s="36" customFormat="1" ht="13.5" thickBot="1" x14ac:dyDescent="0.25">
      <c r="A406" s="71"/>
      <c r="B406" s="197" t="s">
        <v>96</v>
      </c>
      <c r="C406" s="231"/>
      <c r="D406" s="232">
        <v>3419</v>
      </c>
      <c r="E406" s="232">
        <v>5222</v>
      </c>
      <c r="F406" s="233" t="s">
        <v>99</v>
      </c>
      <c r="G406" s="76">
        <v>0</v>
      </c>
      <c r="H406" s="234">
        <v>21</v>
      </c>
      <c r="I406" s="235">
        <f t="shared" si="92"/>
        <v>21</v>
      </c>
      <c r="J406" s="78">
        <v>0</v>
      </c>
      <c r="K406" s="144">
        <f t="shared" si="94"/>
        <v>21</v>
      </c>
      <c r="L406" s="144">
        <v>0</v>
      </c>
      <c r="M406" s="144">
        <f t="shared" si="93"/>
        <v>21</v>
      </c>
      <c r="N406" s="297"/>
    </row>
    <row r="407" spans="1:14" s="36" customFormat="1" ht="24" customHeight="1" x14ac:dyDescent="0.2">
      <c r="A407" s="79" t="s">
        <v>82</v>
      </c>
      <c r="B407" s="227">
        <v>3050395</v>
      </c>
      <c r="C407" s="182" t="s">
        <v>89</v>
      </c>
      <c r="D407" s="228" t="s">
        <v>86</v>
      </c>
      <c r="E407" s="228" t="s">
        <v>86</v>
      </c>
      <c r="F407" s="229" t="s">
        <v>345</v>
      </c>
      <c r="G407" s="184">
        <v>0</v>
      </c>
      <c r="H407" s="83">
        <v>20</v>
      </c>
      <c r="I407" s="84">
        <f t="shared" si="92"/>
        <v>20</v>
      </c>
      <c r="J407" s="85">
        <v>0</v>
      </c>
      <c r="K407" s="84">
        <f t="shared" si="94"/>
        <v>20</v>
      </c>
      <c r="L407" s="84">
        <v>0</v>
      </c>
      <c r="M407" s="84">
        <f t="shared" si="93"/>
        <v>20</v>
      </c>
      <c r="N407" s="297"/>
    </row>
    <row r="408" spans="1:14" s="36" customFormat="1" ht="13.5" thickBot="1" x14ac:dyDescent="0.25">
      <c r="A408" s="71"/>
      <c r="B408" s="197" t="s">
        <v>96</v>
      </c>
      <c r="C408" s="231"/>
      <c r="D408" s="232">
        <v>3419</v>
      </c>
      <c r="E408" s="232">
        <v>5222</v>
      </c>
      <c r="F408" s="233" t="s">
        <v>99</v>
      </c>
      <c r="G408" s="76">
        <v>0</v>
      </c>
      <c r="H408" s="234">
        <v>20</v>
      </c>
      <c r="I408" s="235">
        <f t="shared" si="92"/>
        <v>20</v>
      </c>
      <c r="J408" s="78">
        <v>0</v>
      </c>
      <c r="K408" s="218">
        <f t="shared" si="94"/>
        <v>20</v>
      </c>
      <c r="L408" s="218">
        <v>0</v>
      </c>
      <c r="M408" s="218">
        <f t="shared" si="93"/>
        <v>20</v>
      </c>
      <c r="N408" s="297"/>
    </row>
    <row r="409" spans="1:14" s="36" customFormat="1" ht="22.5" x14ac:dyDescent="0.2">
      <c r="A409" s="79" t="s">
        <v>82</v>
      </c>
      <c r="B409" s="227">
        <v>3050396</v>
      </c>
      <c r="C409" s="182" t="s">
        <v>89</v>
      </c>
      <c r="D409" s="228" t="s">
        <v>86</v>
      </c>
      <c r="E409" s="228" t="s">
        <v>86</v>
      </c>
      <c r="F409" s="229" t="s">
        <v>346</v>
      </c>
      <c r="G409" s="184">
        <v>0</v>
      </c>
      <c r="H409" s="83">
        <v>63</v>
      </c>
      <c r="I409" s="84">
        <f t="shared" si="92"/>
        <v>63</v>
      </c>
      <c r="J409" s="85">
        <v>0</v>
      </c>
      <c r="K409" s="70">
        <f t="shared" si="94"/>
        <v>63</v>
      </c>
      <c r="L409" s="70">
        <v>0</v>
      </c>
      <c r="M409" s="70">
        <f t="shared" si="93"/>
        <v>63</v>
      </c>
      <c r="N409" s="297"/>
    </row>
    <row r="410" spans="1:14" s="36" customFormat="1" ht="13.5" thickBot="1" x14ac:dyDescent="0.25">
      <c r="A410" s="236"/>
      <c r="B410" s="237" t="s">
        <v>96</v>
      </c>
      <c r="C410" s="238"/>
      <c r="D410" s="239">
        <v>3419</v>
      </c>
      <c r="E410" s="239">
        <v>5222</v>
      </c>
      <c r="F410" s="240" t="s">
        <v>99</v>
      </c>
      <c r="G410" s="76">
        <v>0</v>
      </c>
      <c r="H410" s="234">
        <v>63</v>
      </c>
      <c r="I410" s="235">
        <f t="shared" si="92"/>
        <v>63</v>
      </c>
      <c r="J410" s="78">
        <v>0</v>
      </c>
      <c r="K410" s="144">
        <f t="shared" si="94"/>
        <v>63</v>
      </c>
      <c r="L410" s="144">
        <v>0</v>
      </c>
      <c r="M410" s="144">
        <f t="shared" si="93"/>
        <v>63</v>
      </c>
      <c r="N410" s="297"/>
    </row>
    <row r="411" spans="1:14" s="36" customFormat="1" ht="22.5" x14ac:dyDescent="0.2">
      <c r="A411" s="79" t="s">
        <v>82</v>
      </c>
      <c r="B411" s="227">
        <v>4210001</v>
      </c>
      <c r="C411" s="182" t="s">
        <v>89</v>
      </c>
      <c r="D411" s="228" t="s">
        <v>86</v>
      </c>
      <c r="E411" s="228" t="s">
        <v>86</v>
      </c>
      <c r="F411" s="229" t="s">
        <v>347</v>
      </c>
      <c r="G411" s="184">
        <f>+G412</f>
        <v>120</v>
      </c>
      <c r="H411" s="184">
        <v>0</v>
      </c>
      <c r="I411" s="184">
        <f t="shared" si="92"/>
        <v>120</v>
      </c>
      <c r="J411" s="85">
        <v>0</v>
      </c>
      <c r="K411" s="84">
        <f t="shared" si="94"/>
        <v>120</v>
      </c>
      <c r="L411" s="84">
        <v>0</v>
      </c>
      <c r="M411" s="84">
        <f t="shared" si="93"/>
        <v>120</v>
      </c>
      <c r="N411" s="297"/>
    </row>
    <row r="412" spans="1:14" s="36" customFormat="1" ht="13.5" thickBot="1" x14ac:dyDescent="0.25">
      <c r="A412" s="236"/>
      <c r="B412" s="237" t="s">
        <v>96</v>
      </c>
      <c r="C412" s="238"/>
      <c r="D412" s="239">
        <v>3419</v>
      </c>
      <c r="E412" s="239">
        <v>5222</v>
      </c>
      <c r="F412" s="240" t="s">
        <v>99</v>
      </c>
      <c r="G412" s="223">
        <v>120</v>
      </c>
      <c r="H412" s="223">
        <v>0</v>
      </c>
      <c r="I412" s="241">
        <f t="shared" si="92"/>
        <v>120</v>
      </c>
      <c r="J412" s="78">
        <v>0</v>
      </c>
      <c r="K412" s="218">
        <f t="shared" si="94"/>
        <v>120</v>
      </c>
      <c r="L412" s="218">
        <v>0</v>
      </c>
      <c r="M412" s="218">
        <f t="shared" si="93"/>
        <v>120</v>
      </c>
      <c r="N412" s="297"/>
    </row>
    <row r="413" spans="1:14" s="36" customFormat="1" ht="22.5" x14ac:dyDescent="0.2">
      <c r="A413" s="79" t="s">
        <v>82</v>
      </c>
      <c r="B413" s="227">
        <v>4210002</v>
      </c>
      <c r="C413" s="182" t="s">
        <v>89</v>
      </c>
      <c r="D413" s="228" t="s">
        <v>86</v>
      </c>
      <c r="E413" s="228" t="s">
        <v>86</v>
      </c>
      <c r="F413" s="229" t="s">
        <v>348</v>
      </c>
      <c r="G413" s="184">
        <f>+G414</f>
        <v>360</v>
      </c>
      <c r="H413" s="184">
        <v>0</v>
      </c>
      <c r="I413" s="184">
        <f t="shared" si="92"/>
        <v>360</v>
      </c>
      <c r="J413" s="85">
        <v>0</v>
      </c>
      <c r="K413" s="70">
        <f t="shared" si="94"/>
        <v>360</v>
      </c>
      <c r="L413" s="70">
        <v>0</v>
      </c>
      <c r="M413" s="70">
        <f t="shared" si="93"/>
        <v>360</v>
      </c>
      <c r="N413" s="297"/>
    </row>
    <row r="414" spans="1:14" s="36" customFormat="1" ht="13.5" thickBot="1" x14ac:dyDescent="0.25">
      <c r="A414" s="236"/>
      <c r="B414" s="237" t="s">
        <v>96</v>
      </c>
      <c r="C414" s="238"/>
      <c r="D414" s="239">
        <v>3419</v>
      </c>
      <c r="E414" s="239">
        <v>5222</v>
      </c>
      <c r="F414" s="240" t="s">
        <v>99</v>
      </c>
      <c r="G414" s="223">
        <v>360</v>
      </c>
      <c r="H414" s="223">
        <v>0</v>
      </c>
      <c r="I414" s="241">
        <f t="shared" si="92"/>
        <v>360</v>
      </c>
      <c r="J414" s="78">
        <v>0</v>
      </c>
      <c r="K414" s="144">
        <f t="shared" si="94"/>
        <v>360</v>
      </c>
      <c r="L414" s="144">
        <v>0</v>
      </c>
      <c r="M414" s="144">
        <f t="shared" si="93"/>
        <v>360</v>
      </c>
      <c r="N414" s="297"/>
    </row>
    <row r="415" spans="1:14" s="36" customFormat="1" ht="22.5" x14ac:dyDescent="0.2">
      <c r="A415" s="79" t="s">
        <v>82</v>
      </c>
      <c r="B415" s="227">
        <v>4210003</v>
      </c>
      <c r="C415" s="182" t="s">
        <v>89</v>
      </c>
      <c r="D415" s="228" t="s">
        <v>86</v>
      </c>
      <c r="E415" s="228" t="s">
        <v>86</v>
      </c>
      <c r="F415" s="229" t="s">
        <v>349</v>
      </c>
      <c r="G415" s="184">
        <f>+G416</f>
        <v>330</v>
      </c>
      <c r="H415" s="184">
        <v>0</v>
      </c>
      <c r="I415" s="184">
        <f t="shared" si="92"/>
        <v>330</v>
      </c>
      <c r="J415" s="85">
        <v>0</v>
      </c>
      <c r="K415" s="84">
        <f t="shared" si="94"/>
        <v>330</v>
      </c>
      <c r="L415" s="84">
        <v>0</v>
      </c>
      <c r="M415" s="84">
        <f t="shared" si="93"/>
        <v>330</v>
      </c>
      <c r="N415" s="297"/>
    </row>
    <row r="416" spans="1:14" s="36" customFormat="1" ht="13.5" thickBot="1" x14ac:dyDescent="0.25">
      <c r="A416" s="236"/>
      <c r="B416" s="237" t="s">
        <v>96</v>
      </c>
      <c r="C416" s="238"/>
      <c r="D416" s="239">
        <v>3419</v>
      </c>
      <c r="E416" s="239">
        <v>5222</v>
      </c>
      <c r="F416" s="240" t="s">
        <v>99</v>
      </c>
      <c r="G416" s="223">
        <v>330</v>
      </c>
      <c r="H416" s="223">
        <v>0</v>
      </c>
      <c r="I416" s="241">
        <f t="shared" si="92"/>
        <v>330</v>
      </c>
      <c r="J416" s="78">
        <v>0</v>
      </c>
      <c r="K416" s="218">
        <f t="shared" si="94"/>
        <v>330</v>
      </c>
      <c r="L416" s="218">
        <v>0</v>
      </c>
      <c r="M416" s="218">
        <f t="shared" si="93"/>
        <v>330</v>
      </c>
      <c r="N416" s="297"/>
    </row>
    <row r="417" spans="1:14" s="36" customFormat="1" ht="36" customHeight="1" x14ac:dyDescent="0.2">
      <c r="A417" s="79" t="s">
        <v>82</v>
      </c>
      <c r="B417" s="227">
        <v>4210004</v>
      </c>
      <c r="C417" s="182" t="s">
        <v>89</v>
      </c>
      <c r="D417" s="228" t="s">
        <v>86</v>
      </c>
      <c r="E417" s="228" t="s">
        <v>86</v>
      </c>
      <c r="F417" s="229" t="s">
        <v>350</v>
      </c>
      <c r="G417" s="184">
        <f>+G418</f>
        <v>300</v>
      </c>
      <c r="H417" s="184">
        <v>0</v>
      </c>
      <c r="I417" s="184">
        <f t="shared" ref="I417:I481" si="95">+G417+H417</f>
        <v>300</v>
      </c>
      <c r="J417" s="85">
        <v>0</v>
      </c>
      <c r="K417" s="70">
        <f t="shared" si="94"/>
        <v>300</v>
      </c>
      <c r="L417" s="70">
        <v>0</v>
      </c>
      <c r="M417" s="70">
        <f t="shared" ref="M417:M480" si="96">+K417+L417</f>
        <v>300</v>
      </c>
      <c r="N417" s="297"/>
    </row>
    <row r="418" spans="1:14" s="36" customFormat="1" ht="13.5" thickBot="1" x14ac:dyDescent="0.25">
      <c r="A418" s="236"/>
      <c r="B418" s="237" t="s">
        <v>96</v>
      </c>
      <c r="C418" s="238"/>
      <c r="D418" s="239">
        <v>3419</v>
      </c>
      <c r="E418" s="239">
        <v>5222</v>
      </c>
      <c r="F418" s="240" t="s">
        <v>99</v>
      </c>
      <c r="G418" s="223">
        <v>300</v>
      </c>
      <c r="H418" s="223">
        <v>0</v>
      </c>
      <c r="I418" s="241">
        <f t="shared" si="95"/>
        <v>300</v>
      </c>
      <c r="J418" s="78">
        <v>0</v>
      </c>
      <c r="K418" s="144">
        <f t="shared" si="94"/>
        <v>300</v>
      </c>
      <c r="L418" s="144">
        <v>0</v>
      </c>
      <c r="M418" s="144">
        <f t="shared" si="96"/>
        <v>300</v>
      </c>
      <c r="N418" s="297"/>
    </row>
    <row r="419" spans="1:14" s="36" customFormat="1" ht="22.5" x14ac:dyDescent="0.2">
      <c r="A419" s="79" t="s">
        <v>82</v>
      </c>
      <c r="B419" s="227">
        <v>4210005</v>
      </c>
      <c r="C419" s="182" t="s">
        <v>89</v>
      </c>
      <c r="D419" s="228" t="s">
        <v>86</v>
      </c>
      <c r="E419" s="228" t="s">
        <v>86</v>
      </c>
      <c r="F419" s="229" t="s">
        <v>351</v>
      </c>
      <c r="G419" s="184">
        <f>+G420</f>
        <v>354</v>
      </c>
      <c r="H419" s="184">
        <v>0</v>
      </c>
      <c r="I419" s="184">
        <f t="shared" si="95"/>
        <v>354</v>
      </c>
      <c r="J419" s="85">
        <v>0</v>
      </c>
      <c r="K419" s="84">
        <f t="shared" si="94"/>
        <v>354</v>
      </c>
      <c r="L419" s="84">
        <v>0</v>
      </c>
      <c r="M419" s="84">
        <f t="shared" si="96"/>
        <v>354</v>
      </c>
      <c r="N419" s="297"/>
    </row>
    <row r="420" spans="1:14" s="36" customFormat="1" ht="13.5" thickBot="1" x14ac:dyDescent="0.25">
      <c r="A420" s="236"/>
      <c r="B420" s="237" t="s">
        <v>96</v>
      </c>
      <c r="C420" s="238"/>
      <c r="D420" s="239">
        <v>3419</v>
      </c>
      <c r="E420" s="239">
        <v>5222</v>
      </c>
      <c r="F420" s="240" t="s">
        <v>99</v>
      </c>
      <c r="G420" s="223">
        <v>354</v>
      </c>
      <c r="H420" s="223">
        <v>0</v>
      </c>
      <c r="I420" s="241">
        <f t="shared" si="95"/>
        <v>354</v>
      </c>
      <c r="J420" s="78">
        <v>0</v>
      </c>
      <c r="K420" s="218">
        <f t="shared" si="94"/>
        <v>354</v>
      </c>
      <c r="L420" s="218">
        <v>0</v>
      </c>
      <c r="M420" s="218">
        <f t="shared" si="96"/>
        <v>354</v>
      </c>
      <c r="N420" s="297"/>
    </row>
    <row r="421" spans="1:14" s="36" customFormat="1" ht="22.5" x14ac:dyDescent="0.2">
      <c r="A421" s="79" t="s">
        <v>82</v>
      </c>
      <c r="B421" s="227">
        <v>4210006</v>
      </c>
      <c r="C421" s="182" t="s">
        <v>89</v>
      </c>
      <c r="D421" s="228" t="s">
        <v>86</v>
      </c>
      <c r="E421" s="228" t="s">
        <v>86</v>
      </c>
      <c r="F421" s="229" t="s">
        <v>352</v>
      </c>
      <c r="G421" s="184">
        <f>+G422</f>
        <v>1099</v>
      </c>
      <c r="H421" s="184">
        <v>0</v>
      </c>
      <c r="I421" s="184">
        <f t="shared" si="95"/>
        <v>1099</v>
      </c>
      <c r="J421" s="85">
        <v>0</v>
      </c>
      <c r="K421" s="70">
        <f t="shared" si="94"/>
        <v>1099</v>
      </c>
      <c r="L421" s="70">
        <v>0</v>
      </c>
      <c r="M421" s="70">
        <f t="shared" si="96"/>
        <v>1099</v>
      </c>
      <c r="N421" s="297"/>
    </row>
    <row r="422" spans="1:14" s="36" customFormat="1" ht="13.5" thickBot="1" x14ac:dyDescent="0.25">
      <c r="A422" s="236"/>
      <c r="B422" s="237" t="s">
        <v>96</v>
      </c>
      <c r="C422" s="238"/>
      <c r="D422" s="239">
        <v>3419</v>
      </c>
      <c r="E422" s="239">
        <v>5222</v>
      </c>
      <c r="F422" s="240" t="s">
        <v>99</v>
      </c>
      <c r="G422" s="223">
        <v>1099</v>
      </c>
      <c r="H422" s="223">
        <v>0</v>
      </c>
      <c r="I422" s="241">
        <f t="shared" si="95"/>
        <v>1099</v>
      </c>
      <c r="J422" s="78">
        <v>0</v>
      </c>
      <c r="K422" s="144">
        <f t="shared" si="94"/>
        <v>1099</v>
      </c>
      <c r="L422" s="144">
        <v>0</v>
      </c>
      <c r="M422" s="144">
        <f t="shared" si="96"/>
        <v>1099</v>
      </c>
      <c r="N422" s="297"/>
    </row>
    <row r="423" spans="1:14" s="36" customFormat="1" ht="22.5" customHeight="1" x14ac:dyDescent="0.2">
      <c r="A423" s="79" t="s">
        <v>82</v>
      </c>
      <c r="B423" s="227">
        <v>4210007</v>
      </c>
      <c r="C423" s="182" t="s">
        <v>89</v>
      </c>
      <c r="D423" s="228" t="s">
        <v>86</v>
      </c>
      <c r="E423" s="228" t="s">
        <v>86</v>
      </c>
      <c r="F423" s="229" t="s">
        <v>353</v>
      </c>
      <c r="G423" s="184">
        <f>+G424</f>
        <v>232</v>
      </c>
      <c r="H423" s="184">
        <v>0</v>
      </c>
      <c r="I423" s="184">
        <f t="shared" si="95"/>
        <v>232</v>
      </c>
      <c r="J423" s="85">
        <v>0</v>
      </c>
      <c r="K423" s="84">
        <f t="shared" si="94"/>
        <v>232</v>
      </c>
      <c r="L423" s="84">
        <v>0</v>
      </c>
      <c r="M423" s="84">
        <f t="shared" si="96"/>
        <v>232</v>
      </c>
      <c r="N423" s="297"/>
    </row>
    <row r="424" spans="1:14" s="36" customFormat="1" ht="13.5" thickBot="1" x14ac:dyDescent="0.25">
      <c r="A424" s="236"/>
      <c r="B424" s="237" t="s">
        <v>96</v>
      </c>
      <c r="C424" s="238"/>
      <c r="D424" s="239">
        <v>3419</v>
      </c>
      <c r="E424" s="239">
        <v>5222</v>
      </c>
      <c r="F424" s="240" t="s">
        <v>99</v>
      </c>
      <c r="G424" s="223">
        <v>232</v>
      </c>
      <c r="H424" s="223">
        <v>0</v>
      </c>
      <c r="I424" s="241">
        <f t="shared" si="95"/>
        <v>232</v>
      </c>
      <c r="J424" s="78">
        <v>0</v>
      </c>
      <c r="K424" s="218">
        <f t="shared" ref="K424:K487" si="97">+I424+J424</f>
        <v>232</v>
      </c>
      <c r="L424" s="218">
        <v>0</v>
      </c>
      <c r="M424" s="218">
        <f t="shared" si="96"/>
        <v>232</v>
      </c>
      <c r="N424" s="297"/>
    </row>
    <row r="425" spans="1:14" s="36" customFormat="1" ht="22.5" customHeight="1" x14ac:dyDescent="0.2">
      <c r="A425" s="79" t="s">
        <v>82</v>
      </c>
      <c r="B425" s="227">
        <v>4210008</v>
      </c>
      <c r="C425" s="182" t="s">
        <v>89</v>
      </c>
      <c r="D425" s="228" t="s">
        <v>86</v>
      </c>
      <c r="E425" s="228" t="s">
        <v>86</v>
      </c>
      <c r="F425" s="229" t="s">
        <v>354</v>
      </c>
      <c r="G425" s="184">
        <f>+G426</f>
        <v>96</v>
      </c>
      <c r="H425" s="184">
        <v>0</v>
      </c>
      <c r="I425" s="184">
        <f t="shared" si="95"/>
        <v>96</v>
      </c>
      <c r="J425" s="85">
        <v>0</v>
      </c>
      <c r="K425" s="70">
        <f t="shared" si="97"/>
        <v>96</v>
      </c>
      <c r="L425" s="70">
        <v>0</v>
      </c>
      <c r="M425" s="70">
        <f t="shared" si="96"/>
        <v>96</v>
      </c>
      <c r="N425" s="297"/>
    </row>
    <row r="426" spans="1:14" s="36" customFormat="1" ht="13.5" thickBot="1" x14ac:dyDescent="0.25">
      <c r="A426" s="236"/>
      <c r="B426" s="237" t="s">
        <v>96</v>
      </c>
      <c r="C426" s="238"/>
      <c r="D426" s="239">
        <v>3419</v>
      </c>
      <c r="E426" s="239">
        <v>5222</v>
      </c>
      <c r="F426" s="240" t="s">
        <v>99</v>
      </c>
      <c r="G426" s="223">
        <v>96</v>
      </c>
      <c r="H426" s="223">
        <v>0</v>
      </c>
      <c r="I426" s="241">
        <f t="shared" si="95"/>
        <v>96</v>
      </c>
      <c r="J426" s="78">
        <v>0</v>
      </c>
      <c r="K426" s="144">
        <f t="shared" si="97"/>
        <v>96</v>
      </c>
      <c r="L426" s="144">
        <v>0</v>
      </c>
      <c r="M426" s="144">
        <f t="shared" si="96"/>
        <v>96</v>
      </c>
      <c r="N426" s="297"/>
    </row>
    <row r="427" spans="1:14" s="36" customFormat="1" ht="22.5" x14ac:dyDescent="0.2">
      <c r="A427" s="79" t="s">
        <v>82</v>
      </c>
      <c r="B427" s="227">
        <v>4210009</v>
      </c>
      <c r="C427" s="182" t="s">
        <v>89</v>
      </c>
      <c r="D427" s="228" t="s">
        <v>86</v>
      </c>
      <c r="E427" s="228" t="s">
        <v>86</v>
      </c>
      <c r="F427" s="229" t="s">
        <v>355</v>
      </c>
      <c r="G427" s="184">
        <f>+G428</f>
        <v>360</v>
      </c>
      <c r="H427" s="184">
        <v>0</v>
      </c>
      <c r="I427" s="184">
        <f t="shared" si="95"/>
        <v>360</v>
      </c>
      <c r="J427" s="85">
        <v>0</v>
      </c>
      <c r="K427" s="84">
        <f t="shared" si="97"/>
        <v>360</v>
      </c>
      <c r="L427" s="84">
        <v>0</v>
      </c>
      <c r="M427" s="84">
        <f t="shared" si="96"/>
        <v>360</v>
      </c>
      <c r="N427" s="297"/>
    </row>
    <row r="428" spans="1:14" s="36" customFormat="1" ht="13.5" thickBot="1" x14ac:dyDescent="0.25">
      <c r="A428" s="236"/>
      <c r="B428" s="237" t="s">
        <v>96</v>
      </c>
      <c r="C428" s="238"/>
      <c r="D428" s="239">
        <v>3419</v>
      </c>
      <c r="E428" s="239">
        <v>5222</v>
      </c>
      <c r="F428" s="240" t="s">
        <v>99</v>
      </c>
      <c r="G428" s="223">
        <v>360</v>
      </c>
      <c r="H428" s="223">
        <v>0</v>
      </c>
      <c r="I428" s="241">
        <f t="shared" si="95"/>
        <v>360</v>
      </c>
      <c r="J428" s="78">
        <v>0</v>
      </c>
      <c r="K428" s="218">
        <f t="shared" si="97"/>
        <v>360</v>
      </c>
      <c r="L428" s="218">
        <v>0</v>
      </c>
      <c r="M428" s="218">
        <f t="shared" si="96"/>
        <v>360</v>
      </c>
      <c r="N428" s="297"/>
    </row>
    <row r="429" spans="1:14" s="36" customFormat="1" ht="22.5" x14ac:dyDescent="0.2">
      <c r="A429" s="79" t="s">
        <v>82</v>
      </c>
      <c r="B429" s="227">
        <v>4210010</v>
      </c>
      <c r="C429" s="182" t="s">
        <v>89</v>
      </c>
      <c r="D429" s="228" t="s">
        <v>86</v>
      </c>
      <c r="E429" s="228" t="s">
        <v>86</v>
      </c>
      <c r="F429" s="229" t="s">
        <v>356</v>
      </c>
      <c r="G429" s="184">
        <f>+G430</f>
        <v>300</v>
      </c>
      <c r="H429" s="184">
        <v>0</v>
      </c>
      <c r="I429" s="184">
        <f t="shared" si="95"/>
        <v>300</v>
      </c>
      <c r="J429" s="85">
        <v>0</v>
      </c>
      <c r="K429" s="70">
        <f t="shared" si="97"/>
        <v>300</v>
      </c>
      <c r="L429" s="70">
        <v>0</v>
      </c>
      <c r="M429" s="70">
        <f t="shared" si="96"/>
        <v>300</v>
      </c>
      <c r="N429" s="297"/>
    </row>
    <row r="430" spans="1:14" s="36" customFormat="1" ht="13.5" thickBot="1" x14ac:dyDescent="0.25">
      <c r="A430" s="236"/>
      <c r="B430" s="237" t="s">
        <v>96</v>
      </c>
      <c r="C430" s="238"/>
      <c r="D430" s="239">
        <v>3419</v>
      </c>
      <c r="E430" s="239">
        <v>5222</v>
      </c>
      <c r="F430" s="240" t="s">
        <v>99</v>
      </c>
      <c r="G430" s="223">
        <v>300</v>
      </c>
      <c r="H430" s="223">
        <v>0</v>
      </c>
      <c r="I430" s="241">
        <f t="shared" si="95"/>
        <v>300</v>
      </c>
      <c r="J430" s="78">
        <v>0</v>
      </c>
      <c r="K430" s="144">
        <f t="shared" si="97"/>
        <v>300</v>
      </c>
      <c r="L430" s="144">
        <v>0</v>
      </c>
      <c r="M430" s="144">
        <f t="shared" si="96"/>
        <v>300</v>
      </c>
      <c r="N430" s="297"/>
    </row>
    <row r="431" spans="1:14" s="36" customFormat="1" ht="22.5" x14ac:dyDescent="0.2">
      <c r="A431" s="79" t="s">
        <v>82</v>
      </c>
      <c r="B431" s="227">
        <v>4210011</v>
      </c>
      <c r="C431" s="182" t="s">
        <v>89</v>
      </c>
      <c r="D431" s="228" t="s">
        <v>86</v>
      </c>
      <c r="E431" s="228" t="s">
        <v>86</v>
      </c>
      <c r="F431" s="229" t="s">
        <v>357</v>
      </c>
      <c r="G431" s="184">
        <f>+G432</f>
        <v>64</v>
      </c>
      <c r="H431" s="184">
        <v>0</v>
      </c>
      <c r="I431" s="184">
        <f t="shared" si="95"/>
        <v>64</v>
      </c>
      <c r="J431" s="85">
        <v>0</v>
      </c>
      <c r="K431" s="84">
        <f t="shared" si="97"/>
        <v>64</v>
      </c>
      <c r="L431" s="84">
        <v>0</v>
      </c>
      <c r="M431" s="84">
        <f t="shared" si="96"/>
        <v>64</v>
      </c>
      <c r="N431" s="297"/>
    </row>
    <row r="432" spans="1:14" s="36" customFormat="1" ht="13.5" thickBot="1" x14ac:dyDescent="0.25">
      <c r="A432" s="236"/>
      <c r="B432" s="237" t="s">
        <v>96</v>
      </c>
      <c r="C432" s="238"/>
      <c r="D432" s="239">
        <v>3419</v>
      </c>
      <c r="E432" s="239">
        <v>5222</v>
      </c>
      <c r="F432" s="240" t="s">
        <v>99</v>
      </c>
      <c r="G432" s="223">
        <v>64</v>
      </c>
      <c r="H432" s="223">
        <v>0</v>
      </c>
      <c r="I432" s="241">
        <f t="shared" si="95"/>
        <v>64</v>
      </c>
      <c r="J432" s="78">
        <v>0</v>
      </c>
      <c r="K432" s="218">
        <f t="shared" si="97"/>
        <v>64</v>
      </c>
      <c r="L432" s="218">
        <v>0</v>
      </c>
      <c r="M432" s="218">
        <f t="shared" si="96"/>
        <v>64</v>
      </c>
      <c r="N432" s="297"/>
    </row>
    <row r="433" spans="1:14" s="36" customFormat="1" ht="33.75" x14ac:dyDescent="0.2">
      <c r="A433" s="79" t="s">
        <v>82</v>
      </c>
      <c r="B433" s="227">
        <v>4210012</v>
      </c>
      <c r="C433" s="182" t="s">
        <v>89</v>
      </c>
      <c r="D433" s="228" t="s">
        <v>86</v>
      </c>
      <c r="E433" s="228" t="s">
        <v>86</v>
      </c>
      <c r="F433" s="229" t="s">
        <v>358</v>
      </c>
      <c r="G433" s="184">
        <f>+G434</f>
        <v>420</v>
      </c>
      <c r="H433" s="184">
        <v>0</v>
      </c>
      <c r="I433" s="184">
        <f t="shared" si="95"/>
        <v>420</v>
      </c>
      <c r="J433" s="85">
        <v>0</v>
      </c>
      <c r="K433" s="70">
        <f t="shared" si="97"/>
        <v>420</v>
      </c>
      <c r="L433" s="70">
        <v>0</v>
      </c>
      <c r="M433" s="70">
        <f t="shared" si="96"/>
        <v>420</v>
      </c>
      <c r="N433" s="297"/>
    </row>
    <row r="434" spans="1:14" s="36" customFormat="1" ht="13.5" thickBot="1" x14ac:dyDescent="0.25">
      <c r="A434" s="236"/>
      <c r="B434" s="237" t="s">
        <v>96</v>
      </c>
      <c r="C434" s="238"/>
      <c r="D434" s="239">
        <v>3419</v>
      </c>
      <c r="E434" s="239">
        <v>5222</v>
      </c>
      <c r="F434" s="240" t="s">
        <v>99</v>
      </c>
      <c r="G434" s="223">
        <v>420</v>
      </c>
      <c r="H434" s="223">
        <v>0</v>
      </c>
      <c r="I434" s="241">
        <f t="shared" si="95"/>
        <v>420</v>
      </c>
      <c r="J434" s="78">
        <v>0</v>
      </c>
      <c r="K434" s="144">
        <f t="shared" si="97"/>
        <v>420</v>
      </c>
      <c r="L434" s="144">
        <v>0</v>
      </c>
      <c r="M434" s="144">
        <f t="shared" si="96"/>
        <v>420</v>
      </c>
      <c r="N434" s="297"/>
    </row>
    <row r="435" spans="1:14" s="36" customFormat="1" ht="22.5" x14ac:dyDescent="0.2">
      <c r="A435" s="79" t="s">
        <v>82</v>
      </c>
      <c r="B435" s="227">
        <v>4210013</v>
      </c>
      <c r="C435" s="182" t="s">
        <v>89</v>
      </c>
      <c r="D435" s="228" t="s">
        <v>86</v>
      </c>
      <c r="E435" s="228" t="s">
        <v>86</v>
      </c>
      <c r="F435" s="229" t="s">
        <v>359</v>
      </c>
      <c r="G435" s="184">
        <f>+G436</f>
        <v>84</v>
      </c>
      <c r="H435" s="184">
        <v>0</v>
      </c>
      <c r="I435" s="184">
        <f t="shared" si="95"/>
        <v>84</v>
      </c>
      <c r="J435" s="85">
        <v>0</v>
      </c>
      <c r="K435" s="84">
        <f t="shared" si="97"/>
        <v>84</v>
      </c>
      <c r="L435" s="84">
        <v>0</v>
      </c>
      <c r="M435" s="84">
        <f t="shared" si="96"/>
        <v>84</v>
      </c>
      <c r="N435" s="297"/>
    </row>
    <row r="436" spans="1:14" s="36" customFormat="1" ht="13.5" thickBot="1" x14ac:dyDescent="0.25">
      <c r="A436" s="236"/>
      <c r="B436" s="237" t="s">
        <v>96</v>
      </c>
      <c r="C436" s="238"/>
      <c r="D436" s="239">
        <v>3419</v>
      </c>
      <c r="E436" s="239">
        <v>5222</v>
      </c>
      <c r="F436" s="240" t="s">
        <v>99</v>
      </c>
      <c r="G436" s="223">
        <v>84</v>
      </c>
      <c r="H436" s="223">
        <v>0</v>
      </c>
      <c r="I436" s="241">
        <f t="shared" si="95"/>
        <v>84</v>
      </c>
      <c r="J436" s="78">
        <v>0</v>
      </c>
      <c r="K436" s="218">
        <f t="shared" si="97"/>
        <v>84</v>
      </c>
      <c r="L436" s="218">
        <v>0</v>
      </c>
      <c r="M436" s="218">
        <f t="shared" si="96"/>
        <v>84</v>
      </c>
      <c r="N436" s="297"/>
    </row>
    <row r="437" spans="1:14" s="36" customFormat="1" ht="22.5" x14ac:dyDescent="0.2">
      <c r="A437" s="79" t="s">
        <v>82</v>
      </c>
      <c r="B437" s="227">
        <v>4210014</v>
      </c>
      <c r="C437" s="182" t="s">
        <v>89</v>
      </c>
      <c r="D437" s="228" t="s">
        <v>86</v>
      </c>
      <c r="E437" s="228" t="s">
        <v>86</v>
      </c>
      <c r="F437" s="229" t="s">
        <v>360</v>
      </c>
      <c r="G437" s="184">
        <f>+G438</f>
        <v>120</v>
      </c>
      <c r="H437" s="184">
        <v>0</v>
      </c>
      <c r="I437" s="184">
        <f t="shared" si="95"/>
        <v>120</v>
      </c>
      <c r="J437" s="85">
        <v>0</v>
      </c>
      <c r="K437" s="70">
        <f t="shared" si="97"/>
        <v>120</v>
      </c>
      <c r="L437" s="70">
        <v>0</v>
      </c>
      <c r="M437" s="70">
        <f t="shared" si="96"/>
        <v>120</v>
      </c>
      <c r="N437" s="297"/>
    </row>
    <row r="438" spans="1:14" s="36" customFormat="1" ht="13.5" thickBot="1" x14ac:dyDescent="0.25">
      <c r="A438" s="236"/>
      <c r="B438" s="237" t="s">
        <v>96</v>
      </c>
      <c r="C438" s="238"/>
      <c r="D438" s="239">
        <v>3419</v>
      </c>
      <c r="E438" s="239">
        <v>5222</v>
      </c>
      <c r="F438" s="240" t="s">
        <v>99</v>
      </c>
      <c r="G438" s="223">
        <v>120</v>
      </c>
      <c r="H438" s="223">
        <v>0</v>
      </c>
      <c r="I438" s="189">
        <f t="shared" si="95"/>
        <v>120</v>
      </c>
      <c r="J438" s="78">
        <v>0</v>
      </c>
      <c r="K438" s="144">
        <f t="shared" si="97"/>
        <v>120</v>
      </c>
      <c r="L438" s="144">
        <v>0</v>
      </c>
      <c r="M438" s="144">
        <f t="shared" si="96"/>
        <v>120</v>
      </c>
      <c r="N438" s="297"/>
    </row>
    <row r="439" spans="1:14" s="36" customFormat="1" ht="23.25" thickBot="1" x14ac:dyDescent="0.25">
      <c r="A439" s="79" t="s">
        <v>82</v>
      </c>
      <c r="B439" s="227">
        <v>4210015</v>
      </c>
      <c r="C439" s="182" t="s">
        <v>89</v>
      </c>
      <c r="D439" s="228" t="s">
        <v>86</v>
      </c>
      <c r="E439" s="228" t="s">
        <v>86</v>
      </c>
      <c r="F439" s="229" t="s">
        <v>361</v>
      </c>
      <c r="G439" s="184">
        <f>+G440</f>
        <v>510</v>
      </c>
      <c r="H439" s="184">
        <v>0</v>
      </c>
      <c r="I439" s="184">
        <f t="shared" si="95"/>
        <v>510</v>
      </c>
      <c r="J439" s="85">
        <v>0</v>
      </c>
      <c r="K439" s="62">
        <f t="shared" si="97"/>
        <v>510</v>
      </c>
      <c r="L439" s="84">
        <v>0</v>
      </c>
      <c r="M439" s="84">
        <f t="shared" si="96"/>
        <v>510</v>
      </c>
      <c r="N439" s="297"/>
    </row>
    <row r="440" spans="1:14" s="36" customFormat="1" ht="13.5" thickBot="1" x14ac:dyDescent="0.25">
      <c r="A440" s="236"/>
      <c r="B440" s="237" t="s">
        <v>96</v>
      </c>
      <c r="C440" s="238"/>
      <c r="D440" s="239">
        <v>3419</v>
      </c>
      <c r="E440" s="239">
        <v>5222</v>
      </c>
      <c r="F440" s="240" t="s">
        <v>99</v>
      </c>
      <c r="G440" s="223">
        <v>510</v>
      </c>
      <c r="H440" s="223">
        <v>0</v>
      </c>
      <c r="I440" s="241">
        <f t="shared" si="95"/>
        <v>510</v>
      </c>
      <c r="J440" s="78">
        <v>0</v>
      </c>
      <c r="K440" s="242">
        <f t="shared" si="97"/>
        <v>510</v>
      </c>
      <c r="L440" s="218">
        <v>0</v>
      </c>
      <c r="M440" s="218">
        <f t="shared" si="96"/>
        <v>510</v>
      </c>
      <c r="N440" s="297"/>
    </row>
    <row r="441" spans="1:14" s="36" customFormat="1" ht="22.5" x14ac:dyDescent="0.2">
      <c r="A441" s="79" t="s">
        <v>82</v>
      </c>
      <c r="B441" s="227">
        <v>4210016</v>
      </c>
      <c r="C441" s="182" t="s">
        <v>89</v>
      </c>
      <c r="D441" s="228" t="s">
        <v>86</v>
      </c>
      <c r="E441" s="228" t="s">
        <v>86</v>
      </c>
      <c r="F441" s="229" t="s">
        <v>362</v>
      </c>
      <c r="G441" s="184">
        <f>+G442</f>
        <v>238</v>
      </c>
      <c r="H441" s="184">
        <v>0</v>
      </c>
      <c r="I441" s="184">
        <f t="shared" si="95"/>
        <v>238</v>
      </c>
      <c r="J441" s="85">
        <v>0</v>
      </c>
      <c r="K441" s="70">
        <f t="shared" si="97"/>
        <v>238</v>
      </c>
      <c r="L441" s="70">
        <v>0</v>
      </c>
      <c r="M441" s="70">
        <f t="shared" si="96"/>
        <v>238</v>
      </c>
      <c r="N441" s="297"/>
    </row>
    <row r="442" spans="1:14" s="36" customFormat="1" ht="13.5" thickBot="1" x14ac:dyDescent="0.25">
      <c r="A442" s="236"/>
      <c r="B442" s="237" t="s">
        <v>96</v>
      </c>
      <c r="C442" s="238"/>
      <c r="D442" s="239">
        <v>3419</v>
      </c>
      <c r="E442" s="239">
        <v>5222</v>
      </c>
      <c r="F442" s="240" t="s">
        <v>99</v>
      </c>
      <c r="G442" s="223">
        <v>238</v>
      </c>
      <c r="H442" s="223">
        <v>0</v>
      </c>
      <c r="I442" s="241">
        <f t="shared" si="95"/>
        <v>238</v>
      </c>
      <c r="J442" s="78">
        <v>0</v>
      </c>
      <c r="K442" s="144">
        <f t="shared" si="97"/>
        <v>238</v>
      </c>
      <c r="L442" s="144">
        <v>0</v>
      </c>
      <c r="M442" s="144">
        <f t="shared" si="96"/>
        <v>238</v>
      </c>
      <c r="N442" s="297"/>
    </row>
    <row r="443" spans="1:14" s="36" customFormat="1" ht="22.5" x14ac:dyDescent="0.2">
      <c r="A443" s="79" t="s">
        <v>82</v>
      </c>
      <c r="B443" s="227">
        <v>4210017</v>
      </c>
      <c r="C443" s="182" t="s">
        <v>89</v>
      </c>
      <c r="D443" s="228" t="s">
        <v>86</v>
      </c>
      <c r="E443" s="228" t="s">
        <v>86</v>
      </c>
      <c r="F443" s="229" t="s">
        <v>363</v>
      </c>
      <c r="G443" s="184">
        <f>+G444</f>
        <v>450</v>
      </c>
      <c r="H443" s="184">
        <v>0</v>
      </c>
      <c r="I443" s="184">
        <f t="shared" si="95"/>
        <v>450</v>
      </c>
      <c r="J443" s="85">
        <v>0</v>
      </c>
      <c r="K443" s="84">
        <f t="shared" si="97"/>
        <v>450</v>
      </c>
      <c r="L443" s="84">
        <v>0</v>
      </c>
      <c r="M443" s="84">
        <f t="shared" si="96"/>
        <v>450</v>
      </c>
      <c r="N443" s="297"/>
    </row>
    <row r="444" spans="1:14" s="36" customFormat="1" ht="13.5" thickBot="1" x14ac:dyDescent="0.25">
      <c r="A444" s="236"/>
      <c r="B444" s="237" t="s">
        <v>96</v>
      </c>
      <c r="C444" s="238"/>
      <c r="D444" s="239">
        <v>3419</v>
      </c>
      <c r="E444" s="239">
        <v>5222</v>
      </c>
      <c r="F444" s="240" t="s">
        <v>99</v>
      </c>
      <c r="G444" s="223">
        <v>450</v>
      </c>
      <c r="H444" s="223">
        <v>0</v>
      </c>
      <c r="I444" s="241">
        <f t="shared" si="95"/>
        <v>450</v>
      </c>
      <c r="J444" s="78">
        <v>0</v>
      </c>
      <c r="K444" s="218">
        <f t="shared" si="97"/>
        <v>450</v>
      </c>
      <c r="L444" s="218">
        <v>0</v>
      </c>
      <c r="M444" s="218">
        <f t="shared" si="96"/>
        <v>450</v>
      </c>
      <c r="N444" s="297"/>
    </row>
    <row r="445" spans="1:14" s="36" customFormat="1" ht="22.5" x14ac:dyDescent="0.2">
      <c r="A445" s="79" t="s">
        <v>82</v>
      </c>
      <c r="B445" s="227">
        <v>4210018</v>
      </c>
      <c r="C445" s="182" t="s">
        <v>89</v>
      </c>
      <c r="D445" s="228" t="s">
        <v>86</v>
      </c>
      <c r="E445" s="228" t="s">
        <v>86</v>
      </c>
      <c r="F445" s="229" t="s">
        <v>364</v>
      </c>
      <c r="G445" s="184">
        <f>+G446</f>
        <v>72</v>
      </c>
      <c r="H445" s="184">
        <v>0</v>
      </c>
      <c r="I445" s="184">
        <f t="shared" si="95"/>
        <v>72</v>
      </c>
      <c r="J445" s="85">
        <v>0</v>
      </c>
      <c r="K445" s="70">
        <f t="shared" si="97"/>
        <v>72</v>
      </c>
      <c r="L445" s="70">
        <v>0</v>
      </c>
      <c r="M445" s="70">
        <f t="shared" si="96"/>
        <v>72</v>
      </c>
      <c r="N445" s="297"/>
    </row>
    <row r="446" spans="1:14" s="36" customFormat="1" ht="13.5" thickBot="1" x14ac:dyDescent="0.25">
      <c r="A446" s="236"/>
      <c r="B446" s="237" t="s">
        <v>96</v>
      </c>
      <c r="C446" s="238"/>
      <c r="D446" s="239">
        <v>3419</v>
      </c>
      <c r="E446" s="239">
        <v>5222</v>
      </c>
      <c r="F446" s="240" t="s">
        <v>99</v>
      </c>
      <c r="G446" s="223">
        <v>72</v>
      </c>
      <c r="H446" s="223">
        <v>0</v>
      </c>
      <c r="I446" s="241">
        <f t="shared" si="95"/>
        <v>72</v>
      </c>
      <c r="J446" s="78">
        <v>0</v>
      </c>
      <c r="K446" s="144">
        <f t="shared" si="97"/>
        <v>72</v>
      </c>
      <c r="L446" s="144">
        <v>0</v>
      </c>
      <c r="M446" s="144">
        <f t="shared" si="96"/>
        <v>72</v>
      </c>
      <c r="N446" s="297"/>
    </row>
    <row r="447" spans="1:14" s="36" customFormat="1" ht="22.5" x14ac:dyDescent="0.2">
      <c r="A447" s="79" t="s">
        <v>82</v>
      </c>
      <c r="B447" s="227">
        <v>4210019</v>
      </c>
      <c r="C447" s="182" t="s">
        <v>89</v>
      </c>
      <c r="D447" s="228" t="s">
        <v>86</v>
      </c>
      <c r="E447" s="228" t="s">
        <v>86</v>
      </c>
      <c r="F447" s="229" t="s">
        <v>365</v>
      </c>
      <c r="G447" s="184">
        <f>+G448</f>
        <v>1200</v>
      </c>
      <c r="H447" s="184">
        <v>0</v>
      </c>
      <c r="I447" s="184">
        <f t="shared" si="95"/>
        <v>1200</v>
      </c>
      <c r="J447" s="85">
        <v>0</v>
      </c>
      <c r="K447" s="84">
        <f t="shared" si="97"/>
        <v>1200</v>
      </c>
      <c r="L447" s="84">
        <v>0</v>
      </c>
      <c r="M447" s="84">
        <f t="shared" si="96"/>
        <v>1200</v>
      </c>
      <c r="N447" s="297"/>
    </row>
    <row r="448" spans="1:14" s="36" customFormat="1" ht="13.5" thickBot="1" x14ac:dyDescent="0.25">
      <c r="A448" s="236"/>
      <c r="B448" s="237" t="s">
        <v>96</v>
      </c>
      <c r="C448" s="238"/>
      <c r="D448" s="239">
        <v>3419</v>
      </c>
      <c r="E448" s="239">
        <v>5222</v>
      </c>
      <c r="F448" s="240" t="s">
        <v>99</v>
      </c>
      <c r="G448" s="223">
        <v>1200</v>
      </c>
      <c r="H448" s="223">
        <v>0</v>
      </c>
      <c r="I448" s="241">
        <f t="shared" si="95"/>
        <v>1200</v>
      </c>
      <c r="J448" s="78">
        <v>0</v>
      </c>
      <c r="K448" s="218">
        <f t="shared" si="97"/>
        <v>1200</v>
      </c>
      <c r="L448" s="218">
        <v>0</v>
      </c>
      <c r="M448" s="218">
        <f t="shared" si="96"/>
        <v>1200</v>
      </c>
      <c r="N448" s="297"/>
    </row>
    <row r="449" spans="1:14" s="36" customFormat="1" ht="22.5" x14ac:dyDescent="0.2">
      <c r="A449" s="79" t="s">
        <v>82</v>
      </c>
      <c r="B449" s="227">
        <v>4210020</v>
      </c>
      <c r="C449" s="182" t="s">
        <v>89</v>
      </c>
      <c r="D449" s="228" t="s">
        <v>86</v>
      </c>
      <c r="E449" s="228" t="s">
        <v>86</v>
      </c>
      <c r="F449" s="229" t="s">
        <v>366</v>
      </c>
      <c r="G449" s="184">
        <f>+G450</f>
        <v>81</v>
      </c>
      <c r="H449" s="184">
        <v>0</v>
      </c>
      <c r="I449" s="184">
        <f t="shared" si="95"/>
        <v>81</v>
      </c>
      <c r="J449" s="85">
        <v>0</v>
      </c>
      <c r="K449" s="70">
        <f t="shared" si="97"/>
        <v>81</v>
      </c>
      <c r="L449" s="70">
        <v>0</v>
      </c>
      <c r="M449" s="70">
        <f t="shared" si="96"/>
        <v>81</v>
      </c>
      <c r="N449" s="297"/>
    </row>
    <row r="450" spans="1:14" s="36" customFormat="1" ht="13.5" thickBot="1" x14ac:dyDescent="0.25">
      <c r="A450" s="236"/>
      <c r="B450" s="237" t="s">
        <v>96</v>
      </c>
      <c r="C450" s="238"/>
      <c r="D450" s="239">
        <v>3419</v>
      </c>
      <c r="E450" s="239">
        <v>5222</v>
      </c>
      <c r="F450" s="240" t="s">
        <v>99</v>
      </c>
      <c r="G450" s="223">
        <v>81</v>
      </c>
      <c r="H450" s="223">
        <v>0</v>
      </c>
      <c r="I450" s="241">
        <f t="shared" si="95"/>
        <v>81</v>
      </c>
      <c r="J450" s="78">
        <v>0</v>
      </c>
      <c r="K450" s="144">
        <f t="shared" si="97"/>
        <v>81</v>
      </c>
      <c r="L450" s="144">
        <v>0</v>
      </c>
      <c r="M450" s="144">
        <f t="shared" si="96"/>
        <v>81</v>
      </c>
      <c r="N450" s="297"/>
    </row>
    <row r="451" spans="1:14" s="36" customFormat="1" ht="22.5" customHeight="1" x14ac:dyDescent="0.2">
      <c r="A451" s="79" t="s">
        <v>82</v>
      </c>
      <c r="B451" s="227">
        <v>4210021</v>
      </c>
      <c r="C451" s="182" t="s">
        <v>89</v>
      </c>
      <c r="D451" s="228" t="s">
        <v>86</v>
      </c>
      <c r="E451" s="228" t="s">
        <v>86</v>
      </c>
      <c r="F451" s="229" t="s">
        <v>367</v>
      </c>
      <c r="G451" s="184">
        <f>+G452</f>
        <v>81</v>
      </c>
      <c r="H451" s="184">
        <v>0</v>
      </c>
      <c r="I451" s="184">
        <f t="shared" si="95"/>
        <v>81</v>
      </c>
      <c r="J451" s="85">
        <v>0</v>
      </c>
      <c r="K451" s="84">
        <f t="shared" si="97"/>
        <v>81</v>
      </c>
      <c r="L451" s="84">
        <v>0</v>
      </c>
      <c r="M451" s="84">
        <f t="shared" si="96"/>
        <v>81</v>
      </c>
      <c r="N451" s="297"/>
    </row>
    <row r="452" spans="1:14" s="36" customFormat="1" ht="13.5" thickBot="1" x14ac:dyDescent="0.25">
      <c r="A452" s="236"/>
      <c r="B452" s="237" t="s">
        <v>96</v>
      </c>
      <c r="C452" s="238"/>
      <c r="D452" s="239">
        <v>3419</v>
      </c>
      <c r="E452" s="239">
        <v>5222</v>
      </c>
      <c r="F452" s="240" t="s">
        <v>99</v>
      </c>
      <c r="G452" s="223">
        <v>81</v>
      </c>
      <c r="H452" s="223">
        <v>0</v>
      </c>
      <c r="I452" s="241">
        <f t="shared" si="95"/>
        <v>81</v>
      </c>
      <c r="J452" s="78">
        <v>0</v>
      </c>
      <c r="K452" s="218">
        <f t="shared" si="97"/>
        <v>81</v>
      </c>
      <c r="L452" s="218">
        <v>0</v>
      </c>
      <c r="M452" s="218">
        <f t="shared" si="96"/>
        <v>81</v>
      </c>
      <c r="N452" s="297"/>
    </row>
    <row r="453" spans="1:14" s="36" customFormat="1" ht="22.5" x14ac:dyDescent="0.2">
      <c r="A453" s="79" t="s">
        <v>82</v>
      </c>
      <c r="B453" s="227">
        <v>4210022</v>
      </c>
      <c r="C453" s="182" t="s">
        <v>89</v>
      </c>
      <c r="D453" s="228" t="s">
        <v>86</v>
      </c>
      <c r="E453" s="228" t="s">
        <v>86</v>
      </c>
      <c r="F453" s="229" t="s">
        <v>368</v>
      </c>
      <c r="G453" s="184">
        <f>+G454</f>
        <v>534</v>
      </c>
      <c r="H453" s="184">
        <v>0</v>
      </c>
      <c r="I453" s="184">
        <f t="shared" si="95"/>
        <v>534</v>
      </c>
      <c r="J453" s="85">
        <v>0</v>
      </c>
      <c r="K453" s="70">
        <f t="shared" si="97"/>
        <v>534</v>
      </c>
      <c r="L453" s="70">
        <v>0</v>
      </c>
      <c r="M453" s="70">
        <f t="shared" si="96"/>
        <v>534</v>
      </c>
      <c r="N453" s="297"/>
    </row>
    <row r="454" spans="1:14" s="36" customFormat="1" ht="13.5" thickBot="1" x14ac:dyDescent="0.25">
      <c r="A454" s="236"/>
      <c r="B454" s="237" t="s">
        <v>96</v>
      </c>
      <c r="C454" s="238"/>
      <c r="D454" s="239">
        <v>3419</v>
      </c>
      <c r="E454" s="239">
        <v>5222</v>
      </c>
      <c r="F454" s="240" t="s">
        <v>99</v>
      </c>
      <c r="G454" s="223">
        <v>534</v>
      </c>
      <c r="H454" s="223">
        <v>0</v>
      </c>
      <c r="I454" s="241">
        <f t="shared" si="95"/>
        <v>534</v>
      </c>
      <c r="J454" s="78">
        <v>0</v>
      </c>
      <c r="K454" s="144">
        <f t="shared" si="97"/>
        <v>534</v>
      </c>
      <c r="L454" s="144">
        <v>0</v>
      </c>
      <c r="M454" s="144">
        <f t="shared" si="96"/>
        <v>534</v>
      </c>
      <c r="N454" s="297"/>
    </row>
    <row r="455" spans="1:14" s="36" customFormat="1" ht="22.5" x14ac:dyDescent="0.2">
      <c r="A455" s="79" t="s">
        <v>82</v>
      </c>
      <c r="B455" s="227">
        <v>4210023</v>
      </c>
      <c r="C455" s="182" t="s">
        <v>89</v>
      </c>
      <c r="D455" s="228" t="s">
        <v>86</v>
      </c>
      <c r="E455" s="228" t="s">
        <v>86</v>
      </c>
      <c r="F455" s="229" t="s">
        <v>369</v>
      </c>
      <c r="G455" s="184">
        <f>+G456</f>
        <v>342</v>
      </c>
      <c r="H455" s="184">
        <v>0</v>
      </c>
      <c r="I455" s="184">
        <f t="shared" si="95"/>
        <v>342</v>
      </c>
      <c r="J455" s="85">
        <v>0</v>
      </c>
      <c r="K455" s="84">
        <f t="shared" si="97"/>
        <v>342</v>
      </c>
      <c r="L455" s="84">
        <v>0</v>
      </c>
      <c r="M455" s="84">
        <f t="shared" si="96"/>
        <v>342</v>
      </c>
      <c r="N455" s="297"/>
    </row>
    <row r="456" spans="1:14" s="36" customFormat="1" ht="13.5" thickBot="1" x14ac:dyDescent="0.25">
      <c r="A456" s="236"/>
      <c r="B456" s="237" t="s">
        <v>96</v>
      </c>
      <c r="C456" s="238"/>
      <c r="D456" s="239">
        <v>3419</v>
      </c>
      <c r="E456" s="239">
        <v>5222</v>
      </c>
      <c r="F456" s="240" t="s">
        <v>99</v>
      </c>
      <c r="G456" s="223">
        <v>342</v>
      </c>
      <c r="H456" s="223">
        <v>0</v>
      </c>
      <c r="I456" s="241">
        <f t="shared" si="95"/>
        <v>342</v>
      </c>
      <c r="J456" s="78">
        <v>0</v>
      </c>
      <c r="K456" s="218">
        <f t="shared" si="97"/>
        <v>342</v>
      </c>
      <c r="L456" s="218">
        <v>0</v>
      </c>
      <c r="M456" s="218">
        <f t="shared" si="96"/>
        <v>342</v>
      </c>
      <c r="N456" s="297"/>
    </row>
    <row r="457" spans="1:14" s="36" customFormat="1" ht="22.5" x14ac:dyDescent="0.2">
      <c r="A457" s="79" t="s">
        <v>82</v>
      </c>
      <c r="B457" s="227">
        <v>4210024</v>
      </c>
      <c r="C457" s="182" t="s">
        <v>89</v>
      </c>
      <c r="D457" s="228" t="s">
        <v>86</v>
      </c>
      <c r="E457" s="228" t="s">
        <v>86</v>
      </c>
      <c r="F457" s="229" t="s">
        <v>370</v>
      </c>
      <c r="G457" s="184">
        <f>+G458</f>
        <v>210</v>
      </c>
      <c r="H457" s="184">
        <v>0</v>
      </c>
      <c r="I457" s="184">
        <f t="shared" si="95"/>
        <v>210</v>
      </c>
      <c r="J457" s="85">
        <v>0</v>
      </c>
      <c r="K457" s="70">
        <f t="shared" si="97"/>
        <v>210</v>
      </c>
      <c r="L457" s="70">
        <v>0</v>
      </c>
      <c r="M457" s="70">
        <f t="shared" si="96"/>
        <v>210</v>
      </c>
      <c r="N457" s="297"/>
    </row>
    <row r="458" spans="1:14" s="36" customFormat="1" ht="13.5" thickBot="1" x14ac:dyDescent="0.25">
      <c r="A458" s="236"/>
      <c r="B458" s="237" t="s">
        <v>96</v>
      </c>
      <c r="C458" s="238"/>
      <c r="D458" s="239">
        <v>3419</v>
      </c>
      <c r="E458" s="239">
        <v>5222</v>
      </c>
      <c r="F458" s="240" t="s">
        <v>99</v>
      </c>
      <c r="G458" s="223">
        <v>210</v>
      </c>
      <c r="H458" s="223">
        <v>0</v>
      </c>
      <c r="I458" s="241">
        <f t="shared" si="95"/>
        <v>210</v>
      </c>
      <c r="J458" s="78">
        <v>0</v>
      </c>
      <c r="K458" s="144">
        <f t="shared" si="97"/>
        <v>210</v>
      </c>
      <c r="L458" s="144">
        <v>0</v>
      </c>
      <c r="M458" s="144">
        <f t="shared" si="96"/>
        <v>210</v>
      </c>
      <c r="N458" s="297"/>
    </row>
    <row r="459" spans="1:14" s="36" customFormat="1" ht="23.25" thickBot="1" x14ac:dyDescent="0.25">
      <c r="A459" s="79" t="s">
        <v>82</v>
      </c>
      <c r="B459" s="227">
        <v>4210025</v>
      </c>
      <c r="C459" s="182" t="s">
        <v>89</v>
      </c>
      <c r="D459" s="228" t="s">
        <v>86</v>
      </c>
      <c r="E459" s="228" t="s">
        <v>86</v>
      </c>
      <c r="F459" s="229" t="s">
        <v>371</v>
      </c>
      <c r="G459" s="184">
        <f>+G460</f>
        <v>120</v>
      </c>
      <c r="H459" s="184">
        <v>0</v>
      </c>
      <c r="I459" s="184">
        <f t="shared" si="95"/>
        <v>120</v>
      </c>
      <c r="J459" s="85">
        <v>0</v>
      </c>
      <c r="K459" s="62">
        <f t="shared" si="97"/>
        <v>120</v>
      </c>
      <c r="L459" s="84">
        <v>0</v>
      </c>
      <c r="M459" s="84">
        <f t="shared" si="96"/>
        <v>120</v>
      </c>
      <c r="N459" s="297"/>
    </row>
    <row r="460" spans="1:14" s="36" customFormat="1" ht="13.5" thickBot="1" x14ac:dyDescent="0.25">
      <c r="A460" s="236"/>
      <c r="B460" s="237" t="s">
        <v>96</v>
      </c>
      <c r="C460" s="238"/>
      <c r="D460" s="239">
        <v>3419</v>
      </c>
      <c r="E460" s="239">
        <v>5222</v>
      </c>
      <c r="F460" s="240" t="s">
        <v>99</v>
      </c>
      <c r="G460" s="223">
        <v>120</v>
      </c>
      <c r="H460" s="223">
        <v>0</v>
      </c>
      <c r="I460" s="241">
        <f t="shared" si="95"/>
        <v>120</v>
      </c>
      <c r="J460" s="78">
        <v>0</v>
      </c>
      <c r="K460" s="242">
        <f t="shared" si="97"/>
        <v>120</v>
      </c>
      <c r="L460" s="218">
        <v>0</v>
      </c>
      <c r="M460" s="218">
        <f t="shared" si="96"/>
        <v>120</v>
      </c>
      <c r="N460" s="297"/>
    </row>
    <row r="461" spans="1:14" s="36" customFormat="1" ht="22.5" x14ac:dyDescent="0.2">
      <c r="A461" s="79" t="s">
        <v>82</v>
      </c>
      <c r="B461" s="227">
        <v>4210026</v>
      </c>
      <c r="C461" s="182" t="s">
        <v>89</v>
      </c>
      <c r="D461" s="228" t="s">
        <v>86</v>
      </c>
      <c r="E461" s="228" t="s">
        <v>86</v>
      </c>
      <c r="F461" s="229" t="s">
        <v>372</v>
      </c>
      <c r="G461" s="184">
        <f>+G462</f>
        <v>408</v>
      </c>
      <c r="H461" s="184">
        <v>0</v>
      </c>
      <c r="I461" s="184">
        <f t="shared" si="95"/>
        <v>408</v>
      </c>
      <c r="J461" s="85">
        <v>0</v>
      </c>
      <c r="K461" s="70">
        <f t="shared" si="97"/>
        <v>408</v>
      </c>
      <c r="L461" s="70">
        <v>0</v>
      </c>
      <c r="M461" s="70">
        <f t="shared" si="96"/>
        <v>408</v>
      </c>
      <c r="N461" s="297"/>
    </row>
    <row r="462" spans="1:14" s="36" customFormat="1" ht="13.5" thickBot="1" x14ac:dyDescent="0.25">
      <c r="A462" s="236"/>
      <c r="B462" s="237" t="s">
        <v>96</v>
      </c>
      <c r="C462" s="238"/>
      <c r="D462" s="239">
        <v>3419</v>
      </c>
      <c r="E462" s="239">
        <v>5222</v>
      </c>
      <c r="F462" s="240" t="s">
        <v>99</v>
      </c>
      <c r="G462" s="223">
        <v>408</v>
      </c>
      <c r="H462" s="223">
        <v>0</v>
      </c>
      <c r="I462" s="241">
        <f t="shared" si="95"/>
        <v>408</v>
      </c>
      <c r="J462" s="78">
        <v>0</v>
      </c>
      <c r="K462" s="144">
        <f t="shared" si="97"/>
        <v>408</v>
      </c>
      <c r="L462" s="144">
        <v>0</v>
      </c>
      <c r="M462" s="144">
        <f t="shared" si="96"/>
        <v>408</v>
      </c>
      <c r="N462" s="297"/>
    </row>
    <row r="463" spans="1:14" s="36" customFormat="1" ht="22.5" x14ac:dyDescent="0.2">
      <c r="A463" s="79" t="s">
        <v>82</v>
      </c>
      <c r="B463" s="227">
        <v>4210027</v>
      </c>
      <c r="C463" s="182" t="s">
        <v>89</v>
      </c>
      <c r="D463" s="228" t="s">
        <v>86</v>
      </c>
      <c r="E463" s="228" t="s">
        <v>86</v>
      </c>
      <c r="F463" s="229" t="s">
        <v>373</v>
      </c>
      <c r="G463" s="184">
        <f>+G464</f>
        <v>210</v>
      </c>
      <c r="H463" s="184">
        <v>0</v>
      </c>
      <c r="I463" s="184">
        <f t="shared" si="95"/>
        <v>210</v>
      </c>
      <c r="J463" s="85">
        <v>0</v>
      </c>
      <c r="K463" s="84">
        <f t="shared" si="97"/>
        <v>210</v>
      </c>
      <c r="L463" s="84">
        <v>0</v>
      </c>
      <c r="M463" s="84">
        <f t="shared" si="96"/>
        <v>210</v>
      </c>
      <c r="N463" s="297"/>
    </row>
    <row r="464" spans="1:14" s="36" customFormat="1" ht="13.5" thickBot="1" x14ac:dyDescent="0.25">
      <c r="A464" s="236"/>
      <c r="B464" s="237" t="s">
        <v>96</v>
      </c>
      <c r="C464" s="238"/>
      <c r="D464" s="239">
        <v>3419</v>
      </c>
      <c r="E464" s="239">
        <v>5222</v>
      </c>
      <c r="F464" s="240" t="s">
        <v>99</v>
      </c>
      <c r="G464" s="223">
        <v>210</v>
      </c>
      <c r="H464" s="223">
        <v>0</v>
      </c>
      <c r="I464" s="241">
        <f t="shared" si="95"/>
        <v>210</v>
      </c>
      <c r="J464" s="78">
        <v>0</v>
      </c>
      <c r="K464" s="218">
        <f t="shared" si="97"/>
        <v>210</v>
      </c>
      <c r="L464" s="218">
        <v>0</v>
      </c>
      <c r="M464" s="218">
        <f t="shared" si="96"/>
        <v>210</v>
      </c>
      <c r="N464" s="297"/>
    </row>
    <row r="465" spans="1:14" s="36" customFormat="1" ht="22.5" x14ac:dyDescent="0.2">
      <c r="A465" s="79" t="s">
        <v>82</v>
      </c>
      <c r="B465" s="227">
        <v>4210028</v>
      </c>
      <c r="C465" s="182" t="s">
        <v>89</v>
      </c>
      <c r="D465" s="228" t="s">
        <v>86</v>
      </c>
      <c r="E465" s="228" t="s">
        <v>86</v>
      </c>
      <c r="F465" s="229" t="s">
        <v>374</v>
      </c>
      <c r="G465" s="184">
        <f>+G466</f>
        <v>54</v>
      </c>
      <c r="H465" s="184">
        <v>0</v>
      </c>
      <c r="I465" s="184">
        <f t="shared" si="95"/>
        <v>54</v>
      </c>
      <c r="J465" s="85">
        <v>0</v>
      </c>
      <c r="K465" s="70">
        <f t="shared" si="97"/>
        <v>54</v>
      </c>
      <c r="L465" s="70">
        <v>0</v>
      </c>
      <c r="M465" s="70">
        <f t="shared" si="96"/>
        <v>54</v>
      </c>
      <c r="N465" s="297"/>
    </row>
    <row r="466" spans="1:14" s="36" customFormat="1" ht="13.5" thickBot="1" x14ac:dyDescent="0.25">
      <c r="A466" s="236"/>
      <c r="B466" s="237" t="s">
        <v>96</v>
      </c>
      <c r="C466" s="238"/>
      <c r="D466" s="239">
        <v>3419</v>
      </c>
      <c r="E466" s="239">
        <v>5222</v>
      </c>
      <c r="F466" s="240" t="s">
        <v>99</v>
      </c>
      <c r="G466" s="223">
        <v>54</v>
      </c>
      <c r="H466" s="223">
        <v>0</v>
      </c>
      <c r="I466" s="241">
        <f t="shared" si="95"/>
        <v>54</v>
      </c>
      <c r="J466" s="78">
        <v>0</v>
      </c>
      <c r="K466" s="144">
        <f t="shared" si="97"/>
        <v>54</v>
      </c>
      <c r="L466" s="144">
        <v>0</v>
      </c>
      <c r="M466" s="144">
        <f t="shared" si="96"/>
        <v>54</v>
      </c>
      <c r="N466" s="297"/>
    </row>
    <row r="467" spans="1:14" s="36" customFormat="1" ht="22.5" customHeight="1" x14ac:dyDescent="0.2">
      <c r="A467" s="79" t="s">
        <v>82</v>
      </c>
      <c r="B467" s="227">
        <v>4210029</v>
      </c>
      <c r="C467" s="182" t="s">
        <v>89</v>
      </c>
      <c r="D467" s="228" t="s">
        <v>86</v>
      </c>
      <c r="E467" s="228" t="s">
        <v>86</v>
      </c>
      <c r="F467" s="229" t="s">
        <v>375</v>
      </c>
      <c r="G467" s="184">
        <f>+G468</f>
        <v>87</v>
      </c>
      <c r="H467" s="184">
        <v>0</v>
      </c>
      <c r="I467" s="184">
        <f t="shared" si="95"/>
        <v>87</v>
      </c>
      <c r="J467" s="85">
        <v>0</v>
      </c>
      <c r="K467" s="84">
        <f t="shared" si="97"/>
        <v>87</v>
      </c>
      <c r="L467" s="84">
        <v>0</v>
      </c>
      <c r="M467" s="84">
        <f t="shared" si="96"/>
        <v>87</v>
      </c>
      <c r="N467" s="297"/>
    </row>
    <row r="468" spans="1:14" s="36" customFormat="1" ht="13.5" thickBot="1" x14ac:dyDescent="0.25">
      <c r="A468" s="236"/>
      <c r="B468" s="237" t="s">
        <v>96</v>
      </c>
      <c r="C468" s="238"/>
      <c r="D468" s="239">
        <v>3419</v>
      </c>
      <c r="E468" s="239">
        <v>5222</v>
      </c>
      <c r="F468" s="240" t="s">
        <v>99</v>
      </c>
      <c r="G468" s="223">
        <v>87</v>
      </c>
      <c r="H468" s="223">
        <v>0</v>
      </c>
      <c r="I468" s="241">
        <f t="shared" si="95"/>
        <v>87</v>
      </c>
      <c r="J468" s="78">
        <v>0</v>
      </c>
      <c r="K468" s="218">
        <f t="shared" si="97"/>
        <v>87</v>
      </c>
      <c r="L468" s="218">
        <v>0</v>
      </c>
      <c r="M468" s="218">
        <f t="shared" si="96"/>
        <v>87</v>
      </c>
      <c r="N468" s="297"/>
    </row>
    <row r="469" spans="1:14" s="36" customFormat="1" ht="22.5" x14ac:dyDescent="0.2">
      <c r="A469" s="79" t="s">
        <v>82</v>
      </c>
      <c r="B469" s="227">
        <v>4210030</v>
      </c>
      <c r="C469" s="182" t="s">
        <v>89</v>
      </c>
      <c r="D469" s="228" t="s">
        <v>86</v>
      </c>
      <c r="E469" s="228" t="s">
        <v>86</v>
      </c>
      <c r="F469" s="229" t="s">
        <v>376</v>
      </c>
      <c r="G469" s="184">
        <f>+G470</f>
        <v>215</v>
      </c>
      <c r="H469" s="184">
        <v>0</v>
      </c>
      <c r="I469" s="184">
        <f t="shared" si="95"/>
        <v>215</v>
      </c>
      <c r="J469" s="85">
        <v>0</v>
      </c>
      <c r="K469" s="70">
        <f t="shared" si="97"/>
        <v>215</v>
      </c>
      <c r="L469" s="70">
        <v>0</v>
      </c>
      <c r="M469" s="70">
        <f t="shared" si="96"/>
        <v>215</v>
      </c>
      <c r="N469" s="297"/>
    </row>
    <row r="470" spans="1:14" s="36" customFormat="1" ht="13.5" thickBot="1" x14ac:dyDescent="0.25">
      <c r="A470" s="236"/>
      <c r="B470" s="237" t="s">
        <v>96</v>
      </c>
      <c r="C470" s="238"/>
      <c r="D470" s="239">
        <v>3419</v>
      </c>
      <c r="E470" s="239">
        <v>5222</v>
      </c>
      <c r="F470" s="240" t="s">
        <v>99</v>
      </c>
      <c r="G470" s="223">
        <v>215</v>
      </c>
      <c r="H470" s="223">
        <v>0</v>
      </c>
      <c r="I470" s="241">
        <f t="shared" si="95"/>
        <v>215</v>
      </c>
      <c r="J470" s="78">
        <v>0</v>
      </c>
      <c r="K470" s="144">
        <f t="shared" si="97"/>
        <v>215</v>
      </c>
      <c r="L470" s="144">
        <v>0</v>
      </c>
      <c r="M470" s="144">
        <f t="shared" si="96"/>
        <v>215</v>
      </c>
      <c r="N470" s="297"/>
    </row>
    <row r="471" spans="1:14" s="36" customFormat="1" ht="22.5" x14ac:dyDescent="0.2">
      <c r="A471" s="79" t="s">
        <v>82</v>
      </c>
      <c r="B471" s="227">
        <v>4210031</v>
      </c>
      <c r="C471" s="182" t="s">
        <v>89</v>
      </c>
      <c r="D471" s="228" t="s">
        <v>86</v>
      </c>
      <c r="E471" s="228" t="s">
        <v>86</v>
      </c>
      <c r="F471" s="229" t="s">
        <v>377</v>
      </c>
      <c r="G471" s="184">
        <f>+G472</f>
        <v>450</v>
      </c>
      <c r="H471" s="184">
        <v>0</v>
      </c>
      <c r="I471" s="184">
        <f t="shared" si="95"/>
        <v>450</v>
      </c>
      <c r="J471" s="85">
        <v>0</v>
      </c>
      <c r="K471" s="84">
        <f t="shared" si="97"/>
        <v>450</v>
      </c>
      <c r="L471" s="84">
        <v>0</v>
      </c>
      <c r="M471" s="84">
        <f t="shared" si="96"/>
        <v>450</v>
      </c>
      <c r="N471" s="297"/>
    </row>
    <row r="472" spans="1:14" s="36" customFormat="1" ht="13.5" thickBot="1" x14ac:dyDescent="0.25">
      <c r="A472" s="236"/>
      <c r="B472" s="237" t="s">
        <v>96</v>
      </c>
      <c r="C472" s="238"/>
      <c r="D472" s="239">
        <v>3419</v>
      </c>
      <c r="E472" s="239">
        <v>5222</v>
      </c>
      <c r="F472" s="240" t="s">
        <v>99</v>
      </c>
      <c r="G472" s="223">
        <v>450</v>
      </c>
      <c r="H472" s="223">
        <v>0</v>
      </c>
      <c r="I472" s="241">
        <f t="shared" si="95"/>
        <v>450</v>
      </c>
      <c r="J472" s="78">
        <v>0</v>
      </c>
      <c r="K472" s="218">
        <f t="shared" si="97"/>
        <v>450</v>
      </c>
      <c r="L472" s="218">
        <v>0</v>
      </c>
      <c r="M472" s="218">
        <f t="shared" si="96"/>
        <v>450</v>
      </c>
      <c r="N472" s="297"/>
    </row>
    <row r="473" spans="1:14" s="36" customFormat="1" ht="22.5" x14ac:dyDescent="0.2">
      <c r="A473" s="79" t="s">
        <v>82</v>
      </c>
      <c r="B473" s="227">
        <v>4210032</v>
      </c>
      <c r="C473" s="182" t="s">
        <v>89</v>
      </c>
      <c r="D473" s="228" t="s">
        <v>86</v>
      </c>
      <c r="E473" s="228" t="s">
        <v>86</v>
      </c>
      <c r="F473" s="229" t="s">
        <v>378</v>
      </c>
      <c r="G473" s="184">
        <f>+G474</f>
        <v>390</v>
      </c>
      <c r="H473" s="184">
        <v>0</v>
      </c>
      <c r="I473" s="184">
        <f t="shared" si="95"/>
        <v>390</v>
      </c>
      <c r="J473" s="85">
        <v>0</v>
      </c>
      <c r="K473" s="70">
        <f t="shared" si="97"/>
        <v>390</v>
      </c>
      <c r="L473" s="70">
        <v>0</v>
      </c>
      <c r="M473" s="70">
        <f t="shared" si="96"/>
        <v>390</v>
      </c>
      <c r="N473" s="297"/>
    </row>
    <row r="474" spans="1:14" s="36" customFormat="1" ht="13.5" thickBot="1" x14ac:dyDescent="0.25">
      <c r="A474" s="236"/>
      <c r="B474" s="237" t="s">
        <v>96</v>
      </c>
      <c r="C474" s="238"/>
      <c r="D474" s="239">
        <v>3419</v>
      </c>
      <c r="E474" s="239">
        <v>5222</v>
      </c>
      <c r="F474" s="240" t="s">
        <v>99</v>
      </c>
      <c r="G474" s="223">
        <v>390</v>
      </c>
      <c r="H474" s="223">
        <v>0</v>
      </c>
      <c r="I474" s="241">
        <f t="shared" si="95"/>
        <v>390</v>
      </c>
      <c r="J474" s="78">
        <v>0</v>
      </c>
      <c r="K474" s="144">
        <f t="shared" si="97"/>
        <v>390</v>
      </c>
      <c r="L474" s="144">
        <v>0</v>
      </c>
      <c r="M474" s="144">
        <f t="shared" si="96"/>
        <v>390</v>
      </c>
      <c r="N474" s="297"/>
    </row>
    <row r="475" spans="1:14" s="36" customFormat="1" ht="22.5" x14ac:dyDescent="0.2">
      <c r="A475" s="79" t="s">
        <v>82</v>
      </c>
      <c r="B475" s="227">
        <v>4210033</v>
      </c>
      <c r="C475" s="182" t="s">
        <v>89</v>
      </c>
      <c r="D475" s="228" t="s">
        <v>86</v>
      </c>
      <c r="E475" s="228" t="s">
        <v>86</v>
      </c>
      <c r="F475" s="229" t="s">
        <v>379</v>
      </c>
      <c r="G475" s="184">
        <f>+G476</f>
        <v>50</v>
      </c>
      <c r="H475" s="184">
        <v>0</v>
      </c>
      <c r="I475" s="184">
        <f t="shared" si="95"/>
        <v>50</v>
      </c>
      <c r="J475" s="85">
        <v>0</v>
      </c>
      <c r="K475" s="84">
        <f t="shared" si="97"/>
        <v>50</v>
      </c>
      <c r="L475" s="84">
        <v>0</v>
      </c>
      <c r="M475" s="84">
        <f t="shared" si="96"/>
        <v>50</v>
      </c>
      <c r="N475" s="297"/>
    </row>
    <row r="476" spans="1:14" s="36" customFormat="1" ht="13.5" thickBot="1" x14ac:dyDescent="0.25">
      <c r="A476" s="236"/>
      <c r="B476" s="237" t="s">
        <v>96</v>
      </c>
      <c r="C476" s="238"/>
      <c r="D476" s="239">
        <v>3419</v>
      </c>
      <c r="E476" s="239">
        <v>5222</v>
      </c>
      <c r="F476" s="240" t="s">
        <v>99</v>
      </c>
      <c r="G476" s="223">
        <v>50</v>
      </c>
      <c r="H476" s="223">
        <v>0</v>
      </c>
      <c r="I476" s="241">
        <f t="shared" si="95"/>
        <v>50</v>
      </c>
      <c r="J476" s="78">
        <v>0</v>
      </c>
      <c r="K476" s="218">
        <f t="shared" si="97"/>
        <v>50</v>
      </c>
      <c r="L476" s="218">
        <v>0</v>
      </c>
      <c r="M476" s="218">
        <f t="shared" si="96"/>
        <v>50</v>
      </c>
      <c r="N476" s="297"/>
    </row>
    <row r="477" spans="1:14" s="36" customFormat="1" ht="22.5" x14ac:dyDescent="0.2">
      <c r="A477" s="79" t="s">
        <v>82</v>
      </c>
      <c r="B477" s="227">
        <v>4210034</v>
      </c>
      <c r="C477" s="182" t="s">
        <v>89</v>
      </c>
      <c r="D477" s="228" t="s">
        <v>86</v>
      </c>
      <c r="E477" s="228" t="s">
        <v>86</v>
      </c>
      <c r="F477" s="229" t="s">
        <v>380</v>
      </c>
      <c r="G477" s="184">
        <f>+G478</f>
        <v>50</v>
      </c>
      <c r="H477" s="184">
        <v>0</v>
      </c>
      <c r="I477" s="184">
        <f t="shared" si="95"/>
        <v>50</v>
      </c>
      <c r="J477" s="85">
        <v>0</v>
      </c>
      <c r="K477" s="70">
        <f t="shared" si="97"/>
        <v>50</v>
      </c>
      <c r="L477" s="70">
        <v>0</v>
      </c>
      <c r="M477" s="70">
        <f t="shared" si="96"/>
        <v>50</v>
      </c>
      <c r="N477" s="297"/>
    </row>
    <row r="478" spans="1:14" s="36" customFormat="1" ht="13.5" thickBot="1" x14ac:dyDescent="0.25">
      <c r="A478" s="236"/>
      <c r="B478" s="237" t="s">
        <v>96</v>
      </c>
      <c r="C478" s="238"/>
      <c r="D478" s="239">
        <v>3419</v>
      </c>
      <c r="E478" s="239">
        <v>5222</v>
      </c>
      <c r="F478" s="240" t="s">
        <v>99</v>
      </c>
      <c r="G478" s="223">
        <v>50</v>
      </c>
      <c r="H478" s="223">
        <v>0</v>
      </c>
      <c r="I478" s="241">
        <f t="shared" si="95"/>
        <v>50</v>
      </c>
      <c r="J478" s="78">
        <v>0</v>
      </c>
      <c r="K478" s="144">
        <f t="shared" si="97"/>
        <v>50</v>
      </c>
      <c r="L478" s="144">
        <v>0</v>
      </c>
      <c r="M478" s="144">
        <f t="shared" si="96"/>
        <v>50</v>
      </c>
      <c r="N478" s="297"/>
    </row>
    <row r="479" spans="1:14" s="36" customFormat="1" ht="33.75" x14ac:dyDescent="0.2">
      <c r="A479" s="79" t="s">
        <v>82</v>
      </c>
      <c r="B479" s="227">
        <v>4210035</v>
      </c>
      <c r="C479" s="182" t="s">
        <v>89</v>
      </c>
      <c r="D479" s="228" t="s">
        <v>86</v>
      </c>
      <c r="E479" s="228" t="s">
        <v>86</v>
      </c>
      <c r="F479" s="229" t="s">
        <v>381</v>
      </c>
      <c r="G479" s="184">
        <f>+G480</f>
        <v>139</v>
      </c>
      <c r="H479" s="184">
        <v>0</v>
      </c>
      <c r="I479" s="184">
        <f t="shared" si="95"/>
        <v>139</v>
      </c>
      <c r="J479" s="85">
        <v>0</v>
      </c>
      <c r="K479" s="84">
        <f t="shared" si="97"/>
        <v>139</v>
      </c>
      <c r="L479" s="84">
        <v>0</v>
      </c>
      <c r="M479" s="84">
        <f t="shared" si="96"/>
        <v>139</v>
      </c>
      <c r="N479" s="297"/>
    </row>
    <row r="480" spans="1:14" s="36" customFormat="1" ht="13.5" thickBot="1" x14ac:dyDescent="0.25">
      <c r="A480" s="236"/>
      <c r="B480" s="237" t="s">
        <v>96</v>
      </c>
      <c r="C480" s="238"/>
      <c r="D480" s="239">
        <v>3419</v>
      </c>
      <c r="E480" s="239">
        <v>5222</v>
      </c>
      <c r="F480" s="240" t="s">
        <v>99</v>
      </c>
      <c r="G480" s="223">
        <v>139</v>
      </c>
      <c r="H480" s="223">
        <v>0</v>
      </c>
      <c r="I480" s="241">
        <f t="shared" si="95"/>
        <v>139</v>
      </c>
      <c r="J480" s="78">
        <v>0</v>
      </c>
      <c r="K480" s="218">
        <f t="shared" si="97"/>
        <v>139</v>
      </c>
      <c r="L480" s="218">
        <v>0</v>
      </c>
      <c r="M480" s="218">
        <f t="shared" si="96"/>
        <v>139</v>
      </c>
      <c r="N480" s="297"/>
    </row>
    <row r="481" spans="1:14" s="36" customFormat="1" x14ac:dyDescent="0.2">
      <c r="A481" s="79" t="s">
        <v>82</v>
      </c>
      <c r="B481" s="227">
        <v>4210036</v>
      </c>
      <c r="C481" s="182" t="s">
        <v>89</v>
      </c>
      <c r="D481" s="228" t="s">
        <v>86</v>
      </c>
      <c r="E481" s="228" t="s">
        <v>86</v>
      </c>
      <c r="F481" s="229" t="s">
        <v>382</v>
      </c>
      <c r="G481" s="184">
        <f>+G482</f>
        <v>150</v>
      </c>
      <c r="H481" s="184">
        <v>0</v>
      </c>
      <c r="I481" s="184">
        <f t="shared" si="95"/>
        <v>150</v>
      </c>
      <c r="J481" s="85">
        <v>0</v>
      </c>
      <c r="K481" s="70">
        <f t="shared" si="97"/>
        <v>150</v>
      </c>
      <c r="L481" s="70">
        <v>0</v>
      </c>
      <c r="M481" s="70">
        <f t="shared" ref="M481:M544" si="98">+K481+L481</f>
        <v>150</v>
      </c>
      <c r="N481" s="297"/>
    </row>
    <row r="482" spans="1:14" s="36" customFormat="1" ht="13.5" thickBot="1" x14ac:dyDescent="0.25">
      <c r="A482" s="236"/>
      <c r="B482" s="237" t="s">
        <v>96</v>
      </c>
      <c r="C482" s="238"/>
      <c r="D482" s="239">
        <v>3419</v>
      </c>
      <c r="E482" s="239">
        <v>5222</v>
      </c>
      <c r="F482" s="240" t="s">
        <v>99</v>
      </c>
      <c r="G482" s="223">
        <v>150</v>
      </c>
      <c r="H482" s="223">
        <v>0</v>
      </c>
      <c r="I482" s="241">
        <f t="shared" ref="I482:I545" si="99">+G482+H482</f>
        <v>150</v>
      </c>
      <c r="J482" s="78">
        <v>0</v>
      </c>
      <c r="K482" s="144">
        <f t="shared" si="97"/>
        <v>150</v>
      </c>
      <c r="L482" s="144">
        <v>0</v>
      </c>
      <c r="M482" s="144">
        <f t="shared" si="98"/>
        <v>150</v>
      </c>
      <c r="N482" s="297"/>
    </row>
    <row r="483" spans="1:14" s="36" customFormat="1" ht="22.5" x14ac:dyDescent="0.2">
      <c r="A483" s="79" t="s">
        <v>82</v>
      </c>
      <c r="B483" s="227">
        <v>4210037</v>
      </c>
      <c r="C483" s="182" t="s">
        <v>89</v>
      </c>
      <c r="D483" s="228" t="s">
        <v>86</v>
      </c>
      <c r="E483" s="228" t="s">
        <v>86</v>
      </c>
      <c r="F483" s="229" t="s">
        <v>383</v>
      </c>
      <c r="G483" s="184">
        <f>+G484</f>
        <v>600</v>
      </c>
      <c r="H483" s="184">
        <v>0</v>
      </c>
      <c r="I483" s="184">
        <f t="shared" si="99"/>
        <v>600</v>
      </c>
      <c r="J483" s="85">
        <v>0</v>
      </c>
      <c r="K483" s="84">
        <f t="shared" si="97"/>
        <v>600</v>
      </c>
      <c r="L483" s="84">
        <v>0</v>
      </c>
      <c r="M483" s="84">
        <f t="shared" si="98"/>
        <v>600</v>
      </c>
      <c r="N483" s="297"/>
    </row>
    <row r="484" spans="1:14" s="36" customFormat="1" ht="13.5" thickBot="1" x14ac:dyDescent="0.25">
      <c r="A484" s="236"/>
      <c r="B484" s="237" t="s">
        <v>96</v>
      </c>
      <c r="C484" s="238"/>
      <c r="D484" s="239">
        <v>3419</v>
      </c>
      <c r="E484" s="239">
        <v>5222</v>
      </c>
      <c r="F484" s="240" t="s">
        <v>99</v>
      </c>
      <c r="G484" s="223">
        <v>600</v>
      </c>
      <c r="H484" s="223">
        <v>0</v>
      </c>
      <c r="I484" s="241">
        <f t="shared" si="99"/>
        <v>600</v>
      </c>
      <c r="J484" s="78">
        <v>0</v>
      </c>
      <c r="K484" s="218">
        <f t="shared" si="97"/>
        <v>600</v>
      </c>
      <c r="L484" s="218">
        <v>0</v>
      </c>
      <c r="M484" s="218">
        <f t="shared" si="98"/>
        <v>600</v>
      </c>
      <c r="N484" s="297"/>
    </row>
    <row r="485" spans="1:14" s="36" customFormat="1" ht="22.5" x14ac:dyDescent="0.2">
      <c r="A485" s="79" t="s">
        <v>82</v>
      </c>
      <c r="B485" s="227">
        <v>4210038</v>
      </c>
      <c r="C485" s="182" t="s">
        <v>89</v>
      </c>
      <c r="D485" s="228" t="s">
        <v>86</v>
      </c>
      <c r="E485" s="228" t="s">
        <v>86</v>
      </c>
      <c r="F485" s="229" t="s">
        <v>384</v>
      </c>
      <c r="G485" s="184">
        <f>+G486</f>
        <v>60</v>
      </c>
      <c r="H485" s="184">
        <v>0</v>
      </c>
      <c r="I485" s="184">
        <f t="shared" si="99"/>
        <v>60</v>
      </c>
      <c r="J485" s="85">
        <v>0</v>
      </c>
      <c r="K485" s="70">
        <f t="shared" si="97"/>
        <v>60</v>
      </c>
      <c r="L485" s="70">
        <v>0</v>
      </c>
      <c r="M485" s="70">
        <f t="shared" si="98"/>
        <v>60</v>
      </c>
      <c r="N485" s="297"/>
    </row>
    <row r="486" spans="1:14" s="36" customFormat="1" ht="13.5" thickBot="1" x14ac:dyDescent="0.25">
      <c r="A486" s="236"/>
      <c r="B486" s="237" t="s">
        <v>96</v>
      </c>
      <c r="C486" s="238"/>
      <c r="D486" s="239">
        <v>3419</v>
      </c>
      <c r="E486" s="239">
        <v>5222</v>
      </c>
      <c r="F486" s="240" t="s">
        <v>99</v>
      </c>
      <c r="G486" s="223">
        <v>60</v>
      </c>
      <c r="H486" s="223">
        <v>0</v>
      </c>
      <c r="I486" s="241">
        <f t="shared" si="99"/>
        <v>60</v>
      </c>
      <c r="J486" s="78">
        <v>0</v>
      </c>
      <c r="K486" s="144">
        <f t="shared" si="97"/>
        <v>60</v>
      </c>
      <c r="L486" s="144">
        <v>0</v>
      </c>
      <c r="M486" s="144">
        <f t="shared" si="98"/>
        <v>60</v>
      </c>
      <c r="N486" s="297"/>
    </row>
    <row r="487" spans="1:14" s="36" customFormat="1" ht="22.5" x14ac:dyDescent="0.2">
      <c r="A487" s="79" t="s">
        <v>82</v>
      </c>
      <c r="B487" s="227">
        <v>4210039</v>
      </c>
      <c r="C487" s="182" t="s">
        <v>89</v>
      </c>
      <c r="D487" s="228" t="s">
        <v>86</v>
      </c>
      <c r="E487" s="228" t="s">
        <v>86</v>
      </c>
      <c r="F487" s="229" t="s">
        <v>385</v>
      </c>
      <c r="G487" s="184">
        <f>+G488</f>
        <v>93</v>
      </c>
      <c r="H487" s="184">
        <v>0</v>
      </c>
      <c r="I487" s="184">
        <f t="shared" si="99"/>
        <v>93</v>
      </c>
      <c r="J487" s="85">
        <v>0</v>
      </c>
      <c r="K487" s="84">
        <f t="shared" si="97"/>
        <v>93</v>
      </c>
      <c r="L487" s="84">
        <v>0</v>
      </c>
      <c r="M487" s="84">
        <f t="shared" si="98"/>
        <v>93</v>
      </c>
      <c r="N487" s="297"/>
    </row>
    <row r="488" spans="1:14" s="36" customFormat="1" ht="13.5" thickBot="1" x14ac:dyDescent="0.25">
      <c r="A488" s="236"/>
      <c r="B488" s="237" t="s">
        <v>96</v>
      </c>
      <c r="C488" s="238"/>
      <c r="D488" s="239">
        <v>3419</v>
      </c>
      <c r="E488" s="239">
        <v>5222</v>
      </c>
      <c r="F488" s="240" t="s">
        <v>99</v>
      </c>
      <c r="G488" s="223">
        <v>93</v>
      </c>
      <c r="H488" s="223">
        <v>0</v>
      </c>
      <c r="I488" s="241">
        <f t="shared" si="99"/>
        <v>93</v>
      </c>
      <c r="J488" s="78">
        <v>0</v>
      </c>
      <c r="K488" s="218">
        <f t="shared" ref="K488:K551" si="100">+I488+J488</f>
        <v>93</v>
      </c>
      <c r="L488" s="218">
        <v>0</v>
      </c>
      <c r="M488" s="218">
        <f t="shared" si="98"/>
        <v>93</v>
      </c>
      <c r="N488" s="297"/>
    </row>
    <row r="489" spans="1:14" s="36" customFormat="1" ht="22.5" x14ac:dyDescent="0.2">
      <c r="A489" s="79" t="s">
        <v>82</v>
      </c>
      <c r="B489" s="227">
        <v>4210040</v>
      </c>
      <c r="C489" s="182" t="s">
        <v>89</v>
      </c>
      <c r="D489" s="228" t="s">
        <v>86</v>
      </c>
      <c r="E489" s="228" t="s">
        <v>86</v>
      </c>
      <c r="F489" s="229" t="s">
        <v>386</v>
      </c>
      <c r="G489" s="184">
        <f>+G490</f>
        <v>232</v>
      </c>
      <c r="H489" s="184">
        <v>0</v>
      </c>
      <c r="I489" s="184">
        <f t="shared" si="99"/>
        <v>232</v>
      </c>
      <c r="J489" s="85">
        <v>0</v>
      </c>
      <c r="K489" s="70">
        <f t="shared" si="100"/>
        <v>232</v>
      </c>
      <c r="L489" s="70">
        <v>0</v>
      </c>
      <c r="M489" s="70">
        <f t="shared" si="98"/>
        <v>232</v>
      </c>
      <c r="N489" s="297"/>
    </row>
    <row r="490" spans="1:14" s="36" customFormat="1" ht="13.5" thickBot="1" x14ac:dyDescent="0.25">
      <c r="A490" s="236"/>
      <c r="B490" s="237" t="s">
        <v>96</v>
      </c>
      <c r="C490" s="238"/>
      <c r="D490" s="239">
        <v>3419</v>
      </c>
      <c r="E490" s="239">
        <v>5222</v>
      </c>
      <c r="F490" s="240" t="s">
        <v>99</v>
      </c>
      <c r="G490" s="223">
        <v>232</v>
      </c>
      <c r="H490" s="223">
        <v>0</v>
      </c>
      <c r="I490" s="241">
        <f t="shared" si="99"/>
        <v>232</v>
      </c>
      <c r="J490" s="78">
        <v>0</v>
      </c>
      <c r="K490" s="144">
        <f t="shared" si="100"/>
        <v>232</v>
      </c>
      <c r="L490" s="144">
        <v>0</v>
      </c>
      <c r="M490" s="144">
        <f t="shared" si="98"/>
        <v>232</v>
      </c>
      <c r="N490" s="297"/>
    </row>
    <row r="491" spans="1:14" s="36" customFormat="1" ht="33.75" x14ac:dyDescent="0.2">
      <c r="A491" s="79" t="s">
        <v>82</v>
      </c>
      <c r="B491" s="227">
        <v>4210041</v>
      </c>
      <c r="C491" s="182" t="s">
        <v>89</v>
      </c>
      <c r="D491" s="228" t="s">
        <v>86</v>
      </c>
      <c r="E491" s="228" t="s">
        <v>86</v>
      </c>
      <c r="F491" s="229" t="s">
        <v>387</v>
      </c>
      <c r="G491" s="184">
        <f>+G492</f>
        <v>90</v>
      </c>
      <c r="H491" s="184">
        <v>0</v>
      </c>
      <c r="I491" s="184">
        <f t="shared" si="99"/>
        <v>90</v>
      </c>
      <c r="J491" s="85">
        <v>0</v>
      </c>
      <c r="K491" s="84">
        <f t="shared" si="100"/>
        <v>90</v>
      </c>
      <c r="L491" s="84">
        <v>0</v>
      </c>
      <c r="M491" s="84">
        <f t="shared" si="98"/>
        <v>90</v>
      </c>
      <c r="N491" s="297"/>
    </row>
    <row r="492" spans="1:14" s="36" customFormat="1" ht="13.5" thickBot="1" x14ac:dyDescent="0.25">
      <c r="A492" s="236"/>
      <c r="B492" s="237" t="s">
        <v>96</v>
      </c>
      <c r="C492" s="238"/>
      <c r="D492" s="239">
        <v>3419</v>
      </c>
      <c r="E492" s="239">
        <v>5222</v>
      </c>
      <c r="F492" s="240" t="s">
        <v>99</v>
      </c>
      <c r="G492" s="223">
        <v>90</v>
      </c>
      <c r="H492" s="223">
        <v>0</v>
      </c>
      <c r="I492" s="241">
        <f t="shared" si="99"/>
        <v>90</v>
      </c>
      <c r="J492" s="78">
        <v>0</v>
      </c>
      <c r="K492" s="218">
        <f t="shared" si="100"/>
        <v>90</v>
      </c>
      <c r="L492" s="218">
        <v>0</v>
      </c>
      <c r="M492" s="218">
        <f t="shared" si="98"/>
        <v>90</v>
      </c>
      <c r="N492" s="297"/>
    </row>
    <row r="493" spans="1:14" s="36" customFormat="1" ht="22.5" x14ac:dyDescent="0.2">
      <c r="A493" s="79" t="s">
        <v>82</v>
      </c>
      <c r="B493" s="227">
        <v>4210042</v>
      </c>
      <c r="C493" s="182" t="s">
        <v>89</v>
      </c>
      <c r="D493" s="228" t="s">
        <v>86</v>
      </c>
      <c r="E493" s="228" t="s">
        <v>86</v>
      </c>
      <c r="F493" s="229" t="s">
        <v>388</v>
      </c>
      <c r="G493" s="184">
        <f>+G494</f>
        <v>90</v>
      </c>
      <c r="H493" s="184">
        <v>0</v>
      </c>
      <c r="I493" s="184">
        <f t="shared" si="99"/>
        <v>90</v>
      </c>
      <c r="J493" s="85">
        <v>0</v>
      </c>
      <c r="K493" s="70">
        <f t="shared" si="100"/>
        <v>90</v>
      </c>
      <c r="L493" s="70">
        <v>0</v>
      </c>
      <c r="M493" s="70">
        <f t="shared" si="98"/>
        <v>90</v>
      </c>
      <c r="N493" s="297"/>
    </row>
    <row r="494" spans="1:14" s="36" customFormat="1" ht="13.5" thickBot="1" x14ac:dyDescent="0.25">
      <c r="A494" s="236"/>
      <c r="B494" s="237" t="s">
        <v>96</v>
      </c>
      <c r="C494" s="238"/>
      <c r="D494" s="239">
        <v>3419</v>
      </c>
      <c r="E494" s="239">
        <v>5222</v>
      </c>
      <c r="F494" s="240" t="s">
        <v>99</v>
      </c>
      <c r="G494" s="223">
        <v>90</v>
      </c>
      <c r="H494" s="223">
        <v>0</v>
      </c>
      <c r="I494" s="241">
        <f t="shared" si="99"/>
        <v>90</v>
      </c>
      <c r="J494" s="78">
        <v>0</v>
      </c>
      <c r="K494" s="144">
        <f t="shared" si="100"/>
        <v>90</v>
      </c>
      <c r="L494" s="144">
        <v>0</v>
      </c>
      <c r="M494" s="144">
        <f t="shared" si="98"/>
        <v>90</v>
      </c>
      <c r="N494" s="297"/>
    </row>
    <row r="495" spans="1:14" s="36" customFormat="1" ht="22.5" x14ac:dyDescent="0.2">
      <c r="A495" s="79" t="s">
        <v>82</v>
      </c>
      <c r="B495" s="227">
        <v>4210043</v>
      </c>
      <c r="C495" s="182" t="s">
        <v>89</v>
      </c>
      <c r="D495" s="228" t="s">
        <v>86</v>
      </c>
      <c r="E495" s="228" t="s">
        <v>86</v>
      </c>
      <c r="F495" s="229" t="s">
        <v>389</v>
      </c>
      <c r="G495" s="184">
        <f>+G496</f>
        <v>240</v>
      </c>
      <c r="H495" s="184">
        <v>0</v>
      </c>
      <c r="I495" s="184">
        <f t="shared" si="99"/>
        <v>240</v>
      </c>
      <c r="J495" s="85">
        <v>0</v>
      </c>
      <c r="K495" s="84">
        <f t="shared" si="100"/>
        <v>240</v>
      </c>
      <c r="L495" s="84">
        <v>0</v>
      </c>
      <c r="M495" s="84">
        <f t="shared" si="98"/>
        <v>240</v>
      </c>
      <c r="N495" s="297"/>
    </row>
    <row r="496" spans="1:14" s="36" customFormat="1" ht="13.5" thickBot="1" x14ac:dyDescent="0.25">
      <c r="A496" s="236"/>
      <c r="B496" s="237" t="s">
        <v>96</v>
      </c>
      <c r="C496" s="238"/>
      <c r="D496" s="239">
        <v>3419</v>
      </c>
      <c r="E496" s="239">
        <v>5222</v>
      </c>
      <c r="F496" s="240" t="s">
        <v>99</v>
      </c>
      <c r="G496" s="223">
        <v>240</v>
      </c>
      <c r="H496" s="223">
        <v>0</v>
      </c>
      <c r="I496" s="241">
        <f t="shared" si="99"/>
        <v>240</v>
      </c>
      <c r="J496" s="78">
        <v>0</v>
      </c>
      <c r="K496" s="218">
        <f t="shared" si="100"/>
        <v>240</v>
      </c>
      <c r="L496" s="218">
        <v>0</v>
      </c>
      <c r="M496" s="218">
        <f t="shared" si="98"/>
        <v>240</v>
      </c>
      <c r="N496" s="297"/>
    </row>
    <row r="497" spans="1:14" s="36" customFormat="1" ht="22.5" x14ac:dyDescent="0.2">
      <c r="A497" s="79" t="s">
        <v>82</v>
      </c>
      <c r="B497" s="227">
        <v>4210044</v>
      </c>
      <c r="C497" s="182" t="s">
        <v>89</v>
      </c>
      <c r="D497" s="228" t="s">
        <v>86</v>
      </c>
      <c r="E497" s="228" t="s">
        <v>86</v>
      </c>
      <c r="F497" s="229" t="s">
        <v>390</v>
      </c>
      <c r="G497" s="184">
        <f>+G498</f>
        <v>255</v>
      </c>
      <c r="H497" s="184">
        <v>0</v>
      </c>
      <c r="I497" s="184">
        <f t="shared" si="99"/>
        <v>255</v>
      </c>
      <c r="J497" s="85">
        <v>0</v>
      </c>
      <c r="K497" s="70">
        <f t="shared" si="100"/>
        <v>255</v>
      </c>
      <c r="L497" s="70">
        <v>0</v>
      </c>
      <c r="M497" s="70">
        <f t="shared" si="98"/>
        <v>255</v>
      </c>
      <c r="N497" s="297"/>
    </row>
    <row r="498" spans="1:14" s="36" customFormat="1" ht="13.5" thickBot="1" x14ac:dyDescent="0.25">
      <c r="A498" s="236"/>
      <c r="B498" s="237" t="s">
        <v>96</v>
      </c>
      <c r="C498" s="238"/>
      <c r="D498" s="239">
        <v>3419</v>
      </c>
      <c r="E498" s="239">
        <v>5222</v>
      </c>
      <c r="F498" s="240" t="s">
        <v>99</v>
      </c>
      <c r="G498" s="223">
        <v>255</v>
      </c>
      <c r="H498" s="223">
        <v>0</v>
      </c>
      <c r="I498" s="241">
        <f t="shared" si="99"/>
        <v>255</v>
      </c>
      <c r="J498" s="78">
        <v>0</v>
      </c>
      <c r="K498" s="144">
        <f t="shared" si="100"/>
        <v>255</v>
      </c>
      <c r="L498" s="144">
        <v>0</v>
      </c>
      <c r="M498" s="144">
        <f t="shared" si="98"/>
        <v>255</v>
      </c>
      <c r="N498" s="297"/>
    </row>
    <row r="499" spans="1:14" s="36" customFormat="1" ht="22.5" customHeight="1" x14ac:dyDescent="0.2">
      <c r="A499" s="79" t="s">
        <v>82</v>
      </c>
      <c r="B499" s="227">
        <v>4210045</v>
      </c>
      <c r="C499" s="182" t="s">
        <v>89</v>
      </c>
      <c r="D499" s="228" t="s">
        <v>86</v>
      </c>
      <c r="E499" s="228" t="s">
        <v>86</v>
      </c>
      <c r="F499" s="229" t="s">
        <v>391</v>
      </c>
      <c r="G499" s="184">
        <f>+G500</f>
        <v>90</v>
      </c>
      <c r="H499" s="184">
        <v>0</v>
      </c>
      <c r="I499" s="184">
        <f t="shared" si="99"/>
        <v>90</v>
      </c>
      <c r="J499" s="85">
        <v>0</v>
      </c>
      <c r="K499" s="84">
        <f t="shared" si="100"/>
        <v>90</v>
      </c>
      <c r="L499" s="84">
        <v>0</v>
      </c>
      <c r="M499" s="84">
        <f t="shared" si="98"/>
        <v>90</v>
      </c>
      <c r="N499" s="297"/>
    </row>
    <row r="500" spans="1:14" s="36" customFormat="1" ht="13.5" thickBot="1" x14ac:dyDescent="0.25">
      <c r="A500" s="236"/>
      <c r="B500" s="237" t="s">
        <v>96</v>
      </c>
      <c r="C500" s="238"/>
      <c r="D500" s="239">
        <v>3419</v>
      </c>
      <c r="E500" s="239">
        <v>5222</v>
      </c>
      <c r="F500" s="240" t="s">
        <v>99</v>
      </c>
      <c r="G500" s="223">
        <v>90</v>
      </c>
      <c r="H500" s="223">
        <v>0</v>
      </c>
      <c r="I500" s="241">
        <f t="shared" si="99"/>
        <v>90</v>
      </c>
      <c r="J500" s="78">
        <v>0</v>
      </c>
      <c r="K500" s="218">
        <f t="shared" si="100"/>
        <v>90</v>
      </c>
      <c r="L500" s="218">
        <v>0</v>
      </c>
      <c r="M500" s="218">
        <f t="shared" si="98"/>
        <v>90</v>
      </c>
      <c r="N500" s="297"/>
    </row>
    <row r="501" spans="1:14" s="36" customFormat="1" ht="22.5" x14ac:dyDescent="0.2">
      <c r="A501" s="79" t="s">
        <v>82</v>
      </c>
      <c r="B501" s="227">
        <v>4210046</v>
      </c>
      <c r="C501" s="182" t="s">
        <v>89</v>
      </c>
      <c r="D501" s="228" t="s">
        <v>86</v>
      </c>
      <c r="E501" s="228" t="s">
        <v>86</v>
      </c>
      <c r="F501" s="229" t="s">
        <v>392</v>
      </c>
      <c r="G501" s="184">
        <f>+G502</f>
        <v>90</v>
      </c>
      <c r="H501" s="184">
        <v>0</v>
      </c>
      <c r="I501" s="184">
        <f t="shared" si="99"/>
        <v>90</v>
      </c>
      <c r="J501" s="85">
        <v>0</v>
      </c>
      <c r="K501" s="70">
        <f t="shared" si="100"/>
        <v>90</v>
      </c>
      <c r="L501" s="70">
        <v>0</v>
      </c>
      <c r="M501" s="70">
        <f t="shared" si="98"/>
        <v>90</v>
      </c>
      <c r="N501" s="297"/>
    </row>
    <row r="502" spans="1:14" s="36" customFormat="1" ht="13.5" thickBot="1" x14ac:dyDescent="0.25">
      <c r="A502" s="236"/>
      <c r="B502" s="237" t="s">
        <v>96</v>
      </c>
      <c r="C502" s="238"/>
      <c r="D502" s="239">
        <v>3419</v>
      </c>
      <c r="E502" s="239">
        <v>5222</v>
      </c>
      <c r="F502" s="240" t="s">
        <v>99</v>
      </c>
      <c r="G502" s="223">
        <v>90</v>
      </c>
      <c r="H502" s="223">
        <v>0</v>
      </c>
      <c r="I502" s="241">
        <f t="shared" si="99"/>
        <v>90</v>
      </c>
      <c r="J502" s="78">
        <v>0</v>
      </c>
      <c r="K502" s="144">
        <f t="shared" si="100"/>
        <v>90</v>
      </c>
      <c r="L502" s="144">
        <v>0</v>
      </c>
      <c r="M502" s="144">
        <f t="shared" si="98"/>
        <v>90</v>
      </c>
      <c r="N502" s="297"/>
    </row>
    <row r="503" spans="1:14" s="36" customFormat="1" ht="22.5" x14ac:dyDescent="0.2">
      <c r="A503" s="79" t="s">
        <v>82</v>
      </c>
      <c r="B503" s="227">
        <v>4210047</v>
      </c>
      <c r="C503" s="182" t="s">
        <v>89</v>
      </c>
      <c r="D503" s="228" t="s">
        <v>86</v>
      </c>
      <c r="E503" s="228" t="s">
        <v>86</v>
      </c>
      <c r="F503" s="229" t="s">
        <v>393</v>
      </c>
      <c r="G503" s="184">
        <f>+G504</f>
        <v>180</v>
      </c>
      <c r="H503" s="184">
        <v>0</v>
      </c>
      <c r="I503" s="184">
        <f t="shared" si="99"/>
        <v>180</v>
      </c>
      <c r="J503" s="85">
        <v>0</v>
      </c>
      <c r="K503" s="84">
        <f t="shared" si="100"/>
        <v>180</v>
      </c>
      <c r="L503" s="84">
        <v>0</v>
      </c>
      <c r="M503" s="84">
        <f t="shared" si="98"/>
        <v>180</v>
      </c>
      <c r="N503" s="297"/>
    </row>
    <row r="504" spans="1:14" s="36" customFormat="1" ht="13.5" thickBot="1" x14ac:dyDescent="0.25">
      <c r="A504" s="236"/>
      <c r="B504" s="237" t="s">
        <v>96</v>
      </c>
      <c r="C504" s="238"/>
      <c r="D504" s="239">
        <v>3419</v>
      </c>
      <c r="E504" s="239">
        <v>5222</v>
      </c>
      <c r="F504" s="240" t="s">
        <v>99</v>
      </c>
      <c r="G504" s="223">
        <v>180</v>
      </c>
      <c r="H504" s="223">
        <v>0</v>
      </c>
      <c r="I504" s="241">
        <f t="shared" si="99"/>
        <v>180</v>
      </c>
      <c r="J504" s="78">
        <v>0</v>
      </c>
      <c r="K504" s="218">
        <f t="shared" si="100"/>
        <v>180</v>
      </c>
      <c r="L504" s="218">
        <v>0</v>
      </c>
      <c r="M504" s="218">
        <f t="shared" si="98"/>
        <v>180</v>
      </c>
      <c r="N504" s="297"/>
    </row>
    <row r="505" spans="1:14" s="36" customFormat="1" ht="22.5" x14ac:dyDescent="0.2">
      <c r="A505" s="79" t="s">
        <v>82</v>
      </c>
      <c r="B505" s="227">
        <v>4210048</v>
      </c>
      <c r="C505" s="182" t="s">
        <v>89</v>
      </c>
      <c r="D505" s="228" t="s">
        <v>86</v>
      </c>
      <c r="E505" s="228" t="s">
        <v>86</v>
      </c>
      <c r="F505" s="229" t="s">
        <v>394</v>
      </c>
      <c r="G505" s="184">
        <f>+G506</f>
        <v>50</v>
      </c>
      <c r="H505" s="184">
        <v>0</v>
      </c>
      <c r="I505" s="184">
        <f t="shared" si="99"/>
        <v>50</v>
      </c>
      <c r="J505" s="85">
        <v>0</v>
      </c>
      <c r="K505" s="70">
        <f t="shared" si="100"/>
        <v>50</v>
      </c>
      <c r="L505" s="70">
        <v>0</v>
      </c>
      <c r="M505" s="70">
        <f t="shared" si="98"/>
        <v>50</v>
      </c>
      <c r="N505" s="297"/>
    </row>
    <row r="506" spans="1:14" s="36" customFormat="1" ht="13.5" thickBot="1" x14ac:dyDescent="0.25">
      <c r="A506" s="236"/>
      <c r="B506" s="237" t="s">
        <v>96</v>
      </c>
      <c r="C506" s="238"/>
      <c r="D506" s="239">
        <v>3419</v>
      </c>
      <c r="E506" s="239">
        <v>5222</v>
      </c>
      <c r="F506" s="240" t="s">
        <v>99</v>
      </c>
      <c r="G506" s="223">
        <v>50</v>
      </c>
      <c r="H506" s="223">
        <v>0</v>
      </c>
      <c r="I506" s="241">
        <f t="shared" si="99"/>
        <v>50</v>
      </c>
      <c r="J506" s="78">
        <v>0</v>
      </c>
      <c r="K506" s="144">
        <f t="shared" si="100"/>
        <v>50</v>
      </c>
      <c r="L506" s="144">
        <v>0</v>
      </c>
      <c r="M506" s="144">
        <f t="shared" si="98"/>
        <v>50</v>
      </c>
      <c r="N506" s="297"/>
    </row>
    <row r="507" spans="1:14" s="36" customFormat="1" ht="22.5" x14ac:dyDescent="0.2">
      <c r="A507" s="79" t="s">
        <v>82</v>
      </c>
      <c r="B507" s="227">
        <v>4210049</v>
      </c>
      <c r="C507" s="182" t="s">
        <v>89</v>
      </c>
      <c r="D507" s="228" t="s">
        <v>86</v>
      </c>
      <c r="E507" s="228" t="s">
        <v>86</v>
      </c>
      <c r="F507" s="229" t="s">
        <v>395</v>
      </c>
      <c r="G507" s="184">
        <f>+G508</f>
        <v>83</v>
      </c>
      <c r="H507" s="184">
        <v>0</v>
      </c>
      <c r="I507" s="184">
        <f t="shared" si="99"/>
        <v>83</v>
      </c>
      <c r="J507" s="85">
        <v>0</v>
      </c>
      <c r="K507" s="84">
        <f t="shared" si="100"/>
        <v>83</v>
      </c>
      <c r="L507" s="84">
        <v>0</v>
      </c>
      <c r="M507" s="84">
        <f t="shared" si="98"/>
        <v>83</v>
      </c>
      <c r="N507" s="297"/>
    </row>
    <row r="508" spans="1:14" s="36" customFormat="1" ht="13.5" thickBot="1" x14ac:dyDescent="0.25">
      <c r="A508" s="236"/>
      <c r="B508" s="237" t="s">
        <v>96</v>
      </c>
      <c r="C508" s="238"/>
      <c r="D508" s="239">
        <v>3419</v>
      </c>
      <c r="E508" s="239">
        <v>5222</v>
      </c>
      <c r="F508" s="240" t="s">
        <v>99</v>
      </c>
      <c r="G508" s="223">
        <v>83</v>
      </c>
      <c r="H508" s="223">
        <v>0</v>
      </c>
      <c r="I508" s="241">
        <f t="shared" si="99"/>
        <v>83</v>
      </c>
      <c r="J508" s="78">
        <v>0</v>
      </c>
      <c r="K508" s="218">
        <f t="shared" si="100"/>
        <v>83</v>
      </c>
      <c r="L508" s="218">
        <v>0</v>
      </c>
      <c r="M508" s="218">
        <f t="shared" si="98"/>
        <v>83</v>
      </c>
      <c r="N508" s="297"/>
    </row>
    <row r="509" spans="1:14" s="36" customFormat="1" ht="23.25" customHeight="1" x14ac:dyDescent="0.2">
      <c r="A509" s="79" t="s">
        <v>82</v>
      </c>
      <c r="B509" s="227">
        <v>4210050</v>
      </c>
      <c r="C509" s="182" t="s">
        <v>89</v>
      </c>
      <c r="D509" s="228" t="s">
        <v>86</v>
      </c>
      <c r="E509" s="228" t="s">
        <v>86</v>
      </c>
      <c r="F509" s="229" t="s">
        <v>396</v>
      </c>
      <c r="G509" s="184">
        <f>+G510</f>
        <v>186</v>
      </c>
      <c r="H509" s="184">
        <v>0</v>
      </c>
      <c r="I509" s="184">
        <f t="shared" si="99"/>
        <v>186</v>
      </c>
      <c r="J509" s="85">
        <v>0</v>
      </c>
      <c r="K509" s="70">
        <f t="shared" si="100"/>
        <v>186</v>
      </c>
      <c r="L509" s="70">
        <v>0</v>
      </c>
      <c r="M509" s="70">
        <f t="shared" si="98"/>
        <v>186</v>
      </c>
      <c r="N509" s="297"/>
    </row>
    <row r="510" spans="1:14" s="36" customFormat="1" ht="13.5" thickBot="1" x14ac:dyDescent="0.25">
      <c r="A510" s="236"/>
      <c r="B510" s="237" t="s">
        <v>96</v>
      </c>
      <c r="C510" s="238"/>
      <c r="D510" s="239">
        <v>3419</v>
      </c>
      <c r="E510" s="239">
        <v>5222</v>
      </c>
      <c r="F510" s="240" t="s">
        <v>99</v>
      </c>
      <c r="G510" s="223">
        <v>186</v>
      </c>
      <c r="H510" s="223">
        <v>0</v>
      </c>
      <c r="I510" s="241">
        <f t="shared" si="99"/>
        <v>186</v>
      </c>
      <c r="J510" s="78">
        <v>0</v>
      </c>
      <c r="K510" s="144">
        <f t="shared" si="100"/>
        <v>186</v>
      </c>
      <c r="L510" s="144">
        <v>0</v>
      </c>
      <c r="M510" s="144">
        <f t="shared" si="98"/>
        <v>186</v>
      </c>
      <c r="N510" s="297"/>
    </row>
    <row r="511" spans="1:14" s="36" customFormat="1" ht="22.5" x14ac:dyDescent="0.2">
      <c r="A511" s="79" t="s">
        <v>82</v>
      </c>
      <c r="B511" s="227">
        <v>4210051</v>
      </c>
      <c r="C511" s="182" t="s">
        <v>89</v>
      </c>
      <c r="D511" s="228" t="s">
        <v>86</v>
      </c>
      <c r="E511" s="228" t="s">
        <v>86</v>
      </c>
      <c r="F511" s="229" t="s">
        <v>397</v>
      </c>
      <c r="G511" s="184">
        <f>+G512</f>
        <v>120</v>
      </c>
      <c r="H511" s="184">
        <v>0</v>
      </c>
      <c r="I511" s="184">
        <f t="shared" si="99"/>
        <v>120</v>
      </c>
      <c r="J511" s="85">
        <v>0</v>
      </c>
      <c r="K511" s="84">
        <f t="shared" si="100"/>
        <v>120</v>
      </c>
      <c r="L511" s="84">
        <v>0</v>
      </c>
      <c r="M511" s="84">
        <f t="shared" si="98"/>
        <v>120</v>
      </c>
      <c r="N511" s="297"/>
    </row>
    <row r="512" spans="1:14" s="36" customFormat="1" ht="13.5" thickBot="1" x14ac:dyDescent="0.25">
      <c r="A512" s="236"/>
      <c r="B512" s="237" t="s">
        <v>96</v>
      </c>
      <c r="C512" s="238"/>
      <c r="D512" s="239">
        <v>3419</v>
      </c>
      <c r="E512" s="239">
        <v>5222</v>
      </c>
      <c r="F512" s="240" t="s">
        <v>99</v>
      </c>
      <c r="G512" s="223">
        <v>120</v>
      </c>
      <c r="H512" s="223">
        <v>0</v>
      </c>
      <c r="I512" s="241">
        <f t="shared" si="99"/>
        <v>120</v>
      </c>
      <c r="J512" s="78">
        <v>0</v>
      </c>
      <c r="K512" s="218">
        <f t="shared" si="100"/>
        <v>120</v>
      </c>
      <c r="L512" s="218">
        <v>0</v>
      </c>
      <c r="M512" s="218">
        <f t="shared" si="98"/>
        <v>120</v>
      </c>
      <c r="N512" s="297"/>
    </row>
    <row r="513" spans="1:14" s="36" customFormat="1" ht="22.5" x14ac:dyDescent="0.2">
      <c r="A513" s="79" t="s">
        <v>82</v>
      </c>
      <c r="B513" s="227">
        <v>4210052</v>
      </c>
      <c r="C513" s="182" t="s">
        <v>89</v>
      </c>
      <c r="D513" s="228" t="s">
        <v>86</v>
      </c>
      <c r="E513" s="228" t="s">
        <v>86</v>
      </c>
      <c r="F513" s="229" t="s">
        <v>398</v>
      </c>
      <c r="G513" s="184">
        <f>+G514</f>
        <v>120</v>
      </c>
      <c r="H513" s="184">
        <v>0</v>
      </c>
      <c r="I513" s="184">
        <f t="shared" si="99"/>
        <v>120</v>
      </c>
      <c r="J513" s="85">
        <v>0</v>
      </c>
      <c r="K513" s="70">
        <f t="shared" si="100"/>
        <v>120</v>
      </c>
      <c r="L513" s="70">
        <v>0</v>
      </c>
      <c r="M513" s="70">
        <f t="shared" si="98"/>
        <v>120</v>
      </c>
      <c r="N513" s="297"/>
    </row>
    <row r="514" spans="1:14" s="36" customFormat="1" ht="13.5" thickBot="1" x14ac:dyDescent="0.25">
      <c r="A514" s="236"/>
      <c r="B514" s="237" t="s">
        <v>96</v>
      </c>
      <c r="C514" s="238"/>
      <c r="D514" s="239">
        <v>3419</v>
      </c>
      <c r="E514" s="239">
        <v>5222</v>
      </c>
      <c r="F514" s="240" t="s">
        <v>99</v>
      </c>
      <c r="G514" s="223">
        <v>120</v>
      </c>
      <c r="H514" s="223">
        <v>0</v>
      </c>
      <c r="I514" s="241">
        <f t="shared" si="99"/>
        <v>120</v>
      </c>
      <c r="J514" s="78">
        <v>0</v>
      </c>
      <c r="K514" s="144">
        <f t="shared" si="100"/>
        <v>120</v>
      </c>
      <c r="L514" s="144">
        <v>0</v>
      </c>
      <c r="M514" s="144">
        <f t="shared" si="98"/>
        <v>120</v>
      </c>
      <c r="N514" s="297"/>
    </row>
    <row r="515" spans="1:14" s="36" customFormat="1" ht="22.5" x14ac:dyDescent="0.2">
      <c r="A515" s="79" t="s">
        <v>82</v>
      </c>
      <c r="B515" s="227">
        <v>4210053</v>
      </c>
      <c r="C515" s="182" t="s">
        <v>89</v>
      </c>
      <c r="D515" s="228" t="s">
        <v>86</v>
      </c>
      <c r="E515" s="228" t="s">
        <v>86</v>
      </c>
      <c r="F515" s="229" t="s">
        <v>399</v>
      </c>
      <c r="G515" s="184">
        <f>+G516</f>
        <v>109</v>
      </c>
      <c r="H515" s="184">
        <v>0</v>
      </c>
      <c r="I515" s="184">
        <f t="shared" si="99"/>
        <v>109</v>
      </c>
      <c r="J515" s="85">
        <v>0</v>
      </c>
      <c r="K515" s="84">
        <f t="shared" si="100"/>
        <v>109</v>
      </c>
      <c r="L515" s="84">
        <v>0</v>
      </c>
      <c r="M515" s="84">
        <f t="shared" si="98"/>
        <v>109</v>
      </c>
      <c r="N515" s="297"/>
    </row>
    <row r="516" spans="1:14" s="36" customFormat="1" ht="13.5" thickBot="1" x14ac:dyDescent="0.25">
      <c r="A516" s="236"/>
      <c r="B516" s="237" t="s">
        <v>96</v>
      </c>
      <c r="C516" s="238"/>
      <c r="D516" s="239">
        <v>3419</v>
      </c>
      <c r="E516" s="239">
        <v>5222</v>
      </c>
      <c r="F516" s="240" t="s">
        <v>99</v>
      </c>
      <c r="G516" s="223">
        <v>109</v>
      </c>
      <c r="H516" s="223">
        <v>0</v>
      </c>
      <c r="I516" s="241">
        <f t="shared" si="99"/>
        <v>109</v>
      </c>
      <c r="J516" s="78">
        <v>0</v>
      </c>
      <c r="K516" s="218">
        <f t="shared" si="100"/>
        <v>109</v>
      </c>
      <c r="L516" s="218">
        <v>0</v>
      </c>
      <c r="M516" s="218">
        <f t="shared" si="98"/>
        <v>109</v>
      </c>
      <c r="N516" s="297"/>
    </row>
    <row r="517" spans="1:14" s="36" customFormat="1" ht="22.5" x14ac:dyDescent="0.2">
      <c r="A517" s="79" t="s">
        <v>82</v>
      </c>
      <c r="B517" s="227">
        <v>4210054</v>
      </c>
      <c r="C517" s="182" t="s">
        <v>89</v>
      </c>
      <c r="D517" s="228" t="s">
        <v>86</v>
      </c>
      <c r="E517" s="228" t="s">
        <v>86</v>
      </c>
      <c r="F517" s="229" t="s">
        <v>400</v>
      </c>
      <c r="G517" s="184">
        <f>+G518</f>
        <v>54</v>
      </c>
      <c r="H517" s="184">
        <v>0</v>
      </c>
      <c r="I517" s="184">
        <f t="shared" si="99"/>
        <v>54</v>
      </c>
      <c r="J517" s="85">
        <v>0</v>
      </c>
      <c r="K517" s="70">
        <f t="shared" si="100"/>
        <v>54</v>
      </c>
      <c r="L517" s="70">
        <v>0</v>
      </c>
      <c r="M517" s="70">
        <f t="shared" si="98"/>
        <v>54</v>
      </c>
      <c r="N517" s="297"/>
    </row>
    <row r="518" spans="1:14" s="36" customFormat="1" ht="13.5" thickBot="1" x14ac:dyDescent="0.25">
      <c r="A518" s="236"/>
      <c r="B518" s="237" t="s">
        <v>96</v>
      </c>
      <c r="C518" s="238"/>
      <c r="D518" s="239">
        <v>3419</v>
      </c>
      <c r="E518" s="239">
        <v>5222</v>
      </c>
      <c r="F518" s="240" t="s">
        <v>99</v>
      </c>
      <c r="G518" s="223">
        <v>54</v>
      </c>
      <c r="H518" s="223">
        <v>0</v>
      </c>
      <c r="I518" s="241">
        <f t="shared" si="99"/>
        <v>54</v>
      </c>
      <c r="J518" s="78">
        <v>0</v>
      </c>
      <c r="K518" s="144">
        <f t="shared" si="100"/>
        <v>54</v>
      </c>
      <c r="L518" s="144">
        <v>0</v>
      </c>
      <c r="M518" s="144">
        <f t="shared" si="98"/>
        <v>54</v>
      </c>
      <c r="N518" s="297"/>
    </row>
    <row r="519" spans="1:14" s="36" customFormat="1" ht="22.5" x14ac:dyDescent="0.2">
      <c r="A519" s="79" t="s">
        <v>82</v>
      </c>
      <c r="B519" s="227">
        <v>4210055</v>
      </c>
      <c r="C519" s="182" t="s">
        <v>89</v>
      </c>
      <c r="D519" s="228" t="s">
        <v>86</v>
      </c>
      <c r="E519" s="228" t="s">
        <v>86</v>
      </c>
      <c r="F519" s="229" t="s">
        <v>401</v>
      </c>
      <c r="G519" s="184">
        <f>+G520</f>
        <v>60</v>
      </c>
      <c r="H519" s="184">
        <v>0</v>
      </c>
      <c r="I519" s="184">
        <f t="shared" si="99"/>
        <v>60</v>
      </c>
      <c r="J519" s="85">
        <v>0</v>
      </c>
      <c r="K519" s="84">
        <f t="shared" si="100"/>
        <v>60</v>
      </c>
      <c r="L519" s="84">
        <v>0</v>
      </c>
      <c r="M519" s="84">
        <f t="shared" si="98"/>
        <v>60</v>
      </c>
      <c r="N519" s="297"/>
    </row>
    <row r="520" spans="1:14" s="36" customFormat="1" ht="13.5" thickBot="1" x14ac:dyDescent="0.25">
      <c r="A520" s="236"/>
      <c r="B520" s="237" t="s">
        <v>96</v>
      </c>
      <c r="C520" s="238"/>
      <c r="D520" s="239">
        <v>3419</v>
      </c>
      <c r="E520" s="239">
        <v>5222</v>
      </c>
      <c r="F520" s="240" t="s">
        <v>99</v>
      </c>
      <c r="G520" s="223">
        <v>60</v>
      </c>
      <c r="H520" s="223">
        <v>0</v>
      </c>
      <c r="I520" s="241">
        <f t="shared" si="99"/>
        <v>60</v>
      </c>
      <c r="J520" s="78">
        <v>0</v>
      </c>
      <c r="K520" s="218">
        <f t="shared" si="100"/>
        <v>60</v>
      </c>
      <c r="L520" s="218">
        <v>0</v>
      </c>
      <c r="M520" s="218">
        <f t="shared" si="98"/>
        <v>60</v>
      </c>
      <c r="N520" s="297"/>
    </row>
    <row r="521" spans="1:14" s="36" customFormat="1" ht="22.5" x14ac:dyDescent="0.2">
      <c r="A521" s="79" t="s">
        <v>82</v>
      </c>
      <c r="B521" s="227">
        <v>4210056</v>
      </c>
      <c r="C521" s="182" t="s">
        <v>89</v>
      </c>
      <c r="D521" s="228" t="s">
        <v>86</v>
      </c>
      <c r="E521" s="228" t="s">
        <v>86</v>
      </c>
      <c r="F521" s="229" t="s">
        <v>402</v>
      </c>
      <c r="G521" s="184">
        <f>+G522</f>
        <v>50</v>
      </c>
      <c r="H521" s="184">
        <v>0</v>
      </c>
      <c r="I521" s="184">
        <f t="shared" si="99"/>
        <v>50</v>
      </c>
      <c r="J521" s="85">
        <v>0</v>
      </c>
      <c r="K521" s="70">
        <f t="shared" si="100"/>
        <v>50</v>
      </c>
      <c r="L521" s="70">
        <v>0</v>
      </c>
      <c r="M521" s="70">
        <f t="shared" si="98"/>
        <v>50</v>
      </c>
      <c r="N521" s="297"/>
    </row>
    <row r="522" spans="1:14" s="36" customFormat="1" ht="13.5" thickBot="1" x14ac:dyDescent="0.25">
      <c r="A522" s="236"/>
      <c r="B522" s="237" t="s">
        <v>96</v>
      </c>
      <c r="C522" s="238"/>
      <c r="D522" s="239">
        <v>3419</v>
      </c>
      <c r="E522" s="239">
        <v>5222</v>
      </c>
      <c r="F522" s="240" t="s">
        <v>99</v>
      </c>
      <c r="G522" s="223">
        <v>50</v>
      </c>
      <c r="H522" s="223">
        <v>0</v>
      </c>
      <c r="I522" s="241">
        <f t="shared" si="99"/>
        <v>50</v>
      </c>
      <c r="J522" s="78">
        <v>0</v>
      </c>
      <c r="K522" s="144">
        <f t="shared" si="100"/>
        <v>50</v>
      </c>
      <c r="L522" s="144">
        <v>0</v>
      </c>
      <c r="M522" s="144">
        <f t="shared" si="98"/>
        <v>50</v>
      </c>
      <c r="N522" s="297"/>
    </row>
    <row r="523" spans="1:14" s="36" customFormat="1" ht="22.5" x14ac:dyDescent="0.2">
      <c r="A523" s="79" t="s">
        <v>82</v>
      </c>
      <c r="B523" s="227">
        <v>4210057</v>
      </c>
      <c r="C523" s="182" t="s">
        <v>89</v>
      </c>
      <c r="D523" s="228" t="s">
        <v>86</v>
      </c>
      <c r="E523" s="228" t="s">
        <v>86</v>
      </c>
      <c r="F523" s="229" t="s">
        <v>403</v>
      </c>
      <c r="G523" s="184">
        <f>+G524</f>
        <v>240</v>
      </c>
      <c r="H523" s="184">
        <v>0</v>
      </c>
      <c r="I523" s="184">
        <f t="shared" si="99"/>
        <v>240</v>
      </c>
      <c r="J523" s="85">
        <v>0</v>
      </c>
      <c r="K523" s="84">
        <f t="shared" si="100"/>
        <v>240</v>
      </c>
      <c r="L523" s="84">
        <v>0</v>
      </c>
      <c r="M523" s="84">
        <f t="shared" si="98"/>
        <v>240</v>
      </c>
      <c r="N523" s="297"/>
    </row>
    <row r="524" spans="1:14" s="36" customFormat="1" ht="13.5" thickBot="1" x14ac:dyDescent="0.25">
      <c r="A524" s="236"/>
      <c r="B524" s="237" t="s">
        <v>96</v>
      </c>
      <c r="C524" s="238"/>
      <c r="D524" s="239">
        <v>3419</v>
      </c>
      <c r="E524" s="239">
        <v>5222</v>
      </c>
      <c r="F524" s="240" t="s">
        <v>99</v>
      </c>
      <c r="G524" s="223">
        <v>240</v>
      </c>
      <c r="H524" s="223">
        <v>0</v>
      </c>
      <c r="I524" s="241">
        <f t="shared" si="99"/>
        <v>240</v>
      </c>
      <c r="J524" s="78">
        <v>0</v>
      </c>
      <c r="K524" s="218">
        <f t="shared" si="100"/>
        <v>240</v>
      </c>
      <c r="L524" s="218">
        <v>0</v>
      </c>
      <c r="M524" s="218">
        <f t="shared" si="98"/>
        <v>240</v>
      </c>
      <c r="N524" s="297"/>
    </row>
    <row r="525" spans="1:14" s="36" customFormat="1" ht="22.5" x14ac:dyDescent="0.2">
      <c r="A525" s="79" t="s">
        <v>82</v>
      </c>
      <c r="B525" s="227">
        <v>4210058</v>
      </c>
      <c r="C525" s="182" t="s">
        <v>89</v>
      </c>
      <c r="D525" s="228" t="s">
        <v>86</v>
      </c>
      <c r="E525" s="228" t="s">
        <v>86</v>
      </c>
      <c r="F525" s="229" t="s">
        <v>404</v>
      </c>
      <c r="G525" s="184">
        <f>+G526</f>
        <v>60</v>
      </c>
      <c r="H525" s="184">
        <v>0</v>
      </c>
      <c r="I525" s="184">
        <f t="shared" si="99"/>
        <v>60</v>
      </c>
      <c r="J525" s="85">
        <v>0</v>
      </c>
      <c r="K525" s="70">
        <f t="shared" si="100"/>
        <v>60</v>
      </c>
      <c r="L525" s="70">
        <v>0</v>
      </c>
      <c r="M525" s="70">
        <f t="shared" si="98"/>
        <v>60</v>
      </c>
      <c r="N525" s="297"/>
    </row>
    <row r="526" spans="1:14" s="36" customFormat="1" ht="13.5" thickBot="1" x14ac:dyDescent="0.25">
      <c r="A526" s="236"/>
      <c r="B526" s="237" t="s">
        <v>96</v>
      </c>
      <c r="C526" s="238"/>
      <c r="D526" s="239">
        <v>3419</v>
      </c>
      <c r="E526" s="239">
        <v>5222</v>
      </c>
      <c r="F526" s="240" t="s">
        <v>99</v>
      </c>
      <c r="G526" s="223">
        <v>60</v>
      </c>
      <c r="H526" s="223">
        <v>0</v>
      </c>
      <c r="I526" s="241">
        <f t="shared" si="99"/>
        <v>60</v>
      </c>
      <c r="J526" s="78">
        <v>0</v>
      </c>
      <c r="K526" s="144">
        <f t="shared" si="100"/>
        <v>60</v>
      </c>
      <c r="L526" s="144">
        <v>0</v>
      </c>
      <c r="M526" s="144">
        <f t="shared" si="98"/>
        <v>60</v>
      </c>
      <c r="N526" s="297"/>
    </row>
    <row r="527" spans="1:14" s="36" customFormat="1" ht="22.5" x14ac:dyDescent="0.2">
      <c r="A527" s="79" t="s">
        <v>82</v>
      </c>
      <c r="B527" s="227">
        <v>4210059</v>
      </c>
      <c r="C527" s="182" t="s">
        <v>89</v>
      </c>
      <c r="D527" s="228" t="s">
        <v>86</v>
      </c>
      <c r="E527" s="228" t="s">
        <v>86</v>
      </c>
      <c r="F527" s="229" t="s">
        <v>405</v>
      </c>
      <c r="G527" s="184">
        <f>+G528</f>
        <v>120</v>
      </c>
      <c r="H527" s="184">
        <v>0</v>
      </c>
      <c r="I527" s="184">
        <f t="shared" si="99"/>
        <v>120</v>
      </c>
      <c r="J527" s="85">
        <v>0</v>
      </c>
      <c r="K527" s="84">
        <f t="shared" si="100"/>
        <v>120</v>
      </c>
      <c r="L527" s="84">
        <v>0</v>
      </c>
      <c r="M527" s="84">
        <f t="shared" si="98"/>
        <v>120</v>
      </c>
      <c r="N527" s="297"/>
    </row>
    <row r="528" spans="1:14" s="36" customFormat="1" ht="13.5" thickBot="1" x14ac:dyDescent="0.25">
      <c r="A528" s="236"/>
      <c r="B528" s="237" t="s">
        <v>96</v>
      </c>
      <c r="C528" s="238"/>
      <c r="D528" s="239">
        <v>3419</v>
      </c>
      <c r="E528" s="239">
        <v>5222</v>
      </c>
      <c r="F528" s="240" t="s">
        <v>99</v>
      </c>
      <c r="G528" s="223">
        <v>120</v>
      </c>
      <c r="H528" s="223">
        <v>0</v>
      </c>
      <c r="I528" s="241">
        <f t="shared" si="99"/>
        <v>120</v>
      </c>
      <c r="J528" s="78">
        <v>0</v>
      </c>
      <c r="K528" s="218">
        <f t="shared" si="100"/>
        <v>120</v>
      </c>
      <c r="L528" s="218">
        <v>0</v>
      </c>
      <c r="M528" s="218">
        <f t="shared" si="98"/>
        <v>120</v>
      </c>
      <c r="N528" s="297"/>
    </row>
    <row r="529" spans="1:14" s="36" customFormat="1" ht="22.5" x14ac:dyDescent="0.2">
      <c r="A529" s="79" t="s">
        <v>82</v>
      </c>
      <c r="B529" s="227">
        <v>4210060</v>
      </c>
      <c r="C529" s="182" t="s">
        <v>89</v>
      </c>
      <c r="D529" s="228" t="s">
        <v>86</v>
      </c>
      <c r="E529" s="228" t="s">
        <v>86</v>
      </c>
      <c r="F529" s="229" t="s">
        <v>406</v>
      </c>
      <c r="G529" s="184">
        <f>+G530</f>
        <v>75</v>
      </c>
      <c r="H529" s="184">
        <v>0</v>
      </c>
      <c r="I529" s="184">
        <f t="shared" si="99"/>
        <v>75</v>
      </c>
      <c r="J529" s="85">
        <v>0</v>
      </c>
      <c r="K529" s="70">
        <f t="shared" si="100"/>
        <v>75</v>
      </c>
      <c r="L529" s="70">
        <v>0</v>
      </c>
      <c r="M529" s="70">
        <f t="shared" si="98"/>
        <v>75</v>
      </c>
      <c r="N529" s="297"/>
    </row>
    <row r="530" spans="1:14" s="36" customFormat="1" ht="13.5" thickBot="1" x14ac:dyDescent="0.25">
      <c r="A530" s="236"/>
      <c r="B530" s="237" t="s">
        <v>96</v>
      </c>
      <c r="C530" s="238"/>
      <c r="D530" s="239">
        <v>3419</v>
      </c>
      <c r="E530" s="239">
        <v>5222</v>
      </c>
      <c r="F530" s="240" t="s">
        <v>99</v>
      </c>
      <c r="G530" s="223">
        <v>75</v>
      </c>
      <c r="H530" s="223">
        <v>0</v>
      </c>
      <c r="I530" s="241">
        <f t="shared" si="99"/>
        <v>75</v>
      </c>
      <c r="J530" s="78">
        <v>0</v>
      </c>
      <c r="K530" s="144">
        <f t="shared" si="100"/>
        <v>75</v>
      </c>
      <c r="L530" s="144">
        <v>0</v>
      </c>
      <c r="M530" s="144">
        <f t="shared" si="98"/>
        <v>75</v>
      </c>
      <c r="N530" s="297"/>
    </row>
    <row r="531" spans="1:14" s="36" customFormat="1" ht="22.5" x14ac:dyDescent="0.2">
      <c r="A531" s="79" t="s">
        <v>82</v>
      </c>
      <c r="B531" s="227">
        <v>4210061</v>
      </c>
      <c r="C531" s="182" t="s">
        <v>89</v>
      </c>
      <c r="D531" s="228" t="s">
        <v>86</v>
      </c>
      <c r="E531" s="228" t="s">
        <v>86</v>
      </c>
      <c r="F531" s="229" t="s">
        <v>407</v>
      </c>
      <c r="G531" s="184">
        <f>+G532</f>
        <v>599</v>
      </c>
      <c r="H531" s="184">
        <v>0</v>
      </c>
      <c r="I531" s="184">
        <f t="shared" si="99"/>
        <v>599</v>
      </c>
      <c r="J531" s="85">
        <v>0</v>
      </c>
      <c r="K531" s="84">
        <f t="shared" si="100"/>
        <v>599</v>
      </c>
      <c r="L531" s="84">
        <v>0</v>
      </c>
      <c r="M531" s="84">
        <f t="shared" si="98"/>
        <v>599</v>
      </c>
      <c r="N531" s="297"/>
    </row>
    <row r="532" spans="1:14" s="36" customFormat="1" ht="13.5" thickBot="1" x14ac:dyDescent="0.25">
      <c r="A532" s="236"/>
      <c r="B532" s="237" t="s">
        <v>96</v>
      </c>
      <c r="C532" s="238"/>
      <c r="D532" s="239">
        <v>3419</v>
      </c>
      <c r="E532" s="239">
        <v>5222</v>
      </c>
      <c r="F532" s="240" t="s">
        <v>99</v>
      </c>
      <c r="G532" s="223">
        <v>599</v>
      </c>
      <c r="H532" s="223">
        <v>0</v>
      </c>
      <c r="I532" s="241">
        <f t="shared" si="99"/>
        <v>599</v>
      </c>
      <c r="J532" s="78">
        <v>0</v>
      </c>
      <c r="K532" s="218">
        <f t="shared" si="100"/>
        <v>599</v>
      </c>
      <c r="L532" s="218">
        <v>0</v>
      </c>
      <c r="M532" s="218">
        <f t="shared" si="98"/>
        <v>599</v>
      </c>
      <c r="N532" s="297"/>
    </row>
    <row r="533" spans="1:14" s="36" customFormat="1" ht="22.5" customHeight="1" x14ac:dyDescent="0.2">
      <c r="A533" s="79" t="s">
        <v>82</v>
      </c>
      <c r="B533" s="227">
        <v>4210062</v>
      </c>
      <c r="C533" s="182" t="s">
        <v>89</v>
      </c>
      <c r="D533" s="228" t="s">
        <v>86</v>
      </c>
      <c r="E533" s="228" t="s">
        <v>86</v>
      </c>
      <c r="F533" s="229" t="s">
        <v>408</v>
      </c>
      <c r="G533" s="184">
        <f>+G534</f>
        <v>193</v>
      </c>
      <c r="H533" s="184">
        <v>0</v>
      </c>
      <c r="I533" s="184">
        <f t="shared" si="99"/>
        <v>193</v>
      </c>
      <c r="J533" s="85">
        <v>0</v>
      </c>
      <c r="K533" s="70">
        <f t="shared" si="100"/>
        <v>193</v>
      </c>
      <c r="L533" s="70">
        <v>0</v>
      </c>
      <c r="M533" s="70">
        <f t="shared" si="98"/>
        <v>193</v>
      </c>
      <c r="N533" s="297"/>
    </row>
    <row r="534" spans="1:14" s="36" customFormat="1" ht="13.5" thickBot="1" x14ac:dyDescent="0.25">
      <c r="A534" s="236"/>
      <c r="B534" s="237" t="s">
        <v>96</v>
      </c>
      <c r="C534" s="238"/>
      <c r="D534" s="239">
        <v>3419</v>
      </c>
      <c r="E534" s="239">
        <v>5222</v>
      </c>
      <c r="F534" s="240" t="s">
        <v>99</v>
      </c>
      <c r="G534" s="223">
        <v>193</v>
      </c>
      <c r="H534" s="223">
        <v>0</v>
      </c>
      <c r="I534" s="241">
        <f t="shared" si="99"/>
        <v>193</v>
      </c>
      <c r="J534" s="78">
        <v>0</v>
      </c>
      <c r="K534" s="78">
        <f t="shared" si="100"/>
        <v>193</v>
      </c>
      <c r="L534" s="78">
        <v>0</v>
      </c>
      <c r="M534" s="78">
        <f t="shared" si="98"/>
        <v>193</v>
      </c>
      <c r="N534" s="297"/>
    </row>
    <row r="535" spans="1:14" s="36" customFormat="1" ht="22.5" x14ac:dyDescent="0.2">
      <c r="A535" s="79" t="s">
        <v>82</v>
      </c>
      <c r="B535" s="227">
        <v>4210063</v>
      </c>
      <c r="C535" s="182" t="s">
        <v>89</v>
      </c>
      <c r="D535" s="228" t="s">
        <v>86</v>
      </c>
      <c r="E535" s="228" t="s">
        <v>86</v>
      </c>
      <c r="F535" s="229" t="s">
        <v>409</v>
      </c>
      <c r="G535" s="184">
        <f>+G536</f>
        <v>1200</v>
      </c>
      <c r="H535" s="184">
        <v>0</v>
      </c>
      <c r="I535" s="184">
        <f t="shared" si="99"/>
        <v>1200</v>
      </c>
      <c r="J535" s="85">
        <v>0</v>
      </c>
      <c r="K535" s="85">
        <f t="shared" si="100"/>
        <v>1200</v>
      </c>
      <c r="L535" s="85">
        <v>0</v>
      </c>
      <c r="M535" s="85">
        <f t="shared" si="98"/>
        <v>1200</v>
      </c>
      <c r="N535" s="297"/>
    </row>
    <row r="536" spans="1:14" s="36" customFormat="1" ht="13.5" thickBot="1" x14ac:dyDescent="0.25">
      <c r="A536" s="236"/>
      <c r="B536" s="237" t="s">
        <v>96</v>
      </c>
      <c r="C536" s="238"/>
      <c r="D536" s="239">
        <v>3419</v>
      </c>
      <c r="E536" s="239">
        <v>5222</v>
      </c>
      <c r="F536" s="240" t="s">
        <v>99</v>
      </c>
      <c r="G536" s="223">
        <v>1200</v>
      </c>
      <c r="H536" s="223">
        <v>0</v>
      </c>
      <c r="I536" s="241">
        <f t="shared" si="99"/>
        <v>1200</v>
      </c>
      <c r="J536" s="78">
        <v>0</v>
      </c>
      <c r="K536" s="144">
        <f t="shared" si="100"/>
        <v>1200</v>
      </c>
      <c r="L536" s="144">
        <v>0</v>
      </c>
      <c r="M536" s="144">
        <f t="shared" si="98"/>
        <v>1200</v>
      </c>
      <c r="N536" s="297"/>
    </row>
    <row r="537" spans="1:14" s="36" customFormat="1" ht="33.75" x14ac:dyDescent="0.2">
      <c r="A537" s="79" t="s">
        <v>82</v>
      </c>
      <c r="B537" s="227">
        <v>4210064</v>
      </c>
      <c r="C537" s="182" t="s">
        <v>89</v>
      </c>
      <c r="D537" s="228" t="s">
        <v>86</v>
      </c>
      <c r="E537" s="228" t="s">
        <v>86</v>
      </c>
      <c r="F537" s="229" t="s">
        <v>410</v>
      </c>
      <c r="G537" s="184">
        <f>+G538</f>
        <v>70</v>
      </c>
      <c r="H537" s="184">
        <v>0</v>
      </c>
      <c r="I537" s="184">
        <f t="shared" si="99"/>
        <v>70</v>
      </c>
      <c r="J537" s="85">
        <v>0</v>
      </c>
      <c r="K537" s="84">
        <f t="shared" si="100"/>
        <v>70</v>
      </c>
      <c r="L537" s="84">
        <v>0</v>
      </c>
      <c r="M537" s="84">
        <f t="shared" si="98"/>
        <v>70</v>
      </c>
      <c r="N537" s="297"/>
    </row>
    <row r="538" spans="1:14" s="36" customFormat="1" ht="13.5" thickBot="1" x14ac:dyDescent="0.25">
      <c r="A538" s="236"/>
      <c r="B538" s="237" t="s">
        <v>96</v>
      </c>
      <c r="C538" s="238"/>
      <c r="D538" s="239">
        <v>3419</v>
      </c>
      <c r="E538" s="239">
        <v>5222</v>
      </c>
      <c r="F538" s="240" t="s">
        <v>99</v>
      </c>
      <c r="G538" s="223">
        <v>70</v>
      </c>
      <c r="H538" s="223">
        <v>0</v>
      </c>
      <c r="I538" s="241">
        <f t="shared" si="99"/>
        <v>70</v>
      </c>
      <c r="J538" s="78">
        <v>0</v>
      </c>
      <c r="K538" s="218">
        <f t="shared" si="100"/>
        <v>70</v>
      </c>
      <c r="L538" s="218">
        <v>0</v>
      </c>
      <c r="M538" s="218">
        <f t="shared" si="98"/>
        <v>70</v>
      </c>
      <c r="N538" s="297"/>
    </row>
    <row r="539" spans="1:14" s="36" customFormat="1" ht="22.5" x14ac:dyDescent="0.2">
      <c r="A539" s="79" t="s">
        <v>82</v>
      </c>
      <c r="B539" s="227">
        <v>4210065</v>
      </c>
      <c r="C539" s="182" t="s">
        <v>89</v>
      </c>
      <c r="D539" s="228" t="s">
        <v>86</v>
      </c>
      <c r="E539" s="228" t="s">
        <v>86</v>
      </c>
      <c r="F539" s="229" t="s">
        <v>411</v>
      </c>
      <c r="G539" s="184">
        <f>+G540</f>
        <v>276</v>
      </c>
      <c r="H539" s="184">
        <v>0</v>
      </c>
      <c r="I539" s="184">
        <f t="shared" si="99"/>
        <v>276</v>
      </c>
      <c r="J539" s="85">
        <v>0</v>
      </c>
      <c r="K539" s="70">
        <f t="shared" si="100"/>
        <v>276</v>
      </c>
      <c r="L539" s="70">
        <v>0</v>
      </c>
      <c r="M539" s="70">
        <f t="shared" si="98"/>
        <v>276</v>
      </c>
      <c r="N539" s="297"/>
    </row>
    <row r="540" spans="1:14" s="36" customFormat="1" ht="13.5" thickBot="1" x14ac:dyDescent="0.25">
      <c r="A540" s="236"/>
      <c r="B540" s="237" t="s">
        <v>96</v>
      </c>
      <c r="C540" s="238"/>
      <c r="D540" s="239">
        <v>3419</v>
      </c>
      <c r="E540" s="239">
        <v>5222</v>
      </c>
      <c r="F540" s="240" t="s">
        <v>99</v>
      </c>
      <c r="G540" s="223">
        <v>276</v>
      </c>
      <c r="H540" s="223">
        <v>0</v>
      </c>
      <c r="I540" s="241">
        <f t="shared" si="99"/>
        <v>276</v>
      </c>
      <c r="J540" s="78">
        <v>0</v>
      </c>
      <c r="K540" s="144">
        <f t="shared" si="100"/>
        <v>276</v>
      </c>
      <c r="L540" s="144">
        <v>0</v>
      </c>
      <c r="M540" s="144">
        <f t="shared" si="98"/>
        <v>276</v>
      </c>
      <c r="N540" s="297"/>
    </row>
    <row r="541" spans="1:14" s="36" customFormat="1" ht="22.5" x14ac:dyDescent="0.2">
      <c r="A541" s="79" t="s">
        <v>82</v>
      </c>
      <c r="B541" s="227">
        <v>4210066</v>
      </c>
      <c r="C541" s="182" t="s">
        <v>89</v>
      </c>
      <c r="D541" s="228" t="s">
        <v>86</v>
      </c>
      <c r="E541" s="228" t="s">
        <v>86</v>
      </c>
      <c r="F541" s="229" t="s">
        <v>412</v>
      </c>
      <c r="G541" s="184">
        <f>+G542</f>
        <v>75</v>
      </c>
      <c r="H541" s="184">
        <v>0</v>
      </c>
      <c r="I541" s="184">
        <f t="shared" si="99"/>
        <v>75</v>
      </c>
      <c r="J541" s="85">
        <v>0</v>
      </c>
      <c r="K541" s="84">
        <f t="shared" si="100"/>
        <v>75</v>
      </c>
      <c r="L541" s="84">
        <v>0</v>
      </c>
      <c r="M541" s="84">
        <f t="shared" si="98"/>
        <v>75</v>
      </c>
      <c r="N541" s="297"/>
    </row>
    <row r="542" spans="1:14" s="36" customFormat="1" ht="13.5" thickBot="1" x14ac:dyDescent="0.25">
      <c r="A542" s="236"/>
      <c r="B542" s="237" t="s">
        <v>96</v>
      </c>
      <c r="C542" s="238"/>
      <c r="D542" s="239">
        <v>3419</v>
      </c>
      <c r="E542" s="239">
        <v>5222</v>
      </c>
      <c r="F542" s="240" t="s">
        <v>99</v>
      </c>
      <c r="G542" s="223">
        <v>75</v>
      </c>
      <c r="H542" s="223">
        <v>0</v>
      </c>
      <c r="I542" s="241">
        <f t="shared" si="99"/>
        <v>75</v>
      </c>
      <c r="J542" s="78">
        <v>0</v>
      </c>
      <c r="K542" s="218">
        <f t="shared" si="100"/>
        <v>75</v>
      </c>
      <c r="L542" s="218">
        <v>0</v>
      </c>
      <c r="M542" s="218">
        <f t="shared" si="98"/>
        <v>75</v>
      </c>
      <c r="N542" s="297"/>
    </row>
    <row r="543" spans="1:14" s="36" customFormat="1" ht="22.5" customHeight="1" x14ac:dyDescent="0.2">
      <c r="A543" s="79" t="s">
        <v>82</v>
      </c>
      <c r="B543" s="227">
        <v>4210067</v>
      </c>
      <c r="C543" s="182" t="s">
        <v>89</v>
      </c>
      <c r="D543" s="228" t="s">
        <v>86</v>
      </c>
      <c r="E543" s="228" t="s">
        <v>86</v>
      </c>
      <c r="F543" s="229" t="s">
        <v>413</v>
      </c>
      <c r="G543" s="184">
        <f>+G544</f>
        <v>60</v>
      </c>
      <c r="H543" s="184">
        <v>0</v>
      </c>
      <c r="I543" s="184">
        <f t="shared" si="99"/>
        <v>60</v>
      </c>
      <c r="J543" s="85">
        <v>0</v>
      </c>
      <c r="K543" s="70">
        <f t="shared" si="100"/>
        <v>60</v>
      </c>
      <c r="L543" s="70">
        <v>0</v>
      </c>
      <c r="M543" s="70">
        <f t="shared" si="98"/>
        <v>60</v>
      </c>
      <c r="N543" s="297"/>
    </row>
    <row r="544" spans="1:14" s="36" customFormat="1" ht="13.5" thickBot="1" x14ac:dyDescent="0.25">
      <c r="A544" s="236"/>
      <c r="B544" s="237" t="s">
        <v>96</v>
      </c>
      <c r="C544" s="238"/>
      <c r="D544" s="239">
        <v>3419</v>
      </c>
      <c r="E544" s="239">
        <v>5222</v>
      </c>
      <c r="F544" s="240" t="s">
        <v>99</v>
      </c>
      <c r="G544" s="223">
        <v>60</v>
      </c>
      <c r="H544" s="223">
        <v>0</v>
      </c>
      <c r="I544" s="241">
        <f t="shared" si="99"/>
        <v>60</v>
      </c>
      <c r="J544" s="78">
        <v>0</v>
      </c>
      <c r="K544" s="144">
        <f t="shared" si="100"/>
        <v>60</v>
      </c>
      <c r="L544" s="144">
        <v>0</v>
      </c>
      <c r="M544" s="144">
        <f t="shared" si="98"/>
        <v>60</v>
      </c>
      <c r="N544" s="297"/>
    </row>
    <row r="545" spans="1:14" s="36" customFormat="1" ht="22.5" x14ac:dyDescent="0.2">
      <c r="A545" s="79" t="s">
        <v>82</v>
      </c>
      <c r="B545" s="227">
        <v>4210068</v>
      </c>
      <c r="C545" s="182" t="s">
        <v>89</v>
      </c>
      <c r="D545" s="228" t="s">
        <v>86</v>
      </c>
      <c r="E545" s="228" t="s">
        <v>86</v>
      </c>
      <c r="F545" s="229" t="s">
        <v>414</v>
      </c>
      <c r="G545" s="184">
        <f>+G546</f>
        <v>54</v>
      </c>
      <c r="H545" s="184">
        <v>0</v>
      </c>
      <c r="I545" s="184">
        <f t="shared" si="99"/>
        <v>54</v>
      </c>
      <c r="J545" s="85">
        <v>0</v>
      </c>
      <c r="K545" s="84">
        <f t="shared" si="100"/>
        <v>54</v>
      </c>
      <c r="L545" s="84">
        <v>0</v>
      </c>
      <c r="M545" s="84">
        <f t="shared" ref="M545:M608" si="101">+K545+L545</f>
        <v>54</v>
      </c>
      <c r="N545" s="297"/>
    </row>
    <row r="546" spans="1:14" s="36" customFormat="1" ht="13.5" thickBot="1" x14ac:dyDescent="0.25">
      <c r="A546" s="236"/>
      <c r="B546" s="237" t="s">
        <v>96</v>
      </c>
      <c r="C546" s="238"/>
      <c r="D546" s="239">
        <v>3419</v>
      </c>
      <c r="E546" s="239">
        <v>5222</v>
      </c>
      <c r="F546" s="240" t="s">
        <v>99</v>
      </c>
      <c r="G546" s="223">
        <v>54</v>
      </c>
      <c r="H546" s="223">
        <v>0</v>
      </c>
      <c r="I546" s="241">
        <f t="shared" ref="I546:I609" si="102">+G546+H546</f>
        <v>54</v>
      </c>
      <c r="J546" s="78">
        <v>0</v>
      </c>
      <c r="K546" s="218">
        <f t="shared" si="100"/>
        <v>54</v>
      </c>
      <c r="L546" s="218">
        <v>0</v>
      </c>
      <c r="M546" s="218">
        <f t="shared" si="101"/>
        <v>54</v>
      </c>
      <c r="N546" s="297"/>
    </row>
    <row r="547" spans="1:14" s="36" customFormat="1" ht="22.5" x14ac:dyDescent="0.2">
      <c r="A547" s="79" t="s">
        <v>82</v>
      </c>
      <c r="B547" s="227">
        <v>4210069</v>
      </c>
      <c r="C547" s="182" t="s">
        <v>89</v>
      </c>
      <c r="D547" s="228" t="s">
        <v>86</v>
      </c>
      <c r="E547" s="228" t="s">
        <v>86</v>
      </c>
      <c r="F547" s="229" t="s">
        <v>415</v>
      </c>
      <c r="G547" s="184">
        <f>+G548</f>
        <v>50</v>
      </c>
      <c r="H547" s="184">
        <v>0</v>
      </c>
      <c r="I547" s="184">
        <f t="shared" si="102"/>
        <v>50</v>
      </c>
      <c r="J547" s="85">
        <v>0</v>
      </c>
      <c r="K547" s="70">
        <f t="shared" si="100"/>
        <v>50</v>
      </c>
      <c r="L547" s="70">
        <v>0</v>
      </c>
      <c r="M547" s="70">
        <f t="shared" si="101"/>
        <v>50</v>
      </c>
      <c r="N547" s="297"/>
    </row>
    <row r="548" spans="1:14" s="36" customFormat="1" ht="13.5" thickBot="1" x14ac:dyDescent="0.25">
      <c r="A548" s="236"/>
      <c r="B548" s="237" t="s">
        <v>96</v>
      </c>
      <c r="C548" s="238"/>
      <c r="D548" s="239">
        <v>3419</v>
      </c>
      <c r="E548" s="239">
        <v>5222</v>
      </c>
      <c r="F548" s="240" t="s">
        <v>99</v>
      </c>
      <c r="G548" s="223">
        <v>50</v>
      </c>
      <c r="H548" s="223">
        <v>0</v>
      </c>
      <c r="I548" s="241">
        <f t="shared" si="102"/>
        <v>50</v>
      </c>
      <c r="J548" s="78">
        <v>0</v>
      </c>
      <c r="K548" s="144">
        <f t="shared" si="100"/>
        <v>50</v>
      </c>
      <c r="L548" s="144">
        <v>0</v>
      </c>
      <c r="M548" s="144">
        <f t="shared" si="101"/>
        <v>50</v>
      </c>
      <c r="N548" s="297"/>
    </row>
    <row r="549" spans="1:14" s="36" customFormat="1" ht="22.5" x14ac:dyDescent="0.2">
      <c r="A549" s="79" t="s">
        <v>82</v>
      </c>
      <c r="B549" s="227">
        <v>4210070</v>
      </c>
      <c r="C549" s="182" t="s">
        <v>89</v>
      </c>
      <c r="D549" s="228" t="s">
        <v>86</v>
      </c>
      <c r="E549" s="228" t="s">
        <v>86</v>
      </c>
      <c r="F549" s="229" t="s">
        <v>416</v>
      </c>
      <c r="G549" s="184">
        <f>+G550</f>
        <v>66</v>
      </c>
      <c r="H549" s="184">
        <v>0</v>
      </c>
      <c r="I549" s="184">
        <f t="shared" si="102"/>
        <v>66</v>
      </c>
      <c r="J549" s="85">
        <v>0</v>
      </c>
      <c r="K549" s="84">
        <f t="shared" si="100"/>
        <v>66</v>
      </c>
      <c r="L549" s="84">
        <v>0</v>
      </c>
      <c r="M549" s="84">
        <f t="shared" si="101"/>
        <v>66</v>
      </c>
      <c r="N549" s="297"/>
    </row>
    <row r="550" spans="1:14" s="36" customFormat="1" ht="13.5" thickBot="1" x14ac:dyDescent="0.25">
      <c r="A550" s="236"/>
      <c r="B550" s="237" t="s">
        <v>96</v>
      </c>
      <c r="C550" s="238"/>
      <c r="D550" s="239">
        <v>3419</v>
      </c>
      <c r="E550" s="239">
        <v>5222</v>
      </c>
      <c r="F550" s="240" t="s">
        <v>99</v>
      </c>
      <c r="G550" s="223">
        <v>66</v>
      </c>
      <c r="H550" s="223">
        <v>0</v>
      </c>
      <c r="I550" s="241">
        <f t="shared" si="102"/>
        <v>66</v>
      </c>
      <c r="J550" s="78">
        <v>0</v>
      </c>
      <c r="K550" s="218">
        <f t="shared" si="100"/>
        <v>66</v>
      </c>
      <c r="L550" s="218">
        <v>0</v>
      </c>
      <c r="M550" s="218">
        <f t="shared" si="101"/>
        <v>66</v>
      </c>
      <c r="N550" s="297"/>
    </row>
    <row r="551" spans="1:14" s="36" customFormat="1" ht="22.5" x14ac:dyDescent="0.2">
      <c r="A551" s="79" t="s">
        <v>82</v>
      </c>
      <c r="B551" s="227">
        <v>4210071</v>
      </c>
      <c r="C551" s="182" t="s">
        <v>89</v>
      </c>
      <c r="D551" s="228" t="s">
        <v>86</v>
      </c>
      <c r="E551" s="228" t="s">
        <v>86</v>
      </c>
      <c r="F551" s="229" t="s">
        <v>417</v>
      </c>
      <c r="G551" s="184">
        <f>+G552</f>
        <v>60</v>
      </c>
      <c r="H551" s="184">
        <v>0</v>
      </c>
      <c r="I551" s="184">
        <f t="shared" si="102"/>
        <v>60</v>
      </c>
      <c r="J551" s="85">
        <v>0</v>
      </c>
      <c r="K551" s="70">
        <f t="shared" si="100"/>
        <v>60</v>
      </c>
      <c r="L551" s="70">
        <v>0</v>
      </c>
      <c r="M551" s="70">
        <f t="shared" si="101"/>
        <v>60</v>
      </c>
      <c r="N551" s="297"/>
    </row>
    <row r="552" spans="1:14" s="36" customFormat="1" ht="13.5" thickBot="1" x14ac:dyDescent="0.25">
      <c r="A552" s="236"/>
      <c r="B552" s="237" t="s">
        <v>96</v>
      </c>
      <c r="C552" s="238"/>
      <c r="D552" s="239">
        <v>3419</v>
      </c>
      <c r="E552" s="239">
        <v>5222</v>
      </c>
      <c r="F552" s="240" t="s">
        <v>99</v>
      </c>
      <c r="G552" s="223">
        <v>60</v>
      </c>
      <c r="H552" s="223">
        <v>0</v>
      </c>
      <c r="I552" s="241">
        <f t="shared" si="102"/>
        <v>60</v>
      </c>
      <c r="J552" s="78">
        <v>0</v>
      </c>
      <c r="K552" s="144">
        <f t="shared" ref="K552:K615" si="103">+I552+J552</f>
        <v>60</v>
      </c>
      <c r="L552" s="144">
        <v>0</v>
      </c>
      <c r="M552" s="144">
        <f t="shared" si="101"/>
        <v>60</v>
      </c>
      <c r="N552" s="297"/>
    </row>
    <row r="553" spans="1:14" s="36" customFormat="1" ht="45" customHeight="1" x14ac:dyDescent="0.2">
      <c r="A553" s="79" t="s">
        <v>82</v>
      </c>
      <c r="B553" s="227">
        <v>4210072</v>
      </c>
      <c r="C553" s="182" t="s">
        <v>89</v>
      </c>
      <c r="D553" s="228" t="s">
        <v>86</v>
      </c>
      <c r="E553" s="228" t="s">
        <v>86</v>
      </c>
      <c r="F553" s="229" t="s">
        <v>418</v>
      </c>
      <c r="G553" s="184">
        <f>+G554</f>
        <v>75</v>
      </c>
      <c r="H553" s="184">
        <v>0</v>
      </c>
      <c r="I553" s="184">
        <f t="shared" si="102"/>
        <v>75</v>
      </c>
      <c r="J553" s="85">
        <v>0</v>
      </c>
      <c r="K553" s="84">
        <f t="shared" si="103"/>
        <v>75</v>
      </c>
      <c r="L553" s="84">
        <v>0</v>
      </c>
      <c r="M553" s="84">
        <f t="shared" si="101"/>
        <v>75</v>
      </c>
      <c r="N553" s="297"/>
    </row>
    <row r="554" spans="1:14" s="36" customFormat="1" ht="13.5" thickBot="1" x14ac:dyDescent="0.25">
      <c r="A554" s="236"/>
      <c r="B554" s="237" t="s">
        <v>96</v>
      </c>
      <c r="C554" s="238"/>
      <c r="D554" s="239">
        <v>3419</v>
      </c>
      <c r="E554" s="239">
        <v>5222</v>
      </c>
      <c r="F554" s="240" t="s">
        <v>99</v>
      </c>
      <c r="G554" s="223">
        <v>75</v>
      </c>
      <c r="H554" s="223">
        <v>0</v>
      </c>
      <c r="I554" s="241">
        <f t="shared" si="102"/>
        <v>75</v>
      </c>
      <c r="J554" s="78">
        <v>0</v>
      </c>
      <c r="K554" s="218">
        <f t="shared" si="103"/>
        <v>75</v>
      </c>
      <c r="L554" s="218">
        <v>0</v>
      </c>
      <c r="M554" s="218">
        <f t="shared" si="101"/>
        <v>75</v>
      </c>
      <c r="N554" s="297"/>
    </row>
    <row r="555" spans="1:14" s="36" customFormat="1" ht="22.5" x14ac:dyDescent="0.2">
      <c r="A555" s="79" t="s">
        <v>82</v>
      </c>
      <c r="B555" s="227">
        <v>4210073</v>
      </c>
      <c r="C555" s="182" t="s">
        <v>89</v>
      </c>
      <c r="D555" s="228" t="s">
        <v>86</v>
      </c>
      <c r="E555" s="228" t="s">
        <v>86</v>
      </c>
      <c r="F555" s="229" t="s">
        <v>419</v>
      </c>
      <c r="G555" s="184">
        <f>+G556</f>
        <v>90</v>
      </c>
      <c r="H555" s="184">
        <v>0</v>
      </c>
      <c r="I555" s="184">
        <f t="shared" si="102"/>
        <v>90</v>
      </c>
      <c r="J555" s="85">
        <v>0</v>
      </c>
      <c r="K555" s="70">
        <f t="shared" si="103"/>
        <v>90</v>
      </c>
      <c r="L555" s="70">
        <v>0</v>
      </c>
      <c r="M555" s="70">
        <f t="shared" si="101"/>
        <v>90</v>
      </c>
      <c r="N555" s="297"/>
    </row>
    <row r="556" spans="1:14" s="36" customFormat="1" ht="13.5" thickBot="1" x14ac:dyDescent="0.25">
      <c r="A556" s="236"/>
      <c r="B556" s="237" t="s">
        <v>96</v>
      </c>
      <c r="C556" s="238"/>
      <c r="D556" s="239">
        <v>3419</v>
      </c>
      <c r="E556" s="239">
        <v>5222</v>
      </c>
      <c r="F556" s="240" t="s">
        <v>99</v>
      </c>
      <c r="G556" s="223">
        <v>90</v>
      </c>
      <c r="H556" s="223">
        <v>0</v>
      </c>
      <c r="I556" s="241">
        <f t="shared" si="102"/>
        <v>90</v>
      </c>
      <c r="J556" s="78">
        <v>0</v>
      </c>
      <c r="K556" s="144">
        <f t="shared" si="103"/>
        <v>90</v>
      </c>
      <c r="L556" s="144">
        <v>0</v>
      </c>
      <c r="M556" s="144">
        <f t="shared" si="101"/>
        <v>90</v>
      </c>
      <c r="N556" s="297"/>
    </row>
    <row r="557" spans="1:14" s="36" customFormat="1" ht="22.5" x14ac:dyDescent="0.2">
      <c r="A557" s="79" t="s">
        <v>82</v>
      </c>
      <c r="B557" s="227">
        <v>4210074</v>
      </c>
      <c r="C557" s="182" t="s">
        <v>89</v>
      </c>
      <c r="D557" s="228" t="s">
        <v>86</v>
      </c>
      <c r="E557" s="228" t="s">
        <v>86</v>
      </c>
      <c r="F557" s="229" t="s">
        <v>420</v>
      </c>
      <c r="G557" s="184">
        <f>+G558</f>
        <v>50</v>
      </c>
      <c r="H557" s="184">
        <v>0</v>
      </c>
      <c r="I557" s="184">
        <f t="shared" si="102"/>
        <v>50</v>
      </c>
      <c r="J557" s="85">
        <v>0</v>
      </c>
      <c r="K557" s="84">
        <f t="shared" si="103"/>
        <v>50</v>
      </c>
      <c r="L557" s="84">
        <v>0</v>
      </c>
      <c r="M557" s="84">
        <f t="shared" si="101"/>
        <v>50</v>
      </c>
      <c r="N557" s="297"/>
    </row>
    <row r="558" spans="1:14" s="36" customFormat="1" ht="13.5" thickBot="1" x14ac:dyDescent="0.25">
      <c r="A558" s="236"/>
      <c r="B558" s="237" t="s">
        <v>96</v>
      </c>
      <c r="C558" s="238"/>
      <c r="D558" s="239">
        <v>3419</v>
      </c>
      <c r="E558" s="239">
        <v>5222</v>
      </c>
      <c r="F558" s="240" t="s">
        <v>99</v>
      </c>
      <c r="G558" s="223">
        <v>50</v>
      </c>
      <c r="H558" s="223">
        <v>0</v>
      </c>
      <c r="I558" s="241">
        <f t="shared" si="102"/>
        <v>50</v>
      </c>
      <c r="J558" s="78">
        <v>0</v>
      </c>
      <c r="K558" s="218">
        <f t="shared" si="103"/>
        <v>50</v>
      </c>
      <c r="L558" s="218">
        <v>0</v>
      </c>
      <c r="M558" s="218">
        <f t="shared" si="101"/>
        <v>50</v>
      </c>
      <c r="N558" s="297"/>
    </row>
    <row r="559" spans="1:14" s="36" customFormat="1" ht="36" customHeight="1" x14ac:dyDescent="0.2">
      <c r="A559" s="79" t="s">
        <v>82</v>
      </c>
      <c r="B559" s="227">
        <v>4210075</v>
      </c>
      <c r="C559" s="182" t="s">
        <v>89</v>
      </c>
      <c r="D559" s="228" t="s">
        <v>86</v>
      </c>
      <c r="E559" s="228" t="s">
        <v>86</v>
      </c>
      <c r="F559" s="229" t="s">
        <v>421</v>
      </c>
      <c r="G559" s="184">
        <f>+G560</f>
        <v>50</v>
      </c>
      <c r="H559" s="184">
        <v>0</v>
      </c>
      <c r="I559" s="184">
        <f t="shared" si="102"/>
        <v>50</v>
      </c>
      <c r="J559" s="85">
        <v>0</v>
      </c>
      <c r="K559" s="70">
        <f t="shared" si="103"/>
        <v>50</v>
      </c>
      <c r="L559" s="70">
        <v>0</v>
      </c>
      <c r="M559" s="70">
        <f t="shared" si="101"/>
        <v>50</v>
      </c>
      <c r="N559" s="297"/>
    </row>
    <row r="560" spans="1:14" s="36" customFormat="1" ht="13.5" thickBot="1" x14ac:dyDescent="0.25">
      <c r="A560" s="236"/>
      <c r="B560" s="237" t="s">
        <v>96</v>
      </c>
      <c r="C560" s="238"/>
      <c r="D560" s="239">
        <v>3419</v>
      </c>
      <c r="E560" s="239">
        <v>5222</v>
      </c>
      <c r="F560" s="240" t="s">
        <v>99</v>
      </c>
      <c r="G560" s="223">
        <v>50</v>
      </c>
      <c r="H560" s="223">
        <v>0</v>
      </c>
      <c r="I560" s="241">
        <f t="shared" si="102"/>
        <v>50</v>
      </c>
      <c r="J560" s="78">
        <v>0</v>
      </c>
      <c r="K560" s="144">
        <f t="shared" si="103"/>
        <v>50</v>
      </c>
      <c r="L560" s="144">
        <v>0</v>
      </c>
      <c r="M560" s="144">
        <f t="shared" si="101"/>
        <v>50</v>
      </c>
      <c r="N560" s="297"/>
    </row>
    <row r="561" spans="1:14" s="36" customFormat="1" ht="22.5" x14ac:dyDescent="0.2">
      <c r="A561" s="79" t="s">
        <v>82</v>
      </c>
      <c r="B561" s="227">
        <v>4210076</v>
      </c>
      <c r="C561" s="182" t="s">
        <v>89</v>
      </c>
      <c r="D561" s="228" t="s">
        <v>86</v>
      </c>
      <c r="E561" s="228" t="s">
        <v>86</v>
      </c>
      <c r="F561" s="229" t="s">
        <v>422</v>
      </c>
      <c r="G561" s="184">
        <f>+G562</f>
        <v>129</v>
      </c>
      <c r="H561" s="184">
        <v>0</v>
      </c>
      <c r="I561" s="184">
        <f t="shared" si="102"/>
        <v>129</v>
      </c>
      <c r="J561" s="85">
        <v>0</v>
      </c>
      <c r="K561" s="84">
        <f t="shared" si="103"/>
        <v>129</v>
      </c>
      <c r="L561" s="84">
        <v>0</v>
      </c>
      <c r="M561" s="84">
        <f t="shared" si="101"/>
        <v>129</v>
      </c>
      <c r="N561" s="297"/>
    </row>
    <row r="562" spans="1:14" s="36" customFormat="1" ht="13.5" thickBot="1" x14ac:dyDescent="0.25">
      <c r="A562" s="236"/>
      <c r="B562" s="237" t="s">
        <v>96</v>
      </c>
      <c r="C562" s="238"/>
      <c r="D562" s="239">
        <v>3419</v>
      </c>
      <c r="E562" s="239">
        <v>5222</v>
      </c>
      <c r="F562" s="240" t="s">
        <v>99</v>
      </c>
      <c r="G562" s="223">
        <v>129</v>
      </c>
      <c r="H562" s="223">
        <v>0</v>
      </c>
      <c r="I562" s="241">
        <f t="shared" si="102"/>
        <v>129</v>
      </c>
      <c r="J562" s="78">
        <v>0</v>
      </c>
      <c r="K562" s="218">
        <f t="shared" si="103"/>
        <v>129</v>
      </c>
      <c r="L562" s="218">
        <v>0</v>
      </c>
      <c r="M562" s="218">
        <f t="shared" si="101"/>
        <v>129</v>
      </c>
      <c r="N562" s="297"/>
    </row>
    <row r="563" spans="1:14" s="36" customFormat="1" ht="22.5" x14ac:dyDescent="0.2">
      <c r="A563" s="79" t="s">
        <v>82</v>
      </c>
      <c r="B563" s="227">
        <v>4210077</v>
      </c>
      <c r="C563" s="182" t="s">
        <v>89</v>
      </c>
      <c r="D563" s="228" t="s">
        <v>86</v>
      </c>
      <c r="E563" s="228" t="s">
        <v>86</v>
      </c>
      <c r="F563" s="229" t="s">
        <v>423</v>
      </c>
      <c r="G563" s="184">
        <f>+G564</f>
        <v>72</v>
      </c>
      <c r="H563" s="184">
        <v>0</v>
      </c>
      <c r="I563" s="184">
        <f t="shared" si="102"/>
        <v>72</v>
      </c>
      <c r="J563" s="85">
        <v>0</v>
      </c>
      <c r="K563" s="70">
        <f t="shared" si="103"/>
        <v>72</v>
      </c>
      <c r="L563" s="70">
        <v>0</v>
      </c>
      <c r="M563" s="70">
        <f t="shared" si="101"/>
        <v>72</v>
      </c>
      <c r="N563" s="297"/>
    </row>
    <row r="564" spans="1:14" s="36" customFormat="1" ht="13.5" thickBot="1" x14ac:dyDescent="0.25">
      <c r="A564" s="236"/>
      <c r="B564" s="237" t="s">
        <v>96</v>
      </c>
      <c r="C564" s="238"/>
      <c r="D564" s="239">
        <v>3419</v>
      </c>
      <c r="E564" s="239">
        <v>5222</v>
      </c>
      <c r="F564" s="240" t="s">
        <v>99</v>
      </c>
      <c r="G564" s="223">
        <v>72</v>
      </c>
      <c r="H564" s="223">
        <v>0</v>
      </c>
      <c r="I564" s="241">
        <f t="shared" si="102"/>
        <v>72</v>
      </c>
      <c r="J564" s="78">
        <v>0</v>
      </c>
      <c r="K564" s="144">
        <f t="shared" si="103"/>
        <v>72</v>
      </c>
      <c r="L564" s="144">
        <v>0</v>
      </c>
      <c r="M564" s="144">
        <f t="shared" si="101"/>
        <v>72</v>
      </c>
      <c r="N564" s="297"/>
    </row>
    <row r="565" spans="1:14" s="36" customFormat="1" ht="22.5" x14ac:dyDescent="0.2">
      <c r="A565" s="79" t="s">
        <v>82</v>
      </c>
      <c r="B565" s="227">
        <v>4210078</v>
      </c>
      <c r="C565" s="182" t="s">
        <v>89</v>
      </c>
      <c r="D565" s="228" t="s">
        <v>86</v>
      </c>
      <c r="E565" s="228" t="s">
        <v>86</v>
      </c>
      <c r="F565" s="229" t="s">
        <v>424</v>
      </c>
      <c r="G565" s="184">
        <f>+G566</f>
        <v>50</v>
      </c>
      <c r="H565" s="184">
        <v>0</v>
      </c>
      <c r="I565" s="184">
        <f t="shared" si="102"/>
        <v>50</v>
      </c>
      <c r="J565" s="85">
        <v>0</v>
      </c>
      <c r="K565" s="84">
        <f t="shared" si="103"/>
        <v>50</v>
      </c>
      <c r="L565" s="84">
        <v>0</v>
      </c>
      <c r="M565" s="84">
        <f t="shared" si="101"/>
        <v>50</v>
      </c>
      <c r="N565" s="297"/>
    </row>
    <row r="566" spans="1:14" s="36" customFormat="1" ht="13.5" thickBot="1" x14ac:dyDescent="0.25">
      <c r="A566" s="236"/>
      <c r="B566" s="237" t="s">
        <v>96</v>
      </c>
      <c r="C566" s="238"/>
      <c r="D566" s="239">
        <v>3419</v>
      </c>
      <c r="E566" s="239">
        <v>5222</v>
      </c>
      <c r="F566" s="240" t="s">
        <v>99</v>
      </c>
      <c r="G566" s="223">
        <v>50</v>
      </c>
      <c r="H566" s="223">
        <v>0</v>
      </c>
      <c r="I566" s="241">
        <f t="shared" si="102"/>
        <v>50</v>
      </c>
      <c r="J566" s="78">
        <v>0</v>
      </c>
      <c r="K566" s="218">
        <f t="shared" si="103"/>
        <v>50</v>
      </c>
      <c r="L566" s="218">
        <v>0</v>
      </c>
      <c r="M566" s="218">
        <f t="shared" si="101"/>
        <v>50</v>
      </c>
      <c r="N566" s="297"/>
    </row>
    <row r="567" spans="1:14" s="36" customFormat="1" ht="22.5" x14ac:dyDescent="0.2">
      <c r="A567" s="79" t="s">
        <v>82</v>
      </c>
      <c r="B567" s="227">
        <v>4210079</v>
      </c>
      <c r="C567" s="182" t="s">
        <v>89</v>
      </c>
      <c r="D567" s="228" t="s">
        <v>86</v>
      </c>
      <c r="E567" s="228" t="s">
        <v>86</v>
      </c>
      <c r="F567" s="229" t="s">
        <v>425</v>
      </c>
      <c r="G567" s="184">
        <f>+G568</f>
        <v>50</v>
      </c>
      <c r="H567" s="184">
        <v>0</v>
      </c>
      <c r="I567" s="184">
        <f t="shared" si="102"/>
        <v>50</v>
      </c>
      <c r="J567" s="85">
        <v>0</v>
      </c>
      <c r="K567" s="70">
        <f t="shared" si="103"/>
        <v>50</v>
      </c>
      <c r="L567" s="70">
        <v>0</v>
      </c>
      <c r="M567" s="70">
        <f t="shared" si="101"/>
        <v>50</v>
      </c>
      <c r="N567" s="297"/>
    </row>
    <row r="568" spans="1:14" s="36" customFormat="1" ht="13.5" thickBot="1" x14ac:dyDescent="0.25">
      <c r="A568" s="236"/>
      <c r="B568" s="237" t="s">
        <v>96</v>
      </c>
      <c r="C568" s="238"/>
      <c r="D568" s="239">
        <v>3419</v>
      </c>
      <c r="E568" s="239">
        <v>5222</v>
      </c>
      <c r="F568" s="240" t="s">
        <v>99</v>
      </c>
      <c r="G568" s="223">
        <v>50</v>
      </c>
      <c r="H568" s="223">
        <v>0</v>
      </c>
      <c r="I568" s="241">
        <f t="shared" si="102"/>
        <v>50</v>
      </c>
      <c r="J568" s="78">
        <v>0</v>
      </c>
      <c r="K568" s="144">
        <f t="shared" si="103"/>
        <v>50</v>
      </c>
      <c r="L568" s="144">
        <v>0</v>
      </c>
      <c r="M568" s="144">
        <f t="shared" si="101"/>
        <v>50</v>
      </c>
      <c r="N568" s="297"/>
    </row>
    <row r="569" spans="1:14" s="36" customFormat="1" ht="22.5" x14ac:dyDescent="0.2">
      <c r="A569" s="79" t="s">
        <v>82</v>
      </c>
      <c r="B569" s="227">
        <v>4210080</v>
      </c>
      <c r="C569" s="182" t="s">
        <v>89</v>
      </c>
      <c r="D569" s="228" t="s">
        <v>86</v>
      </c>
      <c r="E569" s="228" t="s">
        <v>86</v>
      </c>
      <c r="F569" s="229" t="s">
        <v>426</v>
      </c>
      <c r="G569" s="184">
        <f>+G570</f>
        <v>50</v>
      </c>
      <c r="H569" s="184">
        <v>0</v>
      </c>
      <c r="I569" s="184">
        <f t="shared" si="102"/>
        <v>50</v>
      </c>
      <c r="J569" s="85">
        <v>0</v>
      </c>
      <c r="K569" s="84">
        <f t="shared" si="103"/>
        <v>50</v>
      </c>
      <c r="L569" s="84">
        <v>0</v>
      </c>
      <c r="M569" s="84">
        <f t="shared" si="101"/>
        <v>50</v>
      </c>
      <c r="N569" s="297"/>
    </row>
    <row r="570" spans="1:14" s="36" customFormat="1" ht="13.5" thickBot="1" x14ac:dyDescent="0.25">
      <c r="A570" s="236"/>
      <c r="B570" s="237" t="s">
        <v>96</v>
      </c>
      <c r="C570" s="238"/>
      <c r="D570" s="239">
        <v>3419</v>
      </c>
      <c r="E570" s="239">
        <v>5222</v>
      </c>
      <c r="F570" s="240" t="s">
        <v>99</v>
      </c>
      <c r="G570" s="223">
        <v>50</v>
      </c>
      <c r="H570" s="223">
        <v>0</v>
      </c>
      <c r="I570" s="241">
        <f t="shared" si="102"/>
        <v>50</v>
      </c>
      <c r="J570" s="78">
        <v>0</v>
      </c>
      <c r="K570" s="218">
        <f t="shared" si="103"/>
        <v>50</v>
      </c>
      <c r="L570" s="218">
        <v>0</v>
      </c>
      <c r="M570" s="218">
        <f t="shared" si="101"/>
        <v>50</v>
      </c>
      <c r="N570" s="297"/>
    </row>
    <row r="571" spans="1:14" s="36" customFormat="1" x14ac:dyDescent="0.2">
      <c r="A571" s="79" t="s">
        <v>82</v>
      </c>
      <c r="B571" s="227">
        <v>4210081</v>
      </c>
      <c r="C571" s="182" t="s">
        <v>89</v>
      </c>
      <c r="D571" s="228" t="s">
        <v>86</v>
      </c>
      <c r="E571" s="228" t="s">
        <v>86</v>
      </c>
      <c r="F571" s="229" t="s">
        <v>427</v>
      </c>
      <c r="G571" s="184">
        <f>+G572</f>
        <v>54</v>
      </c>
      <c r="H571" s="184">
        <v>0</v>
      </c>
      <c r="I571" s="184">
        <f t="shared" si="102"/>
        <v>54</v>
      </c>
      <c r="J571" s="85">
        <v>0</v>
      </c>
      <c r="K571" s="70">
        <f t="shared" si="103"/>
        <v>54</v>
      </c>
      <c r="L571" s="70">
        <v>0</v>
      </c>
      <c r="M571" s="70">
        <f t="shared" si="101"/>
        <v>54</v>
      </c>
      <c r="N571" s="297"/>
    </row>
    <row r="572" spans="1:14" s="36" customFormat="1" ht="13.5" thickBot="1" x14ac:dyDescent="0.25">
      <c r="A572" s="236"/>
      <c r="B572" s="237" t="s">
        <v>96</v>
      </c>
      <c r="C572" s="238"/>
      <c r="D572" s="239">
        <v>3419</v>
      </c>
      <c r="E572" s="239">
        <v>5222</v>
      </c>
      <c r="F572" s="240" t="s">
        <v>99</v>
      </c>
      <c r="G572" s="223">
        <v>54</v>
      </c>
      <c r="H572" s="223">
        <v>0</v>
      </c>
      <c r="I572" s="241">
        <f t="shared" si="102"/>
        <v>54</v>
      </c>
      <c r="J572" s="78">
        <v>0</v>
      </c>
      <c r="K572" s="144">
        <f t="shared" si="103"/>
        <v>54</v>
      </c>
      <c r="L572" s="144">
        <v>0</v>
      </c>
      <c r="M572" s="144">
        <f t="shared" si="101"/>
        <v>54</v>
      </c>
      <c r="N572" s="297"/>
    </row>
    <row r="573" spans="1:14" s="36" customFormat="1" ht="22.5" x14ac:dyDescent="0.2">
      <c r="A573" s="79" t="s">
        <v>82</v>
      </c>
      <c r="B573" s="227">
        <v>4210082</v>
      </c>
      <c r="C573" s="182" t="s">
        <v>89</v>
      </c>
      <c r="D573" s="228" t="s">
        <v>86</v>
      </c>
      <c r="E573" s="228" t="s">
        <v>86</v>
      </c>
      <c r="F573" s="229" t="s">
        <v>428</v>
      </c>
      <c r="G573" s="184">
        <f>+G574</f>
        <v>693</v>
      </c>
      <c r="H573" s="184">
        <v>0</v>
      </c>
      <c r="I573" s="184">
        <f t="shared" si="102"/>
        <v>693</v>
      </c>
      <c r="J573" s="85">
        <v>0</v>
      </c>
      <c r="K573" s="84">
        <f t="shared" si="103"/>
        <v>693</v>
      </c>
      <c r="L573" s="84">
        <v>0</v>
      </c>
      <c r="M573" s="84">
        <f t="shared" si="101"/>
        <v>693</v>
      </c>
      <c r="N573" s="297"/>
    </row>
    <row r="574" spans="1:14" s="36" customFormat="1" ht="13.5" thickBot="1" x14ac:dyDescent="0.25">
      <c r="A574" s="236"/>
      <c r="B574" s="237" t="s">
        <v>96</v>
      </c>
      <c r="C574" s="238"/>
      <c r="D574" s="239">
        <v>3419</v>
      </c>
      <c r="E574" s="239">
        <v>5222</v>
      </c>
      <c r="F574" s="240" t="s">
        <v>99</v>
      </c>
      <c r="G574" s="223">
        <v>693</v>
      </c>
      <c r="H574" s="223">
        <v>0</v>
      </c>
      <c r="I574" s="241">
        <f t="shared" si="102"/>
        <v>693</v>
      </c>
      <c r="J574" s="78">
        <v>0</v>
      </c>
      <c r="K574" s="218">
        <f t="shared" si="103"/>
        <v>693</v>
      </c>
      <c r="L574" s="218">
        <v>0</v>
      </c>
      <c r="M574" s="218">
        <f t="shared" si="101"/>
        <v>693</v>
      </c>
      <c r="N574" s="297"/>
    </row>
    <row r="575" spans="1:14" s="36" customFormat="1" ht="22.5" customHeight="1" x14ac:dyDescent="0.2">
      <c r="A575" s="79" t="s">
        <v>82</v>
      </c>
      <c r="B575" s="227">
        <v>4210083</v>
      </c>
      <c r="C575" s="182" t="s">
        <v>89</v>
      </c>
      <c r="D575" s="228" t="s">
        <v>86</v>
      </c>
      <c r="E575" s="228" t="s">
        <v>86</v>
      </c>
      <c r="F575" s="229" t="s">
        <v>429</v>
      </c>
      <c r="G575" s="184">
        <f>+G576</f>
        <v>54</v>
      </c>
      <c r="H575" s="184">
        <v>0</v>
      </c>
      <c r="I575" s="184">
        <f t="shared" si="102"/>
        <v>54</v>
      </c>
      <c r="J575" s="85">
        <v>0</v>
      </c>
      <c r="K575" s="70">
        <f t="shared" si="103"/>
        <v>54</v>
      </c>
      <c r="L575" s="70">
        <v>0</v>
      </c>
      <c r="M575" s="70">
        <f t="shared" si="101"/>
        <v>54</v>
      </c>
      <c r="N575" s="297"/>
    </row>
    <row r="576" spans="1:14" s="36" customFormat="1" ht="13.5" thickBot="1" x14ac:dyDescent="0.25">
      <c r="A576" s="236"/>
      <c r="B576" s="237" t="s">
        <v>96</v>
      </c>
      <c r="C576" s="238"/>
      <c r="D576" s="239">
        <v>3419</v>
      </c>
      <c r="E576" s="239">
        <v>5222</v>
      </c>
      <c r="F576" s="240" t="s">
        <v>99</v>
      </c>
      <c r="G576" s="223">
        <v>54</v>
      </c>
      <c r="H576" s="223">
        <v>0</v>
      </c>
      <c r="I576" s="241">
        <f t="shared" si="102"/>
        <v>54</v>
      </c>
      <c r="J576" s="78">
        <v>0</v>
      </c>
      <c r="K576" s="144">
        <f t="shared" si="103"/>
        <v>54</v>
      </c>
      <c r="L576" s="144">
        <v>0</v>
      </c>
      <c r="M576" s="144">
        <f t="shared" si="101"/>
        <v>54</v>
      </c>
      <c r="N576" s="297"/>
    </row>
    <row r="577" spans="1:14" s="36" customFormat="1" ht="22.5" x14ac:dyDescent="0.2">
      <c r="A577" s="79" t="s">
        <v>82</v>
      </c>
      <c r="B577" s="227">
        <v>4210084</v>
      </c>
      <c r="C577" s="182" t="s">
        <v>89</v>
      </c>
      <c r="D577" s="228" t="s">
        <v>86</v>
      </c>
      <c r="E577" s="228" t="s">
        <v>86</v>
      </c>
      <c r="F577" s="229" t="s">
        <v>430</v>
      </c>
      <c r="G577" s="184">
        <f>+G578</f>
        <v>50</v>
      </c>
      <c r="H577" s="184">
        <v>0</v>
      </c>
      <c r="I577" s="184">
        <f t="shared" si="102"/>
        <v>50</v>
      </c>
      <c r="J577" s="85">
        <v>0</v>
      </c>
      <c r="K577" s="84">
        <f t="shared" si="103"/>
        <v>50</v>
      </c>
      <c r="L577" s="84">
        <v>0</v>
      </c>
      <c r="M577" s="84">
        <f t="shared" si="101"/>
        <v>50</v>
      </c>
      <c r="N577" s="297"/>
    </row>
    <row r="578" spans="1:14" s="36" customFormat="1" ht="13.5" thickBot="1" x14ac:dyDescent="0.25">
      <c r="A578" s="236"/>
      <c r="B578" s="237" t="s">
        <v>96</v>
      </c>
      <c r="C578" s="238"/>
      <c r="D578" s="239">
        <v>3419</v>
      </c>
      <c r="E578" s="239">
        <v>5222</v>
      </c>
      <c r="F578" s="240" t="s">
        <v>99</v>
      </c>
      <c r="G578" s="223">
        <v>50</v>
      </c>
      <c r="H578" s="223">
        <v>0</v>
      </c>
      <c r="I578" s="241">
        <f t="shared" si="102"/>
        <v>50</v>
      </c>
      <c r="J578" s="78">
        <v>0</v>
      </c>
      <c r="K578" s="218">
        <f t="shared" si="103"/>
        <v>50</v>
      </c>
      <c r="L578" s="218">
        <v>0</v>
      </c>
      <c r="M578" s="218">
        <f t="shared" si="101"/>
        <v>50</v>
      </c>
      <c r="N578" s="297"/>
    </row>
    <row r="579" spans="1:14" s="36" customFormat="1" ht="22.5" x14ac:dyDescent="0.2">
      <c r="A579" s="79" t="s">
        <v>82</v>
      </c>
      <c r="B579" s="227">
        <v>4210085</v>
      </c>
      <c r="C579" s="182" t="s">
        <v>89</v>
      </c>
      <c r="D579" s="228" t="s">
        <v>86</v>
      </c>
      <c r="E579" s="228" t="s">
        <v>86</v>
      </c>
      <c r="F579" s="229" t="s">
        <v>431</v>
      </c>
      <c r="G579" s="184">
        <f>+G580</f>
        <v>50</v>
      </c>
      <c r="H579" s="184">
        <v>0</v>
      </c>
      <c r="I579" s="184">
        <f t="shared" si="102"/>
        <v>50</v>
      </c>
      <c r="J579" s="85">
        <v>0</v>
      </c>
      <c r="K579" s="70">
        <f t="shared" si="103"/>
        <v>50</v>
      </c>
      <c r="L579" s="70">
        <v>0</v>
      </c>
      <c r="M579" s="70">
        <f t="shared" si="101"/>
        <v>50</v>
      </c>
      <c r="N579" s="297"/>
    </row>
    <row r="580" spans="1:14" s="36" customFormat="1" ht="13.5" thickBot="1" x14ac:dyDescent="0.25">
      <c r="A580" s="236"/>
      <c r="B580" s="237" t="s">
        <v>96</v>
      </c>
      <c r="C580" s="238"/>
      <c r="D580" s="239">
        <v>3419</v>
      </c>
      <c r="E580" s="239">
        <v>5222</v>
      </c>
      <c r="F580" s="240" t="s">
        <v>99</v>
      </c>
      <c r="G580" s="223">
        <v>50</v>
      </c>
      <c r="H580" s="223">
        <v>0</v>
      </c>
      <c r="I580" s="241">
        <f t="shared" si="102"/>
        <v>50</v>
      </c>
      <c r="J580" s="78">
        <v>0</v>
      </c>
      <c r="K580" s="144">
        <f t="shared" si="103"/>
        <v>50</v>
      </c>
      <c r="L580" s="144">
        <v>0</v>
      </c>
      <c r="M580" s="144">
        <f t="shared" si="101"/>
        <v>50</v>
      </c>
      <c r="N580" s="297"/>
    </row>
    <row r="581" spans="1:14" s="36" customFormat="1" ht="22.5" x14ac:dyDescent="0.2">
      <c r="A581" s="79" t="s">
        <v>82</v>
      </c>
      <c r="B581" s="227">
        <v>4210086</v>
      </c>
      <c r="C581" s="182" t="s">
        <v>89</v>
      </c>
      <c r="D581" s="228" t="s">
        <v>86</v>
      </c>
      <c r="E581" s="228" t="s">
        <v>86</v>
      </c>
      <c r="F581" s="229" t="s">
        <v>432</v>
      </c>
      <c r="G581" s="184">
        <f>+G582</f>
        <v>50</v>
      </c>
      <c r="H581" s="184">
        <v>0</v>
      </c>
      <c r="I581" s="184">
        <f t="shared" si="102"/>
        <v>50</v>
      </c>
      <c r="J581" s="85">
        <v>0</v>
      </c>
      <c r="K581" s="84">
        <f t="shared" si="103"/>
        <v>50</v>
      </c>
      <c r="L581" s="84">
        <v>0</v>
      </c>
      <c r="M581" s="84">
        <f t="shared" si="101"/>
        <v>50</v>
      </c>
      <c r="N581" s="297"/>
    </row>
    <row r="582" spans="1:14" s="36" customFormat="1" ht="13.5" thickBot="1" x14ac:dyDescent="0.25">
      <c r="A582" s="236"/>
      <c r="B582" s="237" t="s">
        <v>96</v>
      </c>
      <c r="C582" s="238"/>
      <c r="D582" s="239">
        <v>3419</v>
      </c>
      <c r="E582" s="239">
        <v>5222</v>
      </c>
      <c r="F582" s="240" t="s">
        <v>99</v>
      </c>
      <c r="G582" s="223">
        <v>50</v>
      </c>
      <c r="H582" s="223">
        <v>0</v>
      </c>
      <c r="I582" s="241">
        <f t="shared" si="102"/>
        <v>50</v>
      </c>
      <c r="J582" s="78">
        <v>0</v>
      </c>
      <c r="K582" s="218">
        <f t="shared" si="103"/>
        <v>50</v>
      </c>
      <c r="L582" s="218">
        <v>0</v>
      </c>
      <c r="M582" s="218">
        <f t="shared" si="101"/>
        <v>50</v>
      </c>
      <c r="N582" s="297"/>
    </row>
    <row r="583" spans="1:14" s="36" customFormat="1" ht="22.5" x14ac:dyDescent="0.2">
      <c r="A583" s="79" t="s">
        <v>82</v>
      </c>
      <c r="B583" s="227">
        <v>4210087</v>
      </c>
      <c r="C583" s="182" t="s">
        <v>89</v>
      </c>
      <c r="D583" s="228" t="s">
        <v>86</v>
      </c>
      <c r="E583" s="228" t="s">
        <v>86</v>
      </c>
      <c r="F583" s="229" t="s">
        <v>433</v>
      </c>
      <c r="G583" s="184">
        <f>+G584</f>
        <v>50</v>
      </c>
      <c r="H583" s="184">
        <v>0</v>
      </c>
      <c r="I583" s="184">
        <f t="shared" si="102"/>
        <v>50</v>
      </c>
      <c r="J583" s="85">
        <v>0</v>
      </c>
      <c r="K583" s="70">
        <f t="shared" si="103"/>
        <v>50</v>
      </c>
      <c r="L583" s="70">
        <v>0</v>
      </c>
      <c r="M583" s="70">
        <f t="shared" si="101"/>
        <v>50</v>
      </c>
      <c r="N583" s="297"/>
    </row>
    <row r="584" spans="1:14" s="36" customFormat="1" ht="13.5" thickBot="1" x14ac:dyDescent="0.25">
      <c r="A584" s="236"/>
      <c r="B584" s="237" t="s">
        <v>96</v>
      </c>
      <c r="C584" s="238"/>
      <c r="D584" s="239">
        <v>3419</v>
      </c>
      <c r="E584" s="239">
        <v>5222</v>
      </c>
      <c r="F584" s="240" t="s">
        <v>99</v>
      </c>
      <c r="G584" s="223">
        <v>50</v>
      </c>
      <c r="H584" s="223">
        <v>0</v>
      </c>
      <c r="I584" s="241">
        <f t="shared" si="102"/>
        <v>50</v>
      </c>
      <c r="J584" s="78">
        <v>0</v>
      </c>
      <c r="K584" s="144">
        <f t="shared" si="103"/>
        <v>50</v>
      </c>
      <c r="L584" s="144">
        <v>0</v>
      </c>
      <c r="M584" s="144">
        <f t="shared" si="101"/>
        <v>50</v>
      </c>
      <c r="N584" s="297"/>
    </row>
    <row r="585" spans="1:14" s="36" customFormat="1" ht="22.5" x14ac:dyDescent="0.2">
      <c r="A585" s="79" t="s">
        <v>82</v>
      </c>
      <c r="B585" s="227">
        <v>4210088</v>
      </c>
      <c r="C585" s="182" t="s">
        <v>89</v>
      </c>
      <c r="D585" s="228" t="s">
        <v>86</v>
      </c>
      <c r="E585" s="228" t="s">
        <v>86</v>
      </c>
      <c r="F585" s="229" t="s">
        <v>434</v>
      </c>
      <c r="G585" s="184">
        <f>+G586</f>
        <v>50</v>
      </c>
      <c r="H585" s="184">
        <v>0</v>
      </c>
      <c r="I585" s="184">
        <f t="shared" si="102"/>
        <v>50</v>
      </c>
      <c r="J585" s="85">
        <v>0</v>
      </c>
      <c r="K585" s="84">
        <f t="shared" si="103"/>
        <v>50</v>
      </c>
      <c r="L585" s="84">
        <v>0</v>
      </c>
      <c r="M585" s="84">
        <f t="shared" si="101"/>
        <v>50</v>
      </c>
      <c r="N585" s="297"/>
    </row>
    <row r="586" spans="1:14" s="36" customFormat="1" ht="13.5" thickBot="1" x14ac:dyDescent="0.25">
      <c r="A586" s="236"/>
      <c r="B586" s="237" t="s">
        <v>96</v>
      </c>
      <c r="C586" s="238"/>
      <c r="D586" s="239">
        <v>3419</v>
      </c>
      <c r="E586" s="239">
        <v>5222</v>
      </c>
      <c r="F586" s="240" t="s">
        <v>99</v>
      </c>
      <c r="G586" s="223">
        <v>50</v>
      </c>
      <c r="H586" s="223">
        <v>0</v>
      </c>
      <c r="I586" s="241">
        <f t="shared" si="102"/>
        <v>50</v>
      </c>
      <c r="J586" s="78">
        <v>0</v>
      </c>
      <c r="K586" s="218">
        <f t="shared" si="103"/>
        <v>50</v>
      </c>
      <c r="L586" s="218">
        <v>0</v>
      </c>
      <c r="M586" s="218">
        <f t="shared" si="101"/>
        <v>50</v>
      </c>
      <c r="N586" s="297"/>
    </row>
    <row r="587" spans="1:14" s="36" customFormat="1" ht="22.5" x14ac:dyDescent="0.2">
      <c r="A587" s="79" t="s">
        <v>82</v>
      </c>
      <c r="B587" s="227">
        <v>4210089</v>
      </c>
      <c r="C587" s="182" t="s">
        <v>89</v>
      </c>
      <c r="D587" s="228" t="s">
        <v>86</v>
      </c>
      <c r="E587" s="228" t="s">
        <v>86</v>
      </c>
      <c r="F587" s="229" t="s">
        <v>435</v>
      </c>
      <c r="G587" s="184">
        <f>+G588</f>
        <v>340</v>
      </c>
      <c r="H587" s="184">
        <v>0</v>
      </c>
      <c r="I587" s="184">
        <f t="shared" si="102"/>
        <v>340</v>
      </c>
      <c r="J587" s="85">
        <v>0</v>
      </c>
      <c r="K587" s="70">
        <f t="shared" si="103"/>
        <v>340</v>
      </c>
      <c r="L587" s="70">
        <v>0</v>
      </c>
      <c r="M587" s="70">
        <f t="shared" si="101"/>
        <v>340</v>
      </c>
      <c r="N587" s="297"/>
    </row>
    <row r="588" spans="1:14" s="36" customFormat="1" ht="13.5" thickBot="1" x14ac:dyDescent="0.25">
      <c r="A588" s="236"/>
      <c r="B588" s="237" t="s">
        <v>96</v>
      </c>
      <c r="C588" s="238"/>
      <c r="D588" s="239">
        <v>3419</v>
      </c>
      <c r="E588" s="239">
        <v>5222</v>
      </c>
      <c r="F588" s="240" t="s">
        <v>99</v>
      </c>
      <c r="G588" s="223">
        <v>340</v>
      </c>
      <c r="H588" s="223">
        <v>0</v>
      </c>
      <c r="I588" s="241">
        <f t="shared" si="102"/>
        <v>340</v>
      </c>
      <c r="J588" s="78">
        <v>0</v>
      </c>
      <c r="K588" s="144">
        <f t="shared" si="103"/>
        <v>340</v>
      </c>
      <c r="L588" s="144">
        <v>0</v>
      </c>
      <c r="M588" s="144">
        <f t="shared" si="101"/>
        <v>340</v>
      </c>
      <c r="N588" s="297"/>
    </row>
    <row r="589" spans="1:14" s="36" customFormat="1" ht="22.5" x14ac:dyDescent="0.2">
      <c r="A589" s="79" t="s">
        <v>82</v>
      </c>
      <c r="B589" s="227">
        <v>4210090</v>
      </c>
      <c r="C589" s="182" t="s">
        <v>89</v>
      </c>
      <c r="D589" s="228" t="s">
        <v>86</v>
      </c>
      <c r="E589" s="228" t="s">
        <v>86</v>
      </c>
      <c r="F589" s="229" t="s">
        <v>436</v>
      </c>
      <c r="G589" s="184">
        <f>+G590</f>
        <v>50</v>
      </c>
      <c r="H589" s="184">
        <v>0</v>
      </c>
      <c r="I589" s="184">
        <f t="shared" si="102"/>
        <v>50</v>
      </c>
      <c r="J589" s="85">
        <v>0</v>
      </c>
      <c r="K589" s="84">
        <f t="shared" si="103"/>
        <v>50</v>
      </c>
      <c r="L589" s="84">
        <v>0</v>
      </c>
      <c r="M589" s="84">
        <f t="shared" si="101"/>
        <v>50</v>
      </c>
      <c r="N589" s="297"/>
    </row>
    <row r="590" spans="1:14" s="36" customFormat="1" ht="13.5" thickBot="1" x14ac:dyDescent="0.25">
      <c r="A590" s="236"/>
      <c r="B590" s="237" t="s">
        <v>96</v>
      </c>
      <c r="C590" s="238"/>
      <c r="D590" s="239">
        <v>3419</v>
      </c>
      <c r="E590" s="239">
        <v>5222</v>
      </c>
      <c r="F590" s="240" t="s">
        <v>99</v>
      </c>
      <c r="G590" s="223">
        <v>50</v>
      </c>
      <c r="H590" s="223">
        <v>0</v>
      </c>
      <c r="I590" s="241">
        <f t="shared" si="102"/>
        <v>50</v>
      </c>
      <c r="J590" s="78">
        <v>0</v>
      </c>
      <c r="K590" s="218">
        <f t="shared" si="103"/>
        <v>50</v>
      </c>
      <c r="L590" s="218">
        <v>0</v>
      </c>
      <c r="M590" s="218">
        <f t="shared" si="101"/>
        <v>50</v>
      </c>
      <c r="N590" s="297"/>
    </row>
    <row r="591" spans="1:14" s="36" customFormat="1" ht="22.5" customHeight="1" x14ac:dyDescent="0.2">
      <c r="A591" s="79" t="s">
        <v>82</v>
      </c>
      <c r="B591" s="227">
        <v>4210091</v>
      </c>
      <c r="C591" s="182" t="s">
        <v>89</v>
      </c>
      <c r="D591" s="228" t="s">
        <v>86</v>
      </c>
      <c r="E591" s="228" t="s">
        <v>86</v>
      </c>
      <c r="F591" s="229" t="s">
        <v>437</v>
      </c>
      <c r="G591" s="184">
        <f>+G592</f>
        <v>150</v>
      </c>
      <c r="H591" s="184">
        <v>0</v>
      </c>
      <c r="I591" s="184">
        <f t="shared" si="102"/>
        <v>150</v>
      </c>
      <c r="J591" s="85">
        <v>0</v>
      </c>
      <c r="K591" s="70">
        <f t="shared" si="103"/>
        <v>150</v>
      </c>
      <c r="L591" s="70">
        <v>0</v>
      </c>
      <c r="M591" s="70">
        <f t="shared" si="101"/>
        <v>150</v>
      </c>
      <c r="N591" s="297"/>
    </row>
    <row r="592" spans="1:14" s="36" customFormat="1" ht="13.5" thickBot="1" x14ac:dyDescent="0.25">
      <c r="A592" s="236"/>
      <c r="B592" s="237" t="s">
        <v>96</v>
      </c>
      <c r="C592" s="238"/>
      <c r="D592" s="239">
        <v>3419</v>
      </c>
      <c r="E592" s="239">
        <v>5222</v>
      </c>
      <c r="F592" s="240" t="s">
        <v>99</v>
      </c>
      <c r="G592" s="223">
        <v>150</v>
      </c>
      <c r="H592" s="223">
        <v>0</v>
      </c>
      <c r="I592" s="241">
        <f t="shared" si="102"/>
        <v>150</v>
      </c>
      <c r="J592" s="78">
        <v>0</v>
      </c>
      <c r="K592" s="144">
        <f t="shared" si="103"/>
        <v>150</v>
      </c>
      <c r="L592" s="144">
        <v>0</v>
      </c>
      <c r="M592" s="144">
        <f t="shared" si="101"/>
        <v>150</v>
      </c>
      <c r="N592" s="297"/>
    </row>
    <row r="593" spans="1:14" s="36" customFormat="1" ht="22.5" x14ac:dyDescent="0.2">
      <c r="A593" s="79" t="s">
        <v>82</v>
      </c>
      <c r="B593" s="227">
        <v>4210092</v>
      </c>
      <c r="C593" s="182" t="s">
        <v>89</v>
      </c>
      <c r="D593" s="228" t="s">
        <v>86</v>
      </c>
      <c r="E593" s="228" t="s">
        <v>86</v>
      </c>
      <c r="F593" s="229" t="s">
        <v>438</v>
      </c>
      <c r="G593" s="184">
        <f>+G594</f>
        <v>50</v>
      </c>
      <c r="H593" s="184">
        <v>0</v>
      </c>
      <c r="I593" s="184">
        <f t="shared" si="102"/>
        <v>50</v>
      </c>
      <c r="J593" s="85">
        <v>0</v>
      </c>
      <c r="K593" s="84">
        <f t="shared" si="103"/>
        <v>50</v>
      </c>
      <c r="L593" s="84">
        <v>0</v>
      </c>
      <c r="M593" s="84">
        <f t="shared" si="101"/>
        <v>50</v>
      </c>
      <c r="N593" s="297"/>
    </row>
    <row r="594" spans="1:14" s="36" customFormat="1" ht="13.5" thickBot="1" x14ac:dyDescent="0.25">
      <c r="A594" s="236"/>
      <c r="B594" s="237" t="s">
        <v>96</v>
      </c>
      <c r="C594" s="238"/>
      <c r="D594" s="239">
        <v>3419</v>
      </c>
      <c r="E594" s="239">
        <v>5222</v>
      </c>
      <c r="F594" s="240" t="s">
        <v>99</v>
      </c>
      <c r="G594" s="223">
        <v>50</v>
      </c>
      <c r="H594" s="223">
        <v>0</v>
      </c>
      <c r="I594" s="241">
        <f t="shared" si="102"/>
        <v>50</v>
      </c>
      <c r="J594" s="78">
        <v>0</v>
      </c>
      <c r="K594" s="218">
        <f t="shared" si="103"/>
        <v>50</v>
      </c>
      <c r="L594" s="218">
        <v>0</v>
      </c>
      <c r="M594" s="218">
        <f t="shared" si="101"/>
        <v>50</v>
      </c>
      <c r="N594" s="297"/>
    </row>
    <row r="595" spans="1:14" s="36" customFormat="1" ht="22.5" x14ac:dyDescent="0.2">
      <c r="A595" s="79" t="s">
        <v>82</v>
      </c>
      <c r="B595" s="227">
        <v>4210093</v>
      </c>
      <c r="C595" s="182" t="s">
        <v>89</v>
      </c>
      <c r="D595" s="228" t="s">
        <v>86</v>
      </c>
      <c r="E595" s="228" t="s">
        <v>86</v>
      </c>
      <c r="F595" s="229" t="s">
        <v>439</v>
      </c>
      <c r="G595" s="184">
        <f>+G596</f>
        <v>84</v>
      </c>
      <c r="H595" s="184">
        <v>0</v>
      </c>
      <c r="I595" s="184">
        <f t="shared" si="102"/>
        <v>84</v>
      </c>
      <c r="J595" s="85">
        <v>0</v>
      </c>
      <c r="K595" s="70">
        <f t="shared" si="103"/>
        <v>84</v>
      </c>
      <c r="L595" s="70">
        <v>0</v>
      </c>
      <c r="M595" s="70">
        <f t="shared" si="101"/>
        <v>84</v>
      </c>
      <c r="N595" s="297"/>
    </row>
    <row r="596" spans="1:14" s="36" customFormat="1" ht="13.5" thickBot="1" x14ac:dyDescent="0.25">
      <c r="A596" s="236"/>
      <c r="B596" s="237" t="s">
        <v>96</v>
      </c>
      <c r="C596" s="238"/>
      <c r="D596" s="239">
        <v>3419</v>
      </c>
      <c r="E596" s="239">
        <v>5222</v>
      </c>
      <c r="F596" s="240" t="s">
        <v>99</v>
      </c>
      <c r="G596" s="223">
        <v>84</v>
      </c>
      <c r="H596" s="223">
        <v>0</v>
      </c>
      <c r="I596" s="241">
        <f t="shared" si="102"/>
        <v>84</v>
      </c>
      <c r="J596" s="78">
        <v>0</v>
      </c>
      <c r="K596" s="144">
        <f t="shared" si="103"/>
        <v>84</v>
      </c>
      <c r="L596" s="144">
        <v>0</v>
      </c>
      <c r="M596" s="144">
        <f t="shared" si="101"/>
        <v>84</v>
      </c>
      <c r="N596" s="297"/>
    </row>
    <row r="597" spans="1:14" s="36" customFormat="1" ht="22.5" x14ac:dyDescent="0.2">
      <c r="A597" s="79" t="s">
        <v>82</v>
      </c>
      <c r="B597" s="227">
        <v>4210094</v>
      </c>
      <c r="C597" s="182" t="s">
        <v>89</v>
      </c>
      <c r="D597" s="228" t="s">
        <v>86</v>
      </c>
      <c r="E597" s="228" t="s">
        <v>86</v>
      </c>
      <c r="F597" s="229" t="s">
        <v>440</v>
      </c>
      <c r="G597" s="184">
        <f>+G598</f>
        <v>56</v>
      </c>
      <c r="H597" s="184">
        <v>0</v>
      </c>
      <c r="I597" s="184">
        <f t="shared" si="102"/>
        <v>56</v>
      </c>
      <c r="J597" s="85">
        <v>0</v>
      </c>
      <c r="K597" s="84">
        <f t="shared" si="103"/>
        <v>56</v>
      </c>
      <c r="L597" s="84">
        <v>0</v>
      </c>
      <c r="M597" s="84">
        <f t="shared" si="101"/>
        <v>56</v>
      </c>
      <c r="N597" s="297"/>
    </row>
    <row r="598" spans="1:14" s="36" customFormat="1" ht="13.5" thickBot="1" x14ac:dyDescent="0.25">
      <c r="A598" s="236"/>
      <c r="B598" s="237" t="s">
        <v>96</v>
      </c>
      <c r="C598" s="238"/>
      <c r="D598" s="239">
        <v>3419</v>
      </c>
      <c r="E598" s="239">
        <v>5222</v>
      </c>
      <c r="F598" s="240" t="s">
        <v>99</v>
      </c>
      <c r="G598" s="223">
        <v>56</v>
      </c>
      <c r="H598" s="223">
        <v>0</v>
      </c>
      <c r="I598" s="241">
        <f t="shared" si="102"/>
        <v>56</v>
      </c>
      <c r="J598" s="78">
        <v>0</v>
      </c>
      <c r="K598" s="218">
        <f t="shared" si="103"/>
        <v>56</v>
      </c>
      <c r="L598" s="218">
        <v>0</v>
      </c>
      <c r="M598" s="218">
        <f t="shared" si="101"/>
        <v>56</v>
      </c>
      <c r="N598" s="297"/>
    </row>
    <row r="599" spans="1:14" s="36" customFormat="1" ht="22.5" customHeight="1" x14ac:dyDescent="0.2">
      <c r="A599" s="79" t="s">
        <v>82</v>
      </c>
      <c r="B599" s="227">
        <v>4210095</v>
      </c>
      <c r="C599" s="182" t="s">
        <v>89</v>
      </c>
      <c r="D599" s="228" t="s">
        <v>86</v>
      </c>
      <c r="E599" s="228" t="s">
        <v>86</v>
      </c>
      <c r="F599" s="229" t="s">
        <v>441</v>
      </c>
      <c r="G599" s="184">
        <f>+G600</f>
        <v>72</v>
      </c>
      <c r="H599" s="184">
        <v>0</v>
      </c>
      <c r="I599" s="184">
        <f t="shared" si="102"/>
        <v>72</v>
      </c>
      <c r="J599" s="85">
        <v>0</v>
      </c>
      <c r="K599" s="70">
        <f t="shared" si="103"/>
        <v>72</v>
      </c>
      <c r="L599" s="70">
        <v>0</v>
      </c>
      <c r="M599" s="70">
        <f t="shared" si="101"/>
        <v>72</v>
      </c>
      <c r="N599" s="297"/>
    </row>
    <row r="600" spans="1:14" s="36" customFormat="1" ht="13.5" thickBot="1" x14ac:dyDescent="0.25">
      <c r="A600" s="236"/>
      <c r="B600" s="237" t="s">
        <v>96</v>
      </c>
      <c r="C600" s="238"/>
      <c r="D600" s="239">
        <v>3419</v>
      </c>
      <c r="E600" s="239">
        <v>5222</v>
      </c>
      <c r="F600" s="240" t="s">
        <v>99</v>
      </c>
      <c r="G600" s="223">
        <v>72</v>
      </c>
      <c r="H600" s="223">
        <v>0</v>
      </c>
      <c r="I600" s="241">
        <f t="shared" si="102"/>
        <v>72</v>
      </c>
      <c r="J600" s="78">
        <v>0</v>
      </c>
      <c r="K600" s="144">
        <f t="shared" si="103"/>
        <v>72</v>
      </c>
      <c r="L600" s="144">
        <v>0</v>
      </c>
      <c r="M600" s="144">
        <f t="shared" si="101"/>
        <v>72</v>
      </c>
      <c r="N600" s="297"/>
    </row>
    <row r="601" spans="1:14" s="36" customFormat="1" ht="22.5" x14ac:dyDescent="0.2">
      <c r="A601" s="79" t="s">
        <v>82</v>
      </c>
      <c r="B601" s="227">
        <v>4210096</v>
      </c>
      <c r="C601" s="182" t="s">
        <v>89</v>
      </c>
      <c r="D601" s="228" t="s">
        <v>86</v>
      </c>
      <c r="E601" s="228" t="s">
        <v>86</v>
      </c>
      <c r="F601" s="229" t="s">
        <v>442</v>
      </c>
      <c r="G601" s="184">
        <f>+G602</f>
        <v>92</v>
      </c>
      <c r="H601" s="184">
        <v>0</v>
      </c>
      <c r="I601" s="184">
        <f t="shared" si="102"/>
        <v>92</v>
      </c>
      <c r="J601" s="85">
        <v>0</v>
      </c>
      <c r="K601" s="84">
        <f t="shared" si="103"/>
        <v>92</v>
      </c>
      <c r="L601" s="84">
        <v>0</v>
      </c>
      <c r="M601" s="84">
        <f t="shared" si="101"/>
        <v>92</v>
      </c>
      <c r="N601" s="297"/>
    </row>
    <row r="602" spans="1:14" s="36" customFormat="1" ht="13.5" thickBot="1" x14ac:dyDescent="0.25">
      <c r="A602" s="236"/>
      <c r="B602" s="237" t="s">
        <v>96</v>
      </c>
      <c r="C602" s="238"/>
      <c r="D602" s="239">
        <v>3419</v>
      </c>
      <c r="E602" s="239">
        <v>5222</v>
      </c>
      <c r="F602" s="240" t="s">
        <v>99</v>
      </c>
      <c r="G602" s="223">
        <v>92</v>
      </c>
      <c r="H602" s="223">
        <v>0</v>
      </c>
      <c r="I602" s="241">
        <f t="shared" si="102"/>
        <v>92</v>
      </c>
      <c r="J602" s="78">
        <v>0</v>
      </c>
      <c r="K602" s="218">
        <f t="shared" si="103"/>
        <v>92</v>
      </c>
      <c r="L602" s="218">
        <v>0</v>
      </c>
      <c r="M602" s="218">
        <f t="shared" si="101"/>
        <v>92</v>
      </c>
      <c r="N602" s="297"/>
    </row>
    <row r="603" spans="1:14" s="36" customFormat="1" ht="22.5" x14ac:dyDescent="0.2">
      <c r="A603" s="79" t="s">
        <v>82</v>
      </c>
      <c r="B603" s="227">
        <v>4210097</v>
      </c>
      <c r="C603" s="182" t="s">
        <v>89</v>
      </c>
      <c r="D603" s="228" t="s">
        <v>86</v>
      </c>
      <c r="E603" s="228" t="s">
        <v>86</v>
      </c>
      <c r="F603" s="229" t="s">
        <v>443</v>
      </c>
      <c r="G603" s="184">
        <f>+G604</f>
        <v>50</v>
      </c>
      <c r="H603" s="184">
        <v>0</v>
      </c>
      <c r="I603" s="184">
        <f t="shared" si="102"/>
        <v>50</v>
      </c>
      <c r="J603" s="85">
        <v>0</v>
      </c>
      <c r="K603" s="70">
        <f t="shared" si="103"/>
        <v>50</v>
      </c>
      <c r="L603" s="70">
        <v>0</v>
      </c>
      <c r="M603" s="70">
        <f t="shared" si="101"/>
        <v>50</v>
      </c>
      <c r="N603" s="297"/>
    </row>
    <row r="604" spans="1:14" s="36" customFormat="1" ht="13.5" thickBot="1" x14ac:dyDescent="0.25">
      <c r="A604" s="236"/>
      <c r="B604" s="237" t="s">
        <v>96</v>
      </c>
      <c r="C604" s="238"/>
      <c r="D604" s="239">
        <v>3419</v>
      </c>
      <c r="E604" s="239">
        <v>5222</v>
      </c>
      <c r="F604" s="240" t="s">
        <v>99</v>
      </c>
      <c r="G604" s="223">
        <v>50</v>
      </c>
      <c r="H604" s="223">
        <v>0</v>
      </c>
      <c r="I604" s="241">
        <f t="shared" si="102"/>
        <v>50</v>
      </c>
      <c r="J604" s="78">
        <v>0</v>
      </c>
      <c r="K604" s="144">
        <f t="shared" si="103"/>
        <v>50</v>
      </c>
      <c r="L604" s="144">
        <v>0</v>
      </c>
      <c r="M604" s="144">
        <f t="shared" si="101"/>
        <v>50</v>
      </c>
      <c r="N604" s="297"/>
    </row>
    <row r="605" spans="1:14" s="36" customFormat="1" ht="22.5" x14ac:dyDescent="0.2">
      <c r="A605" s="79" t="s">
        <v>82</v>
      </c>
      <c r="B605" s="227">
        <v>4210098</v>
      </c>
      <c r="C605" s="182" t="s">
        <v>89</v>
      </c>
      <c r="D605" s="228" t="s">
        <v>86</v>
      </c>
      <c r="E605" s="228" t="s">
        <v>86</v>
      </c>
      <c r="F605" s="229" t="s">
        <v>444</v>
      </c>
      <c r="G605" s="184">
        <f>+G606</f>
        <v>240</v>
      </c>
      <c r="H605" s="184">
        <v>0</v>
      </c>
      <c r="I605" s="184">
        <f t="shared" si="102"/>
        <v>240</v>
      </c>
      <c r="J605" s="85">
        <v>0</v>
      </c>
      <c r="K605" s="84">
        <f t="shared" si="103"/>
        <v>240</v>
      </c>
      <c r="L605" s="84">
        <v>0</v>
      </c>
      <c r="M605" s="84">
        <f t="shared" si="101"/>
        <v>240</v>
      </c>
      <c r="N605" s="297"/>
    </row>
    <row r="606" spans="1:14" s="36" customFormat="1" ht="13.5" thickBot="1" x14ac:dyDescent="0.25">
      <c r="A606" s="236"/>
      <c r="B606" s="237" t="s">
        <v>96</v>
      </c>
      <c r="C606" s="238"/>
      <c r="D606" s="239">
        <v>3419</v>
      </c>
      <c r="E606" s="239">
        <v>5222</v>
      </c>
      <c r="F606" s="240" t="s">
        <v>99</v>
      </c>
      <c r="G606" s="223">
        <v>240</v>
      </c>
      <c r="H606" s="223">
        <v>0</v>
      </c>
      <c r="I606" s="241">
        <f t="shared" si="102"/>
        <v>240</v>
      </c>
      <c r="J606" s="78">
        <v>0</v>
      </c>
      <c r="K606" s="218">
        <f t="shared" si="103"/>
        <v>240</v>
      </c>
      <c r="L606" s="218">
        <v>0</v>
      </c>
      <c r="M606" s="218">
        <f t="shared" si="101"/>
        <v>240</v>
      </c>
      <c r="N606" s="297"/>
    </row>
    <row r="607" spans="1:14" s="36" customFormat="1" ht="22.5" x14ac:dyDescent="0.2">
      <c r="A607" s="79" t="s">
        <v>82</v>
      </c>
      <c r="B607" s="227">
        <v>4210099</v>
      </c>
      <c r="C607" s="182" t="s">
        <v>89</v>
      </c>
      <c r="D607" s="228" t="s">
        <v>86</v>
      </c>
      <c r="E607" s="228" t="s">
        <v>86</v>
      </c>
      <c r="F607" s="229" t="s">
        <v>445</v>
      </c>
      <c r="G607" s="184">
        <f>+G608</f>
        <v>50</v>
      </c>
      <c r="H607" s="184">
        <v>0</v>
      </c>
      <c r="I607" s="184">
        <f t="shared" si="102"/>
        <v>50</v>
      </c>
      <c r="J607" s="85">
        <v>0</v>
      </c>
      <c r="K607" s="70">
        <f t="shared" si="103"/>
        <v>50</v>
      </c>
      <c r="L607" s="70">
        <v>0</v>
      </c>
      <c r="M607" s="70">
        <f t="shared" si="101"/>
        <v>50</v>
      </c>
      <c r="N607" s="297"/>
    </row>
    <row r="608" spans="1:14" s="36" customFormat="1" ht="13.5" thickBot="1" x14ac:dyDescent="0.25">
      <c r="A608" s="236"/>
      <c r="B608" s="237" t="s">
        <v>96</v>
      </c>
      <c r="C608" s="238"/>
      <c r="D608" s="239">
        <v>3419</v>
      </c>
      <c r="E608" s="239">
        <v>5222</v>
      </c>
      <c r="F608" s="240" t="s">
        <v>99</v>
      </c>
      <c r="G608" s="223">
        <v>50</v>
      </c>
      <c r="H608" s="223">
        <v>0</v>
      </c>
      <c r="I608" s="241">
        <f t="shared" si="102"/>
        <v>50</v>
      </c>
      <c r="J608" s="78">
        <v>0</v>
      </c>
      <c r="K608" s="144">
        <f t="shared" si="103"/>
        <v>50</v>
      </c>
      <c r="L608" s="144">
        <v>0</v>
      </c>
      <c r="M608" s="144">
        <f t="shared" si="101"/>
        <v>50</v>
      </c>
      <c r="N608" s="297"/>
    </row>
    <row r="609" spans="1:14" s="36" customFormat="1" ht="22.5" x14ac:dyDescent="0.2">
      <c r="A609" s="79" t="s">
        <v>82</v>
      </c>
      <c r="B609" s="227">
        <v>4210100</v>
      </c>
      <c r="C609" s="182" t="s">
        <v>89</v>
      </c>
      <c r="D609" s="228" t="s">
        <v>86</v>
      </c>
      <c r="E609" s="228" t="s">
        <v>86</v>
      </c>
      <c r="F609" s="229" t="s">
        <v>446</v>
      </c>
      <c r="G609" s="184">
        <f>+G610</f>
        <v>50</v>
      </c>
      <c r="H609" s="184">
        <v>0</v>
      </c>
      <c r="I609" s="184">
        <f t="shared" si="102"/>
        <v>50</v>
      </c>
      <c r="J609" s="85">
        <v>0</v>
      </c>
      <c r="K609" s="84">
        <f t="shared" si="103"/>
        <v>50</v>
      </c>
      <c r="L609" s="84">
        <v>0</v>
      </c>
      <c r="M609" s="84">
        <f t="shared" ref="M609:M672" si="104">+K609+L609</f>
        <v>50</v>
      </c>
      <c r="N609" s="297"/>
    </row>
    <row r="610" spans="1:14" s="36" customFormat="1" ht="13.5" thickBot="1" x14ac:dyDescent="0.25">
      <c r="A610" s="236"/>
      <c r="B610" s="237" t="s">
        <v>96</v>
      </c>
      <c r="C610" s="238"/>
      <c r="D610" s="239">
        <v>3419</v>
      </c>
      <c r="E610" s="239">
        <v>5222</v>
      </c>
      <c r="F610" s="240" t="s">
        <v>99</v>
      </c>
      <c r="G610" s="223">
        <v>50</v>
      </c>
      <c r="H610" s="223">
        <v>0</v>
      </c>
      <c r="I610" s="241">
        <f t="shared" ref="I610:I624" si="105">+G610+H610</f>
        <v>50</v>
      </c>
      <c r="J610" s="78">
        <v>0</v>
      </c>
      <c r="K610" s="218">
        <f t="shared" si="103"/>
        <v>50</v>
      </c>
      <c r="L610" s="218">
        <v>0</v>
      </c>
      <c r="M610" s="218">
        <f t="shared" si="104"/>
        <v>50</v>
      </c>
      <c r="N610" s="297"/>
    </row>
    <row r="611" spans="1:14" s="36" customFormat="1" ht="22.5" x14ac:dyDescent="0.2">
      <c r="A611" s="79" t="s">
        <v>82</v>
      </c>
      <c r="B611" s="227">
        <v>4210101</v>
      </c>
      <c r="C611" s="182" t="s">
        <v>89</v>
      </c>
      <c r="D611" s="228" t="s">
        <v>86</v>
      </c>
      <c r="E611" s="228" t="s">
        <v>86</v>
      </c>
      <c r="F611" s="229" t="s">
        <v>447</v>
      </c>
      <c r="G611" s="184">
        <f>+G612</f>
        <v>60</v>
      </c>
      <c r="H611" s="184">
        <v>0</v>
      </c>
      <c r="I611" s="184">
        <f t="shared" si="105"/>
        <v>60</v>
      </c>
      <c r="J611" s="85">
        <v>0</v>
      </c>
      <c r="K611" s="70">
        <f t="shared" si="103"/>
        <v>60</v>
      </c>
      <c r="L611" s="70">
        <v>0</v>
      </c>
      <c r="M611" s="70">
        <f t="shared" si="104"/>
        <v>60</v>
      </c>
      <c r="N611" s="297"/>
    </row>
    <row r="612" spans="1:14" s="36" customFormat="1" ht="13.5" thickBot="1" x14ac:dyDescent="0.25">
      <c r="A612" s="236"/>
      <c r="B612" s="237" t="s">
        <v>96</v>
      </c>
      <c r="C612" s="238"/>
      <c r="D612" s="239">
        <v>3419</v>
      </c>
      <c r="E612" s="239">
        <v>5222</v>
      </c>
      <c r="F612" s="240" t="s">
        <v>99</v>
      </c>
      <c r="G612" s="223">
        <v>60</v>
      </c>
      <c r="H612" s="223">
        <v>0</v>
      </c>
      <c r="I612" s="241">
        <f t="shared" si="105"/>
        <v>60</v>
      </c>
      <c r="J612" s="78">
        <v>0</v>
      </c>
      <c r="K612" s="144">
        <f t="shared" si="103"/>
        <v>60</v>
      </c>
      <c r="L612" s="144">
        <v>0</v>
      </c>
      <c r="M612" s="144">
        <f t="shared" si="104"/>
        <v>60</v>
      </c>
      <c r="N612" s="297"/>
    </row>
    <row r="613" spans="1:14" s="36" customFormat="1" ht="22.5" x14ac:dyDescent="0.2">
      <c r="A613" s="79" t="s">
        <v>82</v>
      </c>
      <c r="B613" s="227">
        <v>4210102</v>
      </c>
      <c r="C613" s="182" t="s">
        <v>89</v>
      </c>
      <c r="D613" s="228" t="s">
        <v>86</v>
      </c>
      <c r="E613" s="228" t="s">
        <v>86</v>
      </c>
      <c r="F613" s="229" t="s">
        <v>448</v>
      </c>
      <c r="G613" s="184">
        <f>+G614</f>
        <v>50</v>
      </c>
      <c r="H613" s="184">
        <v>0</v>
      </c>
      <c r="I613" s="184">
        <f t="shared" si="105"/>
        <v>50</v>
      </c>
      <c r="J613" s="85">
        <v>0</v>
      </c>
      <c r="K613" s="84">
        <f t="shared" si="103"/>
        <v>50</v>
      </c>
      <c r="L613" s="84">
        <v>0</v>
      </c>
      <c r="M613" s="84">
        <f t="shared" si="104"/>
        <v>50</v>
      </c>
      <c r="N613" s="297"/>
    </row>
    <row r="614" spans="1:14" s="36" customFormat="1" ht="13.5" thickBot="1" x14ac:dyDescent="0.25">
      <c r="A614" s="236"/>
      <c r="B614" s="237" t="s">
        <v>96</v>
      </c>
      <c r="C614" s="238"/>
      <c r="D614" s="239">
        <v>3419</v>
      </c>
      <c r="E614" s="239">
        <v>5222</v>
      </c>
      <c r="F614" s="240" t="s">
        <v>99</v>
      </c>
      <c r="G614" s="223">
        <v>50</v>
      </c>
      <c r="H614" s="223">
        <v>0</v>
      </c>
      <c r="I614" s="241">
        <f t="shared" si="105"/>
        <v>50</v>
      </c>
      <c r="J614" s="78">
        <v>0</v>
      </c>
      <c r="K614" s="218">
        <f t="shared" si="103"/>
        <v>50</v>
      </c>
      <c r="L614" s="218">
        <v>0</v>
      </c>
      <c r="M614" s="218">
        <f t="shared" si="104"/>
        <v>50</v>
      </c>
      <c r="N614" s="297"/>
    </row>
    <row r="615" spans="1:14" s="36" customFormat="1" ht="36" customHeight="1" x14ac:dyDescent="0.2">
      <c r="A615" s="79" t="s">
        <v>82</v>
      </c>
      <c r="B615" s="227">
        <v>4210103</v>
      </c>
      <c r="C615" s="182" t="s">
        <v>89</v>
      </c>
      <c r="D615" s="228" t="s">
        <v>86</v>
      </c>
      <c r="E615" s="228" t="s">
        <v>86</v>
      </c>
      <c r="F615" s="229" t="s">
        <v>449</v>
      </c>
      <c r="G615" s="184">
        <f>+G616</f>
        <v>90</v>
      </c>
      <c r="H615" s="184">
        <v>0</v>
      </c>
      <c r="I615" s="184">
        <f t="shared" si="105"/>
        <v>90</v>
      </c>
      <c r="J615" s="85">
        <v>0</v>
      </c>
      <c r="K615" s="70">
        <f t="shared" si="103"/>
        <v>90</v>
      </c>
      <c r="L615" s="70">
        <v>0</v>
      </c>
      <c r="M615" s="70">
        <f t="shared" si="104"/>
        <v>90</v>
      </c>
      <c r="N615" s="297"/>
    </row>
    <row r="616" spans="1:14" s="36" customFormat="1" ht="13.5" thickBot="1" x14ac:dyDescent="0.25">
      <c r="A616" s="236"/>
      <c r="B616" s="237" t="s">
        <v>96</v>
      </c>
      <c r="C616" s="238"/>
      <c r="D616" s="239">
        <v>3419</v>
      </c>
      <c r="E616" s="239">
        <v>5222</v>
      </c>
      <c r="F616" s="240" t="s">
        <v>99</v>
      </c>
      <c r="G616" s="223">
        <v>90</v>
      </c>
      <c r="H616" s="223">
        <v>0</v>
      </c>
      <c r="I616" s="241">
        <f t="shared" si="105"/>
        <v>90</v>
      </c>
      <c r="J616" s="78">
        <v>0</v>
      </c>
      <c r="K616" s="144">
        <f t="shared" ref="K616:K759" si="106">+I616+J616</f>
        <v>90</v>
      </c>
      <c r="L616" s="144">
        <v>0</v>
      </c>
      <c r="M616" s="144">
        <f t="shared" si="104"/>
        <v>90</v>
      </c>
      <c r="N616" s="297"/>
    </row>
    <row r="617" spans="1:14" s="36" customFormat="1" ht="22.5" x14ac:dyDescent="0.2">
      <c r="A617" s="79" t="s">
        <v>82</v>
      </c>
      <c r="B617" s="227">
        <v>4210104</v>
      </c>
      <c r="C617" s="182" t="s">
        <v>89</v>
      </c>
      <c r="D617" s="228" t="s">
        <v>86</v>
      </c>
      <c r="E617" s="228" t="s">
        <v>86</v>
      </c>
      <c r="F617" s="229" t="s">
        <v>450</v>
      </c>
      <c r="G617" s="184">
        <f>+G618</f>
        <v>64</v>
      </c>
      <c r="H617" s="184">
        <v>0</v>
      </c>
      <c r="I617" s="184">
        <f t="shared" si="105"/>
        <v>64</v>
      </c>
      <c r="J617" s="85">
        <v>0</v>
      </c>
      <c r="K617" s="84">
        <f t="shared" si="106"/>
        <v>64</v>
      </c>
      <c r="L617" s="84">
        <v>0</v>
      </c>
      <c r="M617" s="84">
        <f t="shared" si="104"/>
        <v>64</v>
      </c>
      <c r="N617" s="297"/>
    </row>
    <row r="618" spans="1:14" s="36" customFormat="1" ht="13.5" thickBot="1" x14ac:dyDescent="0.25">
      <c r="A618" s="236"/>
      <c r="B618" s="237" t="s">
        <v>96</v>
      </c>
      <c r="C618" s="238"/>
      <c r="D618" s="239">
        <v>3419</v>
      </c>
      <c r="E618" s="239">
        <v>5222</v>
      </c>
      <c r="F618" s="240" t="s">
        <v>99</v>
      </c>
      <c r="G618" s="223">
        <v>64</v>
      </c>
      <c r="H618" s="223">
        <v>0</v>
      </c>
      <c r="I618" s="241">
        <f t="shared" si="105"/>
        <v>64</v>
      </c>
      <c r="J618" s="78">
        <v>0</v>
      </c>
      <c r="K618" s="218">
        <f t="shared" si="106"/>
        <v>64</v>
      </c>
      <c r="L618" s="218">
        <v>0</v>
      </c>
      <c r="M618" s="218">
        <f t="shared" si="104"/>
        <v>64</v>
      </c>
      <c r="N618" s="297"/>
    </row>
    <row r="619" spans="1:14" s="36" customFormat="1" ht="22.5" x14ac:dyDescent="0.2">
      <c r="A619" s="79" t="s">
        <v>82</v>
      </c>
      <c r="B619" s="227">
        <v>4210105</v>
      </c>
      <c r="C619" s="182" t="s">
        <v>89</v>
      </c>
      <c r="D619" s="228" t="s">
        <v>86</v>
      </c>
      <c r="E619" s="228" t="s">
        <v>86</v>
      </c>
      <c r="F619" s="229" t="s">
        <v>451</v>
      </c>
      <c r="G619" s="184">
        <f>+G620</f>
        <v>228</v>
      </c>
      <c r="H619" s="184">
        <v>0</v>
      </c>
      <c r="I619" s="184">
        <f t="shared" si="105"/>
        <v>228</v>
      </c>
      <c r="J619" s="85">
        <v>0</v>
      </c>
      <c r="K619" s="70">
        <f t="shared" si="106"/>
        <v>228</v>
      </c>
      <c r="L619" s="70">
        <v>0</v>
      </c>
      <c r="M619" s="70">
        <f t="shared" si="104"/>
        <v>228</v>
      </c>
      <c r="N619" s="297"/>
    </row>
    <row r="620" spans="1:14" s="36" customFormat="1" ht="13.5" thickBot="1" x14ac:dyDescent="0.25">
      <c r="A620" s="236"/>
      <c r="B620" s="237" t="s">
        <v>96</v>
      </c>
      <c r="C620" s="238"/>
      <c r="D620" s="239">
        <v>3419</v>
      </c>
      <c r="E620" s="239">
        <v>5222</v>
      </c>
      <c r="F620" s="240" t="s">
        <v>99</v>
      </c>
      <c r="G620" s="223">
        <v>228</v>
      </c>
      <c r="H620" s="223">
        <v>0</v>
      </c>
      <c r="I620" s="241">
        <f t="shared" si="105"/>
        <v>228</v>
      </c>
      <c r="J620" s="78">
        <v>0</v>
      </c>
      <c r="K620" s="144">
        <f t="shared" si="106"/>
        <v>228</v>
      </c>
      <c r="L620" s="144">
        <v>0</v>
      </c>
      <c r="M620" s="144">
        <f t="shared" si="104"/>
        <v>228</v>
      </c>
      <c r="N620" s="297"/>
    </row>
    <row r="621" spans="1:14" s="36" customFormat="1" ht="22.5" x14ac:dyDescent="0.2">
      <c r="A621" s="79" t="s">
        <v>82</v>
      </c>
      <c r="B621" s="227">
        <v>4210106</v>
      </c>
      <c r="C621" s="182" t="s">
        <v>89</v>
      </c>
      <c r="D621" s="228" t="s">
        <v>86</v>
      </c>
      <c r="E621" s="228" t="s">
        <v>86</v>
      </c>
      <c r="F621" s="229" t="s">
        <v>452</v>
      </c>
      <c r="G621" s="184">
        <f>+G622</f>
        <v>134</v>
      </c>
      <c r="H621" s="184">
        <v>0</v>
      </c>
      <c r="I621" s="184">
        <f t="shared" si="105"/>
        <v>134</v>
      </c>
      <c r="J621" s="85">
        <v>0</v>
      </c>
      <c r="K621" s="84">
        <f t="shared" si="106"/>
        <v>134</v>
      </c>
      <c r="L621" s="84">
        <v>0</v>
      </c>
      <c r="M621" s="84">
        <f t="shared" si="104"/>
        <v>134</v>
      </c>
      <c r="N621" s="297"/>
    </row>
    <row r="622" spans="1:14" s="36" customFormat="1" ht="13.5" thickBot="1" x14ac:dyDescent="0.25">
      <c r="A622" s="236"/>
      <c r="B622" s="237" t="s">
        <v>96</v>
      </c>
      <c r="C622" s="238"/>
      <c r="D622" s="239">
        <v>3419</v>
      </c>
      <c r="E622" s="239">
        <v>5222</v>
      </c>
      <c r="F622" s="240" t="s">
        <v>99</v>
      </c>
      <c r="G622" s="223">
        <v>134</v>
      </c>
      <c r="H622" s="223">
        <v>0</v>
      </c>
      <c r="I622" s="241">
        <f t="shared" si="105"/>
        <v>134</v>
      </c>
      <c r="J622" s="78">
        <v>0</v>
      </c>
      <c r="K622" s="218">
        <f t="shared" si="106"/>
        <v>134</v>
      </c>
      <c r="L622" s="218">
        <v>0</v>
      </c>
      <c r="M622" s="218">
        <f t="shared" si="104"/>
        <v>134</v>
      </c>
      <c r="N622" s="297"/>
    </row>
    <row r="623" spans="1:14" s="36" customFormat="1" ht="22.5" x14ac:dyDescent="0.2">
      <c r="A623" s="79" t="s">
        <v>82</v>
      </c>
      <c r="B623" s="227">
        <v>4210107</v>
      </c>
      <c r="C623" s="182" t="s">
        <v>89</v>
      </c>
      <c r="D623" s="228" t="s">
        <v>86</v>
      </c>
      <c r="E623" s="228" t="s">
        <v>86</v>
      </c>
      <c r="F623" s="229" t="s">
        <v>453</v>
      </c>
      <c r="G623" s="184">
        <f>+G624</f>
        <v>50</v>
      </c>
      <c r="H623" s="184">
        <v>0</v>
      </c>
      <c r="I623" s="184">
        <f t="shared" si="105"/>
        <v>50</v>
      </c>
      <c r="J623" s="85">
        <v>0</v>
      </c>
      <c r="K623" s="70">
        <f t="shared" si="106"/>
        <v>50</v>
      </c>
      <c r="L623" s="70">
        <v>0</v>
      </c>
      <c r="M623" s="70">
        <f t="shared" si="104"/>
        <v>50</v>
      </c>
      <c r="N623" s="297"/>
    </row>
    <row r="624" spans="1:14" s="36" customFormat="1" ht="13.5" thickBot="1" x14ac:dyDescent="0.25">
      <c r="A624" s="236"/>
      <c r="B624" s="237" t="s">
        <v>96</v>
      </c>
      <c r="C624" s="238"/>
      <c r="D624" s="239">
        <v>3419</v>
      </c>
      <c r="E624" s="239">
        <v>5222</v>
      </c>
      <c r="F624" s="240" t="s">
        <v>99</v>
      </c>
      <c r="G624" s="223">
        <v>50</v>
      </c>
      <c r="H624" s="223">
        <v>0</v>
      </c>
      <c r="I624" s="241">
        <f t="shared" si="105"/>
        <v>50</v>
      </c>
      <c r="J624" s="144">
        <v>0</v>
      </c>
      <c r="K624" s="144">
        <f t="shared" si="106"/>
        <v>50</v>
      </c>
      <c r="L624" s="218">
        <v>0</v>
      </c>
      <c r="M624" s="218">
        <f t="shared" si="104"/>
        <v>50</v>
      </c>
      <c r="N624" s="297"/>
    </row>
    <row r="625" spans="1:16" ht="27" customHeight="1" x14ac:dyDescent="0.2">
      <c r="A625" s="207" t="s">
        <v>82</v>
      </c>
      <c r="B625" s="208" t="s">
        <v>454</v>
      </c>
      <c r="C625" s="209" t="s">
        <v>89</v>
      </c>
      <c r="D625" s="276" t="s">
        <v>86</v>
      </c>
      <c r="E625" s="276" t="s">
        <v>86</v>
      </c>
      <c r="F625" s="183" t="s">
        <v>455</v>
      </c>
      <c r="G625" s="83">
        <v>0</v>
      </c>
      <c r="H625" s="83">
        <v>0</v>
      </c>
      <c r="I625" s="211">
        <v>0</v>
      </c>
      <c r="J625" s="211">
        <v>0</v>
      </c>
      <c r="K625" s="211">
        <v>0</v>
      </c>
      <c r="L625" s="211">
        <f t="shared" ref="L625" si="107">+L626</f>
        <v>65</v>
      </c>
      <c r="M625" s="211">
        <f t="shared" si="104"/>
        <v>65</v>
      </c>
      <c r="N625" s="206" t="s">
        <v>65</v>
      </c>
      <c r="P625" s="225"/>
    </row>
    <row r="626" spans="1:16" ht="13.5" thickBot="1" x14ac:dyDescent="0.25">
      <c r="A626" s="213"/>
      <c r="B626" s="221" t="s">
        <v>96</v>
      </c>
      <c r="C626" s="307"/>
      <c r="D626" s="214">
        <v>3419</v>
      </c>
      <c r="E626" s="214">
        <v>5222</v>
      </c>
      <c r="F626" s="75" t="s">
        <v>99</v>
      </c>
      <c r="G626" s="76">
        <v>0</v>
      </c>
      <c r="H626" s="76">
        <v>0</v>
      </c>
      <c r="I626" s="215">
        <v>0</v>
      </c>
      <c r="J626" s="217">
        <v>0</v>
      </c>
      <c r="K626" s="217">
        <v>0</v>
      </c>
      <c r="L626" s="217">
        <v>65</v>
      </c>
      <c r="M626" s="217">
        <f t="shared" si="104"/>
        <v>65</v>
      </c>
    </row>
    <row r="627" spans="1:16" ht="33.75" x14ac:dyDescent="0.2">
      <c r="A627" s="207" t="s">
        <v>82</v>
      </c>
      <c r="B627" s="208">
        <v>4210109</v>
      </c>
      <c r="C627" s="209" t="s">
        <v>89</v>
      </c>
      <c r="D627" s="276" t="s">
        <v>86</v>
      </c>
      <c r="E627" s="276" t="s">
        <v>86</v>
      </c>
      <c r="F627" s="183" t="s">
        <v>456</v>
      </c>
      <c r="G627" s="83">
        <v>0</v>
      </c>
      <c r="H627" s="83">
        <v>0</v>
      </c>
      <c r="I627" s="211">
        <v>0</v>
      </c>
      <c r="J627" s="211">
        <v>0</v>
      </c>
      <c r="K627" s="211">
        <v>0</v>
      </c>
      <c r="L627" s="211">
        <f t="shared" ref="L627" si="108">+L628</f>
        <v>40</v>
      </c>
      <c r="M627" s="211">
        <f t="shared" si="104"/>
        <v>40</v>
      </c>
      <c r="N627" s="206" t="s">
        <v>65</v>
      </c>
      <c r="P627" s="225"/>
    </row>
    <row r="628" spans="1:16" ht="13.5" thickBot="1" x14ac:dyDescent="0.25">
      <c r="A628" s="213"/>
      <c r="B628" s="221" t="s">
        <v>96</v>
      </c>
      <c r="C628" s="307"/>
      <c r="D628" s="214">
        <v>3419</v>
      </c>
      <c r="E628" s="214">
        <v>5222</v>
      </c>
      <c r="F628" s="75" t="s">
        <v>99</v>
      </c>
      <c r="G628" s="76">
        <v>0</v>
      </c>
      <c r="H628" s="76">
        <v>0</v>
      </c>
      <c r="I628" s="215">
        <v>0</v>
      </c>
      <c r="J628" s="217">
        <v>0</v>
      </c>
      <c r="K628" s="217">
        <v>0</v>
      </c>
      <c r="L628" s="217">
        <v>40</v>
      </c>
      <c r="M628" s="217">
        <f t="shared" si="104"/>
        <v>40</v>
      </c>
    </row>
    <row r="629" spans="1:16" ht="22.5" x14ac:dyDescent="0.2">
      <c r="A629" s="207" t="s">
        <v>82</v>
      </c>
      <c r="B629" s="208">
        <v>4210110</v>
      </c>
      <c r="C629" s="209" t="s">
        <v>89</v>
      </c>
      <c r="D629" s="276" t="s">
        <v>86</v>
      </c>
      <c r="E629" s="276" t="s">
        <v>86</v>
      </c>
      <c r="F629" s="183" t="s">
        <v>457</v>
      </c>
      <c r="G629" s="83">
        <v>0</v>
      </c>
      <c r="H629" s="83">
        <v>0</v>
      </c>
      <c r="I629" s="211">
        <v>0</v>
      </c>
      <c r="J629" s="211">
        <v>0</v>
      </c>
      <c r="K629" s="211">
        <v>0</v>
      </c>
      <c r="L629" s="211">
        <f t="shared" ref="L629" si="109">+L630</f>
        <v>97</v>
      </c>
      <c r="M629" s="211">
        <f t="shared" si="104"/>
        <v>97</v>
      </c>
      <c r="N629" s="206" t="s">
        <v>65</v>
      </c>
      <c r="P629" s="225"/>
    </row>
    <row r="630" spans="1:16" ht="13.5" thickBot="1" x14ac:dyDescent="0.25">
      <c r="A630" s="213"/>
      <c r="B630" s="221" t="s">
        <v>96</v>
      </c>
      <c r="C630" s="307"/>
      <c r="D630" s="214">
        <v>3419</v>
      </c>
      <c r="E630" s="214">
        <v>5222</v>
      </c>
      <c r="F630" s="75" t="s">
        <v>99</v>
      </c>
      <c r="G630" s="76">
        <v>0</v>
      </c>
      <c r="H630" s="76">
        <v>0</v>
      </c>
      <c r="I630" s="215">
        <v>0</v>
      </c>
      <c r="J630" s="217">
        <v>0</v>
      </c>
      <c r="K630" s="217">
        <v>0</v>
      </c>
      <c r="L630" s="217">
        <v>97</v>
      </c>
      <c r="M630" s="217">
        <f t="shared" si="104"/>
        <v>97</v>
      </c>
    </row>
    <row r="631" spans="1:16" ht="33.75" x14ac:dyDescent="0.2">
      <c r="A631" s="207" t="s">
        <v>82</v>
      </c>
      <c r="B631" s="208">
        <v>4210111</v>
      </c>
      <c r="C631" s="209" t="s">
        <v>89</v>
      </c>
      <c r="D631" s="276" t="s">
        <v>86</v>
      </c>
      <c r="E631" s="276" t="s">
        <v>86</v>
      </c>
      <c r="F631" s="183" t="s">
        <v>458</v>
      </c>
      <c r="G631" s="83">
        <v>0</v>
      </c>
      <c r="H631" s="83">
        <v>0</v>
      </c>
      <c r="I631" s="211">
        <v>0</v>
      </c>
      <c r="J631" s="211">
        <v>0</v>
      </c>
      <c r="K631" s="211">
        <v>0</v>
      </c>
      <c r="L631" s="211">
        <f t="shared" ref="L631" si="110">+L632</f>
        <v>65</v>
      </c>
      <c r="M631" s="211">
        <f t="shared" si="104"/>
        <v>65</v>
      </c>
      <c r="N631" s="206" t="s">
        <v>65</v>
      </c>
      <c r="P631" s="225"/>
    </row>
    <row r="632" spans="1:16" ht="13.5" thickBot="1" x14ac:dyDescent="0.25">
      <c r="A632" s="213"/>
      <c r="B632" s="221" t="s">
        <v>96</v>
      </c>
      <c r="C632" s="307"/>
      <c r="D632" s="214">
        <v>3419</v>
      </c>
      <c r="E632" s="214">
        <v>5222</v>
      </c>
      <c r="F632" s="75" t="s">
        <v>99</v>
      </c>
      <c r="G632" s="76">
        <v>0</v>
      </c>
      <c r="H632" s="76">
        <v>0</v>
      </c>
      <c r="I632" s="215">
        <v>0</v>
      </c>
      <c r="J632" s="217">
        <v>0</v>
      </c>
      <c r="K632" s="217">
        <v>0</v>
      </c>
      <c r="L632" s="217">
        <v>65</v>
      </c>
      <c r="M632" s="217">
        <f t="shared" si="104"/>
        <v>65</v>
      </c>
    </row>
    <row r="633" spans="1:16" ht="22.5" x14ac:dyDescent="0.2">
      <c r="A633" s="207" t="s">
        <v>82</v>
      </c>
      <c r="B633" s="208">
        <v>4210112</v>
      </c>
      <c r="C633" s="209" t="s">
        <v>89</v>
      </c>
      <c r="D633" s="276" t="s">
        <v>86</v>
      </c>
      <c r="E633" s="276" t="s">
        <v>86</v>
      </c>
      <c r="F633" s="183" t="s">
        <v>459</v>
      </c>
      <c r="G633" s="83">
        <v>0</v>
      </c>
      <c r="H633" s="83">
        <v>0</v>
      </c>
      <c r="I633" s="211">
        <v>0</v>
      </c>
      <c r="J633" s="211">
        <v>0</v>
      </c>
      <c r="K633" s="211">
        <v>0</v>
      </c>
      <c r="L633" s="211">
        <f t="shared" ref="L633" si="111">+L634</f>
        <v>97</v>
      </c>
      <c r="M633" s="211">
        <f t="shared" si="104"/>
        <v>97</v>
      </c>
      <c r="N633" s="206" t="s">
        <v>65</v>
      </c>
      <c r="P633" s="225"/>
    </row>
    <row r="634" spans="1:16" ht="13.5" thickBot="1" x14ac:dyDescent="0.25">
      <c r="A634" s="213"/>
      <c r="B634" s="221" t="s">
        <v>96</v>
      </c>
      <c r="C634" s="307"/>
      <c r="D634" s="214">
        <v>3419</v>
      </c>
      <c r="E634" s="214">
        <v>5222</v>
      </c>
      <c r="F634" s="75" t="s">
        <v>99</v>
      </c>
      <c r="G634" s="76">
        <v>0</v>
      </c>
      <c r="H634" s="76">
        <v>0</v>
      </c>
      <c r="I634" s="215">
        <v>0</v>
      </c>
      <c r="J634" s="217">
        <v>0</v>
      </c>
      <c r="K634" s="217">
        <v>0</v>
      </c>
      <c r="L634" s="217">
        <v>97</v>
      </c>
      <c r="M634" s="217">
        <f t="shared" si="104"/>
        <v>97</v>
      </c>
    </row>
    <row r="635" spans="1:16" ht="33.75" x14ac:dyDescent="0.2">
      <c r="A635" s="207" t="s">
        <v>82</v>
      </c>
      <c r="B635" s="208">
        <v>4210113</v>
      </c>
      <c r="C635" s="209" t="s">
        <v>89</v>
      </c>
      <c r="D635" s="276" t="s">
        <v>86</v>
      </c>
      <c r="E635" s="276" t="s">
        <v>86</v>
      </c>
      <c r="F635" s="183" t="s">
        <v>460</v>
      </c>
      <c r="G635" s="83">
        <v>0</v>
      </c>
      <c r="H635" s="83">
        <v>0</v>
      </c>
      <c r="I635" s="211">
        <v>0</v>
      </c>
      <c r="J635" s="211">
        <v>0</v>
      </c>
      <c r="K635" s="211">
        <v>0</v>
      </c>
      <c r="L635" s="211">
        <f t="shared" ref="L635" si="112">+L636</f>
        <v>97</v>
      </c>
      <c r="M635" s="211">
        <f t="shared" si="104"/>
        <v>97</v>
      </c>
      <c r="N635" s="206" t="s">
        <v>65</v>
      </c>
      <c r="P635" s="225"/>
    </row>
    <row r="636" spans="1:16" ht="13.5" thickBot="1" x14ac:dyDescent="0.25">
      <c r="A636" s="213"/>
      <c r="B636" s="221" t="s">
        <v>96</v>
      </c>
      <c r="C636" s="307"/>
      <c r="D636" s="214">
        <v>3419</v>
      </c>
      <c r="E636" s="214">
        <v>5222</v>
      </c>
      <c r="F636" s="75" t="s">
        <v>99</v>
      </c>
      <c r="G636" s="76">
        <v>0</v>
      </c>
      <c r="H636" s="76">
        <v>0</v>
      </c>
      <c r="I636" s="215">
        <v>0</v>
      </c>
      <c r="J636" s="217">
        <v>0</v>
      </c>
      <c r="K636" s="217">
        <v>0</v>
      </c>
      <c r="L636" s="217">
        <v>97</v>
      </c>
      <c r="M636" s="217">
        <f t="shared" si="104"/>
        <v>97</v>
      </c>
    </row>
    <row r="637" spans="1:16" ht="22.5" x14ac:dyDescent="0.2">
      <c r="A637" s="207" t="s">
        <v>82</v>
      </c>
      <c r="B637" s="208">
        <v>4210114</v>
      </c>
      <c r="C637" s="209" t="s">
        <v>89</v>
      </c>
      <c r="D637" s="276" t="s">
        <v>86</v>
      </c>
      <c r="E637" s="276" t="s">
        <v>86</v>
      </c>
      <c r="F637" s="183" t="s">
        <v>461</v>
      </c>
      <c r="G637" s="83">
        <v>0</v>
      </c>
      <c r="H637" s="83">
        <v>0</v>
      </c>
      <c r="I637" s="211">
        <v>0</v>
      </c>
      <c r="J637" s="211">
        <v>0</v>
      </c>
      <c r="K637" s="211">
        <v>0</v>
      </c>
      <c r="L637" s="211">
        <f t="shared" ref="L637" si="113">+L638</f>
        <v>97</v>
      </c>
      <c r="M637" s="211">
        <f t="shared" si="104"/>
        <v>97</v>
      </c>
      <c r="N637" s="206" t="s">
        <v>65</v>
      </c>
      <c r="P637" s="225"/>
    </row>
    <row r="638" spans="1:16" ht="13.5" thickBot="1" x14ac:dyDescent="0.25">
      <c r="A638" s="213"/>
      <c r="B638" s="221" t="s">
        <v>96</v>
      </c>
      <c r="C638" s="307"/>
      <c r="D638" s="214">
        <v>3419</v>
      </c>
      <c r="E638" s="214">
        <v>5222</v>
      </c>
      <c r="F638" s="75" t="s">
        <v>99</v>
      </c>
      <c r="G638" s="76">
        <v>0</v>
      </c>
      <c r="H638" s="76">
        <v>0</v>
      </c>
      <c r="I638" s="215">
        <v>0</v>
      </c>
      <c r="J638" s="217">
        <v>0</v>
      </c>
      <c r="K638" s="217">
        <v>0</v>
      </c>
      <c r="L638" s="217">
        <v>97</v>
      </c>
      <c r="M638" s="217">
        <f t="shared" si="104"/>
        <v>97</v>
      </c>
    </row>
    <row r="639" spans="1:16" ht="33.75" x14ac:dyDescent="0.2">
      <c r="A639" s="207" t="s">
        <v>82</v>
      </c>
      <c r="B639" s="208">
        <v>4210115</v>
      </c>
      <c r="C639" s="209" t="s">
        <v>89</v>
      </c>
      <c r="D639" s="276" t="s">
        <v>86</v>
      </c>
      <c r="E639" s="276" t="s">
        <v>86</v>
      </c>
      <c r="F639" s="183" t="s">
        <v>462</v>
      </c>
      <c r="G639" s="83">
        <v>0</v>
      </c>
      <c r="H639" s="83">
        <v>0</v>
      </c>
      <c r="I639" s="211">
        <v>0</v>
      </c>
      <c r="J639" s="211">
        <v>0</v>
      </c>
      <c r="K639" s="211">
        <v>0</v>
      </c>
      <c r="L639" s="211">
        <f t="shared" ref="L639" si="114">+L640</f>
        <v>97</v>
      </c>
      <c r="M639" s="211">
        <f t="shared" si="104"/>
        <v>97</v>
      </c>
      <c r="N639" s="206" t="s">
        <v>65</v>
      </c>
      <c r="P639" s="225"/>
    </row>
    <row r="640" spans="1:16" ht="13.5" thickBot="1" x14ac:dyDescent="0.25">
      <c r="A640" s="213"/>
      <c r="B640" s="221" t="s">
        <v>96</v>
      </c>
      <c r="C640" s="307"/>
      <c r="D640" s="214">
        <v>3419</v>
      </c>
      <c r="E640" s="214">
        <v>5222</v>
      </c>
      <c r="F640" s="75" t="s">
        <v>99</v>
      </c>
      <c r="G640" s="76">
        <v>0</v>
      </c>
      <c r="H640" s="76">
        <v>0</v>
      </c>
      <c r="I640" s="215">
        <v>0</v>
      </c>
      <c r="J640" s="217">
        <v>0</v>
      </c>
      <c r="K640" s="217">
        <v>0</v>
      </c>
      <c r="L640" s="217">
        <v>97</v>
      </c>
      <c r="M640" s="217">
        <f t="shared" si="104"/>
        <v>97</v>
      </c>
    </row>
    <row r="641" spans="1:16" ht="33.75" x14ac:dyDescent="0.2">
      <c r="A641" s="207" t="s">
        <v>82</v>
      </c>
      <c r="B641" s="208">
        <v>4210116</v>
      </c>
      <c r="C641" s="209" t="s">
        <v>89</v>
      </c>
      <c r="D641" s="276" t="s">
        <v>86</v>
      </c>
      <c r="E641" s="276" t="s">
        <v>86</v>
      </c>
      <c r="F641" s="183" t="s">
        <v>463</v>
      </c>
      <c r="G641" s="83">
        <v>0</v>
      </c>
      <c r="H641" s="83">
        <v>0</v>
      </c>
      <c r="I641" s="211">
        <v>0</v>
      </c>
      <c r="J641" s="211">
        <v>0</v>
      </c>
      <c r="K641" s="211">
        <v>0</v>
      </c>
      <c r="L641" s="211">
        <f t="shared" ref="L641" si="115">+L642</f>
        <v>97</v>
      </c>
      <c r="M641" s="211">
        <f t="shared" si="104"/>
        <v>97</v>
      </c>
      <c r="N641" s="206" t="s">
        <v>65</v>
      </c>
      <c r="P641" s="225"/>
    </row>
    <row r="642" spans="1:16" ht="13.5" thickBot="1" x14ac:dyDescent="0.25">
      <c r="A642" s="213"/>
      <c r="B642" s="221" t="s">
        <v>96</v>
      </c>
      <c r="C642" s="307"/>
      <c r="D642" s="214">
        <v>3419</v>
      </c>
      <c r="E642" s="214">
        <v>5222</v>
      </c>
      <c r="F642" s="75" t="s">
        <v>99</v>
      </c>
      <c r="G642" s="76">
        <v>0</v>
      </c>
      <c r="H642" s="76">
        <v>0</v>
      </c>
      <c r="I642" s="215">
        <v>0</v>
      </c>
      <c r="J642" s="217">
        <v>0</v>
      </c>
      <c r="K642" s="217">
        <v>0</v>
      </c>
      <c r="L642" s="217">
        <v>97</v>
      </c>
      <c r="M642" s="217">
        <f t="shared" si="104"/>
        <v>97</v>
      </c>
    </row>
    <row r="643" spans="1:16" ht="22.5" x14ac:dyDescent="0.2">
      <c r="A643" s="207" t="s">
        <v>82</v>
      </c>
      <c r="B643" s="208">
        <v>4210117</v>
      </c>
      <c r="C643" s="209" t="s">
        <v>89</v>
      </c>
      <c r="D643" s="276" t="s">
        <v>86</v>
      </c>
      <c r="E643" s="276" t="s">
        <v>86</v>
      </c>
      <c r="F643" s="183" t="s">
        <v>464</v>
      </c>
      <c r="G643" s="83">
        <v>0</v>
      </c>
      <c r="H643" s="83">
        <v>0</v>
      </c>
      <c r="I643" s="211">
        <v>0</v>
      </c>
      <c r="J643" s="211">
        <v>0</v>
      </c>
      <c r="K643" s="211">
        <v>0</v>
      </c>
      <c r="L643" s="211">
        <f t="shared" ref="L643" si="116">+L644</f>
        <v>97</v>
      </c>
      <c r="M643" s="211">
        <f t="shared" si="104"/>
        <v>97</v>
      </c>
      <c r="N643" s="206" t="s">
        <v>65</v>
      </c>
      <c r="P643" s="225"/>
    </row>
    <row r="644" spans="1:16" ht="13.5" thickBot="1" x14ac:dyDescent="0.25">
      <c r="A644" s="213"/>
      <c r="B644" s="221" t="s">
        <v>96</v>
      </c>
      <c r="C644" s="307"/>
      <c r="D644" s="214">
        <v>3419</v>
      </c>
      <c r="E644" s="214">
        <v>5222</v>
      </c>
      <c r="F644" s="75" t="s">
        <v>99</v>
      </c>
      <c r="G644" s="76">
        <v>0</v>
      </c>
      <c r="H644" s="76">
        <v>0</v>
      </c>
      <c r="I644" s="215">
        <v>0</v>
      </c>
      <c r="J644" s="217">
        <v>0</v>
      </c>
      <c r="K644" s="217">
        <v>0</v>
      </c>
      <c r="L644" s="217">
        <v>97</v>
      </c>
      <c r="M644" s="217">
        <f t="shared" si="104"/>
        <v>97</v>
      </c>
    </row>
    <row r="645" spans="1:16" ht="22.5" x14ac:dyDescent="0.2">
      <c r="A645" s="207" t="s">
        <v>82</v>
      </c>
      <c r="B645" s="208">
        <v>4210118</v>
      </c>
      <c r="C645" s="209" t="s">
        <v>89</v>
      </c>
      <c r="D645" s="276" t="s">
        <v>86</v>
      </c>
      <c r="E645" s="276" t="s">
        <v>86</v>
      </c>
      <c r="F645" s="183" t="s">
        <v>465</v>
      </c>
      <c r="G645" s="83">
        <v>0</v>
      </c>
      <c r="H645" s="83">
        <v>0</v>
      </c>
      <c r="I645" s="211">
        <v>0</v>
      </c>
      <c r="J645" s="211">
        <v>0</v>
      </c>
      <c r="K645" s="211">
        <v>0</v>
      </c>
      <c r="L645" s="211">
        <f t="shared" ref="L645" si="117">+L646</f>
        <v>58</v>
      </c>
      <c r="M645" s="211">
        <f t="shared" si="104"/>
        <v>58</v>
      </c>
      <c r="N645" s="206" t="s">
        <v>65</v>
      </c>
      <c r="P645" s="225"/>
    </row>
    <row r="646" spans="1:16" ht="13.5" thickBot="1" x14ac:dyDescent="0.25">
      <c r="A646" s="213"/>
      <c r="B646" s="221" t="s">
        <v>96</v>
      </c>
      <c r="C646" s="307"/>
      <c r="D646" s="214">
        <v>3419</v>
      </c>
      <c r="E646" s="214">
        <v>5222</v>
      </c>
      <c r="F646" s="75" t="s">
        <v>99</v>
      </c>
      <c r="G646" s="76">
        <v>0</v>
      </c>
      <c r="H646" s="76">
        <v>0</v>
      </c>
      <c r="I646" s="215">
        <v>0</v>
      </c>
      <c r="J646" s="217">
        <v>0</v>
      </c>
      <c r="K646" s="217">
        <v>0</v>
      </c>
      <c r="L646" s="217">
        <v>58</v>
      </c>
      <c r="M646" s="217">
        <f t="shared" si="104"/>
        <v>58</v>
      </c>
    </row>
    <row r="647" spans="1:16" ht="22.5" x14ac:dyDescent="0.2">
      <c r="A647" s="207" t="s">
        <v>82</v>
      </c>
      <c r="B647" s="208">
        <v>4210119</v>
      </c>
      <c r="C647" s="209" t="s">
        <v>89</v>
      </c>
      <c r="D647" s="276" t="s">
        <v>86</v>
      </c>
      <c r="E647" s="276" t="s">
        <v>86</v>
      </c>
      <c r="F647" s="183" t="s">
        <v>466</v>
      </c>
      <c r="G647" s="83">
        <v>0</v>
      </c>
      <c r="H647" s="83">
        <v>0</v>
      </c>
      <c r="I647" s="211">
        <v>0</v>
      </c>
      <c r="J647" s="211">
        <v>0</v>
      </c>
      <c r="K647" s="211">
        <v>0</v>
      </c>
      <c r="L647" s="211">
        <f t="shared" ref="L647" si="118">+L648</f>
        <v>97</v>
      </c>
      <c r="M647" s="211">
        <f t="shared" si="104"/>
        <v>97</v>
      </c>
      <c r="N647" s="206" t="s">
        <v>65</v>
      </c>
      <c r="P647" s="225"/>
    </row>
    <row r="648" spans="1:16" ht="13.5" thickBot="1" x14ac:dyDescent="0.25">
      <c r="A648" s="213"/>
      <c r="B648" s="221" t="s">
        <v>96</v>
      </c>
      <c r="C648" s="307"/>
      <c r="D648" s="214">
        <v>3419</v>
      </c>
      <c r="E648" s="214">
        <v>5222</v>
      </c>
      <c r="F648" s="75" t="s">
        <v>99</v>
      </c>
      <c r="G648" s="76">
        <v>0</v>
      </c>
      <c r="H648" s="76">
        <v>0</v>
      </c>
      <c r="I648" s="215">
        <v>0</v>
      </c>
      <c r="J648" s="217">
        <v>0</v>
      </c>
      <c r="K648" s="217">
        <v>0</v>
      </c>
      <c r="L648" s="217">
        <v>97</v>
      </c>
      <c r="M648" s="217">
        <f t="shared" si="104"/>
        <v>97</v>
      </c>
    </row>
    <row r="649" spans="1:16" ht="33.75" x14ac:dyDescent="0.2">
      <c r="A649" s="207" t="s">
        <v>82</v>
      </c>
      <c r="B649" s="208">
        <v>4210120</v>
      </c>
      <c r="C649" s="209" t="s">
        <v>89</v>
      </c>
      <c r="D649" s="276" t="s">
        <v>86</v>
      </c>
      <c r="E649" s="276" t="s">
        <v>86</v>
      </c>
      <c r="F649" s="183" t="s">
        <v>467</v>
      </c>
      <c r="G649" s="83">
        <v>0</v>
      </c>
      <c r="H649" s="83">
        <v>0</v>
      </c>
      <c r="I649" s="211">
        <v>0</v>
      </c>
      <c r="J649" s="211">
        <v>0</v>
      </c>
      <c r="K649" s="211">
        <v>0</v>
      </c>
      <c r="L649" s="211">
        <f t="shared" ref="L649" si="119">+L650</f>
        <v>71</v>
      </c>
      <c r="M649" s="211">
        <f t="shared" si="104"/>
        <v>71</v>
      </c>
      <c r="N649" s="206" t="s">
        <v>65</v>
      </c>
      <c r="P649" s="225"/>
    </row>
    <row r="650" spans="1:16" ht="13.5" thickBot="1" x14ac:dyDescent="0.25">
      <c r="A650" s="213"/>
      <c r="B650" s="221" t="s">
        <v>96</v>
      </c>
      <c r="C650" s="307"/>
      <c r="D650" s="214">
        <v>3419</v>
      </c>
      <c r="E650" s="214">
        <v>5222</v>
      </c>
      <c r="F650" s="75" t="s">
        <v>99</v>
      </c>
      <c r="G650" s="76">
        <v>0</v>
      </c>
      <c r="H650" s="76">
        <v>0</v>
      </c>
      <c r="I650" s="215">
        <v>0</v>
      </c>
      <c r="J650" s="217">
        <v>0</v>
      </c>
      <c r="K650" s="217">
        <v>0</v>
      </c>
      <c r="L650" s="217">
        <v>71</v>
      </c>
      <c r="M650" s="217">
        <f t="shared" si="104"/>
        <v>71</v>
      </c>
    </row>
    <row r="651" spans="1:16" ht="22.5" x14ac:dyDescent="0.2">
      <c r="A651" s="207" t="s">
        <v>82</v>
      </c>
      <c r="B651" s="208">
        <v>4210121</v>
      </c>
      <c r="C651" s="209" t="s">
        <v>89</v>
      </c>
      <c r="D651" s="276" t="s">
        <v>86</v>
      </c>
      <c r="E651" s="276" t="s">
        <v>86</v>
      </c>
      <c r="F651" s="183" t="s">
        <v>468</v>
      </c>
      <c r="G651" s="83">
        <v>0</v>
      </c>
      <c r="H651" s="83">
        <v>0</v>
      </c>
      <c r="I651" s="211">
        <v>0</v>
      </c>
      <c r="J651" s="211">
        <v>0</v>
      </c>
      <c r="K651" s="211">
        <v>0</v>
      </c>
      <c r="L651" s="211">
        <f t="shared" ref="L651" si="120">+L652</f>
        <v>65</v>
      </c>
      <c r="M651" s="211">
        <f t="shared" si="104"/>
        <v>65</v>
      </c>
      <c r="N651" s="206" t="s">
        <v>65</v>
      </c>
      <c r="P651" s="225"/>
    </row>
    <row r="652" spans="1:16" ht="13.5" thickBot="1" x14ac:dyDescent="0.25">
      <c r="A652" s="213"/>
      <c r="B652" s="221" t="s">
        <v>96</v>
      </c>
      <c r="C652" s="307"/>
      <c r="D652" s="214">
        <v>3419</v>
      </c>
      <c r="E652" s="214">
        <v>5222</v>
      </c>
      <c r="F652" s="75" t="s">
        <v>99</v>
      </c>
      <c r="G652" s="76">
        <v>0</v>
      </c>
      <c r="H652" s="76">
        <v>0</v>
      </c>
      <c r="I652" s="215">
        <v>0</v>
      </c>
      <c r="J652" s="217">
        <v>0</v>
      </c>
      <c r="K652" s="217">
        <v>0</v>
      </c>
      <c r="L652" s="217">
        <v>65</v>
      </c>
      <c r="M652" s="217">
        <f t="shared" si="104"/>
        <v>65</v>
      </c>
    </row>
    <row r="653" spans="1:16" ht="22.5" x14ac:dyDescent="0.2">
      <c r="A653" s="207" t="s">
        <v>82</v>
      </c>
      <c r="B653" s="208">
        <v>4210122</v>
      </c>
      <c r="C653" s="209" t="s">
        <v>89</v>
      </c>
      <c r="D653" s="276" t="s">
        <v>86</v>
      </c>
      <c r="E653" s="276" t="s">
        <v>86</v>
      </c>
      <c r="F653" s="183" t="s">
        <v>469</v>
      </c>
      <c r="G653" s="83">
        <v>0</v>
      </c>
      <c r="H653" s="83">
        <v>0</v>
      </c>
      <c r="I653" s="211">
        <v>0</v>
      </c>
      <c r="J653" s="211">
        <v>0</v>
      </c>
      <c r="K653" s="211">
        <v>0</v>
      </c>
      <c r="L653" s="211">
        <f t="shared" ref="L653" si="121">+L654</f>
        <v>40</v>
      </c>
      <c r="M653" s="211">
        <f t="shared" si="104"/>
        <v>40</v>
      </c>
      <c r="N653" s="206" t="s">
        <v>65</v>
      </c>
      <c r="P653" s="225"/>
    </row>
    <row r="654" spans="1:16" ht="13.5" thickBot="1" x14ac:dyDescent="0.25">
      <c r="A654" s="213"/>
      <c r="B654" s="221" t="s">
        <v>96</v>
      </c>
      <c r="C654" s="307"/>
      <c r="D654" s="214">
        <v>3419</v>
      </c>
      <c r="E654" s="214">
        <v>5222</v>
      </c>
      <c r="F654" s="75" t="s">
        <v>99</v>
      </c>
      <c r="G654" s="76">
        <v>0</v>
      </c>
      <c r="H654" s="76">
        <v>0</v>
      </c>
      <c r="I654" s="215">
        <v>0</v>
      </c>
      <c r="J654" s="217">
        <v>0</v>
      </c>
      <c r="K654" s="217">
        <v>0</v>
      </c>
      <c r="L654" s="217">
        <v>40</v>
      </c>
      <c r="M654" s="217">
        <f t="shared" si="104"/>
        <v>40</v>
      </c>
    </row>
    <row r="655" spans="1:16" ht="22.5" x14ac:dyDescent="0.2">
      <c r="A655" s="207" t="s">
        <v>82</v>
      </c>
      <c r="B655" s="208">
        <v>4210123</v>
      </c>
      <c r="C655" s="209" t="s">
        <v>89</v>
      </c>
      <c r="D655" s="276" t="s">
        <v>86</v>
      </c>
      <c r="E655" s="276" t="s">
        <v>86</v>
      </c>
      <c r="F655" s="183" t="s">
        <v>470</v>
      </c>
      <c r="G655" s="83">
        <v>0</v>
      </c>
      <c r="H655" s="83">
        <v>0</v>
      </c>
      <c r="I655" s="211">
        <v>0</v>
      </c>
      <c r="J655" s="211">
        <v>0</v>
      </c>
      <c r="K655" s="211">
        <v>0</v>
      </c>
      <c r="L655" s="211">
        <f t="shared" ref="L655" si="122">+L656</f>
        <v>67</v>
      </c>
      <c r="M655" s="211">
        <f t="shared" si="104"/>
        <v>67</v>
      </c>
      <c r="N655" s="206" t="s">
        <v>65</v>
      </c>
      <c r="P655" s="225"/>
    </row>
    <row r="656" spans="1:16" ht="13.5" thickBot="1" x14ac:dyDescent="0.25">
      <c r="A656" s="213"/>
      <c r="B656" s="221" t="s">
        <v>96</v>
      </c>
      <c r="C656" s="307"/>
      <c r="D656" s="214">
        <v>3419</v>
      </c>
      <c r="E656" s="214">
        <v>5222</v>
      </c>
      <c r="F656" s="75" t="s">
        <v>99</v>
      </c>
      <c r="G656" s="76">
        <v>0</v>
      </c>
      <c r="H656" s="76">
        <v>0</v>
      </c>
      <c r="I656" s="215">
        <v>0</v>
      </c>
      <c r="J656" s="217">
        <v>0</v>
      </c>
      <c r="K656" s="217">
        <v>0</v>
      </c>
      <c r="L656" s="217">
        <v>67</v>
      </c>
      <c r="M656" s="217">
        <f t="shared" si="104"/>
        <v>67</v>
      </c>
    </row>
    <row r="657" spans="1:16" ht="33.75" x14ac:dyDescent="0.2">
      <c r="A657" s="207" t="s">
        <v>82</v>
      </c>
      <c r="B657" s="208">
        <v>4210124</v>
      </c>
      <c r="C657" s="209" t="s">
        <v>89</v>
      </c>
      <c r="D657" s="276" t="s">
        <v>86</v>
      </c>
      <c r="E657" s="276" t="s">
        <v>86</v>
      </c>
      <c r="F657" s="183" t="s">
        <v>471</v>
      </c>
      <c r="G657" s="83">
        <v>0</v>
      </c>
      <c r="H657" s="83">
        <v>0</v>
      </c>
      <c r="I657" s="211">
        <v>0</v>
      </c>
      <c r="J657" s="211">
        <v>0</v>
      </c>
      <c r="K657" s="211">
        <v>0</v>
      </c>
      <c r="L657" s="211">
        <f t="shared" ref="L657" si="123">+L658</f>
        <v>97</v>
      </c>
      <c r="M657" s="211">
        <f t="shared" si="104"/>
        <v>97</v>
      </c>
      <c r="N657" s="206" t="s">
        <v>65</v>
      </c>
      <c r="P657" s="225"/>
    </row>
    <row r="658" spans="1:16" ht="13.5" thickBot="1" x14ac:dyDescent="0.25">
      <c r="A658" s="213"/>
      <c r="B658" s="221" t="s">
        <v>96</v>
      </c>
      <c r="C658" s="307"/>
      <c r="D658" s="214">
        <v>3419</v>
      </c>
      <c r="E658" s="214">
        <v>5222</v>
      </c>
      <c r="F658" s="75" t="s">
        <v>99</v>
      </c>
      <c r="G658" s="76">
        <v>0</v>
      </c>
      <c r="H658" s="76">
        <v>0</v>
      </c>
      <c r="I658" s="215">
        <v>0</v>
      </c>
      <c r="J658" s="217">
        <v>0</v>
      </c>
      <c r="K658" s="217">
        <v>0</v>
      </c>
      <c r="L658" s="217">
        <v>97</v>
      </c>
      <c r="M658" s="217">
        <f t="shared" si="104"/>
        <v>97</v>
      </c>
    </row>
    <row r="659" spans="1:16" ht="22.5" x14ac:dyDescent="0.2">
      <c r="A659" s="207" t="s">
        <v>82</v>
      </c>
      <c r="B659" s="208">
        <v>4210125</v>
      </c>
      <c r="C659" s="209" t="s">
        <v>89</v>
      </c>
      <c r="D659" s="276" t="s">
        <v>86</v>
      </c>
      <c r="E659" s="276" t="s">
        <v>86</v>
      </c>
      <c r="F659" s="183" t="s">
        <v>472</v>
      </c>
      <c r="G659" s="83">
        <v>0</v>
      </c>
      <c r="H659" s="83">
        <v>0</v>
      </c>
      <c r="I659" s="211">
        <v>0</v>
      </c>
      <c r="J659" s="211">
        <v>0</v>
      </c>
      <c r="K659" s="211">
        <v>0</v>
      </c>
      <c r="L659" s="211">
        <f t="shared" ref="L659" si="124">+L660</f>
        <v>97</v>
      </c>
      <c r="M659" s="211">
        <f t="shared" si="104"/>
        <v>97</v>
      </c>
      <c r="N659" s="206" t="s">
        <v>65</v>
      </c>
      <c r="P659" s="225"/>
    </row>
    <row r="660" spans="1:16" ht="13.5" thickBot="1" x14ac:dyDescent="0.25">
      <c r="A660" s="213"/>
      <c r="B660" s="221" t="s">
        <v>96</v>
      </c>
      <c r="C660" s="307"/>
      <c r="D660" s="214">
        <v>3419</v>
      </c>
      <c r="E660" s="214">
        <v>5222</v>
      </c>
      <c r="F660" s="75" t="s">
        <v>99</v>
      </c>
      <c r="G660" s="76">
        <v>0</v>
      </c>
      <c r="H660" s="76">
        <v>0</v>
      </c>
      <c r="I660" s="215">
        <v>0</v>
      </c>
      <c r="J660" s="217">
        <v>0</v>
      </c>
      <c r="K660" s="217">
        <v>0</v>
      </c>
      <c r="L660" s="217">
        <v>97</v>
      </c>
      <c r="M660" s="217">
        <f t="shared" si="104"/>
        <v>97</v>
      </c>
    </row>
    <row r="661" spans="1:16" ht="22.5" x14ac:dyDescent="0.2">
      <c r="A661" s="207" t="s">
        <v>82</v>
      </c>
      <c r="B661" s="208">
        <v>4210126</v>
      </c>
      <c r="C661" s="209" t="s">
        <v>89</v>
      </c>
      <c r="D661" s="276" t="s">
        <v>86</v>
      </c>
      <c r="E661" s="276" t="s">
        <v>86</v>
      </c>
      <c r="F661" s="183" t="s">
        <v>473</v>
      </c>
      <c r="G661" s="83">
        <v>0</v>
      </c>
      <c r="H661" s="83">
        <v>0</v>
      </c>
      <c r="I661" s="211">
        <v>0</v>
      </c>
      <c r="J661" s="211">
        <v>0</v>
      </c>
      <c r="K661" s="211">
        <v>0</v>
      </c>
      <c r="L661" s="211">
        <f t="shared" ref="L661" si="125">+L662</f>
        <v>97</v>
      </c>
      <c r="M661" s="211">
        <f t="shared" si="104"/>
        <v>97</v>
      </c>
      <c r="N661" s="206" t="s">
        <v>65</v>
      </c>
      <c r="P661" s="225"/>
    </row>
    <row r="662" spans="1:16" ht="13.5" thickBot="1" x14ac:dyDescent="0.25">
      <c r="A662" s="213"/>
      <c r="B662" s="221" t="s">
        <v>96</v>
      </c>
      <c r="C662" s="307"/>
      <c r="D662" s="214">
        <v>3419</v>
      </c>
      <c r="E662" s="214">
        <v>5222</v>
      </c>
      <c r="F662" s="75" t="s">
        <v>99</v>
      </c>
      <c r="G662" s="76">
        <v>0</v>
      </c>
      <c r="H662" s="76">
        <v>0</v>
      </c>
      <c r="I662" s="215">
        <v>0</v>
      </c>
      <c r="J662" s="217">
        <v>0</v>
      </c>
      <c r="K662" s="217">
        <v>0</v>
      </c>
      <c r="L662" s="217">
        <v>97</v>
      </c>
      <c r="M662" s="217">
        <f t="shared" si="104"/>
        <v>97</v>
      </c>
    </row>
    <row r="663" spans="1:16" ht="22.5" x14ac:dyDescent="0.2">
      <c r="A663" s="207" t="s">
        <v>82</v>
      </c>
      <c r="B663" s="208">
        <v>4210127</v>
      </c>
      <c r="C663" s="209" t="s">
        <v>89</v>
      </c>
      <c r="D663" s="276" t="s">
        <v>86</v>
      </c>
      <c r="E663" s="276" t="s">
        <v>86</v>
      </c>
      <c r="F663" s="183" t="s">
        <v>474</v>
      </c>
      <c r="G663" s="83">
        <v>0</v>
      </c>
      <c r="H663" s="83">
        <v>0</v>
      </c>
      <c r="I663" s="211">
        <v>0</v>
      </c>
      <c r="J663" s="211">
        <v>0</v>
      </c>
      <c r="K663" s="211">
        <v>0</v>
      </c>
      <c r="L663" s="211">
        <f t="shared" ref="L663" si="126">+L664</f>
        <v>65</v>
      </c>
      <c r="M663" s="211">
        <f t="shared" si="104"/>
        <v>65</v>
      </c>
      <c r="N663" s="206" t="s">
        <v>65</v>
      </c>
      <c r="P663" s="225"/>
    </row>
    <row r="664" spans="1:16" ht="13.5" thickBot="1" x14ac:dyDescent="0.25">
      <c r="A664" s="213"/>
      <c r="B664" s="221" t="s">
        <v>96</v>
      </c>
      <c r="C664" s="307"/>
      <c r="D664" s="214">
        <v>3419</v>
      </c>
      <c r="E664" s="214">
        <v>5222</v>
      </c>
      <c r="F664" s="75" t="s">
        <v>99</v>
      </c>
      <c r="G664" s="76">
        <v>0</v>
      </c>
      <c r="H664" s="76">
        <v>0</v>
      </c>
      <c r="I664" s="215">
        <v>0</v>
      </c>
      <c r="J664" s="217">
        <v>0</v>
      </c>
      <c r="K664" s="217">
        <v>0</v>
      </c>
      <c r="L664" s="217">
        <v>65</v>
      </c>
      <c r="M664" s="217">
        <f t="shared" si="104"/>
        <v>65</v>
      </c>
    </row>
    <row r="665" spans="1:16" ht="22.5" x14ac:dyDescent="0.2">
      <c r="A665" s="207" t="s">
        <v>82</v>
      </c>
      <c r="B665" s="208">
        <v>4210128</v>
      </c>
      <c r="C665" s="209" t="s">
        <v>89</v>
      </c>
      <c r="D665" s="276" t="s">
        <v>86</v>
      </c>
      <c r="E665" s="276" t="s">
        <v>86</v>
      </c>
      <c r="F665" s="183" t="s">
        <v>475</v>
      </c>
      <c r="G665" s="83">
        <v>0</v>
      </c>
      <c r="H665" s="83">
        <v>0</v>
      </c>
      <c r="I665" s="211">
        <v>0</v>
      </c>
      <c r="J665" s="211">
        <v>0</v>
      </c>
      <c r="K665" s="211">
        <v>0</v>
      </c>
      <c r="L665" s="211">
        <f t="shared" ref="L665" si="127">+L666</f>
        <v>45</v>
      </c>
      <c r="M665" s="211">
        <f t="shared" si="104"/>
        <v>45</v>
      </c>
      <c r="N665" s="206" t="s">
        <v>65</v>
      </c>
      <c r="P665" s="225"/>
    </row>
    <row r="666" spans="1:16" ht="13.5" thickBot="1" x14ac:dyDescent="0.25">
      <c r="A666" s="213"/>
      <c r="B666" s="221" t="s">
        <v>96</v>
      </c>
      <c r="C666" s="307"/>
      <c r="D666" s="214">
        <v>3419</v>
      </c>
      <c r="E666" s="214">
        <v>5222</v>
      </c>
      <c r="F666" s="75" t="s">
        <v>99</v>
      </c>
      <c r="G666" s="76">
        <v>0</v>
      </c>
      <c r="H666" s="76">
        <v>0</v>
      </c>
      <c r="I666" s="215">
        <v>0</v>
      </c>
      <c r="J666" s="217">
        <v>0</v>
      </c>
      <c r="K666" s="217">
        <v>0</v>
      </c>
      <c r="L666" s="217">
        <v>45</v>
      </c>
      <c r="M666" s="217">
        <f t="shared" si="104"/>
        <v>45</v>
      </c>
    </row>
    <row r="667" spans="1:16" ht="22.5" x14ac:dyDescent="0.2">
      <c r="A667" s="207" t="s">
        <v>82</v>
      </c>
      <c r="B667" s="208">
        <v>4210129</v>
      </c>
      <c r="C667" s="209" t="s">
        <v>89</v>
      </c>
      <c r="D667" s="276" t="s">
        <v>86</v>
      </c>
      <c r="E667" s="276" t="s">
        <v>86</v>
      </c>
      <c r="F667" s="183" t="s">
        <v>476</v>
      </c>
      <c r="G667" s="83">
        <v>0</v>
      </c>
      <c r="H667" s="83">
        <v>0</v>
      </c>
      <c r="I667" s="211">
        <v>0</v>
      </c>
      <c r="J667" s="211">
        <v>0</v>
      </c>
      <c r="K667" s="211">
        <v>0</v>
      </c>
      <c r="L667" s="211">
        <f t="shared" ref="L667" si="128">+L668</f>
        <v>97</v>
      </c>
      <c r="M667" s="211">
        <f t="shared" si="104"/>
        <v>97</v>
      </c>
      <c r="N667" s="206" t="s">
        <v>65</v>
      </c>
      <c r="P667" s="225"/>
    </row>
    <row r="668" spans="1:16" ht="13.5" thickBot="1" x14ac:dyDescent="0.25">
      <c r="A668" s="213"/>
      <c r="B668" s="221" t="s">
        <v>96</v>
      </c>
      <c r="C668" s="307"/>
      <c r="D668" s="214">
        <v>3419</v>
      </c>
      <c r="E668" s="214">
        <v>5222</v>
      </c>
      <c r="F668" s="75" t="s">
        <v>99</v>
      </c>
      <c r="G668" s="76">
        <v>0</v>
      </c>
      <c r="H668" s="76">
        <v>0</v>
      </c>
      <c r="I668" s="215">
        <v>0</v>
      </c>
      <c r="J668" s="217">
        <v>0</v>
      </c>
      <c r="K668" s="217">
        <v>0</v>
      </c>
      <c r="L668" s="217">
        <v>97</v>
      </c>
      <c r="M668" s="217">
        <f t="shared" si="104"/>
        <v>97</v>
      </c>
    </row>
    <row r="669" spans="1:16" ht="22.5" x14ac:dyDescent="0.2">
      <c r="A669" s="207" t="s">
        <v>82</v>
      </c>
      <c r="B669" s="208">
        <v>4210130</v>
      </c>
      <c r="C669" s="209" t="s">
        <v>89</v>
      </c>
      <c r="D669" s="276" t="s">
        <v>86</v>
      </c>
      <c r="E669" s="276" t="s">
        <v>86</v>
      </c>
      <c r="F669" s="183" t="s">
        <v>477</v>
      </c>
      <c r="G669" s="83">
        <v>0</v>
      </c>
      <c r="H669" s="83">
        <v>0</v>
      </c>
      <c r="I669" s="211">
        <v>0</v>
      </c>
      <c r="J669" s="211">
        <v>0</v>
      </c>
      <c r="K669" s="211">
        <v>0</v>
      </c>
      <c r="L669" s="211">
        <f t="shared" ref="L669" si="129">+L670</f>
        <v>78</v>
      </c>
      <c r="M669" s="211">
        <f t="shared" si="104"/>
        <v>78</v>
      </c>
      <c r="N669" s="206" t="s">
        <v>65</v>
      </c>
      <c r="P669" s="225"/>
    </row>
    <row r="670" spans="1:16" ht="13.5" thickBot="1" x14ac:dyDescent="0.25">
      <c r="A670" s="213"/>
      <c r="B670" s="221" t="s">
        <v>96</v>
      </c>
      <c r="C670" s="307"/>
      <c r="D670" s="214">
        <v>3419</v>
      </c>
      <c r="E670" s="214">
        <v>5222</v>
      </c>
      <c r="F670" s="75" t="s">
        <v>99</v>
      </c>
      <c r="G670" s="76">
        <v>0</v>
      </c>
      <c r="H670" s="76">
        <v>0</v>
      </c>
      <c r="I670" s="215">
        <v>0</v>
      </c>
      <c r="J670" s="217">
        <v>0</v>
      </c>
      <c r="K670" s="217">
        <v>0</v>
      </c>
      <c r="L670" s="217">
        <v>78</v>
      </c>
      <c r="M670" s="217">
        <f t="shared" si="104"/>
        <v>78</v>
      </c>
    </row>
    <row r="671" spans="1:16" ht="33.75" x14ac:dyDescent="0.2">
      <c r="A671" s="207" t="s">
        <v>82</v>
      </c>
      <c r="B671" s="208">
        <v>4210131</v>
      </c>
      <c r="C671" s="209" t="s">
        <v>89</v>
      </c>
      <c r="D671" s="276" t="s">
        <v>86</v>
      </c>
      <c r="E671" s="276" t="s">
        <v>86</v>
      </c>
      <c r="F671" s="183" t="s">
        <v>478</v>
      </c>
      <c r="G671" s="83">
        <v>0</v>
      </c>
      <c r="H671" s="83">
        <v>0</v>
      </c>
      <c r="I671" s="211">
        <v>0</v>
      </c>
      <c r="J671" s="211">
        <v>0</v>
      </c>
      <c r="K671" s="211">
        <v>0</v>
      </c>
      <c r="L671" s="211">
        <f t="shared" ref="L671" si="130">+L672</f>
        <v>97</v>
      </c>
      <c r="M671" s="211">
        <f t="shared" si="104"/>
        <v>97</v>
      </c>
      <c r="N671" s="206" t="s">
        <v>65</v>
      </c>
      <c r="P671" s="225"/>
    </row>
    <row r="672" spans="1:16" ht="13.5" thickBot="1" x14ac:dyDescent="0.25">
      <c r="A672" s="213"/>
      <c r="B672" s="221" t="s">
        <v>96</v>
      </c>
      <c r="C672" s="307"/>
      <c r="D672" s="214">
        <v>3419</v>
      </c>
      <c r="E672" s="214">
        <v>5222</v>
      </c>
      <c r="F672" s="75" t="s">
        <v>99</v>
      </c>
      <c r="G672" s="76">
        <v>0</v>
      </c>
      <c r="H672" s="76">
        <v>0</v>
      </c>
      <c r="I672" s="215">
        <v>0</v>
      </c>
      <c r="J672" s="217">
        <v>0</v>
      </c>
      <c r="K672" s="217">
        <v>0</v>
      </c>
      <c r="L672" s="217">
        <v>97</v>
      </c>
      <c r="M672" s="217">
        <f t="shared" si="104"/>
        <v>97</v>
      </c>
    </row>
    <row r="673" spans="1:16" ht="22.5" x14ac:dyDescent="0.2">
      <c r="A673" s="207" t="s">
        <v>82</v>
      </c>
      <c r="B673" s="208">
        <v>4210132</v>
      </c>
      <c r="C673" s="209" t="s">
        <v>89</v>
      </c>
      <c r="D673" s="276" t="s">
        <v>86</v>
      </c>
      <c r="E673" s="276" t="s">
        <v>86</v>
      </c>
      <c r="F673" s="183" t="s">
        <v>479</v>
      </c>
      <c r="G673" s="83">
        <v>0</v>
      </c>
      <c r="H673" s="83">
        <v>0</v>
      </c>
      <c r="I673" s="211">
        <v>0</v>
      </c>
      <c r="J673" s="211">
        <v>0</v>
      </c>
      <c r="K673" s="211">
        <v>0</v>
      </c>
      <c r="L673" s="211">
        <f t="shared" ref="L673" si="131">+L674</f>
        <v>91</v>
      </c>
      <c r="M673" s="211">
        <f t="shared" ref="M673:M688" si="132">+K673+L673</f>
        <v>91</v>
      </c>
      <c r="N673" s="206" t="s">
        <v>65</v>
      </c>
      <c r="P673" s="225"/>
    </row>
    <row r="674" spans="1:16" ht="13.5" thickBot="1" x14ac:dyDescent="0.25">
      <c r="A674" s="213"/>
      <c r="B674" s="221" t="s">
        <v>96</v>
      </c>
      <c r="C674" s="307"/>
      <c r="D674" s="214">
        <v>3419</v>
      </c>
      <c r="E674" s="214">
        <v>5222</v>
      </c>
      <c r="F674" s="75" t="s">
        <v>99</v>
      </c>
      <c r="G674" s="76">
        <v>0</v>
      </c>
      <c r="H674" s="76">
        <v>0</v>
      </c>
      <c r="I674" s="215">
        <v>0</v>
      </c>
      <c r="J674" s="217">
        <v>0</v>
      </c>
      <c r="K674" s="217">
        <v>0</v>
      </c>
      <c r="L674" s="217">
        <v>91</v>
      </c>
      <c r="M674" s="217">
        <f t="shared" si="132"/>
        <v>91</v>
      </c>
    </row>
    <row r="675" spans="1:16" ht="22.5" x14ac:dyDescent="0.2">
      <c r="A675" s="207" t="s">
        <v>82</v>
      </c>
      <c r="B675" s="208">
        <v>4210133</v>
      </c>
      <c r="C675" s="209" t="s">
        <v>89</v>
      </c>
      <c r="D675" s="276" t="s">
        <v>86</v>
      </c>
      <c r="E675" s="276" t="s">
        <v>86</v>
      </c>
      <c r="F675" s="183" t="s">
        <v>480</v>
      </c>
      <c r="G675" s="83">
        <v>0</v>
      </c>
      <c r="H675" s="83">
        <v>0</v>
      </c>
      <c r="I675" s="211">
        <v>0</v>
      </c>
      <c r="J675" s="211">
        <v>0</v>
      </c>
      <c r="K675" s="211">
        <v>0</v>
      </c>
      <c r="L675" s="211">
        <f t="shared" ref="L675" si="133">+L676</f>
        <v>40</v>
      </c>
      <c r="M675" s="211">
        <f t="shared" si="132"/>
        <v>40</v>
      </c>
      <c r="N675" s="206" t="s">
        <v>65</v>
      </c>
      <c r="P675" s="225"/>
    </row>
    <row r="676" spans="1:16" ht="13.5" thickBot="1" x14ac:dyDescent="0.25">
      <c r="A676" s="213"/>
      <c r="B676" s="221" t="s">
        <v>96</v>
      </c>
      <c r="C676" s="307"/>
      <c r="D676" s="214">
        <v>3419</v>
      </c>
      <c r="E676" s="214">
        <v>5222</v>
      </c>
      <c r="F676" s="75" t="s">
        <v>99</v>
      </c>
      <c r="G676" s="76">
        <v>0</v>
      </c>
      <c r="H676" s="76">
        <v>0</v>
      </c>
      <c r="I676" s="215">
        <v>0</v>
      </c>
      <c r="J676" s="217">
        <v>0</v>
      </c>
      <c r="K676" s="217">
        <v>0</v>
      </c>
      <c r="L676" s="217">
        <v>40</v>
      </c>
      <c r="M676" s="217">
        <f t="shared" si="132"/>
        <v>40</v>
      </c>
    </row>
    <row r="677" spans="1:16" ht="22.5" x14ac:dyDescent="0.2">
      <c r="A677" s="207" t="s">
        <v>82</v>
      </c>
      <c r="B677" s="208">
        <v>4210134</v>
      </c>
      <c r="C677" s="209" t="s">
        <v>89</v>
      </c>
      <c r="D677" s="276" t="s">
        <v>86</v>
      </c>
      <c r="E677" s="276" t="s">
        <v>86</v>
      </c>
      <c r="F677" s="183" t="s">
        <v>481</v>
      </c>
      <c r="G677" s="83">
        <v>0</v>
      </c>
      <c r="H677" s="83">
        <v>0</v>
      </c>
      <c r="I677" s="211">
        <v>0</v>
      </c>
      <c r="J677" s="211">
        <v>0</v>
      </c>
      <c r="K677" s="211">
        <v>0</v>
      </c>
      <c r="L677" s="211">
        <f t="shared" ref="L677" si="134">+L678</f>
        <v>40</v>
      </c>
      <c r="M677" s="211">
        <f t="shared" si="132"/>
        <v>40</v>
      </c>
      <c r="N677" s="206" t="s">
        <v>65</v>
      </c>
      <c r="P677" s="225"/>
    </row>
    <row r="678" spans="1:16" ht="13.5" thickBot="1" x14ac:dyDescent="0.25">
      <c r="A678" s="213"/>
      <c r="B678" s="221" t="s">
        <v>96</v>
      </c>
      <c r="C678" s="307"/>
      <c r="D678" s="214">
        <v>3419</v>
      </c>
      <c r="E678" s="214">
        <v>5222</v>
      </c>
      <c r="F678" s="75" t="s">
        <v>99</v>
      </c>
      <c r="G678" s="76">
        <v>0</v>
      </c>
      <c r="H678" s="76">
        <v>0</v>
      </c>
      <c r="I678" s="215">
        <v>0</v>
      </c>
      <c r="J678" s="217">
        <v>0</v>
      </c>
      <c r="K678" s="217">
        <v>0</v>
      </c>
      <c r="L678" s="217">
        <v>40</v>
      </c>
      <c r="M678" s="217">
        <f t="shared" si="132"/>
        <v>40</v>
      </c>
    </row>
    <row r="679" spans="1:16" ht="22.5" x14ac:dyDescent="0.2">
      <c r="A679" s="207" t="s">
        <v>82</v>
      </c>
      <c r="B679" s="208">
        <v>4210135</v>
      </c>
      <c r="C679" s="209" t="s">
        <v>89</v>
      </c>
      <c r="D679" s="276" t="s">
        <v>86</v>
      </c>
      <c r="E679" s="276" t="s">
        <v>86</v>
      </c>
      <c r="F679" s="183" t="s">
        <v>482</v>
      </c>
      <c r="G679" s="83">
        <v>0</v>
      </c>
      <c r="H679" s="83">
        <v>0</v>
      </c>
      <c r="I679" s="211">
        <v>0</v>
      </c>
      <c r="J679" s="211">
        <v>0</v>
      </c>
      <c r="K679" s="211">
        <v>0</v>
      </c>
      <c r="L679" s="211">
        <f t="shared" ref="L679" si="135">+L680</f>
        <v>97</v>
      </c>
      <c r="M679" s="211">
        <f t="shared" si="132"/>
        <v>97</v>
      </c>
      <c r="N679" s="206" t="s">
        <v>65</v>
      </c>
      <c r="P679" s="225"/>
    </row>
    <row r="680" spans="1:16" ht="13.5" thickBot="1" x14ac:dyDescent="0.25">
      <c r="A680" s="213"/>
      <c r="B680" s="221" t="s">
        <v>96</v>
      </c>
      <c r="C680" s="307"/>
      <c r="D680" s="214">
        <v>3419</v>
      </c>
      <c r="E680" s="214">
        <v>5222</v>
      </c>
      <c r="F680" s="75" t="s">
        <v>99</v>
      </c>
      <c r="G680" s="76">
        <v>0</v>
      </c>
      <c r="H680" s="76">
        <v>0</v>
      </c>
      <c r="I680" s="215">
        <v>0</v>
      </c>
      <c r="J680" s="217">
        <v>0</v>
      </c>
      <c r="K680" s="217">
        <v>0</v>
      </c>
      <c r="L680" s="217">
        <v>97</v>
      </c>
      <c r="M680" s="217">
        <f t="shared" si="132"/>
        <v>97</v>
      </c>
    </row>
    <row r="681" spans="1:16" ht="22.5" x14ac:dyDescent="0.2">
      <c r="A681" s="207" t="s">
        <v>82</v>
      </c>
      <c r="B681" s="208">
        <v>4210136</v>
      </c>
      <c r="C681" s="209" t="s">
        <v>89</v>
      </c>
      <c r="D681" s="276" t="s">
        <v>86</v>
      </c>
      <c r="E681" s="276" t="s">
        <v>86</v>
      </c>
      <c r="F681" s="183" t="s">
        <v>483</v>
      </c>
      <c r="G681" s="83">
        <v>0</v>
      </c>
      <c r="H681" s="83">
        <v>0</v>
      </c>
      <c r="I681" s="211">
        <v>0</v>
      </c>
      <c r="J681" s="211">
        <v>0</v>
      </c>
      <c r="K681" s="211">
        <v>0</v>
      </c>
      <c r="L681" s="211">
        <f t="shared" ref="L681" si="136">+L682</f>
        <v>61</v>
      </c>
      <c r="M681" s="211">
        <f t="shared" si="132"/>
        <v>61</v>
      </c>
      <c r="N681" s="206" t="s">
        <v>65</v>
      </c>
      <c r="P681" s="225"/>
    </row>
    <row r="682" spans="1:16" ht="13.5" thickBot="1" x14ac:dyDescent="0.25">
      <c r="A682" s="213"/>
      <c r="B682" s="221" t="s">
        <v>96</v>
      </c>
      <c r="C682" s="307"/>
      <c r="D682" s="214">
        <v>3419</v>
      </c>
      <c r="E682" s="214">
        <v>5222</v>
      </c>
      <c r="F682" s="75" t="s">
        <v>99</v>
      </c>
      <c r="G682" s="76">
        <v>0</v>
      </c>
      <c r="H682" s="76">
        <v>0</v>
      </c>
      <c r="I682" s="215">
        <v>0</v>
      </c>
      <c r="J682" s="217">
        <v>0</v>
      </c>
      <c r="K682" s="217">
        <v>0</v>
      </c>
      <c r="L682" s="217">
        <v>61</v>
      </c>
      <c r="M682" s="217">
        <f t="shared" si="132"/>
        <v>61</v>
      </c>
    </row>
    <row r="683" spans="1:16" ht="33.75" x14ac:dyDescent="0.2">
      <c r="A683" s="207" t="s">
        <v>82</v>
      </c>
      <c r="B683" s="208">
        <v>4210137</v>
      </c>
      <c r="C683" s="209" t="s">
        <v>89</v>
      </c>
      <c r="D683" s="276" t="s">
        <v>86</v>
      </c>
      <c r="E683" s="276" t="s">
        <v>86</v>
      </c>
      <c r="F683" s="183" t="s">
        <v>484</v>
      </c>
      <c r="G683" s="83">
        <v>0</v>
      </c>
      <c r="H683" s="83">
        <v>0</v>
      </c>
      <c r="I683" s="211">
        <v>0</v>
      </c>
      <c r="J683" s="211">
        <v>0</v>
      </c>
      <c r="K683" s="211">
        <v>0</v>
      </c>
      <c r="L683" s="211">
        <f t="shared" ref="L683" si="137">+L684</f>
        <v>58</v>
      </c>
      <c r="M683" s="211">
        <f t="shared" si="132"/>
        <v>58</v>
      </c>
      <c r="N683" s="206" t="s">
        <v>65</v>
      </c>
      <c r="P683" s="225"/>
    </row>
    <row r="684" spans="1:16" ht="13.5" thickBot="1" x14ac:dyDescent="0.25">
      <c r="A684" s="213"/>
      <c r="B684" s="221" t="s">
        <v>96</v>
      </c>
      <c r="C684" s="307"/>
      <c r="D684" s="214">
        <v>3419</v>
      </c>
      <c r="E684" s="214">
        <v>5222</v>
      </c>
      <c r="F684" s="75" t="s">
        <v>99</v>
      </c>
      <c r="G684" s="76">
        <v>0</v>
      </c>
      <c r="H684" s="76">
        <v>0</v>
      </c>
      <c r="I684" s="215">
        <v>0</v>
      </c>
      <c r="J684" s="217">
        <v>0</v>
      </c>
      <c r="K684" s="217">
        <v>0</v>
      </c>
      <c r="L684" s="217">
        <v>58</v>
      </c>
      <c r="M684" s="217">
        <f t="shared" si="132"/>
        <v>58</v>
      </c>
    </row>
    <row r="685" spans="1:16" ht="33.75" x14ac:dyDescent="0.2">
      <c r="A685" s="207" t="s">
        <v>82</v>
      </c>
      <c r="B685" s="208">
        <v>4210138</v>
      </c>
      <c r="C685" s="209" t="s">
        <v>89</v>
      </c>
      <c r="D685" s="276" t="s">
        <v>86</v>
      </c>
      <c r="E685" s="276" t="s">
        <v>86</v>
      </c>
      <c r="F685" s="183" t="s">
        <v>485</v>
      </c>
      <c r="G685" s="83">
        <v>0</v>
      </c>
      <c r="H685" s="83">
        <v>0</v>
      </c>
      <c r="I685" s="211">
        <v>0</v>
      </c>
      <c r="J685" s="211">
        <v>0</v>
      </c>
      <c r="K685" s="211">
        <v>0</v>
      </c>
      <c r="L685" s="211">
        <f t="shared" ref="L685" si="138">+L686</f>
        <v>97</v>
      </c>
      <c r="M685" s="211">
        <f t="shared" si="132"/>
        <v>97</v>
      </c>
      <c r="N685" s="206" t="s">
        <v>65</v>
      </c>
      <c r="P685" s="225"/>
    </row>
    <row r="686" spans="1:16" ht="13.5" thickBot="1" x14ac:dyDescent="0.25">
      <c r="A686" s="213"/>
      <c r="B686" s="221" t="s">
        <v>96</v>
      </c>
      <c r="C686" s="307"/>
      <c r="D686" s="214">
        <v>3419</v>
      </c>
      <c r="E686" s="214">
        <v>5222</v>
      </c>
      <c r="F686" s="75" t="s">
        <v>99</v>
      </c>
      <c r="G686" s="76">
        <v>0</v>
      </c>
      <c r="H686" s="76">
        <v>0</v>
      </c>
      <c r="I686" s="215">
        <v>0</v>
      </c>
      <c r="J686" s="217">
        <v>0</v>
      </c>
      <c r="K686" s="217">
        <v>0</v>
      </c>
      <c r="L686" s="217">
        <v>97</v>
      </c>
      <c r="M686" s="217">
        <f t="shared" si="132"/>
        <v>97</v>
      </c>
    </row>
    <row r="687" spans="1:16" ht="22.5" x14ac:dyDescent="0.2">
      <c r="A687" s="207" t="s">
        <v>82</v>
      </c>
      <c r="B687" s="208">
        <v>4210139</v>
      </c>
      <c r="C687" s="209" t="s">
        <v>89</v>
      </c>
      <c r="D687" s="276" t="s">
        <v>86</v>
      </c>
      <c r="E687" s="276" t="s">
        <v>86</v>
      </c>
      <c r="F687" s="183" t="s">
        <v>486</v>
      </c>
      <c r="G687" s="83">
        <v>0</v>
      </c>
      <c r="H687" s="83">
        <v>0</v>
      </c>
      <c r="I687" s="211">
        <v>0</v>
      </c>
      <c r="J687" s="211">
        <v>0</v>
      </c>
      <c r="K687" s="211">
        <v>0</v>
      </c>
      <c r="L687" s="211">
        <f t="shared" ref="L687" si="139">+L688</f>
        <v>97</v>
      </c>
      <c r="M687" s="211">
        <f t="shared" si="132"/>
        <v>97</v>
      </c>
      <c r="N687" s="206" t="s">
        <v>65</v>
      </c>
      <c r="P687" s="225"/>
    </row>
    <row r="688" spans="1:16" ht="13.5" thickBot="1" x14ac:dyDescent="0.25">
      <c r="A688" s="213"/>
      <c r="B688" s="221" t="s">
        <v>96</v>
      </c>
      <c r="C688" s="307"/>
      <c r="D688" s="214">
        <v>3419</v>
      </c>
      <c r="E688" s="214">
        <v>5222</v>
      </c>
      <c r="F688" s="75" t="s">
        <v>99</v>
      </c>
      <c r="G688" s="76">
        <v>0</v>
      </c>
      <c r="H688" s="76">
        <v>0</v>
      </c>
      <c r="I688" s="215">
        <v>0</v>
      </c>
      <c r="J688" s="217">
        <v>0</v>
      </c>
      <c r="K688" s="217">
        <v>0</v>
      </c>
      <c r="L688" s="217">
        <v>97</v>
      </c>
      <c r="M688" s="217">
        <f t="shared" si="132"/>
        <v>97</v>
      </c>
    </row>
    <row r="689" spans="1:14" ht="13.5" thickBot="1" x14ac:dyDescent="0.25">
      <c r="A689" s="145" t="s">
        <v>82</v>
      </c>
      <c r="B689" s="314" t="s">
        <v>487</v>
      </c>
      <c r="C689" s="315"/>
      <c r="D689" s="315" t="s">
        <v>86</v>
      </c>
      <c r="E689" s="315" t="s">
        <v>86</v>
      </c>
      <c r="F689" s="146" t="s">
        <v>488</v>
      </c>
      <c r="G689" s="147">
        <f>G690+G692+G694+G696+G698+G700</f>
        <v>400</v>
      </c>
      <c r="H689" s="147">
        <f t="shared" ref="H689:I689" si="140">H690+H692+H694+H696+H698+H700</f>
        <v>170.72221000000002</v>
      </c>
      <c r="I689" s="147">
        <f t="shared" si="140"/>
        <v>570.72221000000002</v>
      </c>
      <c r="J689" s="61">
        <v>0</v>
      </c>
      <c r="K689" s="61">
        <f t="shared" si="106"/>
        <v>570.72221000000002</v>
      </c>
      <c r="L689" s="61">
        <f>SUM(L702:L717)/2+L690</f>
        <v>-103.72221000000002</v>
      </c>
      <c r="M689" s="61">
        <f>+K689+L689</f>
        <v>467</v>
      </c>
      <c r="N689" s="206" t="s">
        <v>65</v>
      </c>
    </row>
    <row r="690" spans="1:14" x14ac:dyDescent="0.2">
      <c r="A690" s="274" t="s">
        <v>82</v>
      </c>
      <c r="B690" s="109" t="s">
        <v>489</v>
      </c>
      <c r="C690" s="308" t="s">
        <v>89</v>
      </c>
      <c r="D690" s="228" t="s">
        <v>86</v>
      </c>
      <c r="E690" s="228" t="s">
        <v>86</v>
      </c>
      <c r="F690" s="229" t="s">
        <v>488</v>
      </c>
      <c r="G690" s="184">
        <v>400</v>
      </c>
      <c r="H690" s="184">
        <f>H691</f>
        <v>103.72221</v>
      </c>
      <c r="I690" s="184">
        <f>G690+H690</f>
        <v>503.72221000000002</v>
      </c>
      <c r="J690" s="219">
        <v>0</v>
      </c>
      <c r="K690" s="219">
        <f t="shared" si="106"/>
        <v>503.72221000000002</v>
      </c>
      <c r="L690" s="211">
        <f>+L691</f>
        <v>-499.72221000000002</v>
      </c>
      <c r="M690" s="211">
        <f t="shared" ref="M690:M717" si="141">+K690+L690</f>
        <v>4</v>
      </c>
      <c r="N690" s="206" t="s">
        <v>65</v>
      </c>
    </row>
    <row r="691" spans="1:14" ht="13.5" thickBot="1" x14ac:dyDescent="0.25">
      <c r="A691" s="310"/>
      <c r="B691" s="285"/>
      <c r="C691" s="311"/>
      <c r="D691" s="232">
        <v>3419</v>
      </c>
      <c r="E691" s="232">
        <v>5901</v>
      </c>
      <c r="F691" s="233" t="s">
        <v>91</v>
      </c>
      <c r="G691" s="76">
        <v>400</v>
      </c>
      <c r="H691" s="76">
        <v>103.72221</v>
      </c>
      <c r="I691" s="189">
        <f>G691+H691</f>
        <v>503.72221000000002</v>
      </c>
      <c r="J691" s="216">
        <v>0</v>
      </c>
      <c r="K691" s="220">
        <f t="shared" si="106"/>
        <v>503.72221000000002</v>
      </c>
      <c r="L691" s="220">
        <v>-499.72221000000002</v>
      </c>
      <c r="M691" s="220">
        <f t="shared" si="141"/>
        <v>4</v>
      </c>
    </row>
    <row r="692" spans="1:14" ht="45" x14ac:dyDescent="0.2">
      <c r="A692" s="274" t="s">
        <v>82</v>
      </c>
      <c r="B692" s="109">
        <v>3060010</v>
      </c>
      <c r="C692" s="275" t="s">
        <v>89</v>
      </c>
      <c r="D692" s="276" t="s">
        <v>86</v>
      </c>
      <c r="E692" s="109" t="s">
        <v>86</v>
      </c>
      <c r="F692" s="183" t="s">
        <v>490</v>
      </c>
      <c r="G692" s="211">
        <v>0</v>
      </c>
      <c r="H692" s="211">
        <v>11</v>
      </c>
      <c r="I692" s="211">
        <f>+G692+H692</f>
        <v>11</v>
      </c>
      <c r="J692" s="212">
        <v>0</v>
      </c>
      <c r="K692" s="211">
        <f t="shared" si="106"/>
        <v>11</v>
      </c>
      <c r="L692" s="211">
        <v>0</v>
      </c>
      <c r="M692" s="211">
        <f t="shared" si="141"/>
        <v>11</v>
      </c>
    </row>
    <row r="693" spans="1:14" ht="13.5" thickBot="1" x14ac:dyDescent="0.25">
      <c r="A693" s="71"/>
      <c r="B693" s="197"/>
      <c r="C693" s="246"/>
      <c r="D693" s="196">
        <v>3419</v>
      </c>
      <c r="E693" s="197">
        <v>5222</v>
      </c>
      <c r="F693" s="158" t="s">
        <v>99</v>
      </c>
      <c r="G693" s="159">
        <v>0</v>
      </c>
      <c r="H693" s="159">
        <v>11</v>
      </c>
      <c r="I693" s="159">
        <f>+G693+H693</f>
        <v>11</v>
      </c>
      <c r="J693" s="78">
        <v>0</v>
      </c>
      <c r="K693" s="218">
        <f t="shared" si="106"/>
        <v>11</v>
      </c>
      <c r="L693" s="218">
        <v>0</v>
      </c>
      <c r="M693" s="218">
        <f t="shared" si="141"/>
        <v>11</v>
      </c>
    </row>
    <row r="694" spans="1:14" ht="22.5" x14ac:dyDescent="0.2">
      <c r="A694" s="79" t="s">
        <v>82</v>
      </c>
      <c r="B694" s="227">
        <v>3060011</v>
      </c>
      <c r="C694" s="162" t="s">
        <v>89</v>
      </c>
      <c r="D694" s="243" t="s">
        <v>86</v>
      </c>
      <c r="E694" s="227" t="s">
        <v>86</v>
      </c>
      <c r="F694" s="244" t="s">
        <v>491</v>
      </c>
      <c r="G694" s="245">
        <v>0</v>
      </c>
      <c r="H694" s="245">
        <v>8</v>
      </c>
      <c r="I694" s="245">
        <f>+G694+H694</f>
        <v>8</v>
      </c>
      <c r="J694" s="85">
        <v>0</v>
      </c>
      <c r="K694" s="70">
        <f t="shared" si="106"/>
        <v>8</v>
      </c>
      <c r="L694" s="70">
        <v>0</v>
      </c>
      <c r="M694" s="70">
        <f t="shared" si="141"/>
        <v>8</v>
      </c>
    </row>
    <row r="695" spans="1:14" ht="13.5" thickBot="1" x14ac:dyDescent="0.25">
      <c r="A695" s="71"/>
      <c r="B695" s="197"/>
      <c r="C695" s="246"/>
      <c r="D695" s="196">
        <v>3419</v>
      </c>
      <c r="E695" s="197">
        <v>5222</v>
      </c>
      <c r="F695" s="158" t="s">
        <v>99</v>
      </c>
      <c r="G695" s="159">
        <v>0</v>
      </c>
      <c r="H695" s="159">
        <v>8</v>
      </c>
      <c r="I695" s="159">
        <f>+G695+H695</f>
        <v>8</v>
      </c>
      <c r="J695" s="78">
        <v>0</v>
      </c>
      <c r="K695" s="144">
        <f t="shared" si="106"/>
        <v>8</v>
      </c>
      <c r="L695" s="144">
        <v>0</v>
      </c>
      <c r="M695" s="144">
        <f t="shared" si="141"/>
        <v>8</v>
      </c>
    </row>
    <row r="696" spans="1:14" ht="45" x14ac:dyDescent="0.2">
      <c r="A696" s="79" t="s">
        <v>82</v>
      </c>
      <c r="B696" s="227">
        <v>3060013</v>
      </c>
      <c r="C696" s="162" t="s">
        <v>89</v>
      </c>
      <c r="D696" s="243" t="s">
        <v>86</v>
      </c>
      <c r="E696" s="227" t="s">
        <v>86</v>
      </c>
      <c r="F696" s="244" t="s">
        <v>492</v>
      </c>
      <c r="G696" s="245">
        <v>0</v>
      </c>
      <c r="H696" s="245">
        <v>7</v>
      </c>
      <c r="I696" s="245">
        <f t="shared" ref="I696:I701" si="142">+G696+H696</f>
        <v>7</v>
      </c>
      <c r="J696" s="85">
        <v>0</v>
      </c>
      <c r="K696" s="84">
        <f t="shared" si="106"/>
        <v>7</v>
      </c>
      <c r="L696" s="84">
        <v>0</v>
      </c>
      <c r="M696" s="84">
        <f t="shared" si="141"/>
        <v>7</v>
      </c>
    </row>
    <row r="697" spans="1:14" ht="13.5" thickBot="1" x14ac:dyDescent="0.25">
      <c r="A697" s="71"/>
      <c r="B697" s="197"/>
      <c r="C697" s="246"/>
      <c r="D697" s="196">
        <v>3419</v>
      </c>
      <c r="E697" s="197">
        <v>5222</v>
      </c>
      <c r="F697" s="158" t="s">
        <v>99</v>
      </c>
      <c r="G697" s="159">
        <v>0</v>
      </c>
      <c r="H697" s="159">
        <v>7</v>
      </c>
      <c r="I697" s="159">
        <f t="shared" si="142"/>
        <v>7</v>
      </c>
      <c r="J697" s="78">
        <v>0</v>
      </c>
      <c r="K697" s="218">
        <f t="shared" si="106"/>
        <v>7</v>
      </c>
      <c r="L697" s="218">
        <v>0</v>
      </c>
      <c r="M697" s="218">
        <f t="shared" si="141"/>
        <v>7</v>
      </c>
    </row>
    <row r="698" spans="1:14" ht="22.5" x14ac:dyDescent="0.2">
      <c r="A698" s="79" t="s">
        <v>82</v>
      </c>
      <c r="B698" s="227">
        <v>3060023</v>
      </c>
      <c r="C698" s="162" t="s">
        <v>89</v>
      </c>
      <c r="D698" s="243" t="s">
        <v>86</v>
      </c>
      <c r="E698" s="227" t="s">
        <v>86</v>
      </c>
      <c r="F698" s="244" t="s">
        <v>493</v>
      </c>
      <c r="G698" s="245">
        <v>0</v>
      </c>
      <c r="H698" s="245">
        <v>21</v>
      </c>
      <c r="I698" s="245">
        <f t="shared" si="142"/>
        <v>21</v>
      </c>
      <c r="J698" s="85">
        <v>0</v>
      </c>
      <c r="K698" s="70">
        <f t="shared" si="106"/>
        <v>21</v>
      </c>
      <c r="L698" s="70">
        <v>0</v>
      </c>
      <c r="M698" s="70">
        <f t="shared" si="141"/>
        <v>21</v>
      </c>
    </row>
    <row r="699" spans="1:14" ht="13.5" thickBot="1" x14ac:dyDescent="0.25">
      <c r="A699" s="71"/>
      <c r="B699" s="197"/>
      <c r="C699" s="246"/>
      <c r="D699" s="196">
        <v>3419</v>
      </c>
      <c r="E699" s="197">
        <v>5222</v>
      </c>
      <c r="F699" s="158" t="s">
        <v>99</v>
      </c>
      <c r="G699" s="159">
        <v>0</v>
      </c>
      <c r="H699" s="159">
        <v>21</v>
      </c>
      <c r="I699" s="159">
        <f t="shared" si="142"/>
        <v>21</v>
      </c>
      <c r="J699" s="78">
        <v>0</v>
      </c>
      <c r="K699" s="144">
        <f t="shared" si="106"/>
        <v>21</v>
      </c>
      <c r="L699" s="144">
        <v>0</v>
      </c>
      <c r="M699" s="144">
        <f t="shared" si="141"/>
        <v>21</v>
      </c>
    </row>
    <row r="700" spans="1:14" ht="33.75" x14ac:dyDescent="0.2">
      <c r="A700" s="79" t="s">
        <v>82</v>
      </c>
      <c r="B700" s="227">
        <v>3060033</v>
      </c>
      <c r="C700" s="162" t="s">
        <v>494</v>
      </c>
      <c r="D700" s="243" t="s">
        <v>86</v>
      </c>
      <c r="E700" s="227" t="s">
        <v>86</v>
      </c>
      <c r="F700" s="244" t="s">
        <v>495</v>
      </c>
      <c r="G700" s="245">
        <v>0</v>
      </c>
      <c r="H700" s="245">
        <v>20</v>
      </c>
      <c r="I700" s="245">
        <f t="shared" si="142"/>
        <v>20</v>
      </c>
      <c r="J700" s="85">
        <v>0</v>
      </c>
      <c r="K700" s="84">
        <f t="shared" si="106"/>
        <v>20</v>
      </c>
      <c r="L700" s="84">
        <v>0</v>
      </c>
      <c r="M700" s="84">
        <f t="shared" si="141"/>
        <v>20</v>
      </c>
    </row>
    <row r="701" spans="1:14" ht="13.5" thickBot="1" x14ac:dyDescent="0.25">
      <c r="A701" s="71"/>
      <c r="B701" s="197"/>
      <c r="C701" s="246"/>
      <c r="D701" s="196">
        <v>3419</v>
      </c>
      <c r="E701" s="197">
        <v>5321</v>
      </c>
      <c r="F701" s="158" t="s">
        <v>97</v>
      </c>
      <c r="G701" s="159">
        <v>0</v>
      </c>
      <c r="H701" s="159">
        <v>20</v>
      </c>
      <c r="I701" s="159">
        <f t="shared" si="142"/>
        <v>20</v>
      </c>
      <c r="J701" s="144">
        <v>0</v>
      </c>
      <c r="K701" s="218">
        <f t="shared" si="106"/>
        <v>20</v>
      </c>
      <c r="L701" s="218">
        <v>0</v>
      </c>
      <c r="M701" s="218">
        <f t="shared" si="141"/>
        <v>20</v>
      </c>
    </row>
    <row r="702" spans="1:14" ht="22.5" x14ac:dyDescent="0.2">
      <c r="A702" s="207" t="s">
        <v>82</v>
      </c>
      <c r="B702" s="208">
        <v>4220001</v>
      </c>
      <c r="C702" s="209" t="s">
        <v>89</v>
      </c>
      <c r="D702" s="276" t="s">
        <v>86</v>
      </c>
      <c r="E702" s="276" t="s">
        <v>86</v>
      </c>
      <c r="F702" s="183" t="s">
        <v>496</v>
      </c>
      <c r="G702" s="83">
        <v>0</v>
      </c>
      <c r="H702" s="83">
        <v>0</v>
      </c>
      <c r="I702" s="211">
        <v>0</v>
      </c>
      <c r="J702" s="211">
        <v>0</v>
      </c>
      <c r="K702" s="211">
        <v>0</v>
      </c>
      <c r="L702" s="211">
        <f t="shared" ref="L702" si="143">+L703</f>
        <v>32</v>
      </c>
      <c r="M702" s="211">
        <f t="shared" si="141"/>
        <v>32</v>
      </c>
      <c r="N702" s="206" t="s">
        <v>65</v>
      </c>
    </row>
    <row r="703" spans="1:14" ht="13.5" thickBot="1" x14ac:dyDescent="0.25">
      <c r="A703" s="213"/>
      <c r="B703" s="221"/>
      <c r="C703" s="307"/>
      <c r="D703" s="214">
        <v>3419</v>
      </c>
      <c r="E703" s="214">
        <v>5222</v>
      </c>
      <c r="F703" s="75" t="s">
        <v>99</v>
      </c>
      <c r="G703" s="76">
        <v>0</v>
      </c>
      <c r="H703" s="76">
        <v>0</v>
      </c>
      <c r="I703" s="215">
        <v>0</v>
      </c>
      <c r="J703" s="217">
        <v>0</v>
      </c>
      <c r="K703" s="217">
        <v>0</v>
      </c>
      <c r="L703" s="217">
        <v>32</v>
      </c>
      <c r="M703" s="217">
        <f t="shared" si="141"/>
        <v>32</v>
      </c>
    </row>
    <row r="704" spans="1:14" ht="45" x14ac:dyDescent="0.2">
      <c r="A704" s="207" t="s">
        <v>82</v>
      </c>
      <c r="B704" s="208">
        <v>4220002</v>
      </c>
      <c r="C704" s="209" t="s">
        <v>89</v>
      </c>
      <c r="D704" s="276" t="s">
        <v>86</v>
      </c>
      <c r="E704" s="276" t="s">
        <v>86</v>
      </c>
      <c r="F704" s="183" t="s">
        <v>497</v>
      </c>
      <c r="G704" s="83">
        <v>0</v>
      </c>
      <c r="H704" s="83">
        <v>0</v>
      </c>
      <c r="I704" s="211">
        <v>0</v>
      </c>
      <c r="J704" s="211">
        <v>0</v>
      </c>
      <c r="K704" s="211">
        <v>0</v>
      </c>
      <c r="L704" s="211">
        <f t="shared" ref="L704" si="144">+L705</f>
        <v>56</v>
      </c>
      <c r="M704" s="211">
        <f t="shared" si="141"/>
        <v>56</v>
      </c>
      <c r="N704" s="206" t="s">
        <v>65</v>
      </c>
    </row>
    <row r="705" spans="1:14" ht="13.5" thickBot="1" x14ac:dyDescent="0.25">
      <c r="A705" s="213"/>
      <c r="B705" s="221"/>
      <c r="C705" s="307"/>
      <c r="D705" s="214">
        <v>3419</v>
      </c>
      <c r="E705" s="214">
        <v>5222</v>
      </c>
      <c r="F705" s="75" t="s">
        <v>99</v>
      </c>
      <c r="G705" s="76">
        <v>0</v>
      </c>
      <c r="H705" s="76">
        <v>0</v>
      </c>
      <c r="I705" s="215">
        <v>0</v>
      </c>
      <c r="J705" s="217">
        <v>0</v>
      </c>
      <c r="K705" s="217">
        <v>0</v>
      </c>
      <c r="L705" s="217">
        <v>56</v>
      </c>
      <c r="M705" s="217">
        <f t="shared" si="141"/>
        <v>56</v>
      </c>
    </row>
    <row r="706" spans="1:14" ht="22.5" x14ac:dyDescent="0.2">
      <c r="A706" s="207" t="s">
        <v>82</v>
      </c>
      <c r="B706" s="208">
        <v>4220003</v>
      </c>
      <c r="C706" s="209" t="s">
        <v>89</v>
      </c>
      <c r="D706" s="276" t="s">
        <v>86</v>
      </c>
      <c r="E706" s="276" t="s">
        <v>86</v>
      </c>
      <c r="F706" s="183" t="s">
        <v>498</v>
      </c>
      <c r="G706" s="83">
        <v>0</v>
      </c>
      <c r="H706" s="83">
        <v>0</v>
      </c>
      <c r="I706" s="211">
        <v>0</v>
      </c>
      <c r="J706" s="211">
        <v>0</v>
      </c>
      <c r="K706" s="211">
        <v>0</v>
      </c>
      <c r="L706" s="211">
        <f t="shared" ref="L706" si="145">+L707</f>
        <v>64</v>
      </c>
      <c r="M706" s="211">
        <f t="shared" si="141"/>
        <v>64</v>
      </c>
      <c r="N706" s="206" t="s">
        <v>65</v>
      </c>
    </row>
    <row r="707" spans="1:14" ht="13.5" thickBot="1" x14ac:dyDescent="0.25">
      <c r="A707" s="213"/>
      <c r="B707" s="221"/>
      <c r="C707" s="307"/>
      <c r="D707" s="214">
        <v>3419</v>
      </c>
      <c r="E707" s="214">
        <v>5222</v>
      </c>
      <c r="F707" s="75" t="s">
        <v>99</v>
      </c>
      <c r="G707" s="76">
        <v>0</v>
      </c>
      <c r="H707" s="76">
        <v>0</v>
      </c>
      <c r="I707" s="215">
        <v>0</v>
      </c>
      <c r="J707" s="217">
        <v>0</v>
      </c>
      <c r="K707" s="217">
        <v>0</v>
      </c>
      <c r="L707" s="217">
        <v>64</v>
      </c>
      <c r="M707" s="217">
        <f t="shared" si="141"/>
        <v>64</v>
      </c>
    </row>
    <row r="708" spans="1:14" ht="33.75" x14ac:dyDescent="0.2">
      <c r="A708" s="207" t="s">
        <v>82</v>
      </c>
      <c r="B708" s="208">
        <v>4220004</v>
      </c>
      <c r="C708" s="209" t="s">
        <v>89</v>
      </c>
      <c r="D708" s="276" t="s">
        <v>86</v>
      </c>
      <c r="E708" s="276" t="s">
        <v>86</v>
      </c>
      <c r="F708" s="183" t="s">
        <v>499</v>
      </c>
      <c r="G708" s="83">
        <v>0</v>
      </c>
      <c r="H708" s="83">
        <v>0</v>
      </c>
      <c r="I708" s="211">
        <v>0</v>
      </c>
      <c r="J708" s="211">
        <v>0</v>
      </c>
      <c r="K708" s="211">
        <v>0</v>
      </c>
      <c r="L708" s="211">
        <f t="shared" ref="L708" si="146">+L709</f>
        <v>48</v>
      </c>
      <c r="M708" s="211">
        <f t="shared" si="141"/>
        <v>48</v>
      </c>
      <c r="N708" s="206" t="s">
        <v>65</v>
      </c>
    </row>
    <row r="709" spans="1:14" ht="13.5" thickBot="1" x14ac:dyDescent="0.25">
      <c r="A709" s="213"/>
      <c r="B709" s="221"/>
      <c r="C709" s="307"/>
      <c r="D709" s="214">
        <v>3419</v>
      </c>
      <c r="E709" s="214">
        <v>5222</v>
      </c>
      <c r="F709" s="75" t="s">
        <v>99</v>
      </c>
      <c r="G709" s="76">
        <v>0</v>
      </c>
      <c r="H709" s="76">
        <v>0</v>
      </c>
      <c r="I709" s="215">
        <v>0</v>
      </c>
      <c r="J709" s="217">
        <v>0</v>
      </c>
      <c r="K709" s="217">
        <v>0</v>
      </c>
      <c r="L709" s="217">
        <v>48</v>
      </c>
      <c r="M709" s="217">
        <f t="shared" si="141"/>
        <v>48</v>
      </c>
    </row>
    <row r="710" spans="1:14" ht="22.5" x14ac:dyDescent="0.2">
      <c r="A710" s="207" t="s">
        <v>82</v>
      </c>
      <c r="B710" s="208">
        <v>4220005</v>
      </c>
      <c r="C710" s="209" t="s">
        <v>89</v>
      </c>
      <c r="D710" s="276" t="s">
        <v>86</v>
      </c>
      <c r="E710" s="276" t="s">
        <v>86</v>
      </c>
      <c r="F710" s="183" t="s">
        <v>500</v>
      </c>
      <c r="G710" s="83">
        <v>0</v>
      </c>
      <c r="H710" s="83">
        <v>0</v>
      </c>
      <c r="I710" s="211">
        <v>0</v>
      </c>
      <c r="J710" s="211">
        <v>0</v>
      </c>
      <c r="K710" s="211">
        <v>0</v>
      </c>
      <c r="L710" s="211">
        <f t="shared" ref="L710" si="147">+L711</f>
        <v>72</v>
      </c>
      <c r="M710" s="211">
        <f t="shared" si="141"/>
        <v>72</v>
      </c>
      <c r="N710" s="206" t="s">
        <v>65</v>
      </c>
    </row>
    <row r="711" spans="1:14" ht="13.5" thickBot="1" x14ac:dyDescent="0.25">
      <c r="A711" s="213"/>
      <c r="B711" s="221"/>
      <c r="C711" s="307"/>
      <c r="D711" s="214">
        <v>3419</v>
      </c>
      <c r="E711" s="214">
        <v>5222</v>
      </c>
      <c r="F711" s="75" t="s">
        <v>99</v>
      </c>
      <c r="G711" s="76">
        <v>0</v>
      </c>
      <c r="H711" s="76">
        <v>0</v>
      </c>
      <c r="I711" s="215">
        <v>0</v>
      </c>
      <c r="J711" s="217">
        <v>0</v>
      </c>
      <c r="K711" s="217">
        <v>0</v>
      </c>
      <c r="L711" s="217">
        <v>72</v>
      </c>
      <c r="M711" s="217">
        <f t="shared" si="141"/>
        <v>72</v>
      </c>
    </row>
    <row r="712" spans="1:14" ht="33.75" x14ac:dyDescent="0.2">
      <c r="A712" s="207" t="s">
        <v>82</v>
      </c>
      <c r="B712" s="208">
        <v>4220006</v>
      </c>
      <c r="C712" s="209" t="s">
        <v>89</v>
      </c>
      <c r="D712" s="276" t="s">
        <v>86</v>
      </c>
      <c r="E712" s="276" t="s">
        <v>86</v>
      </c>
      <c r="F712" s="183" t="s">
        <v>501</v>
      </c>
      <c r="G712" s="83">
        <v>0</v>
      </c>
      <c r="H712" s="83">
        <v>0</v>
      </c>
      <c r="I712" s="211">
        <v>0</v>
      </c>
      <c r="J712" s="211">
        <v>0</v>
      </c>
      <c r="K712" s="211">
        <v>0</v>
      </c>
      <c r="L712" s="211">
        <f t="shared" ref="L712" si="148">+L713</f>
        <v>64</v>
      </c>
      <c r="M712" s="211">
        <f t="shared" si="141"/>
        <v>64</v>
      </c>
      <c r="N712" s="206" t="s">
        <v>65</v>
      </c>
    </row>
    <row r="713" spans="1:14" ht="13.5" thickBot="1" x14ac:dyDescent="0.25">
      <c r="A713" s="213"/>
      <c r="B713" s="221"/>
      <c r="C713" s="307"/>
      <c r="D713" s="214">
        <v>3419</v>
      </c>
      <c r="E713" s="214">
        <v>5222</v>
      </c>
      <c r="F713" s="75" t="s">
        <v>99</v>
      </c>
      <c r="G713" s="76">
        <v>0</v>
      </c>
      <c r="H713" s="76">
        <v>0</v>
      </c>
      <c r="I713" s="215">
        <v>0</v>
      </c>
      <c r="J713" s="217">
        <v>0</v>
      </c>
      <c r="K713" s="217">
        <v>0</v>
      </c>
      <c r="L713" s="217">
        <v>64</v>
      </c>
      <c r="M713" s="217">
        <f t="shared" si="141"/>
        <v>64</v>
      </c>
    </row>
    <row r="714" spans="1:14" ht="33.75" x14ac:dyDescent="0.2">
      <c r="A714" s="207" t="s">
        <v>82</v>
      </c>
      <c r="B714" s="208">
        <v>4220007</v>
      </c>
      <c r="C714" s="209" t="s">
        <v>89</v>
      </c>
      <c r="D714" s="276" t="s">
        <v>86</v>
      </c>
      <c r="E714" s="276" t="s">
        <v>86</v>
      </c>
      <c r="F714" s="183" t="s">
        <v>502</v>
      </c>
      <c r="G714" s="83">
        <v>0</v>
      </c>
      <c r="H714" s="83">
        <v>0</v>
      </c>
      <c r="I714" s="211">
        <v>0</v>
      </c>
      <c r="J714" s="211">
        <v>0</v>
      </c>
      <c r="K714" s="211">
        <v>0</v>
      </c>
      <c r="L714" s="211">
        <f t="shared" ref="L714" si="149">+L715</f>
        <v>24</v>
      </c>
      <c r="M714" s="211">
        <f t="shared" si="141"/>
        <v>24</v>
      </c>
      <c r="N714" s="206" t="s">
        <v>65</v>
      </c>
    </row>
    <row r="715" spans="1:14" ht="13.5" thickBot="1" x14ac:dyDescent="0.25">
      <c r="A715" s="213"/>
      <c r="B715" s="221"/>
      <c r="C715" s="307"/>
      <c r="D715" s="214">
        <v>3419</v>
      </c>
      <c r="E715" s="214">
        <v>5222</v>
      </c>
      <c r="F715" s="75" t="s">
        <v>99</v>
      </c>
      <c r="G715" s="76">
        <v>0</v>
      </c>
      <c r="H715" s="76">
        <v>0</v>
      </c>
      <c r="I715" s="215">
        <v>0</v>
      </c>
      <c r="J715" s="217">
        <v>0</v>
      </c>
      <c r="K715" s="217">
        <v>0</v>
      </c>
      <c r="L715" s="217">
        <v>24</v>
      </c>
      <c r="M715" s="217">
        <f t="shared" si="141"/>
        <v>24</v>
      </c>
    </row>
    <row r="716" spans="1:14" ht="22.5" x14ac:dyDescent="0.2">
      <c r="A716" s="207" t="s">
        <v>82</v>
      </c>
      <c r="B716" s="208">
        <v>4220008</v>
      </c>
      <c r="C716" s="209" t="s">
        <v>89</v>
      </c>
      <c r="D716" s="276" t="s">
        <v>86</v>
      </c>
      <c r="E716" s="276" t="s">
        <v>86</v>
      </c>
      <c r="F716" s="183" t="s">
        <v>503</v>
      </c>
      <c r="G716" s="83">
        <v>0</v>
      </c>
      <c r="H716" s="83">
        <v>0</v>
      </c>
      <c r="I716" s="211">
        <v>0</v>
      </c>
      <c r="J716" s="211">
        <v>0</v>
      </c>
      <c r="K716" s="211">
        <v>0</v>
      </c>
      <c r="L716" s="211">
        <f t="shared" ref="L716" si="150">+L717</f>
        <v>36</v>
      </c>
      <c r="M716" s="211">
        <f t="shared" si="141"/>
        <v>36</v>
      </c>
      <c r="N716" s="206" t="s">
        <v>65</v>
      </c>
    </row>
    <row r="717" spans="1:14" ht="13.5" thickBot="1" x14ac:dyDescent="0.25">
      <c r="A717" s="213"/>
      <c r="B717" s="221"/>
      <c r="C717" s="307"/>
      <c r="D717" s="214">
        <v>3419</v>
      </c>
      <c r="E717" s="214">
        <v>5222</v>
      </c>
      <c r="F717" s="75" t="s">
        <v>99</v>
      </c>
      <c r="G717" s="76">
        <v>0</v>
      </c>
      <c r="H717" s="76">
        <v>0</v>
      </c>
      <c r="I717" s="215">
        <v>0</v>
      </c>
      <c r="J717" s="217">
        <v>0</v>
      </c>
      <c r="K717" s="217">
        <v>0</v>
      </c>
      <c r="L717" s="217">
        <v>36</v>
      </c>
      <c r="M717" s="217">
        <f t="shared" si="141"/>
        <v>36</v>
      </c>
    </row>
    <row r="718" spans="1:14" ht="13.5" thickBot="1" x14ac:dyDescent="0.25">
      <c r="A718" s="145" t="s">
        <v>82</v>
      </c>
      <c r="B718" s="314" t="s">
        <v>504</v>
      </c>
      <c r="C718" s="315"/>
      <c r="D718" s="315" t="s">
        <v>86</v>
      </c>
      <c r="E718" s="315" t="s">
        <v>86</v>
      </c>
      <c r="F718" s="146" t="s">
        <v>505</v>
      </c>
      <c r="G718" s="147">
        <v>0</v>
      </c>
      <c r="H718" s="147">
        <f>H719</f>
        <v>8.8689999999999998</v>
      </c>
      <c r="I718" s="147">
        <f>G718+H718</f>
        <v>8.8689999999999998</v>
      </c>
      <c r="J718" s="61">
        <v>0</v>
      </c>
      <c r="K718" s="61">
        <f t="shared" si="106"/>
        <v>8.8689999999999998</v>
      </c>
      <c r="L718" s="61">
        <v>0</v>
      </c>
      <c r="M718" s="61">
        <f>+K718+L718</f>
        <v>8.8689999999999998</v>
      </c>
    </row>
    <row r="719" spans="1:14" ht="22.5" hidden="1" x14ac:dyDescent="0.2">
      <c r="A719" s="247" t="s">
        <v>82</v>
      </c>
      <c r="B719" s="248" t="s">
        <v>506</v>
      </c>
      <c r="C719" s="249" t="s">
        <v>89</v>
      </c>
      <c r="D719" s="250" t="s">
        <v>86</v>
      </c>
      <c r="E719" s="251" t="s">
        <v>86</v>
      </c>
      <c r="F719" s="252" t="s">
        <v>507</v>
      </c>
      <c r="G719" s="253">
        <v>0</v>
      </c>
      <c r="H719" s="245">
        <v>8.8689999999999998</v>
      </c>
      <c r="I719" s="245">
        <f>+G719+H719</f>
        <v>8.8689999999999998</v>
      </c>
      <c r="J719" s="70">
        <v>0</v>
      </c>
      <c r="K719" s="70">
        <f t="shared" si="106"/>
        <v>8.8689999999999998</v>
      </c>
      <c r="L719" s="70">
        <v>0</v>
      </c>
      <c r="M719" s="70">
        <f t="shared" ref="M719:M781" si="151">+K719+L719</f>
        <v>8.8689999999999998</v>
      </c>
    </row>
    <row r="720" spans="1:14" ht="13.5" hidden="1" thickBot="1" x14ac:dyDescent="0.25">
      <c r="A720" s="254"/>
      <c r="B720" s="255"/>
      <c r="C720" s="256"/>
      <c r="D720" s="257">
        <v>3419</v>
      </c>
      <c r="E720" s="258">
        <v>5901</v>
      </c>
      <c r="F720" s="259" t="s">
        <v>91</v>
      </c>
      <c r="G720" s="260">
        <v>0</v>
      </c>
      <c r="H720" s="159">
        <v>8.8689999999999998</v>
      </c>
      <c r="I720" s="159">
        <f>+G720+H720</f>
        <v>8.8689999999999998</v>
      </c>
      <c r="J720" s="144">
        <v>0</v>
      </c>
      <c r="K720" s="144">
        <f t="shared" si="106"/>
        <v>8.8689999999999998</v>
      </c>
      <c r="L720" s="144">
        <v>0</v>
      </c>
      <c r="M720" s="144">
        <f t="shared" si="151"/>
        <v>8.8689999999999998</v>
      </c>
    </row>
    <row r="721" spans="1:15" s="36" customFormat="1" ht="13.5" thickBot="1" x14ac:dyDescent="0.25">
      <c r="A721" s="145" t="s">
        <v>82</v>
      </c>
      <c r="B721" s="314" t="s">
        <v>508</v>
      </c>
      <c r="C721" s="315"/>
      <c r="D721" s="315" t="s">
        <v>86</v>
      </c>
      <c r="E721" s="315" t="s">
        <v>86</v>
      </c>
      <c r="F721" s="146" t="s">
        <v>509</v>
      </c>
      <c r="G721" s="147">
        <f>G722+G724+G726+G728+G730+G732+G734+G736+G738+G740+G742+G744+G746+G748+G750+G752+G754+G756+G758+G760+G762+G764</f>
        <v>3900</v>
      </c>
      <c r="H721" s="147">
        <f t="shared" ref="H721:I721" si="152">H722+H724+H726+H728+H730+H732+H734+H736+H738+H740+H742+H744+H746+H748+H750+H752+H754+H756+H758+H760+H762+H764</f>
        <v>1010.4665600000001</v>
      </c>
      <c r="I721" s="147">
        <f t="shared" si="152"/>
        <v>4910.4665599999998</v>
      </c>
      <c r="J721" s="61">
        <v>0</v>
      </c>
      <c r="K721" s="61">
        <f t="shared" si="106"/>
        <v>4910.4665599999998</v>
      </c>
      <c r="L721" s="61">
        <v>0</v>
      </c>
      <c r="M721" s="61">
        <f t="shared" si="151"/>
        <v>4910.4665599999998</v>
      </c>
      <c r="N721" s="206"/>
    </row>
    <row r="722" spans="1:15" s="36" customFormat="1" hidden="1" x14ac:dyDescent="0.2">
      <c r="A722" s="261" t="s">
        <v>82</v>
      </c>
      <c r="B722" s="262" t="s">
        <v>510</v>
      </c>
      <c r="C722" s="263" t="s">
        <v>89</v>
      </c>
      <c r="D722" s="264" t="s">
        <v>86</v>
      </c>
      <c r="E722" s="265" t="s">
        <v>86</v>
      </c>
      <c r="F722" s="266" t="s">
        <v>509</v>
      </c>
      <c r="G722" s="245">
        <v>3900</v>
      </c>
      <c r="H722" s="245">
        <f>H723</f>
        <v>524.77556000000004</v>
      </c>
      <c r="I722" s="245">
        <f>G722+H722</f>
        <v>4424.77556</v>
      </c>
      <c r="J722" s="70">
        <v>0</v>
      </c>
      <c r="K722" s="70">
        <f t="shared" si="106"/>
        <v>4424.77556</v>
      </c>
      <c r="L722" s="70">
        <v>0</v>
      </c>
      <c r="M722" s="70">
        <f t="shared" si="151"/>
        <v>4424.77556</v>
      </c>
      <c r="N722" s="206"/>
    </row>
    <row r="723" spans="1:15" s="36" customFormat="1" ht="13.5" hidden="1" thickBot="1" x14ac:dyDescent="0.25">
      <c r="A723" s="155"/>
      <c r="B723" s="255"/>
      <c r="C723" s="256"/>
      <c r="D723" s="196">
        <v>3419</v>
      </c>
      <c r="E723" s="197">
        <v>5901</v>
      </c>
      <c r="F723" s="158" t="s">
        <v>91</v>
      </c>
      <c r="G723" s="159">
        <v>3900</v>
      </c>
      <c r="H723" s="159">
        <v>524.77556000000004</v>
      </c>
      <c r="I723" s="159">
        <f>G723+H723</f>
        <v>4424.77556</v>
      </c>
      <c r="J723" s="78">
        <v>0</v>
      </c>
      <c r="K723" s="144">
        <f t="shared" si="106"/>
        <v>4424.77556</v>
      </c>
      <c r="L723" s="144">
        <v>0</v>
      </c>
      <c r="M723" s="144">
        <f t="shared" si="151"/>
        <v>4424.77556</v>
      </c>
      <c r="N723" s="206"/>
    </row>
    <row r="724" spans="1:15" s="36" customFormat="1" ht="36" hidden="1" customHeight="1" x14ac:dyDescent="0.2">
      <c r="A724" s="79" t="s">
        <v>82</v>
      </c>
      <c r="B724" s="227">
        <v>3080008</v>
      </c>
      <c r="C724" s="162" t="s">
        <v>89</v>
      </c>
      <c r="D724" s="243" t="s">
        <v>86</v>
      </c>
      <c r="E724" s="227" t="s">
        <v>86</v>
      </c>
      <c r="F724" s="244" t="s">
        <v>511</v>
      </c>
      <c r="G724" s="245">
        <v>0</v>
      </c>
      <c r="H724" s="245">
        <v>2.3610000000000002</v>
      </c>
      <c r="I724" s="245">
        <f t="shared" ref="I724:I765" si="153">+G724+H724</f>
        <v>2.3610000000000002</v>
      </c>
      <c r="J724" s="85">
        <v>0</v>
      </c>
      <c r="K724" s="84">
        <f t="shared" si="106"/>
        <v>2.3610000000000002</v>
      </c>
      <c r="L724" s="84">
        <v>0</v>
      </c>
      <c r="M724" s="84">
        <f t="shared" si="151"/>
        <v>2.3610000000000002</v>
      </c>
      <c r="N724" s="206"/>
    </row>
    <row r="725" spans="1:15" s="36" customFormat="1" ht="13.5" hidden="1" thickBot="1" x14ac:dyDescent="0.25">
      <c r="A725" s="71"/>
      <c r="B725" s="197"/>
      <c r="C725" s="246"/>
      <c r="D725" s="196">
        <v>3419</v>
      </c>
      <c r="E725" s="197">
        <v>5909</v>
      </c>
      <c r="F725" s="158" t="s">
        <v>93</v>
      </c>
      <c r="G725" s="159">
        <v>0</v>
      </c>
      <c r="H725" s="159">
        <v>2.3610000000000002</v>
      </c>
      <c r="I725" s="159">
        <f t="shared" si="153"/>
        <v>2.3610000000000002</v>
      </c>
      <c r="J725" s="78">
        <v>0</v>
      </c>
      <c r="K725" s="218">
        <f t="shared" si="106"/>
        <v>2.3610000000000002</v>
      </c>
      <c r="L725" s="218">
        <v>0</v>
      </c>
      <c r="M725" s="218">
        <f t="shared" si="151"/>
        <v>2.3610000000000002</v>
      </c>
      <c r="N725" s="206"/>
    </row>
    <row r="726" spans="1:15" s="36" customFormat="1" ht="22.5" hidden="1" x14ac:dyDescent="0.2">
      <c r="A726" s="94" t="s">
        <v>82</v>
      </c>
      <c r="B726" s="164">
        <v>3080021</v>
      </c>
      <c r="C726" s="267" t="s">
        <v>89</v>
      </c>
      <c r="D726" s="163" t="s">
        <v>86</v>
      </c>
      <c r="E726" s="164" t="s">
        <v>86</v>
      </c>
      <c r="F726" s="165" t="s">
        <v>512</v>
      </c>
      <c r="G726" s="154">
        <v>0</v>
      </c>
      <c r="H726" s="154">
        <v>7.4850000000000003</v>
      </c>
      <c r="I726" s="154">
        <f t="shared" si="153"/>
        <v>7.4850000000000003</v>
      </c>
      <c r="J726" s="85">
        <v>0</v>
      </c>
      <c r="K726" s="70">
        <f t="shared" si="106"/>
        <v>7.4850000000000003</v>
      </c>
      <c r="L726" s="70">
        <v>0</v>
      </c>
      <c r="M726" s="70">
        <f t="shared" si="151"/>
        <v>7.4850000000000003</v>
      </c>
      <c r="N726" s="206"/>
    </row>
    <row r="727" spans="1:15" s="36" customFormat="1" ht="13.5" hidden="1" thickBot="1" x14ac:dyDescent="0.25">
      <c r="A727" s="236"/>
      <c r="B727" s="237"/>
      <c r="C727" s="268"/>
      <c r="D727" s="269">
        <v>3419</v>
      </c>
      <c r="E727" s="237">
        <v>5909</v>
      </c>
      <c r="F727" s="270" t="s">
        <v>93</v>
      </c>
      <c r="G727" s="271">
        <v>0</v>
      </c>
      <c r="H727" s="271">
        <v>7.4850000000000003</v>
      </c>
      <c r="I727" s="271">
        <f t="shared" si="153"/>
        <v>7.4850000000000003</v>
      </c>
      <c r="J727" s="78">
        <v>0</v>
      </c>
      <c r="K727" s="144">
        <f t="shared" si="106"/>
        <v>7.4850000000000003</v>
      </c>
      <c r="L727" s="144">
        <v>0</v>
      </c>
      <c r="M727" s="144">
        <f t="shared" si="151"/>
        <v>7.4850000000000003</v>
      </c>
      <c r="N727" s="206"/>
      <c r="O727" s="272"/>
    </row>
    <row r="728" spans="1:15" s="36" customFormat="1" ht="22.5" hidden="1" x14ac:dyDescent="0.2">
      <c r="A728" s="79" t="s">
        <v>82</v>
      </c>
      <c r="B728" s="227" t="s">
        <v>513</v>
      </c>
      <c r="C728" s="162" t="s">
        <v>89</v>
      </c>
      <c r="D728" s="243" t="s">
        <v>86</v>
      </c>
      <c r="E728" s="227" t="s">
        <v>86</v>
      </c>
      <c r="F728" s="244" t="s">
        <v>514</v>
      </c>
      <c r="G728" s="245">
        <v>0</v>
      </c>
      <c r="H728" s="245">
        <v>5</v>
      </c>
      <c r="I728" s="245">
        <f t="shared" si="153"/>
        <v>5</v>
      </c>
      <c r="J728" s="85">
        <v>0</v>
      </c>
      <c r="K728" s="84">
        <f t="shared" si="106"/>
        <v>5</v>
      </c>
      <c r="L728" s="84">
        <v>0</v>
      </c>
      <c r="M728" s="84">
        <f t="shared" si="151"/>
        <v>5</v>
      </c>
      <c r="N728" s="206"/>
    </row>
    <row r="729" spans="1:15" s="36" customFormat="1" ht="13.5" hidden="1" thickBot="1" x14ac:dyDescent="0.25">
      <c r="A729" s="71"/>
      <c r="B729" s="197" t="s">
        <v>96</v>
      </c>
      <c r="C729" s="246"/>
      <c r="D729" s="196">
        <v>3419</v>
      </c>
      <c r="E729" s="197">
        <v>5222</v>
      </c>
      <c r="F729" s="158" t="s">
        <v>99</v>
      </c>
      <c r="G729" s="159">
        <v>0</v>
      </c>
      <c r="H729" s="159">
        <v>5</v>
      </c>
      <c r="I729" s="159">
        <f t="shared" si="153"/>
        <v>5</v>
      </c>
      <c r="J729" s="78">
        <v>0</v>
      </c>
      <c r="K729" s="218">
        <f t="shared" si="106"/>
        <v>5</v>
      </c>
      <c r="L729" s="218">
        <v>0</v>
      </c>
      <c r="M729" s="218">
        <f t="shared" si="151"/>
        <v>5</v>
      </c>
      <c r="N729" s="206"/>
    </row>
    <row r="730" spans="1:15" s="36" customFormat="1" ht="23.25" hidden="1" customHeight="1" x14ac:dyDescent="0.2">
      <c r="A730" s="79" t="s">
        <v>82</v>
      </c>
      <c r="B730" s="227">
        <v>3080030</v>
      </c>
      <c r="C730" s="162" t="s">
        <v>89</v>
      </c>
      <c r="D730" s="243" t="s">
        <v>86</v>
      </c>
      <c r="E730" s="227" t="s">
        <v>86</v>
      </c>
      <c r="F730" s="244" t="s">
        <v>515</v>
      </c>
      <c r="G730" s="245">
        <v>0</v>
      </c>
      <c r="H730" s="245">
        <v>6.8449999999999998</v>
      </c>
      <c r="I730" s="245">
        <f t="shared" si="153"/>
        <v>6.8449999999999998</v>
      </c>
      <c r="J730" s="85">
        <v>0</v>
      </c>
      <c r="K730" s="70">
        <f t="shared" si="106"/>
        <v>6.8449999999999998</v>
      </c>
      <c r="L730" s="70">
        <v>0</v>
      </c>
      <c r="M730" s="70">
        <f t="shared" si="151"/>
        <v>6.8449999999999998</v>
      </c>
      <c r="N730" s="206"/>
    </row>
    <row r="731" spans="1:15" s="36" customFormat="1" ht="13.5" hidden="1" thickBot="1" x14ac:dyDescent="0.25">
      <c r="A731" s="71"/>
      <c r="B731" s="197"/>
      <c r="C731" s="246"/>
      <c r="D731" s="196">
        <v>3419</v>
      </c>
      <c r="E731" s="197">
        <v>5909</v>
      </c>
      <c r="F731" s="158" t="s">
        <v>93</v>
      </c>
      <c r="G731" s="159">
        <v>0</v>
      </c>
      <c r="H731" s="159">
        <v>6.8449999999999998</v>
      </c>
      <c r="I731" s="159">
        <f t="shared" si="153"/>
        <v>6.8449999999999998</v>
      </c>
      <c r="J731" s="78">
        <v>0</v>
      </c>
      <c r="K731" s="144">
        <f t="shared" si="106"/>
        <v>6.8449999999999998</v>
      </c>
      <c r="L731" s="144">
        <v>0</v>
      </c>
      <c r="M731" s="144">
        <f t="shared" si="151"/>
        <v>6.8449999999999998</v>
      </c>
      <c r="N731" s="206"/>
    </row>
    <row r="732" spans="1:15" s="36" customFormat="1" ht="22.5" hidden="1" x14ac:dyDescent="0.2">
      <c r="A732" s="79" t="s">
        <v>82</v>
      </c>
      <c r="B732" s="227" t="s">
        <v>516</v>
      </c>
      <c r="C732" s="162" t="s">
        <v>89</v>
      </c>
      <c r="D732" s="243" t="s">
        <v>86</v>
      </c>
      <c r="E732" s="227" t="s">
        <v>86</v>
      </c>
      <c r="F732" s="244" t="s">
        <v>517</v>
      </c>
      <c r="G732" s="245">
        <v>0</v>
      </c>
      <c r="H732" s="245">
        <v>5</v>
      </c>
      <c r="I732" s="245">
        <f t="shared" si="153"/>
        <v>5</v>
      </c>
      <c r="J732" s="85">
        <v>0</v>
      </c>
      <c r="K732" s="84">
        <f t="shared" si="106"/>
        <v>5</v>
      </c>
      <c r="L732" s="84">
        <v>0</v>
      </c>
      <c r="M732" s="84">
        <f t="shared" si="151"/>
        <v>5</v>
      </c>
      <c r="N732" s="206"/>
    </row>
    <row r="733" spans="1:15" s="36" customFormat="1" ht="13.5" hidden="1" thickBot="1" x14ac:dyDescent="0.25">
      <c r="A733" s="71"/>
      <c r="B733" s="197" t="s">
        <v>96</v>
      </c>
      <c r="C733" s="246"/>
      <c r="D733" s="196">
        <v>3419</v>
      </c>
      <c r="E733" s="197">
        <v>5222</v>
      </c>
      <c r="F733" s="158" t="s">
        <v>99</v>
      </c>
      <c r="G733" s="159">
        <v>0</v>
      </c>
      <c r="H733" s="159">
        <v>5</v>
      </c>
      <c r="I733" s="159">
        <f t="shared" si="153"/>
        <v>5</v>
      </c>
      <c r="J733" s="78">
        <v>0</v>
      </c>
      <c r="K733" s="218">
        <f t="shared" si="106"/>
        <v>5</v>
      </c>
      <c r="L733" s="218">
        <v>0</v>
      </c>
      <c r="M733" s="218">
        <f t="shared" si="151"/>
        <v>5</v>
      </c>
      <c r="N733" s="206"/>
    </row>
    <row r="734" spans="1:15" s="36" customFormat="1" hidden="1" x14ac:dyDescent="0.2">
      <c r="A734" s="79" t="s">
        <v>82</v>
      </c>
      <c r="B734" s="227" t="s">
        <v>518</v>
      </c>
      <c r="C734" s="162" t="s">
        <v>89</v>
      </c>
      <c r="D734" s="243" t="s">
        <v>86</v>
      </c>
      <c r="E734" s="227" t="s">
        <v>86</v>
      </c>
      <c r="F734" s="244" t="s">
        <v>519</v>
      </c>
      <c r="G734" s="245">
        <v>0</v>
      </c>
      <c r="H734" s="245">
        <v>11</v>
      </c>
      <c r="I734" s="245">
        <f t="shared" si="153"/>
        <v>11</v>
      </c>
      <c r="J734" s="85">
        <v>0</v>
      </c>
      <c r="K734" s="70">
        <f t="shared" si="106"/>
        <v>11</v>
      </c>
      <c r="L734" s="70">
        <v>0</v>
      </c>
      <c r="M734" s="70">
        <f t="shared" si="151"/>
        <v>11</v>
      </c>
      <c r="N734" s="206"/>
    </row>
    <row r="735" spans="1:15" s="36" customFormat="1" ht="13.5" hidden="1" thickBot="1" x14ac:dyDescent="0.25">
      <c r="A735" s="71"/>
      <c r="B735" s="197" t="s">
        <v>96</v>
      </c>
      <c r="C735" s="246"/>
      <c r="D735" s="196">
        <v>3419</v>
      </c>
      <c r="E735" s="197">
        <v>5222</v>
      </c>
      <c r="F735" s="158" t="s">
        <v>99</v>
      </c>
      <c r="G735" s="159">
        <v>0</v>
      </c>
      <c r="H735" s="159">
        <v>11</v>
      </c>
      <c r="I735" s="159">
        <f t="shared" si="153"/>
        <v>11</v>
      </c>
      <c r="J735" s="78">
        <v>0</v>
      </c>
      <c r="K735" s="144">
        <f t="shared" si="106"/>
        <v>11</v>
      </c>
      <c r="L735" s="144">
        <v>0</v>
      </c>
      <c r="M735" s="144">
        <f t="shared" si="151"/>
        <v>11</v>
      </c>
      <c r="N735" s="206"/>
    </row>
    <row r="736" spans="1:15" s="36" customFormat="1" ht="22.5" hidden="1" x14ac:dyDescent="0.2">
      <c r="A736" s="79" t="s">
        <v>82</v>
      </c>
      <c r="B736" s="227" t="s">
        <v>520</v>
      </c>
      <c r="C736" s="162" t="s">
        <v>89</v>
      </c>
      <c r="D736" s="243" t="s">
        <v>86</v>
      </c>
      <c r="E736" s="227" t="s">
        <v>86</v>
      </c>
      <c r="F736" s="244" t="s">
        <v>521</v>
      </c>
      <c r="G736" s="245">
        <v>0</v>
      </c>
      <c r="H736" s="245">
        <v>8</v>
      </c>
      <c r="I736" s="245">
        <f t="shared" si="153"/>
        <v>8</v>
      </c>
      <c r="J736" s="85">
        <v>0</v>
      </c>
      <c r="K736" s="84">
        <f t="shared" si="106"/>
        <v>8</v>
      </c>
      <c r="L736" s="84">
        <v>0</v>
      </c>
      <c r="M736" s="84">
        <f t="shared" si="151"/>
        <v>8</v>
      </c>
      <c r="N736" s="206"/>
    </row>
    <row r="737" spans="1:14" s="36" customFormat="1" ht="13.5" hidden="1" thickBot="1" x14ac:dyDescent="0.25">
      <c r="A737" s="71"/>
      <c r="B737" s="197" t="s">
        <v>96</v>
      </c>
      <c r="C737" s="246"/>
      <c r="D737" s="196">
        <v>3419</v>
      </c>
      <c r="E737" s="197">
        <v>5222</v>
      </c>
      <c r="F737" s="158" t="s">
        <v>99</v>
      </c>
      <c r="G737" s="159">
        <v>0</v>
      </c>
      <c r="H737" s="159">
        <v>8</v>
      </c>
      <c r="I737" s="159">
        <f t="shared" si="153"/>
        <v>8</v>
      </c>
      <c r="J737" s="78">
        <v>0</v>
      </c>
      <c r="K737" s="218">
        <f t="shared" si="106"/>
        <v>8</v>
      </c>
      <c r="L737" s="218">
        <v>0</v>
      </c>
      <c r="M737" s="218">
        <f t="shared" si="151"/>
        <v>8</v>
      </c>
      <c r="N737" s="297"/>
    </row>
    <row r="738" spans="1:14" s="36" customFormat="1" ht="22.5" hidden="1" x14ac:dyDescent="0.2">
      <c r="A738" s="79" t="s">
        <v>82</v>
      </c>
      <c r="B738" s="227">
        <v>3080266</v>
      </c>
      <c r="C738" s="162" t="s">
        <v>89</v>
      </c>
      <c r="D738" s="243" t="s">
        <v>86</v>
      </c>
      <c r="E738" s="227" t="s">
        <v>86</v>
      </c>
      <c r="F738" s="244" t="s">
        <v>522</v>
      </c>
      <c r="G738" s="245">
        <v>0</v>
      </c>
      <c r="H738" s="245">
        <v>26</v>
      </c>
      <c r="I738" s="245">
        <f t="shared" si="153"/>
        <v>26</v>
      </c>
      <c r="J738" s="85">
        <v>0</v>
      </c>
      <c r="K738" s="70">
        <f t="shared" si="106"/>
        <v>26</v>
      </c>
      <c r="L738" s="70">
        <v>0</v>
      </c>
      <c r="M738" s="70">
        <f t="shared" si="151"/>
        <v>26</v>
      </c>
      <c r="N738" s="297"/>
    </row>
    <row r="739" spans="1:14" s="36" customFormat="1" ht="13.5" hidden="1" thickBot="1" x14ac:dyDescent="0.25">
      <c r="A739" s="71"/>
      <c r="B739" s="197" t="s">
        <v>96</v>
      </c>
      <c r="C739" s="246"/>
      <c r="D739" s="196">
        <v>3419</v>
      </c>
      <c r="E739" s="197">
        <v>5222</v>
      </c>
      <c r="F739" s="158" t="s">
        <v>99</v>
      </c>
      <c r="G739" s="159">
        <v>0</v>
      </c>
      <c r="H739" s="159">
        <v>26</v>
      </c>
      <c r="I739" s="159">
        <f t="shared" si="153"/>
        <v>26</v>
      </c>
      <c r="J739" s="78">
        <v>0</v>
      </c>
      <c r="K739" s="144">
        <f t="shared" si="106"/>
        <v>26</v>
      </c>
      <c r="L739" s="144">
        <v>0</v>
      </c>
      <c r="M739" s="144">
        <f t="shared" si="151"/>
        <v>26</v>
      </c>
      <c r="N739" s="297"/>
    </row>
    <row r="740" spans="1:14" s="36" customFormat="1" hidden="1" x14ac:dyDescent="0.2">
      <c r="A740" s="79" t="s">
        <v>82</v>
      </c>
      <c r="B740" s="227">
        <v>3080267</v>
      </c>
      <c r="C740" s="162" t="s">
        <v>89</v>
      </c>
      <c r="D740" s="243" t="s">
        <v>86</v>
      </c>
      <c r="E740" s="227" t="s">
        <v>86</v>
      </c>
      <c r="F740" s="244" t="s">
        <v>523</v>
      </c>
      <c r="G740" s="245">
        <v>0</v>
      </c>
      <c r="H740" s="245">
        <v>26</v>
      </c>
      <c r="I740" s="245">
        <f t="shared" si="153"/>
        <v>26</v>
      </c>
      <c r="J740" s="85">
        <v>0</v>
      </c>
      <c r="K740" s="84">
        <f t="shared" si="106"/>
        <v>26</v>
      </c>
      <c r="L740" s="84">
        <v>0</v>
      </c>
      <c r="M740" s="84">
        <f t="shared" si="151"/>
        <v>26</v>
      </c>
      <c r="N740" s="297"/>
    </row>
    <row r="741" spans="1:14" s="36" customFormat="1" ht="13.5" hidden="1" thickBot="1" x14ac:dyDescent="0.25">
      <c r="A741" s="71"/>
      <c r="B741" s="197" t="s">
        <v>96</v>
      </c>
      <c r="C741" s="246"/>
      <c r="D741" s="196">
        <v>3419</v>
      </c>
      <c r="E741" s="197">
        <v>5222</v>
      </c>
      <c r="F741" s="158" t="s">
        <v>99</v>
      </c>
      <c r="G741" s="159">
        <v>0</v>
      </c>
      <c r="H741" s="159">
        <v>26</v>
      </c>
      <c r="I741" s="159">
        <f t="shared" si="153"/>
        <v>26</v>
      </c>
      <c r="J741" s="78">
        <v>0</v>
      </c>
      <c r="K741" s="218">
        <f t="shared" si="106"/>
        <v>26</v>
      </c>
      <c r="L741" s="218">
        <v>0</v>
      </c>
      <c r="M741" s="218">
        <f t="shared" si="151"/>
        <v>26</v>
      </c>
      <c r="N741" s="297"/>
    </row>
    <row r="742" spans="1:14" s="36" customFormat="1" ht="33.75" hidden="1" x14ac:dyDescent="0.2">
      <c r="A742" s="79" t="s">
        <v>82</v>
      </c>
      <c r="B742" s="227">
        <v>3080281</v>
      </c>
      <c r="C742" s="162" t="s">
        <v>89</v>
      </c>
      <c r="D742" s="243" t="s">
        <v>86</v>
      </c>
      <c r="E742" s="227" t="s">
        <v>86</v>
      </c>
      <c r="F742" s="244" t="s">
        <v>524</v>
      </c>
      <c r="G742" s="245">
        <v>0</v>
      </c>
      <c r="H742" s="245">
        <v>52</v>
      </c>
      <c r="I742" s="245">
        <f t="shared" si="153"/>
        <v>52</v>
      </c>
      <c r="J742" s="85">
        <v>0</v>
      </c>
      <c r="K742" s="70">
        <f t="shared" si="106"/>
        <v>52</v>
      </c>
      <c r="L742" s="70">
        <v>0</v>
      </c>
      <c r="M742" s="70">
        <f t="shared" si="151"/>
        <v>52</v>
      </c>
      <c r="N742" s="297"/>
    </row>
    <row r="743" spans="1:14" s="36" customFormat="1" ht="13.5" hidden="1" thickBot="1" x14ac:dyDescent="0.25">
      <c r="A743" s="71"/>
      <c r="B743" s="197" t="s">
        <v>96</v>
      </c>
      <c r="C743" s="246"/>
      <c r="D743" s="196">
        <v>3419</v>
      </c>
      <c r="E743" s="197">
        <v>5222</v>
      </c>
      <c r="F743" s="158" t="s">
        <v>99</v>
      </c>
      <c r="G743" s="159">
        <v>0</v>
      </c>
      <c r="H743" s="159">
        <v>52</v>
      </c>
      <c r="I743" s="159">
        <f t="shared" si="153"/>
        <v>52</v>
      </c>
      <c r="J743" s="78">
        <v>0</v>
      </c>
      <c r="K743" s="144">
        <f t="shared" si="106"/>
        <v>52</v>
      </c>
      <c r="L743" s="144">
        <v>0</v>
      </c>
      <c r="M743" s="144">
        <f t="shared" si="151"/>
        <v>52</v>
      </c>
      <c r="N743" s="297"/>
    </row>
    <row r="744" spans="1:14" s="36" customFormat="1" ht="22.5" hidden="1" x14ac:dyDescent="0.2">
      <c r="A744" s="79" t="s">
        <v>82</v>
      </c>
      <c r="B744" s="227">
        <v>3080296</v>
      </c>
      <c r="C744" s="162" t="s">
        <v>89</v>
      </c>
      <c r="D744" s="243" t="s">
        <v>86</v>
      </c>
      <c r="E744" s="227" t="s">
        <v>86</v>
      </c>
      <c r="F744" s="244" t="s">
        <v>525</v>
      </c>
      <c r="G744" s="245">
        <v>0</v>
      </c>
      <c r="H744" s="245">
        <v>42</v>
      </c>
      <c r="I744" s="245">
        <f t="shared" si="153"/>
        <v>42</v>
      </c>
      <c r="J744" s="85">
        <v>0</v>
      </c>
      <c r="K744" s="84">
        <f t="shared" si="106"/>
        <v>42</v>
      </c>
      <c r="L744" s="84">
        <v>0</v>
      </c>
      <c r="M744" s="84">
        <f t="shared" si="151"/>
        <v>42</v>
      </c>
      <c r="N744" s="297"/>
    </row>
    <row r="745" spans="1:14" s="36" customFormat="1" ht="13.5" hidden="1" thickBot="1" x14ac:dyDescent="0.25">
      <c r="A745" s="71"/>
      <c r="B745" s="197" t="s">
        <v>96</v>
      </c>
      <c r="C745" s="246"/>
      <c r="D745" s="196">
        <v>3419</v>
      </c>
      <c r="E745" s="197">
        <v>5222</v>
      </c>
      <c r="F745" s="158" t="s">
        <v>99</v>
      </c>
      <c r="G745" s="159">
        <v>0</v>
      </c>
      <c r="H745" s="159">
        <v>42</v>
      </c>
      <c r="I745" s="159">
        <f t="shared" si="153"/>
        <v>42</v>
      </c>
      <c r="J745" s="78">
        <v>0</v>
      </c>
      <c r="K745" s="218">
        <f t="shared" si="106"/>
        <v>42</v>
      </c>
      <c r="L745" s="218">
        <v>0</v>
      </c>
      <c r="M745" s="218">
        <f t="shared" si="151"/>
        <v>42</v>
      </c>
      <c r="N745" s="297"/>
    </row>
    <row r="746" spans="1:14" s="36" customFormat="1" ht="22.5" hidden="1" x14ac:dyDescent="0.2">
      <c r="A746" s="79" t="s">
        <v>82</v>
      </c>
      <c r="B746" s="227">
        <v>3080299</v>
      </c>
      <c r="C746" s="162" t="s">
        <v>89</v>
      </c>
      <c r="D746" s="243" t="s">
        <v>86</v>
      </c>
      <c r="E746" s="227" t="s">
        <v>86</v>
      </c>
      <c r="F746" s="244" t="s">
        <v>526</v>
      </c>
      <c r="G746" s="245">
        <v>0</v>
      </c>
      <c r="H746" s="245">
        <v>52</v>
      </c>
      <c r="I746" s="245">
        <f t="shared" si="153"/>
        <v>52</v>
      </c>
      <c r="J746" s="85">
        <v>0</v>
      </c>
      <c r="K746" s="70">
        <f t="shared" si="106"/>
        <v>52</v>
      </c>
      <c r="L746" s="70">
        <v>0</v>
      </c>
      <c r="M746" s="70">
        <f t="shared" si="151"/>
        <v>52</v>
      </c>
      <c r="N746" s="297"/>
    </row>
    <row r="747" spans="1:14" s="36" customFormat="1" ht="13.5" hidden="1" thickBot="1" x14ac:dyDescent="0.25">
      <c r="A747" s="71"/>
      <c r="B747" s="197" t="s">
        <v>96</v>
      </c>
      <c r="C747" s="246"/>
      <c r="D747" s="196">
        <v>3419</v>
      </c>
      <c r="E747" s="197">
        <v>5222</v>
      </c>
      <c r="F747" s="158" t="s">
        <v>99</v>
      </c>
      <c r="G747" s="159">
        <v>0</v>
      </c>
      <c r="H747" s="159">
        <v>52</v>
      </c>
      <c r="I747" s="159">
        <f t="shared" si="153"/>
        <v>52</v>
      </c>
      <c r="J747" s="78">
        <v>0</v>
      </c>
      <c r="K747" s="144">
        <f t="shared" si="106"/>
        <v>52</v>
      </c>
      <c r="L747" s="144">
        <v>0</v>
      </c>
      <c r="M747" s="144">
        <f t="shared" si="151"/>
        <v>52</v>
      </c>
      <c r="N747" s="297"/>
    </row>
    <row r="748" spans="1:14" s="36" customFormat="1" ht="22.5" hidden="1" x14ac:dyDescent="0.2">
      <c r="A748" s="79" t="s">
        <v>82</v>
      </c>
      <c r="B748" s="227">
        <v>3080312</v>
      </c>
      <c r="C748" s="162" t="s">
        <v>89</v>
      </c>
      <c r="D748" s="243" t="s">
        <v>86</v>
      </c>
      <c r="E748" s="227" t="s">
        <v>86</v>
      </c>
      <c r="F748" s="244" t="s">
        <v>527</v>
      </c>
      <c r="G748" s="245">
        <v>0</v>
      </c>
      <c r="H748" s="245">
        <v>20</v>
      </c>
      <c r="I748" s="245">
        <f t="shared" si="153"/>
        <v>20</v>
      </c>
      <c r="J748" s="85">
        <v>0</v>
      </c>
      <c r="K748" s="84">
        <f t="shared" si="106"/>
        <v>20</v>
      </c>
      <c r="L748" s="84">
        <v>0</v>
      </c>
      <c r="M748" s="84">
        <f t="shared" si="151"/>
        <v>20</v>
      </c>
      <c r="N748" s="297"/>
    </row>
    <row r="749" spans="1:14" s="36" customFormat="1" ht="13.5" hidden="1" thickBot="1" x14ac:dyDescent="0.25">
      <c r="A749" s="71"/>
      <c r="B749" s="197" t="s">
        <v>96</v>
      </c>
      <c r="C749" s="246"/>
      <c r="D749" s="196">
        <v>3419</v>
      </c>
      <c r="E749" s="197">
        <v>5222</v>
      </c>
      <c r="F749" s="158" t="s">
        <v>99</v>
      </c>
      <c r="G749" s="159">
        <v>0</v>
      </c>
      <c r="H749" s="159">
        <v>20</v>
      </c>
      <c r="I749" s="159">
        <f t="shared" si="153"/>
        <v>20</v>
      </c>
      <c r="J749" s="78">
        <v>0</v>
      </c>
      <c r="K749" s="218">
        <f t="shared" si="106"/>
        <v>20</v>
      </c>
      <c r="L749" s="218">
        <v>0</v>
      </c>
      <c r="M749" s="218">
        <f t="shared" si="151"/>
        <v>20</v>
      </c>
      <c r="N749" s="297"/>
    </row>
    <row r="750" spans="1:14" s="36" customFormat="1" ht="22.5" hidden="1" x14ac:dyDescent="0.2">
      <c r="A750" s="79" t="s">
        <v>82</v>
      </c>
      <c r="B750" s="227">
        <v>3080313</v>
      </c>
      <c r="C750" s="162" t="s">
        <v>89</v>
      </c>
      <c r="D750" s="243" t="s">
        <v>86</v>
      </c>
      <c r="E750" s="227" t="s">
        <v>86</v>
      </c>
      <c r="F750" s="244" t="s">
        <v>528</v>
      </c>
      <c r="G750" s="245">
        <v>0</v>
      </c>
      <c r="H750" s="245">
        <v>20</v>
      </c>
      <c r="I750" s="245">
        <f t="shared" si="153"/>
        <v>20</v>
      </c>
      <c r="J750" s="85">
        <v>0</v>
      </c>
      <c r="K750" s="70">
        <f t="shared" si="106"/>
        <v>20</v>
      </c>
      <c r="L750" s="70">
        <v>0</v>
      </c>
      <c r="M750" s="70">
        <f t="shared" si="151"/>
        <v>20</v>
      </c>
      <c r="N750" s="297"/>
    </row>
    <row r="751" spans="1:14" s="36" customFormat="1" ht="13.5" hidden="1" thickBot="1" x14ac:dyDescent="0.25">
      <c r="A751" s="71"/>
      <c r="B751" s="197" t="s">
        <v>96</v>
      </c>
      <c r="C751" s="246"/>
      <c r="D751" s="196">
        <v>3419</v>
      </c>
      <c r="E751" s="197">
        <v>5222</v>
      </c>
      <c r="F751" s="158" t="s">
        <v>99</v>
      </c>
      <c r="G751" s="159">
        <v>0</v>
      </c>
      <c r="H751" s="159">
        <v>20</v>
      </c>
      <c r="I751" s="159">
        <f t="shared" si="153"/>
        <v>20</v>
      </c>
      <c r="J751" s="78">
        <v>0</v>
      </c>
      <c r="K751" s="144">
        <f t="shared" si="106"/>
        <v>20</v>
      </c>
      <c r="L751" s="144">
        <v>0</v>
      </c>
      <c r="M751" s="144">
        <f t="shared" si="151"/>
        <v>20</v>
      </c>
      <c r="N751" s="297"/>
    </row>
    <row r="752" spans="1:14" s="36" customFormat="1" ht="36" hidden="1" customHeight="1" x14ac:dyDescent="0.2">
      <c r="A752" s="79" t="s">
        <v>82</v>
      </c>
      <c r="B752" s="227">
        <v>3080322</v>
      </c>
      <c r="C752" s="162" t="s">
        <v>89</v>
      </c>
      <c r="D752" s="243" t="s">
        <v>86</v>
      </c>
      <c r="E752" s="227" t="s">
        <v>86</v>
      </c>
      <c r="F752" s="244" t="s">
        <v>529</v>
      </c>
      <c r="G752" s="245">
        <v>0</v>
      </c>
      <c r="H752" s="245">
        <v>45</v>
      </c>
      <c r="I752" s="245">
        <f t="shared" si="153"/>
        <v>45</v>
      </c>
      <c r="J752" s="85">
        <v>0</v>
      </c>
      <c r="K752" s="84">
        <f t="shared" si="106"/>
        <v>45</v>
      </c>
      <c r="L752" s="84">
        <v>0</v>
      </c>
      <c r="M752" s="84">
        <f t="shared" si="151"/>
        <v>45</v>
      </c>
      <c r="N752" s="297"/>
    </row>
    <row r="753" spans="1:14" s="36" customFormat="1" ht="13.5" hidden="1" thickBot="1" x14ac:dyDescent="0.25">
      <c r="A753" s="71"/>
      <c r="B753" s="197" t="s">
        <v>96</v>
      </c>
      <c r="C753" s="246"/>
      <c r="D753" s="196">
        <v>3419</v>
      </c>
      <c r="E753" s="197">
        <v>5222</v>
      </c>
      <c r="F753" s="158" t="s">
        <v>99</v>
      </c>
      <c r="G753" s="159">
        <v>0</v>
      </c>
      <c r="H753" s="159">
        <v>45</v>
      </c>
      <c r="I753" s="159">
        <f t="shared" si="153"/>
        <v>45</v>
      </c>
      <c r="J753" s="78">
        <v>0</v>
      </c>
      <c r="K753" s="218">
        <f t="shared" si="106"/>
        <v>45</v>
      </c>
      <c r="L753" s="218">
        <v>0</v>
      </c>
      <c r="M753" s="218">
        <f t="shared" si="151"/>
        <v>45</v>
      </c>
      <c r="N753" s="206"/>
    </row>
    <row r="754" spans="1:14" s="36" customFormat="1" ht="22.5" hidden="1" x14ac:dyDescent="0.2">
      <c r="A754" s="79" t="s">
        <v>82</v>
      </c>
      <c r="B754" s="227">
        <v>3080323</v>
      </c>
      <c r="C754" s="162" t="s">
        <v>89</v>
      </c>
      <c r="D754" s="243" t="s">
        <v>86</v>
      </c>
      <c r="E754" s="227" t="s">
        <v>86</v>
      </c>
      <c r="F754" s="244" t="s">
        <v>530</v>
      </c>
      <c r="G754" s="245">
        <v>0</v>
      </c>
      <c r="H754" s="245">
        <v>20</v>
      </c>
      <c r="I754" s="245">
        <f t="shared" si="153"/>
        <v>20</v>
      </c>
      <c r="J754" s="85">
        <v>0</v>
      </c>
      <c r="K754" s="70">
        <f t="shared" si="106"/>
        <v>20</v>
      </c>
      <c r="L754" s="70">
        <v>0</v>
      </c>
      <c r="M754" s="70">
        <f t="shared" si="151"/>
        <v>20</v>
      </c>
      <c r="N754" s="206"/>
    </row>
    <row r="755" spans="1:14" s="36" customFormat="1" ht="13.5" hidden="1" customHeight="1" thickBot="1" x14ac:dyDescent="0.25">
      <c r="A755" s="71"/>
      <c r="B755" s="197" t="s">
        <v>96</v>
      </c>
      <c r="C755" s="246"/>
      <c r="D755" s="196">
        <v>3419</v>
      </c>
      <c r="E755" s="197">
        <v>5221</v>
      </c>
      <c r="F755" s="158" t="s">
        <v>105</v>
      </c>
      <c r="G755" s="159">
        <v>0</v>
      </c>
      <c r="H755" s="159">
        <v>20</v>
      </c>
      <c r="I755" s="159">
        <f t="shared" si="153"/>
        <v>20</v>
      </c>
      <c r="J755" s="78">
        <v>0</v>
      </c>
      <c r="K755" s="144">
        <f t="shared" si="106"/>
        <v>20</v>
      </c>
      <c r="L755" s="144">
        <v>0</v>
      </c>
      <c r="M755" s="144">
        <f t="shared" si="151"/>
        <v>20</v>
      </c>
      <c r="N755" s="206"/>
    </row>
    <row r="756" spans="1:14" s="36" customFormat="1" ht="22.5" hidden="1" x14ac:dyDescent="0.2">
      <c r="A756" s="79" t="s">
        <v>82</v>
      </c>
      <c r="B756" s="227">
        <v>3080324</v>
      </c>
      <c r="C756" s="162" t="s">
        <v>89</v>
      </c>
      <c r="D756" s="243" t="s">
        <v>86</v>
      </c>
      <c r="E756" s="227" t="s">
        <v>86</v>
      </c>
      <c r="F756" s="244" t="s">
        <v>531</v>
      </c>
      <c r="G756" s="245">
        <v>0</v>
      </c>
      <c r="H756" s="245">
        <v>39</v>
      </c>
      <c r="I756" s="245">
        <f t="shared" si="153"/>
        <v>39</v>
      </c>
      <c r="J756" s="85">
        <v>0</v>
      </c>
      <c r="K756" s="84">
        <f t="shared" si="106"/>
        <v>39</v>
      </c>
      <c r="L756" s="84">
        <v>0</v>
      </c>
      <c r="M756" s="84">
        <f t="shared" si="151"/>
        <v>39</v>
      </c>
      <c r="N756" s="206"/>
    </row>
    <row r="757" spans="1:14" s="36" customFormat="1" ht="13.5" hidden="1" thickBot="1" x14ac:dyDescent="0.25">
      <c r="A757" s="71"/>
      <c r="B757" s="197" t="s">
        <v>96</v>
      </c>
      <c r="C757" s="246"/>
      <c r="D757" s="196">
        <v>3419</v>
      </c>
      <c r="E757" s="197">
        <v>5222</v>
      </c>
      <c r="F757" s="158" t="s">
        <v>99</v>
      </c>
      <c r="G757" s="159">
        <v>0</v>
      </c>
      <c r="H757" s="159">
        <v>39</v>
      </c>
      <c r="I757" s="159">
        <f t="shared" si="153"/>
        <v>39</v>
      </c>
      <c r="J757" s="78">
        <v>0</v>
      </c>
      <c r="K757" s="218">
        <f t="shared" si="106"/>
        <v>39</v>
      </c>
      <c r="L757" s="218">
        <v>0</v>
      </c>
      <c r="M757" s="218">
        <f t="shared" si="151"/>
        <v>39</v>
      </c>
      <c r="N757" s="206"/>
    </row>
    <row r="758" spans="1:14" s="36" customFormat="1" ht="22.5" hidden="1" x14ac:dyDescent="0.2">
      <c r="A758" s="79" t="s">
        <v>82</v>
      </c>
      <c r="B758" s="227">
        <v>3080338</v>
      </c>
      <c r="C758" s="162" t="s">
        <v>89</v>
      </c>
      <c r="D758" s="243" t="s">
        <v>86</v>
      </c>
      <c r="E758" s="227" t="s">
        <v>86</v>
      </c>
      <c r="F758" s="244" t="s">
        <v>532</v>
      </c>
      <c r="G758" s="245">
        <v>0</v>
      </c>
      <c r="H758" s="245">
        <v>37</v>
      </c>
      <c r="I758" s="245">
        <f t="shared" si="153"/>
        <v>37</v>
      </c>
      <c r="J758" s="85">
        <v>0</v>
      </c>
      <c r="K758" s="70">
        <f t="shared" si="106"/>
        <v>37</v>
      </c>
      <c r="L758" s="70">
        <v>0</v>
      </c>
      <c r="M758" s="70">
        <f t="shared" si="151"/>
        <v>37</v>
      </c>
      <c r="N758" s="206"/>
    </row>
    <row r="759" spans="1:14" s="36" customFormat="1" ht="13.5" hidden="1" thickBot="1" x14ac:dyDescent="0.25">
      <c r="A759" s="71"/>
      <c r="B759" s="197" t="s">
        <v>96</v>
      </c>
      <c r="C759" s="246"/>
      <c r="D759" s="196">
        <v>3419</v>
      </c>
      <c r="E759" s="197">
        <v>5222</v>
      </c>
      <c r="F759" s="158" t="s">
        <v>99</v>
      </c>
      <c r="G759" s="159">
        <v>0</v>
      </c>
      <c r="H759" s="159">
        <v>37</v>
      </c>
      <c r="I759" s="159">
        <f t="shared" si="153"/>
        <v>37</v>
      </c>
      <c r="J759" s="78">
        <v>0</v>
      </c>
      <c r="K759" s="144">
        <f t="shared" si="106"/>
        <v>37</v>
      </c>
      <c r="L759" s="144">
        <v>0</v>
      </c>
      <c r="M759" s="144">
        <f t="shared" si="151"/>
        <v>37</v>
      </c>
      <c r="N759" s="206"/>
    </row>
    <row r="760" spans="1:14" s="36" customFormat="1" ht="22.5" hidden="1" x14ac:dyDescent="0.2">
      <c r="A760" s="79" t="s">
        <v>82</v>
      </c>
      <c r="B760" s="227">
        <v>3080341</v>
      </c>
      <c r="C760" s="162" t="s">
        <v>89</v>
      </c>
      <c r="D760" s="243" t="s">
        <v>86</v>
      </c>
      <c r="E760" s="227" t="s">
        <v>86</v>
      </c>
      <c r="F760" s="244" t="s">
        <v>533</v>
      </c>
      <c r="G760" s="245">
        <v>0</v>
      </c>
      <c r="H760" s="245">
        <v>21</v>
      </c>
      <c r="I760" s="245">
        <f t="shared" si="153"/>
        <v>21</v>
      </c>
      <c r="J760" s="85">
        <v>0</v>
      </c>
      <c r="K760" s="84">
        <f t="shared" ref="K760:K781" si="154">+I760+J760</f>
        <v>21</v>
      </c>
      <c r="L760" s="84">
        <v>0</v>
      </c>
      <c r="M760" s="84">
        <f t="shared" si="151"/>
        <v>21</v>
      </c>
      <c r="N760" s="206"/>
    </row>
    <row r="761" spans="1:14" s="36" customFormat="1" ht="13.5" hidden="1" thickBot="1" x14ac:dyDescent="0.25">
      <c r="A761" s="71"/>
      <c r="B761" s="197" t="s">
        <v>96</v>
      </c>
      <c r="C761" s="246"/>
      <c r="D761" s="196">
        <v>3419</v>
      </c>
      <c r="E761" s="197">
        <v>5222</v>
      </c>
      <c r="F761" s="158" t="s">
        <v>99</v>
      </c>
      <c r="G761" s="159">
        <v>0</v>
      </c>
      <c r="H761" s="159">
        <v>21</v>
      </c>
      <c r="I761" s="159">
        <f t="shared" si="153"/>
        <v>21</v>
      </c>
      <c r="J761" s="78">
        <v>0</v>
      </c>
      <c r="K761" s="218">
        <f t="shared" si="154"/>
        <v>21</v>
      </c>
      <c r="L761" s="218">
        <v>0</v>
      </c>
      <c r="M761" s="218">
        <f t="shared" si="151"/>
        <v>21</v>
      </c>
      <c r="N761" s="206"/>
    </row>
    <row r="762" spans="1:14" s="36" customFormat="1" ht="22.5" hidden="1" x14ac:dyDescent="0.2">
      <c r="A762" s="79" t="s">
        <v>82</v>
      </c>
      <c r="B762" s="227">
        <v>3080351</v>
      </c>
      <c r="C762" s="162" t="s">
        <v>89</v>
      </c>
      <c r="D762" s="243" t="s">
        <v>86</v>
      </c>
      <c r="E762" s="227" t="s">
        <v>86</v>
      </c>
      <c r="F762" s="244" t="s">
        <v>534</v>
      </c>
      <c r="G762" s="245">
        <v>0</v>
      </c>
      <c r="H762" s="245">
        <v>20</v>
      </c>
      <c r="I762" s="245">
        <f t="shared" si="153"/>
        <v>20</v>
      </c>
      <c r="J762" s="85">
        <v>0</v>
      </c>
      <c r="K762" s="70">
        <f t="shared" si="154"/>
        <v>20</v>
      </c>
      <c r="L762" s="70">
        <v>0</v>
      </c>
      <c r="M762" s="70">
        <f t="shared" si="151"/>
        <v>20</v>
      </c>
      <c r="N762" s="206"/>
    </row>
    <row r="763" spans="1:14" s="36" customFormat="1" ht="13.5" hidden="1" thickBot="1" x14ac:dyDescent="0.25">
      <c r="A763" s="71"/>
      <c r="B763" s="197" t="s">
        <v>96</v>
      </c>
      <c r="C763" s="246"/>
      <c r="D763" s="196">
        <v>3419</v>
      </c>
      <c r="E763" s="197">
        <v>5222</v>
      </c>
      <c r="F763" s="158" t="s">
        <v>99</v>
      </c>
      <c r="G763" s="159">
        <v>0</v>
      </c>
      <c r="H763" s="159">
        <v>20</v>
      </c>
      <c r="I763" s="159">
        <f t="shared" si="153"/>
        <v>20</v>
      </c>
      <c r="J763" s="78">
        <v>0</v>
      </c>
      <c r="K763" s="144">
        <f t="shared" si="154"/>
        <v>20</v>
      </c>
      <c r="L763" s="144">
        <v>0</v>
      </c>
      <c r="M763" s="144">
        <f t="shared" si="151"/>
        <v>20</v>
      </c>
      <c r="N763" s="206"/>
    </row>
    <row r="764" spans="1:14" s="36" customFormat="1" ht="33.75" hidden="1" x14ac:dyDescent="0.2">
      <c r="A764" s="79" t="s">
        <v>82</v>
      </c>
      <c r="B764" s="227">
        <v>3080356</v>
      </c>
      <c r="C764" s="162" t="s">
        <v>89</v>
      </c>
      <c r="D764" s="243" t="s">
        <v>86</v>
      </c>
      <c r="E764" s="227" t="s">
        <v>86</v>
      </c>
      <c r="F764" s="244" t="s">
        <v>535</v>
      </c>
      <c r="G764" s="245">
        <v>0</v>
      </c>
      <c r="H764" s="245">
        <v>20</v>
      </c>
      <c r="I764" s="245">
        <f t="shared" si="153"/>
        <v>20</v>
      </c>
      <c r="J764" s="85">
        <v>0</v>
      </c>
      <c r="K764" s="84">
        <f t="shared" si="154"/>
        <v>20</v>
      </c>
      <c r="L764" s="84">
        <v>0</v>
      </c>
      <c r="M764" s="84">
        <f t="shared" si="151"/>
        <v>20</v>
      </c>
      <c r="N764" s="206"/>
    </row>
    <row r="765" spans="1:14" s="36" customFormat="1" ht="13.5" hidden="1" thickBot="1" x14ac:dyDescent="0.25">
      <c r="A765" s="71"/>
      <c r="B765" s="197" t="s">
        <v>96</v>
      </c>
      <c r="C765" s="246"/>
      <c r="D765" s="196">
        <v>3419</v>
      </c>
      <c r="E765" s="197">
        <v>5222</v>
      </c>
      <c r="F765" s="158" t="s">
        <v>99</v>
      </c>
      <c r="G765" s="159">
        <v>0</v>
      </c>
      <c r="H765" s="159">
        <v>20</v>
      </c>
      <c r="I765" s="159">
        <f t="shared" si="153"/>
        <v>20</v>
      </c>
      <c r="J765" s="144">
        <v>0</v>
      </c>
      <c r="K765" s="218">
        <f t="shared" si="154"/>
        <v>20</v>
      </c>
      <c r="L765" s="218">
        <v>0</v>
      </c>
      <c r="M765" s="218">
        <f t="shared" si="151"/>
        <v>20</v>
      </c>
      <c r="N765" s="206"/>
    </row>
    <row r="766" spans="1:14" s="36" customFormat="1" ht="13.5" thickBot="1" x14ac:dyDescent="0.25">
      <c r="A766" s="145" t="s">
        <v>82</v>
      </c>
      <c r="B766" s="314" t="s">
        <v>536</v>
      </c>
      <c r="C766" s="315"/>
      <c r="D766" s="315" t="s">
        <v>86</v>
      </c>
      <c r="E766" s="315" t="s">
        <v>86</v>
      </c>
      <c r="F766" s="146" t="s">
        <v>537</v>
      </c>
      <c r="G766" s="147">
        <f>G767+G769+G771</f>
        <v>0</v>
      </c>
      <c r="H766" s="147">
        <f>H767+H769+H771</f>
        <v>63</v>
      </c>
      <c r="I766" s="147">
        <f>I767+I769+I771</f>
        <v>63</v>
      </c>
      <c r="J766" s="61">
        <v>0</v>
      </c>
      <c r="K766" s="273">
        <f t="shared" si="154"/>
        <v>63</v>
      </c>
      <c r="L766" s="61">
        <f>+L767</f>
        <v>-29</v>
      </c>
      <c r="M766" s="61">
        <f t="shared" si="151"/>
        <v>34</v>
      </c>
      <c r="N766" s="206" t="s">
        <v>65</v>
      </c>
    </row>
    <row r="767" spans="1:14" s="36" customFormat="1" x14ac:dyDescent="0.2">
      <c r="A767" s="274" t="s">
        <v>82</v>
      </c>
      <c r="B767" s="109" t="s">
        <v>538</v>
      </c>
      <c r="C767" s="275" t="s">
        <v>89</v>
      </c>
      <c r="D767" s="276" t="s">
        <v>86</v>
      </c>
      <c r="E767" s="109" t="s">
        <v>86</v>
      </c>
      <c r="F767" s="183" t="s">
        <v>539</v>
      </c>
      <c r="G767" s="211">
        <v>0</v>
      </c>
      <c r="H767" s="211">
        <v>29</v>
      </c>
      <c r="I767" s="211">
        <f t="shared" ref="I767:I772" si="155">+G767+H767</f>
        <v>29</v>
      </c>
      <c r="J767" s="219">
        <v>0</v>
      </c>
      <c r="K767" s="219">
        <f t="shared" si="154"/>
        <v>29</v>
      </c>
      <c r="L767" s="219">
        <f>+L768</f>
        <v>-29</v>
      </c>
      <c r="M767" s="219">
        <f t="shared" si="151"/>
        <v>0</v>
      </c>
      <c r="N767" s="206" t="s">
        <v>65</v>
      </c>
    </row>
    <row r="768" spans="1:14" s="36" customFormat="1" ht="13.5" thickBot="1" x14ac:dyDescent="0.25">
      <c r="A768" s="310"/>
      <c r="B768" s="285"/>
      <c r="C768" s="313"/>
      <c r="D768" s="286">
        <v>3419</v>
      </c>
      <c r="E768" s="285">
        <v>5901</v>
      </c>
      <c r="F768" s="306" t="s">
        <v>91</v>
      </c>
      <c r="G768" s="217">
        <v>0</v>
      </c>
      <c r="H768" s="217">
        <v>29</v>
      </c>
      <c r="I768" s="217">
        <f t="shared" si="155"/>
        <v>29</v>
      </c>
      <c r="J768" s="216">
        <v>0</v>
      </c>
      <c r="K768" s="220">
        <f t="shared" si="154"/>
        <v>29</v>
      </c>
      <c r="L768" s="220">
        <v>-29</v>
      </c>
      <c r="M768" s="220">
        <f t="shared" si="151"/>
        <v>0</v>
      </c>
      <c r="N768" s="206"/>
    </row>
    <row r="769" spans="1:14" s="36" customFormat="1" ht="33.75" x14ac:dyDescent="0.2">
      <c r="A769" s="79" t="s">
        <v>82</v>
      </c>
      <c r="B769" s="227">
        <v>3090065</v>
      </c>
      <c r="C769" s="162" t="s">
        <v>540</v>
      </c>
      <c r="D769" s="243" t="s">
        <v>86</v>
      </c>
      <c r="E769" s="227" t="s">
        <v>86</v>
      </c>
      <c r="F769" s="244" t="s">
        <v>541</v>
      </c>
      <c r="G769" s="245">
        <v>0</v>
      </c>
      <c r="H769" s="245">
        <v>10</v>
      </c>
      <c r="I769" s="245">
        <f t="shared" si="155"/>
        <v>10</v>
      </c>
      <c r="J769" s="85">
        <v>0</v>
      </c>
      <c r="K769" s="84">
        <f t="shared" si="154"/>
        <v>10</v>
      </c>
      <c r="L769" s="84">
        <v>0</v>
      </c>
      <c r="M769" s="84">
        <f t="shared" si="151"/>
        <v>10</v>
      </c>
      <c r="N769" s="206"/>
    </row>
    <row r="770" spans="1:14" s="36" customFormat="1" ht="13.5" thickBot="1" x14ac:dyDescent="0.25">
      <c r="A770" s="71"/>
      <c r="B770" s="197" t="s">
        <v>96</v>
      </c>
      <c r="C770" s="246"/>
      <c r="D770" s="196">
        <v>3419</v>
      </c>
      <c r="E770" s="197">
        <v>5321</v>
      </c>
      <c r="F770" s="158" t="s">
        <v>97</v>
      </c>
      <c r="G770" s="159">
        <v>0</v>
      </c>
      <c r="H770" s="159">
        <v>10</v>
      </c>
      <c r="I770" s="159">
        <f t="shared" si="155"/>
        <v>10</v>
      </c>
      <c r="J770" s="78">
        <v>0</v>
      </c>
      <c r="K770" s="218">
        <f t="shared" si="154"/>
        <v>10</v>
      </c>
      <c r="L770" s="218">
        <v>0</v>
      </c>
      <c r="M770" s="218">
        <f t="shared" si="151"/>
        <v>10</v>
      </c>
      <c r="N770" s="206"/>
    </row>
    <row r="771" spans="1:14" s="36" customFormat="1" ht="22.5" x14ac:dyDescent="0.2">
      <c r="A771" s="274" t="s">
        <v>82</v>
      </c>
      <c r="B771" s="109">
        <v>3090070</v>
      </c>
      <c r="C771" s="275">
        <v>1442</v>
      </c>
      <c r="D771" s="276" t="s">
        <v>86</v>
      </c>
      <c r="E771" s="109" t="s">
        <v>86</v>
      </c>
      <c r="F771" s="183" t="s">
        <v>542</v>
      </c>
      <c r="G771" s="211">
        <v>0</v>
      </c>
      <c r="H771" s="211">
        <v>24</v>
      </c>
      <c r="I771" s="211">
        <f t="shared" si="155"/>
        <v>24</v>
      </c>
      <c r="J771" s="212">
        <v>0</v>
      </c>
      <c r="K771" s="219">
        <f t="shared" si="154"/>
        <v>24</v>
      </c>
      <c r="L771" s="70">
        <v>0</v>
      </c>
      <c r="M771" s="70">
        <f t="shared" si="151"/>
        <v>24</v>
      </c>
      <c r="N771" s="206"/>
    </row>
    <row r="772" spans="1:14" s="36" customFormat="1" ht="22.5" x14ac:dyDescent="0.2">
      <c r="A772" s="277"/>
      <c r="B772" s="278" t="s">
        <v>96</v>
      </c>
      <c r="C772" s="279"/>
      <c r="D772" s="280">
        <v>3123</v>
      </c>
      <c r="E772" s="278">
        <v>5331</v>
      </c>
      <c r="F772" s="281" t="s">
        <v>109</v>
      </c>
      <c r="G772" s="216">
        <v>0</v>
      </c>
      <c r="H772" s="216">
        <v>24</v>
      </c>
      <c r="I772" s="216">
        <f t="shared" si="155"/>
        <v>24</v>
      </c>
      <c r="J772" s="216">
        <v>-24</v>
      </c>
      <c r="K772" s="216">
        <f t="shared" si="154"/>
        <v>0</v>
      </c>
      <c r="L772" s="78">
        <v>0</v>
      </c>
      <c r="M772" s="78">
        <f t="shared" si="151"/>
        <v>0</v>
      </c>
      <c r="N772" s="206"/>
    </row>
    <row r="773" spans="1:14" s="36" customFormat="1" ht="23.25" thickBot="1" x14ac:dyDescent="0.25">
      <c r="A773" s="282"/>
      <c r="B773" s="283"/>
      <c r="C773" s="284"/>
      <c r="D773" s="285">
        <v>3419</v>
      </c>
      <c r="E773" s="286">
        <v>5331</v>
      </c>
      <c r="F773" s="287" t="s">
        <v>109</v>
      </c>
      <c r="G773" s="222">
        <v>0</v>
      </c>
      <c r="H773" s="222">
        <v>0</v>
      </c>
      <c r="I773" s="222">
        <v>0</v>
      </c>
      <c r="J773" s="220">
        <v>24</v>
      </c>
      <c r="K773" s="220">
        <f t="shared" si="154"/>
        <v>24</v>
      </c>
      <c r="L773" s="144">
        <v>0</v>
      </c>
      <c r="M773" s="144">
        <f t="shared" si="151"/>
        <v>24</v>
      </c>
      <c r="N773" s="206"/>
    </row>
    <row r="774" spans="1:14" s="36" customFormat="1" ht="13.5" thickBot="1" x14ac:dyDescent="0.25">
      <c r="A774" s="145" t="s">
        <v>82</v>
      </c>
      <c r="B774" s="314" t="s">
        <v>543</v>
      </c>
      <c r="C774" s="315"/>
      <c r="D774" s="315" t="s">
        <v>86</v>
      </c>
      <c r="E774" s="315" t="s">
        <v>86</v>
      </c>
      <c r="F774" s="146" t="s">
        <v>544</v>
      </c>
      <c r="G774" s="147">
        <f>G775+G777</f>
        <v>0</v>
      </c>
      <c r="H774" s="147">
        <f>H775+H777</f>
        <v>205.84899999999999</v>
      </c>
      <c r="I774" s="147">
        <f>I775+I777</f>
        <v>205.84899999999999</v>
      </c>
      <c r="J774" s="61">
        <v>0</v>
      </c>
      <c r="K774" s="61">
        <f t="shared" si="154"/>
        <v>205.84899999999999</v>
      </c>
      <c r="L774" s="61">
        <f>+L775</f>
        <v>-203.1</v>
      </c>
      <c r="M774" s="61">
        <f t="shared" si="151"/>
        <v>2.7489999999999952</v>
      </c>
      <c r="N774" s="206" t="s">
        <v>65</v>
      </c>
    </row>
    <row r="775" spans="1:14" s="36" customFormat="1" x14ac:dyDescent="0.2">
      <c r="A775" s="274" t="s">
        <v>82</v>
      </c>
      <c r="B775" s="109" t="s">
        <v>545</v>
      </c>
      <c r="C775" s="275" t="s">
        <v>89</v>
      </c>
      <c r="D775" s="276" t="s">
        <v>86</v>
      </c>
      <c r="E775" s="109" t="s">
        <v>86</v>
      </c>
      <c r="F775" s="183" t="s">
        <v>546</v>
      </c>
      <c r="G775" s="211">
        <v>0</v>
      </c>
      <c r="H775" s="211">
        <v>203.1</v>
      </c>
      <c r="I775" s="211">
        <f t="shared" ref="I775:I778" si="156">+G775+H775</f>
        <v>203.1</v>
      </c>
      <c r="J775" s="219">
        <v>0</v>
      </c>
      <c r="K775" s="219">
        <f t="shared" si="154"/>
        <v>203.1</v>
      </c>
      <c r="L775" s="219">
        <f>+L776</f>
        <v>-203.1</v>
      </c>
      <c r="M775" s="219">
        <f t="shared" si="151"/>
        <v>0</v>
      </c>
      <c r="N775" s="206" t="s">
        <v>65</v>
      </c>
    </row>
    <row r="776" spans="1:14" s="36" customFormat="1" ht="13.5" thickBot="1" x14ac:dyDescent="0.25">
      <c r="A776" s="310"/>
      <c r="B776" s="285"/>
      <c r="C776" s="313"/>
      <c r="D776" s="286">
        <v>3419</v>
      </c>
      <c r="E776" s="285">
        <v>5901</v>
      </c>
      <c r="F776" s="306" t="s">
        <v>91</v>
      </c>
      <c r="G776" s="217">
        <v>0</v>
      </c>
      <c r="H776" s="217">
        <v>203.1</v>
      </c>
      <c r="I776" s="217">
        <f t="shared" si="156"/>
        <v>203.1</v>
      </c>
      <c r="J776" s="216">
        <v>0</v>
      </c>
      <c r="K776" s="220">
        <f t="shared" si="154"/>
        <v>203.1</v>
      </c>
      <c r="L776" s="220">
        <v>-203.1</v>
      </c>
      <c r="M776" s="220">
        <f t="shared" si="151"/>
        <v>0</v>
      </c>
      <c r="N776" s="206"/>
    </row>
    <row r="777" spans="1:14" s="36" customFormat="1" ht="33.75" x14ac:dyDescent="0.2">
      <c r="A777" s="79" t="s">
        <v>82</v>
      </c>
      <c r="B777" s="227">
        <v>3100012</v>
      </c>
      <c r="C777" s="162" t="s">
        <v>89</v>
      </c>
      <c r="D777" s="243" t="s">
        <v>86</v>
      </c>
      <c r="E777" s="227" t="s">
        <v>86</v>
      </c>
      <c r="F777" s="244" t="s">
        <v>547</v>
      </c>
      <c r="G777" s="245">
        <v>0</v>
      </c>
      <c r="H777" s="245">
        <v>2.7490000000000001</v>
      </c>
      <c r="I777" s="245">
        <f t="shared" si="156"/>
        <v>2.7490000000000001</v>
      </c>
      <c r="J777" s="85">
        <v>0</v>
      </c>
      <c r="K777" s="84">
        <f t="shared" si="154"/>
        <v>2.7490000000000001</v>
      </c>
      <c r="L777" s="84">
        <v>0</v>
      </c>
      <c r="M777" s="84">
        <f t="shared" si="151"/>
        <v>2.7490000000000001</v>
      </c>
      <c r="N777" s="206"/>
    </row>
    <row r="778" spans="1:14" s="36" customFormat="1" ht="13.5" thickBot="1" x14ac:dyDescent="0.25">
      <c r="A778" s="71"/>
      <c r="B778" s="197" t="s">
        <v>96</v>
      </c>
      <c r="C778" s="246"/>
      <c r="D778" s="196">
        <v>3419</v>
      </c>
      <c r="E778" s="197">
        <v>5909</v>
      </c>
      <c r="F778" s="158" t="s">
        <v>93</v>
      </c>
      <c r="G778" s="159">
        <v>0</v>
      </c>
      <c r="H778" s="159">
        <v>2.7490000000000001</v>
      </c>
      <c r="I778" s="159">
        <f t="shared" si="156"/>
        <v>2.7490000000000001</v>
      </c>
      <c r="J778" s="144">
        <v>0</v>
      </c>
      <c r="K778" s="218">
        <f t="shared" si="154"/>
        <v>2.7490000000000001</v>
      </c>
      <c r="L778" s="218">
        <v>0</v>
      </c>
      <c r="M778" s="218">
        <f t="shared" si="151"/>
        <v>2.7490000000000001</v>
      </c>
      <c r="N778" s="206"/>
    </row>
    <row r="779" spans="1:14" s="36" customFormat="1" ht="23.25" thickBot="1" x14ac:dyDescent="0.25">
      <c r="A779" s="288" t="s">
        <v>82</v>
      </c>
      <c r="B779" s="341" t="s">
        <v>548</v>
      </c>
      <c r="C779" s="342"/>
      <c r="D779" s="342" t="s">
        <v>86</v>
      </c>
      <c r="E779" s="342" t="s">
        <v>86</v>
      </c>
      <c r="F779" s="289" t="s">
        <v>549</v>
      </c>
      <c r="G779" s="147">
        <f>G780</f>
        <v>3000</v>
      </c>
      <c r="H779" s="147">
        <f>H780</f>
        <v>4873</v>
      </c>
      <c r="I779" s="147">
        <f>I780</f>
        <v>7873</v>
      </c>
      <c r="J779" s="61">
        <v>0</v>
      </c>
      <c r="K779" s="61">
        <f t="shared" si="154"/>
        <v>7873</v>
      </c>
      <c r="L779" s="61">
        <v>0</v>
      </c>
      <c r="M779" s="61">
        <f t="shared" si="151"/>
        <v>7873</v>
      </c>
      <c r="N779" s="206"/>
    </row>
    <row r="780" spans="1:14" s="36" customFormat="1" ht="22.5" hidden="1" x14ac:dyDescent="0.2">
      <c r="A780" s="79" t="s">
        <v>82</v>
      </c>
      <c r="B780" s="227">
        <v>4260000</v>
      </c>
      <c r="C780" s="162" t="s">
        <v>89</v>
      </c>
      <c r="D780" s="243" t="s">
        <v>86</v>
      </c>
      <c r="E780" s="227" t="s">
        <v>86</v>
      </c>
      <c r="F780" s="244" t="s">
        <v>549</v>
      </c>
      <c r="G780" s="245">
        <v>3000</v>
      </c>
      <c r="H780" s="245">
        <f>+H781</f>
        <v>4873</v>
      </c>
      <c r="I780" s="245">
        <f t="shared" ref="I780:I781" si="157">+G780+H780</f>
        <v>7873</v>
      </c>
      <c r="J780" s="70">
        <v>0</v>
      </c>
      <c r="K780" s="70">
        <f t="shared" si="154"/>
        <v>7873</v>
      </c>
      <c r="L780" s="70">
        <v>0</v>
      </c>
      <c r="M780" s="70">
        <f t="shared" si="151"/>
        <v>7873</v>
      </c>
      <c r="N780" s="206"/>
    </row>
    <row r="781" spans="1:14" s="36" customFormat="1" ht="13.5" hidden="1" thickBot="1" x14ac:dyDescent="0.25">
      <c r="A781" s="71"/>
      <c r="B781" s="197"/>
      <c r="C781" s="246"/>
      <c r="D781" s="196">
        <v>3419</v>
      </c>
      <c r="E781" s="197">
        <v>5901</v>
      </c>
      <c r="F781" s="158" t="s">
        <v>91</v>
      </c>
      <c r="G781" s="159">
        <v>3000</v>
      </c>
      <c r="H781" s="290">
        <v>4873</v>
      </c>
      <c r="I781" s="159">
        <f t="shared" si="157"/>
        <v>7873</v>
      </c>
      <c r="J781" s="218">
        <v>0</v>
      </c>
      <c r="K781" s="218">
        <f t="shared" si="154"/>
        <v>7873</v>
      </c>
      <c r="L781" s="218">
        <v>0</v>
      </c>
      <c r="M781" s="218">
        <f t="shared" si="151"/>
        <v>7873</v>
      </c>
      <c r="N781" s="206"/>
    </row>
    <row r="782" spans="1:14" s="36" customFormat="1" x14ac:dyDescent="0.2">
      <c r="G782" s="291"/>
      <c r="J782" s="40"/>
      <c r="K782" s="40"/>
      <c r="L782" s="40"/>
      <c r="M782" s="40"/>
      <c r="N782" s="206"/>
    </row>
    <row r="783" spans="1:14" s="36" customFormat="1" x14ac:dyDescent="0.2">
      <c r="B783" s="338"/>
      <c r="C783" s="339"/>
      <c r="D783" s="339"/>
      <c r="E783" s="292"/>
      <c r="F783" s="298">
        <v>42520</v>
      </c>
      <c r="L783" s="41"/>
      <c r="M783" s="41"/>
      <c r="N783" s="206"/>
    </row>
    <row r="784" spans="1:14" s="36" customFormat="1" x14ac:dyDescent="0.2">
      <c r="B784" s="293"/>
      <c r="C784" s="293"/>
      <c r="D784" s="293"/>
      <c r="E784" s="294"/>
      <c r="F784" s="294"/>
      <c r="L784" s="41"/>
      <c r="M784" s="41"/>
      <c r="N784" s="206"/>
    </row>
    <row r="785" spans="2:14" s="36" customFormat="1" x14ac:dyDescent="0.2">
      <c r="B785" s="338"/>
      <c r="C785" s="339"/>
      <c r="D785" s="339"/>
      <c r="E785" s="295"/>
      <c r="F785" s="295"/>
      <c r="N785" s="297"/>
    </row>
    <row r="786" spans="2:14" s="36" customFormat="1" x14ac:dyDescent="0.2">
      <c r="B786" s="293"/>
      <c r="C786" s="293"/>
      <c r="D786" s="293"/>
      <c r="E786" s="295"/>
      <c r="F786" s="295"/>
      <c r="N786" s="297"/>
    </row>
    <row r="787" spans="2:14" s="36" customFormat="1" x14ac:dyDescent="0.2">
      <c r="B787" s="338"/>
      <c r="C787" s="339"/>
      <c r="D787" s="339"/>
      <c r="E787" s="340"/>
      <c r="F787" s="340"/>
      <c r="N787" s="297"/>
    </row>
    <row r="788" spans="2:14" s="36" customFormat="1" x14ac:dyDescent="0.2">
      <c r="B788" s="293"/>
      <c r="C788" s="293"/>
      <c r="D788" s="293"/>
      <c r="E788" s="339"/>
      <c r="F788" s="339"/>
      <c r="N788" s="297"/>
    </row>
    <row r="789" spans="2:14" s="36" customFormat="1" ht="35.450000000000003" customHeight="1" x14ac:dyDescent="0.2">
      <c r="B789" s="338"/>
      <c r="C789" s="339"/>
      <c r="D789" s="339"/>
      <c r="E789" s="340"/>
      <c r="F789" s="340"/>
      <c r="N789" s="297"/>
    </row>
    <row r="790" spans="2:14" s="36" customFormat="1" x14ac:dyDescent="0.2">
      <c r="B790" s="293"/>
      <c r="C790" s="293"/>
      <c r="D790" s="293"/>
      <c r="E790" s="339"/>
      <c r="F790" s="339"/>
      <c r="N790" s="297"/>
    </row>
    <row r="791" spans="2:14" s="36" customFormat="1" x14ac:dyDescent="0.2">
      <c r="B791" s="338"/>
      <c r="C791" s="339"/>
      <c r="D791" s="339"/>
      <c r="E791" s="296"/>
      <c r="F791" s="297"/>
      <c r="N791" s="297"/>
    </row>
  </sheetData>
  <mergeCells count="70">
    <mergeCell ref="B789:D789"/>
    <mergeCell ref="E789:E790"/>
    <mergeCell ref="F789:F790"/>
    <mergeCell ref="B791:D791"/>
    <mergeCell ref="B779:E779"/>
    <mergeCell ref="B783:D783"/>
    <mergeCell ref="B785:D785"/>
    <mergeCell ref="B787:D787"/>
    <mergeCell ref="E787:E788"/>
    <mergeCell ref="F787:F788"/>
    <mergeCell ref="B774:E774"/>
    <mergeCell ref="B185:C185"/>
    <mergeCell ref="B187:C187"/>
    <mergeCell ref="B189:C189"/>
    <mergeCell ref="B191:C191"/>
    <mergeCell ref="B193:C193"/>
    <mergeCell ref="B195:C195"/>
    <mergeCell ref="B352:E352"/>
    <mergeCell ref="B689:E689"/>
    <mergeCell ref="B718:E718"/>
    <mergeCell ref="B721:E721"/>
    <mergeCell ref="B766:E766"/>
    <mergeCell ref="B183:C183"/>
    <mergeCell ref="B161:C161"/>
    <mergeCell ref="B163:C163"/>
    <mergeCell ref="B165:C165"/>
    <mergeCell ref="B167:C167"/>
    <mergeCell ref="B169:C169"/>
    <mergeCell ref="B171:C171"/>
    <mergeCell ref="B173:C173"/>
    <mergeCell ref="B175:C175"/>
    <mergeCell ref="B177:C177"/>
    <mergeCell ref="B179:C179"/>
    <mergeCell ref="B181:C181"/>
    <mergeCell ref="B159:C159"/>
    <mergeCell ref="B137:C137"/>
    <mergeCell ref="B139:C139"/>
    <mergeCell ref="B141:C141"/>
    <mergeCell ref="B143:C143"/>
    <mergeCell ref="B145:C145"/>
    <mergeCell ref="B147:C147"/>
    <mergeCell ref="B149:C149"/>
    <mergeCell ref="B151:C151"/>
    <mergeCell ref="B153:C153"/>
    <mergeCell ref="B155:C155"/>
    <mergeCell ref="B157:C157"/>
    <mergeCell ref="B135:C135"/>
    <mergeCell ref="B47:C47"/>
    <mergeCell ref="B48:E48"/>
    <mergeCell ref="B55:E55"/>
    <mergeCell ref="B118:E118"/>
    <mergeCell ref="B121:E121"/>
    <mergeCell ref="B124:F124"/>
    <mergeCell ref="B125:E125"/>
    <mergeCell ref="B127:C127"/>
    <mergeCell ref="B129:C129"/>
    <mergeCell ref="B131:C131"/>
    <mergeCell ref="B133:C133"/>
    <mergeCell ref="B45:E45"/>
    <mergeCell ref="F1:N1"/>
    <mergeCell ref="A2:I2"/>
    <mergeCell ref="L2:N2"/>
    <mergeCell ref="A4:I4"/>
    <mergeCell ref="A6:I6"/>
    <mergeCell ref="B9:C9"/>
    <mergeCell ref="B10:F10"/>
    <mergeCell ref="B11:F11"/>
    <mergeCell ref="B12:E12"/>
    <mergeCell ref="B42:E42"/>
    <mergeCell ref="B44:C44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8" zoomScaleNormal="100" workbookViewId="0">
      <selection activeCell="I31" sqref="I3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43" t="s">
        <v>48</v>
      </c>
      <c r="B1" s="343"/>
      <c r="C1" s="344" t="s">
        <v>64</v>
      </c>
      <c r="D1" s="345"/>
      <c r="E1" s="346"/>
      <c r="F1" s="346"/>
    </row>
    <row r="2" spans="1:10" ht="24.75" thickBot="1" x14ac:dyDescent="0.25">
      <c r="A2" s="30" t="s">
        <v>1</v>
      </c>
      <c r="B2" s="31" t="s">
        <v>2</v>
      </c>
      <c r="C2" s="32" t="s">
        <v>62</v>
      </c>
      <c r="D2" s="32" t="s">
        <v>65</v>
      </c>
      <c r="E2" s="32" t="s">
        <v>63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161652.65999999997</v>
      </c>
      <c r="D5" s="4">
        <v>0</v>
      </c>
      <c r="E5" s="10">
        <f t="shared" si="0"/>
        <v>161652.65999999997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f>C9+C10+C12+C13+C11</f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55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53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56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57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58</v>
      </c>
      <c r="C14" s="8">
        <f>C15+C16+C17+C18</f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55</v>
      </c>
      <c r="B15" s="7" t="s">
        <v>13</v>
      </c>
      <c r="C15" s="8">
        <v>253375.05000000002</v>
      </c>
      <c r="D15" s="8">
        <v>0</v>
      </c>
      <c r="E15" s="11">
        <f t="shared" si="0"/>
        <v>253375.05000000002</v>
      </c>
    </row>
    <row r="16" spans="1:10" ht="15" customHeight="1" x14ac:dyDescent="0.2">
      <c r="A16" s="6" t="s">
        <v>54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56</v>
      </c>
      <c r="B17" s="7" t="s">
        <v>59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57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51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52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60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61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343" t="s">
        <v>49</v>
      </c>
      <c r="B26" s="343"/>
      <c r="C26" s="33"/>
      <c r="D26" s="33"/>
      <c r="E26" s="34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62</v>
      </c>
      <c r="D27" s="32" t="s">
        <v>65</v>
      </c>
      <c r="E27" s="32" t="s">
        <v>63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50</v>
      </c>
      <c r="B30" s="7" t="s">
        <v>24</v>
      </c>
      <c r="C30" s="8">
        <v>142790.39000000001</v>
      </c>
      <c r="D30" s="4">
        <v>0</v>
      </c>
      <c r="E30" s="5">
        <f>SUM(C30:D30)</f>
        <v>142790.39000000001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5" ht="15" customHeight="1" x14ac:dyDescent="0.2">
      <c r="A33" s="25" t="s">
        <v>39</v>
      </c>
      <c r="B33" s="7" t="s">
        <v>20</v>
      </c>
      <c r="C33" s="8">
        <v>3736951.5300000003</v>
      </c>
      <c r="D33" s="4">
        <v>0</v>
      </c>
      <c r="E33" s="5">
        <f>C33+D33</f>
        <v>3736951.5300000003</v>
      </c>
    </row>
    <row r="34" spans="1:5" ht="15" customHeight="1" x14ac:dyDescent="0.2">
      <c r="A34" s="25" t="s">
        <v>46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</row>
    <row r="35" spans="1:5" ht="15" customHeight="1" x14ac:dyDescent="0.2">
      <c r="A35" s="25" t="s">
        <v>47</v>
      </c>
      <c r="B35" s="7" t="s">
        <v>20</v>
      </c>
      <c r="C35" s="8">
        <v>30600</v>
      </c>
      <c r="D35" s="4">
        <v>0</v>
      </c>
      <c r="E35" s="5">
        <f t="shared" si="1"/>
        <v>30600</v>
      </c>
    </row>
    <row r="36" spans="1:5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5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5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5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5" ht="15" customHeight="1" x14ac:dyDescent="0.2">
      <c r="A41" s="25" t="s">
        <v>45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5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5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5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5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5" x14ac:dyDescent="0.2">
      <c r="C46" s="1"/>
      <c r="E46" s="1"/>
    </row>
    <row r="48" spans="1:5" x14ac:dyDescent="0.2">
      <c r="C48" s="1"/>
    </row>
  </sheetData>
  <mergeCells count="3">
    <mergeCell ref="A1:B1"/>
    <mergeCell ref="A26:B26"/>
    <mergeCell ref="C1:F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92604</vt:lpstr>
      <vt:lpstr>Bilance PaV</vt:lpstr>
      <vt:lpstr>'92604'!Oblast_tisku</vt:lpstr>
      <vt:lpstr>'Bilance PaV'!Oblast_tisku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2016-04-27T08:11:42Z</cp:lastPrinted>
  <dcterms:created xsi:type="dcterms:W3CDTF">2007-12-18T12:40:54Z</dcterms:created>
  <dcterms:modified xsi:type="dcterms:W3CDTF">2016-06-08T07:45:37Z</dcterms:modified>
</cp:coreProperties>
</file>