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placeholders" codeName="ThisWorkbook" defaultThemeVersion="124226"/>
  <bookViews>
    <workbookView xWindow="-1125" yWindow="1680" windowWidth="15480" windowHeight="9135" activeTab="2"/>
  </bookViews>
  <sheets>
    <sheet name="Příjmy" sheetId="2" r:id="rId1"/>
    <sheet name="Výdaje" sheetId="3" r:id="rId2"/>
    <sheet name="Přehled rozp.opatření 2016" sheetId="7" r:id="rId3"/>
  </sheets>
  <definedNames>
    <definedName name="_xlnm.Print_Titles" localSheetId="2">'Přehled rozp.opatření 2016'!$3:$5</definedName>
  </definedNames>
  <calcPr calcId="145621"/>
</workbook>
</file>

<file path=xl/calcChain.xml><?xml version="1.0" encoding="utf-8"?>
<calcChain xmlns="http://schemas.openxmlformats.org/spreadsheetml/2006/main">
  <c r="G22" i="2" l="1"/>
  <c r="E12" i="3"/>
  <c r="F91" i="3"/>
  <c r="F181" i="7" l="1"/>
  <c r="G12" i="2" l="1"/>
  <c r="F69" i="3" l="1"/>
  <c r="G25" i="2" l="1"/>
  <c r="F31" i="2"/>
  <c r="G32" i="2"/>
  <c r="F89" i="3"/>
  <c r="F17" i="3"/>
  <c r="E21" i="3" l="1"/>
  <c r="C21" i="3"/>
  <c r="F20" i="3"/>
  <c r="F18" i="3"/>
  <c r="F16" i="3"/>
  <c r="F15" i="3"/>
  <c r="F88" i="3"/>
  <c r="F41" i="3"/>
  <c r="F35" i="3"/>
  <c r="D30" i="3"/>
  <c r="F57" i="3"/>
  <c r="F44" i="3"/>
  <c r="F76" i="3"/>
  <c r="F77" i="3"/>
  <c r="F126" i="3"/>
  <c r="F27" i="2"/>
  <c r="E27" i="2"/>
  <c r="D27" i="2"/>
  <c r="F113" i="3"/>
  <c r="F109" i="3"/>
  <c r="F86" i="3"/>
  <c r="F85" i="3"/>
  <c r="D114" i="3"/>
  <c r="F123" i="3"/>
  <c r="F120" i="3"/>
  <c r="F117" i="3"/>
  <c r="F61" i="3"/>
  <c r="E93" i="3"/>
  <c r="F26" i="3"/>
  <c r="F8" i="2"/>
  <c r="E80" i="3"/>
  <c r="C80" i="3"/>
  <c r="F79" i="3"/>
  <c r="F60" i="3"/>
  <c r="F58" i="3"/>
  <c r="F56" i="3"/>
  <c r="E47" i="3"/>
  <c r="C47" i="3"/>
  <c r="F46" i="3"/>
  <c r="F29" i="3"/>
  <c r="E63" i="3"/>
  <c r="C63" i="3"/>
  <c r="F59" i="3"/>
  <c r="F55" i="3"/>
  <c r="F110" i="3"/>
  <c r="F111" i="3"/>
  <c r="F78" i="3"/>
  <c r="F73" i="3"/>
  <c r="E9" i="3"/>
  <c r="E30" i="3"/>
  <c r="E114" i="3"/>
  <c r="C114" i="3"/>
  <c r="F106" i="3"/>
  <c r="F107" i="3"/>
  <c r="E31" i="2"/>
  <c r="G31" i="2" s="1"/>
  <c r="E24" i="2"/>
  <c r="F24" i="2"/>
  <c r="F75" i="3"/>
  <c r="F7" i="3"/>
  <c r="C9" i="3"/>
  <c r="D9" i="3"/>
  <c r="F12" i="3"/>
  <c r="F25" i="3"/>
  <c r="F27" i="3"/>
  <c r="F28" i="3"/>
  <c r="C30" i="3"/>
  <c r="F33" i="3"/>
  <c r="F36" i="3"/>
  <c r="F37" i="3"/>
  <c r="F38" i="3"/>
  <c r="F39" i="3"/>
  <c r="F40" i="3"/>
  <c r="F42" i="3"/>
  <c r="F43" i="3"/>
  <c r="F45" i="3"/>
  <c r="F52" i="3"/>
  <c r="F72" i="3"/>
  <c r="F74" i="3"/>
  <c r="F84" i="3"/>
  <c r="F87" i="3"/>
  <c r="F90" i="3"/>
  <c r="F92" i="3"/>
  <c r="C93" i="3"/>
  <c r="F100" i="3"/>
  <c r="F103" i="3"/>
  <c r="D8" i="2"/>
  <c r="D24" i="2"/>
  <c r="G9" i="2"/>
  <c r="G11" i="2"/>
  <c r="G14" i="2"/>
  <c r="G16" i="2"/>
  <c r="G17" i="2"/>
  <c r="G19" i="2"/>
  <c r="G20" i="2"/>
  <c r="G21" i="2"/>
  <c r="G23" i="2"/>
  <c r="D31" i="2"/>
  <c r="G28" i="2"/>
  <c r="G29" i="2"/>
  <c r="G30" i="2"/>
  <c r="D34" i="2"/>
  <c r="E34" i="2"/>
  <c r="F34" i="2"/>
  <c r="F108" i="3"/>
  <c r="G24" i="2" l="1"/>
  <c r="G34" i="2"/>
  <c r="D26" i="2"/>
  <c r="F26" i="2"/>
  <c r="G13" i="2"/>
  <c r="D7" i="2"/>
  <c r="E8" i="2"/>
  <c r="E7" i="2" s="1"/>
  <c r="G27" i="2"/>
  <c r="F7" i="2"/>
  <c r="E26" i="2"/>
  <c r="D37" i="2"/>
  <c r="F30" i="3"/>
  <c r="F9" i="3"/>
  <c r="F114" i="3"/>
  <c r="F24" i="3"/>
  <c r="F112" i="3"/>
  <c r="D80" i="3"/>
  <c r="F80" i="3" s="1"/>
  <c r="D63" i="3"/>
  <c r="F63" i="3" s="1"/>
  <c r="D47" i="3"/>
  <c r="F47" i="3" s="1"/>
  <c r="D93" i="3"/>
  <c r="F93" i="3" s="1"/>
  <c r="F70" i="3"/>
  <c r="F34" i="3"/>
  <c r="F62" i="3"/>
  <c r="D21" i="3"/>
  <c r="F21" i="3" s="1"/>
  <c r="D33" i="2" l="1"/>
  <c r="G8" i="2"/>
  <c r="G26" i="2"/>
  <c r="E33" i="2"/>
  <c r="E37" i="2"/>
  <c r="G7" i="2"/>
  <c r="F33" i="2"/>
  <c r="F37" i="2"/>
  <c r="G37" i="2" l="1"/>
  <c r="G33" i="2"/>
</calcChain>
</file>

<file path=xl/sharedStrings.xml><?xml version="1.0" encoding="utf-8"?>
<sst xmlns="http://schemas.openxmlformats.org/spreadsheetml/2006/main" count="1135" uniqueCount="389">
  <si>
    <t xml:space="preserve">Příloha č. 3 </t>
  </si>
  <si>
    <t>č.RO</t>
  </si>
  <si>
    <t>předmět úpravy</t>
  </si>
  <si>
    <t>schváleno dne</t>
  </si>
  <si>
    <t>číslo usnesení</t>
  </si>
  <si>
    <t>vliv na objem rozpočtu v tis. Kč</t>
  </si>
  <si>
    <t>správce rozpočt. prostředků</t>
  </si>
  <si>
    <t>04-školství</t>
  </si>
  <si>
    <t>02-reg.rozvoj</t>
  </si>
  <si>
    <t>15-OKŘ</t>
  </si>
  <si>
    <t>07-kultura</t>
  </si>
  <si>
    <t>05-soc.věci</t>
  </si>
  <si>
    <t>dotace z MŠMT-přímé náklady, zapojení do kap. 91604</t>
  </si>
  <si>
    <t>dotace z MŠMT, zapojení do kap. 91604</t>
  </si>
  <si>
    <t>06-doprava</t>
  </si>
  <si>
    <t>14-investice</t>
  </si>
  <si>
    <t>09-zdravotnictví</t>
  </si>
  <si>
    <t>03-ekonomika</t>
  </si>
  <si>
    <t>01-OKH</t>
  </si>
  <si>
    <t>tis. Kč</t>
  </si>
  <si>
    <t>u k a z a t e l</t>
  </si>
  <si>
    <t>% plnění</t>
  </si>
  <si>
    <t>Vlastní příjmy kraje</t>
  </si>
  <si>
    <r>
      <t xml:space="preserve">běžné (neinvestiční)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</si>
  <si>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SU</t>
  </si>
  <si>
    <t>daňové-podíl kraje na sdílených daních</t>
  </si>
  <si>
    <t>daňové-správní poplatky</t>
  </si>
  <si>
    <t>daňové-příjmy ostatní</t>
  </si>
  <si>
    <t>--</t>
  </si>
  <si>
    <t>nedaňové-odvody PO, resort školství</t>
  </si>
  <si>
    <t>nedaňové-odvody PO, resort sociálních věcí</t>
  </si>
  <si>
    <t>nedaňové-odvody PO, resort dopravy</t>
  </si>
  <si>
    <t>nedaňové-odvody PO, resort kultury</t>
  </si>
  <si>
    <t>nedaňové-odvody PO, resort život. prostředí</t>
  </si>
  <si>
    <t>nedaňové-odvody PO, resort zdravotnictví</t>
  </si>
  <si>
    <t>nedaňové-odvody PO na investice OISNM</t>
  </si>
  <si>
    <t>nedaňové-příjmy z úroků</t>
  </si>
  <si>
    <t>nedaňové-poplatky za odběr podzemních vod</t>
  </si>
  <si>
    <t>nedaňové-přijaté splátky půjčených prostředků</t>
  </si>
  <si>
    <t xml:space="preserve">nedaňové-příjmy ostatní </t>
  </si>
  <si>
    <r>
      <t xml:space="preserve">kapitálové (investiční)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</si>
  <si>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příjmy z prodeje dlouhodobého majetku</t>
  </si>
  <si>
    <t>Dotace a příspěvky do rozpočtu kraje</t>
  </si>
  <si>
    <r>
      <t>běžné (</t>
    </r>
    <r>
      <rPr>
        <b/>
        <sz val="11"/>
        <rFont val="Times New Roman"/>
        <family val="1"/>
        <charset val="238"/>
      </rPr>
      <t>neinvestiční)</t>
    </r>
    <r>
      <rPr>
        <sz val="11"/>
        <rFont val="Times New Roman"/>
        <family val="1"/>
        <charset val="238"/>
      </rPr>
      <t xml:space="preserve"> dotace a příspěvky </t>
    </r>
    <r>
      <rPr>
        <b/>
        <i/>
        <sz val="11"/>
        <rFont val="Times New Roman"/>
        <family val="1"/>
        <charset val="238"/>
      </rPr>
      <t>(ZU)</t>
    </r>
  </si>
  <si>
    <t>příspěvek stát.rozpočtu na výkon státní správy</t>
  </si>
  <si>
    <t>ostatní neinvestiční dotace a příspěvky</t>
  </si>
  <si>
    <r>
      <t>kapitálové</t>
    </r>
    <r>
      <rPr>
        <b/>
        <sz val="11"/>
        <rFont val="Times New Roman"/>
        <family val="1"/>
        <charset val="238"/>
      </rPr>
      <t xml:space="preserve"> (investiční) </t>
    </r>
    <r>
      <rPr>
        <sz val="11"/>
        <rFont val="Times New Roman"/>
        <family val="1"/>
        <charset val="238"/>
      </rPr>
      <t>dotace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a příspěvky </t>
    </r>
    <r>
      <rPr>
        <b/>
        <i/>
        <sz val="11"/>
        <rFont val="Times New Roman"/>
        <family val="1"/>
        <charset val="238"/>
      </rPr>
      <t>(ZU)</t>
    </r>
  </si>
  <si>
    <t>ostatní investiční dotace a příspěvky</t>
  </si>
  <si>
    <t>PŘÍJMY CELKEM</t>
  </si>
  <si>
    <r>
      <t xml:space="preserve">Financování </t>
    </r>
    <r>
      <rPr>
        <b/>
        <i/>
        <sz val="11"/>
        <rFont val="Times New Roman"/>
        <family val="1"/>
        <charset val="238"/>
      </rPr>
      <t>(ZU)</t>
    </r>
  </si>
  <si>
    <t xml:space="preserve"> </t>
  </si>
  <si>
    <t>ZDROJE CELKEM</t>
  </si>
  <si>
    <t>Kapitola 910 - Zastupitelstvo (ZU)</t>
  </si>
  <si>
    <t>resort (SU)</t>
  </si>
  <si>
    <t>% sk./UR</t>
  </si>
  <si>
    <t>celkem</t>
  </si>
  <si>
    <t>Kapitola 911 - Krajský úřad (ZU)</t>
  </si>
  <si>
    <t>Kapitola 913 - příspěvkové organizace (ZU)</t>
  </si>
  <si>
    <t>04-OŠMTS</t>
  </si>
  <si>
    <t>05-OSV</t>
  </si>
  <si>
    <t>06-OD</t>
  </si>
  <si>
    <t>07-OK</t>
  </si>
  <si>
    <t>08-OŽP</t>
  </si>
  <si>
    <t>09-OZ</t>
  </si>
  <si>
    <t>Kapitola 914 - Působnosti (ZU)</t>
  </si>
  <si>
    <t>02-ORREP</t>
  </si>
  <si>
    <t>03-EO</t>
  </si>
  <si>
    <t>10-PO</t>
  </si>
  <si>
    <t>11-OÚPSŘ</t>
  </si>
  <si>
    <t>12-OI</t>
  </si>
  <si>
    <t>14-OISNM</t>
  </si>
  <si>
    <t>18-OSŘ</t>
  </si>
  <si>
    <t>Kapitola 916 - Účelové neinvestiční dotace na školství (ZU)</t>
  </si>
  <si>
    <t>Kapitola 920 - Kapitálové výdaje (ZU)</t>
  </si>
  <si>
    <t>Kapitola 923 - Spolufinancování EU (ZU)</t>
  </si>
  <si>
    <t>Kapitola 924 - Úvěry (ZU)</t>
  </si>
  <si>
    <t>Kapitola 925 - Sociální fond kraje (ZU)</t>
  </si>
  <si>
    <t>Kapitola 931 - Krizový fond kraje (ZU)</t>
  </si>
  <si>
    <t>Kapitola 932 - Fond ochrany vod (ZU)</t>
  </si>
  <si>
    <t>Kapitola 934 - Lesnický fond (ZU)</t>
  </si>
  <si>
    <t>Financování (ZU)</t>
  </si>
  <si>
    <t>Příloha č. 1/str.1</t>
  </si>
  <si>
    <t>Příloha č. 2/str.1</t>
  </si>
  <si>
    <t>Příloha č. 2/str.2</t>
  </si>
  <si>
    <t>Příloha č. 2/str.3</t>
  </si>
  <si>
    <t>daň z příjmů PO za kraj</t>
  </si>
  <si>
    <t>Kapitola 926 - Dotační fond kraje (ZU)</t>
  </si>
  <si>
    <t>přesun z kap. 91903 do kap. 91305</t>
  </si>
  <si>
    <t>Kapitola 917 - Transfery (ZU)</t>
  </si>
  <si>
    <t>dotace z MPSV, zapojení do kap. 91705</t>
  </si>
  <si>
    <t>Kapitola 919 - Pokladní správa (ZU)</t>
  </si>
  <si>
    <t>dotace z MF, zapojení do kap. 91409 a 91709</t>
  </si>
  <si>
    <t>poskytnutí dotací z DF, kap. 92607</t>
  </si>
  <si>
    <t>poskytnutí dotací z DF, kap. 92602</t>
  </si>
  <si>
    <t>dotace z MZdr, zapojení do kap. 91709</t>
  </si>
  <si>
    <t>poskytnutí dotací z KF, kap. 93101</t>
  </si>
  <si>
    <t>poskytnutí dotací z DF, kap. 92609</t>
  </si>
  <si>
    <t>poskytnutí dotací z DF, kap. 92601</t>
  </si>
  <si>
    <t>poskytnutí dotací z kap. 91704</t>
  </si>
  <si>
    <t>/</t>
  </si>
  <si>
    <t>08-ŽP a zeměď.</t>
  </si>
  <si>
    <t>poskytnutí dotací z kap. 91705</t>
  </si>
  <si>
    <t>poskytnutí dotací z kap. 91701</t>
  </si>
  <si>
    <t>úprava ukazatelů v kap. 92302</t>
  </si>
  <si>
    <t>poskytnutí dotací z FOV, kap. 93208</t>
  </si>
  <si>
    <t>odbory</t>
  </si>
  <si>
    <t>příspěvky obcí (na dopravní obslužnost)</t>
  </si>
  <si>
    <t>poskytnutí dotací z DF, kap. 92608</t>
  </si>
  <si>
    <t>SR 2016</t>
  </si>
  <si>
    <t>UR 2016</t>
  </si>
  <si>
    <r>
      <t xml:space="preserve">zapojení zůstatků </t>
    </r>
    <r>
      <rPr>
        <b/>
        <sz val="11"/>
        <rFont val="Times New Roman"/>
        <family val="1"/>
        <charset val="238"/>
      </rPr>
      <t>peněžních fondů</t>
    </r>
    <r>
      <rPr>
        <sz val="11"/>
        <rFont val="Times New Roman"/>
        <family val="1"/>
        <charset val="238"/>
      </rPr>
      <t xml:space="preserve"> z r. 2015</t>
    </r>
  </si>
  <si>
    <r>
      <t>zapojení</t>
    </r>
    <r>
      <rPr>
        <b/>
        <sz val="11"/>
        <rFont val="Times New Roman"/>
        <family val="1"/>
        <charset val="238"/>
      </rPr>
      <t xml:space="preserve"> klad.rozpočtového salda </t>
    </r>
    <r>
      <rPr>
        <sz val="11"/>
        <rFont val="Times New Roman"/>
        <family val="1"/>
        <charset val="238"/>
      </rPr>
      <t>z r. 2015</t>
    </r>
  </si>
  <si>
    <t>Kapitola 912 - účelové příspěvky PO (ZU)</t>
  </si>
  <si>
    <t>16</t>
  </si>
  <si>
    <t xml:space="preserve">přesun z kap. 91405 do kap.92305 </t>
  </si>
  <si>
    <t>19/16/ZK</t>
  </si>
  <si>
    <t>20/16/ZK</t>
  </si>
  <si>
    <t>21/16/ZK</t>
  </si>
  <si>
    <t>43/16/ZK</t>
  </si>
  <si>
    <t>26/16/ZK</t>
  </si>
  <si>
    <t>zapojení prostř. pen.fondů z roku 2015 na výdaje 2016, kap. 92608,93208 a 93408</t>
  </si>
  <si>
    <t>28/16/ZK</t>
  </si>
  <si>
    <t>zapojení prostř. z roku 2015 na výdaje 2016, kap. 91408</t>
  </si>
  <si>
    <t>zapojení prostř. pen.fondů z roku 2015 na výdaje 2016, kap. 92609</t>
  </si>
  <si>
    <t>23/16/ZK</t>
  </si>
  <si>
    <t>27/16/ZK</t>
  </si>
  <si>
    <t>79/16/RK</t>
  </si>
  <si>
    <t>81/16/RK</t>
  </si>
  <si>
    <t>úprava ukazatelů v kap. 91304</t>
  </si>
  <si>
    <t>zapojení prostř. z roku 2015 na výdaje 2016, kap. 91704</t>
  </si>
  <si>
    <t>40/16/ZK</t>
  </si>
  <si>
    <t>22/16/ZK</t>
  </si>
  <si>
    <t>zapojení prostř. z roku 2015 na výdaje 2016, kap. 91405</t>
  </si>
  <si>
    <t>zapojení prostř. z roku 2015 na výdaje 2016, kap. 92314,91402,91702,92302 a 92602</t>
  </si>
  <si>
    <t>32/16/ZK</t>
  </si>
  <si>
    <t>08/16/RK</t>
  </si>
  <si>
    <t>zapojení prostř. pen.fondů z roku 2015 na výdaje 2016, kap. 92606</t>
  </si>
  <si>
    <t>50/16/ZK</t>
  </si>
  <si>
    <t>zapojení prostř. z roku 2015 na výdaje 2016, kap. 92006</t>
  </si>
  <si>
    <t>51/16/Zk</t>
  </si>
  <si>
    <t>navýšení příjmů 2016 a výdajů 2016 v kap. 92014</t>
  </si>
  <si>
    <t>54/16/ZK</t>
  </si>
  <si>
    <t>55/16/ZK</t>
  </si>
  <si>
    <t>zapojení prostř. pen.fondů z roku 2015 na výdaje 2016, kap. 92604</t>
  </si>
  <si>
    <t>47/16/Zk</t>
  </si>
  <si>
    <t>46/16/ZK</t>
  </si>
  <si>
    <t>zapojení prostř. pen.fondů z roku 2015 na výdaje 2016, kap. 92601</t>
  </si>
  <si>
    <t>08/16/ZK</t>
  </si>
  <si>
    <t xml:space="preserve">přesun z kap. 92303 do kap.92304 </t>
  </si>
  <si>
    <t>37/16/ZK</t>
  </si>
  <si>
    <t>53/16/ZK</t>
  </si>
  <si>
    <t>zapojení prostř. z roku 2015 na výdaje 2016, kap. 92014</t>
  </si>
  <si>
    <t xml:space="preserve">přesun z kap. 91304 do kap.92014 </t>
  </si>
  <si>
    <t>zapojení prostř. z roku 2015 na výdaje 2016, kap. 91707</t>
  </si>
  <si>
    <t xml:space="preserve">přesun z kap. 91707 do kap.91204 </t>
  </si>
  <si>
    <t>149/16/RK</t>
  </si>
  <si>
    <t>zapojení prostř. pen.fondů z roku 2015 na výdaje 2016, kap. 925, 926 a 931</t>
  </si>
  <si>
    <t>zapojení prostř. z roku 2015 na výdaje 2016, kap. 91705</t>
  </si>
  <si>
    <t>150/16/RK</t>
  </si>
  <si>
    <t>151/16/RK</t>
  </si>
  <si>
    <t>152/16/RK</t>
  </si>
  <si>
    <t>přesun z kap. 91706 do kap.92006</t>
  </si>
  <si>
    <t>zapojení prostř. z roku 2015 na výdaje 2016, kap. 91406 a 91706</t>
  </si>
  <si>
    <t>zapojení prostř. z roku 2015 na výdaje 2016, kap. 91406 a 92006</t>
  </si>
  <si>
    <t>244/16/RK</t>
  </si>
  <si>
    <t>zapojení prostř. pen.fondů z roku 2015 na výdaje 2016, kap. 93408</t>
  </si>
  <si>
    <t>přesun z kap. 92314 do kap.92302</t>
  </si>
  <si>
    <t>zapojení prostř. z roku 2015 na výdaje 2016, kap. 91204</t>
  </si>
  <si>
    <t>zapojení prostř. z roku 2015 na výdaje 2016, kap. 91204 a 92004</t>
  </si>
  <si>
    <t>přesun z kap. 92008 do kap.91408</t>
  </si>
  <si>
    <t>235/16/RK</t>
  </si>
  <si>
    <t>230/16/Rk</t>
  </si>
  <si>
    <t>234/16/RK</t>
  </si>
  <si>
    <t>navýšení příjmů 2016 a výdajů v kap. 91604</t>
  </si>
  <si>
    <t>navýšení příjmů 2016 a výdajů v kap. 91306</t>
  </si>
  <si>
    <t>dotace z MŽP, zapojení do kap. 92302</t>
  </si>
  <si>
    <t>245/16/RK</t>
  </si>
  <si>
    <t xml:space="preserve">zapojení prostř. z roku 2015 na výdaje 2016, výdajové kapitoly 912,913,914,917,919,920,925,926,931 a financování - mimořádná splátka úvěru </t>
  </si>
  <si>
    <t>232/16/RK</t>
  </si>
  <si>
    <t>257/16/RK</t>
  </si>
  <si>
    <t xml:space="preserve">Celkem výdajová část rozpočtu 2016 upravena o </t>
  </si>
  <si>
    <t>97/16/ZK</t>
  </si>
  <si>
    <t>80/16/ZK</t>
  </si>
  <si>
    <t>106/16/ZK</t>
  </si>
  <si>
    <t>67/16/ZK</t>
  </si>
  <si>
    <t>68/16/ZK</t>
  </si>
  <si>
    <t>73/16/ZK</t>
  </si>
  <si>
    <t>66/16/ZK</t>
  </si>
  <si>
    <t>99/16/ZK</t>
  </si>
  <si>
    <t>101/16/ZK</t>
  </si>
  <si>
    <t>102/16/ZK</t>
  </si>
  <si>
    <t>103/16/ZK</t>
  </si>
  <si>
    <t>85/16/ZK</t>
  </si>
  <si>
    <t>88/16/ZK</t>
  </si>
  <si>
    <t>93/16/ZK</t>
  </si>
  <si>
    <t>94/16/ZK</t>
  </si>
  <si>
    <t>78/16/ZK</t>
  </si>
  <si>
    <t>86/16/ZK</t>
  </si>
  <si>
    <t>95/16/ZK</t>
  </si>
  <si>
    <t>111/16/ZK</t>
  </si>
  <si>
    <t>104/16/ZK</t>
  </si>
  <si>
    <t>98/16/ZK</t>
  </si>
  <si>
    <t>109/16/ZK</t>
  </si>
  <si>
    <t>107/16/ZK</t>
  </si>
  <si>
    <t>110/16/ZK</t>
  </si>
  <si>
    <t>328/16/RK</t>
  </si>
  <si>
    <t>327/16/RK</t>
  </si>
  <si>
    <t>329/16/RK</t>
  </si>
  <si>
    <t>úprava ukazatelů v kap. 91204-poskytnutí účel.příspěvků PO kraje</t>
  </si>
  <si>
    <t>326/16/RK</t>
  </si>
  <si>
    <t>302/16/RK</t>
  </si>
  <si>
    <t>navýšení příjmů 2016 a výdajů v kap. 92302</t>
  </si>
  <si>
    <t>358/16/RK</t>
  </si>
  <si>
    <t>355/16/RK</t>
  </si>
  <si>
    <t>úprava ukazatelů v kap. 91307</t>
  </si>
  <si>
    <t>384/16/RK</t>
  </si>
  <si>
    <t>dotace z MŠMT, zapojení do kap. 91704</t>
  </si>
  <si>
    <t>413/16/RK</t>
  </si>
  <si>
    <t>410/16/RK</t>
  </si>
  <si>
    <t>411/16/RK</t>
  </si>
  <si>
    <t>snížení dotace z MŠMT, snížení výdajů kap. 91604</t>
  </si>
  <si>
    <t>412/16/RK</t>
  </si>
  <si>
    <t>474/16/mRK</t>
  </si>
  <si>
    <t>úprava ukazatelů v kap. 92304</t>
  </si>
  <si>
    <t>úprava ukazatelů v kap. 92006</t>
  </si>
  <si>
    <t>175/16/ZK</t>
  </si>
  <si>
    <t>zapojení prostř. z roku 2015 na výdaje 2016, kap. 923</t>
  </si>
  <si>
    <t>122/16/ZK</t>
  </si>
  <si>
    <t>navýšení příjmů 2016 a výdajů v kap. 91705</t>
  </si>
  <si>
    <t>138/16/ZK</t>
  </si>
  <si>
    <t>úprava ukazatelů v kap. 91705</t>
  </si>
  <si>
    <t>139/16/ZK</t>
  </si>
  <si>
    <t>140/16/ZK</t>
  </si>
  <si>
    <t>zapojení prostř. z roku 2015 na výdaje 2016, kap. 92015</t>
  </si>
  <si>
    <t>135/16/ZK</t>
  </si>
  <si>
    <t>142/16/ZK</t>
  </si>
  <si>
    <t>177/16/ZK</t>
  </si>
  <si>
    <t>navýšení příjmů 2016 a výdajů v kap. 91206</t>
  </si>
  <si>
    <t>178/16/ZK</t>
  </si>
  <si>
    <t>168/16/ZK</t>
  </si>
  <si>
    <t>přesun z kap. 91404 do kap.91704-poskytnutíí darů</t>
  </si>
  <si>
    <t>141/16/ZK</t>
  </si>
  <si>
    <t>179/16/ZK</t>
  </si>
  <si>
    <t>přesun z kap. 92006 do kap. 91406</t>
  </si>
  <si>
    <t>150/16/ZK</t>
  </si>
  <si>
    <t>149/16/ZK</t>
  </si>
  <si>
    <t>118/16/ZK</t>
  </si>
  <si>
    <t>přesun z kap. 91707 do kap. 91307</t>
  </si>
  <si>
    <t>přesun z kap. 92303 do kap. 92302</t>
  </si>
  <si>
    <t>157/16/ZK</t>
  </si>
  <si>
    <t>zapojení prostř. z roku 2015 na výdaje 2016, kap. 91115</t>
  </si>
  <si>
    <t>137/16/ZK</t>
  </si>
  <si>
    <t>navýšení příjmů 2016 a výdajů v kap. 91701</t>
  </si>
  <si>
    <t>117/16/ZK</t>
  </si>
  <si>
    <t>172/16/ZK</t>
  </si>
  <si>
    <t>173/16/ZK</t>
  </si>
  <si>
    <t>navýšení příjmů 2016 a výdajů v kap. 91706 a 91403</t>
  </si>
  <si>
    <t>180/16/ZK</t>
  </si>
  <si>
    <t>152/16/ZK</t>
  </si>
  <si>
    <t>přesun z kap. 92004 do kap. 92014 a 91704</t>
  </si>
  <si>
    <t>174/16/ZK</t>
  </si>
  <si>
    <t>159/16/ZK</t>
  </si>
  <si>
    <t>161/16/ZK</t>
  </si>
  <si>
    <t>přesun z kap. 92005 do kap. 92014 a 91205</t>
  </si>
  <si>
    <t>143/16/ZK</t>
  </si>
  <si>
    <t>navýšení příjmů 2016 a výdajů v kap. 92014</t>
  </si>
  <si>
    <t>131/16/ZK</t>
  </si>
  <si>
    <t>132/16/ZK</t>
  </si>
  <si>
    <t>156/16/ZK</t>
  </si>
  <si>
    <t>181/16/ZK</t>
  </si>
  <si>
    <t>162/16/ZK</t>
  </si>
  <si>
    <t>úprava ukazatelů v kap. 92009-poskytnutí dotací NsP Česká Lípa</t>
  </si>
  <si>
    <t>147/16/ZK</t>
  </si>
  <si>
    <t>navýšení příjmů 2016 a výdajů v kap. 91409</t>
  </si>
  <si>
    <t>516/16/RK</t>
  </si>
  <si>
    <t>zapojení prostř. z roku 2015 a navýšení příjmů 2016 na výdaje 2016, kap. 916,914 a 917 - finanční vypořádání účel.dotací za rok 2015</t>
  </si>
  <si>
    <t>519/16/RK</t>
  </si>
  <si>
    <t>505/16/RK</t>
  </si>
  <si>
    <t>506/16/RK</t>
  </si>
  <si>
    <t>594/16/RK</t>
  </si>
  <si>
    <t>127/16/RK</t>
  </si>
  <si>
    <t>673/16/RK</t>
  </si>
  <si>
    <t>dotace z MK, zapojení do kap. 91707</t>
  </si>
  <si>
    <t>738/16/RK</t>
  </si>
  <si>
    <t>přesun z kap. 92303 do kap. 92314 a úprava kap. 92314</t>
  </si>
  <si>
    <t>poskytnutí dotací z kap. 92302 - Kotlíkové dotace</t>
  </si>
  <si>
    <t>poskytnutí dotací z kap. 91704 - mimořádné sportovní akce</t>
  </si>
  <si>
    <t>poskytnutí dotací z kap. 91704 - vybrané sportovní akce</t>
  </si>
  <si>
    <t>navýšení příjmů 2016 a výdajů v kap. 91204</t>
  </si>
  <si>
    <t xml:space="preserve">přesun z kap. 92303 do kap. 92314 </t>
  </si>
  <si>
    <t>přesun z kap. 92314 do kap. 91207</t>
  </si>
  <si>
    <t>navýšení příjmů 2016 a výdajů v kap. 92006 a úprava ukazatelů v kap. 92006</t>
  </si>
  <si>
    <t xml:space="preserve">přesun z kap. 92601 do kap. 91701 </t>
  </si>
  <si>
    <t>dotace ze SFŽP, zapojení do kap. 92302 - Kotlíkové dotace</t>
  </si>
  <si>
    <t>poskytnutí dotací z kap. 91704 - významné kluby a reprezentace</t>
  </si>
  <si>
    <t>poskytnutí dotací z DF, kap. 92607 a kap. 91707</t>
  </si>
  <si>
    <t>zapojení prostř. z roku 2015 na výdaje 2016, jednotlivé kap. - rozdělení HV</t>
  </si>
  <si>
    <t>722/16/RK</t>
  </si>
  <si>
    <t>211/16/ZK</t>
  </si>
  <si>
    <t>217/16/ZK</t>
  </si>
  <si>
    <t>224/16/ZK</t>
  </si>
  <si>
    <t>225/16/ZK</t>
  </si>
  <si>
    <t>228/16/ZK</t>
  </si>
  <si>
    <t>218/16/ZK</t>
  </si>
  <si>
    <t>192/16/ZK</t>
  </si>
  <si>
    <t>210/16/ZK</t>
  </si>
  <si>
    <t>215/16/ZK</t>
  </si>
  <si>
    <t>216/16/ZK</t>
  </si>
  <si>
    <t>223/16/ZK</t>
  </si>
  <si>
    <t>191/16/ZK</t>
  </si>
  <si>
    <t>204/16/ZK</t>
  </si>
  <si>
    <t>219/16/ZK</t>
  </si>
  <si>
    <t>229/16/ZK</t>
  </si>
  <si>
    <t>205/16/ZK</t>
  </si>
  <si>
    <t>194/16/ZK</t>
  </si>
  <si>
    <t xml:space="preserve">    Přehled změn rozpočtu a rozpočtových opatření přijatých  v období od 1. ledna do 31. května 2016</t>
  </si>
  <si>
    <t>766/16/RK</t>
  </si>
  <si>
    <t>792/16/RK</t>
  </si>
  <si>
    <t>dotace z MMR, zapojení do kap. 92309</t>
  </si>
  <si>
    <t>úprava ukazatelů v kap. 91604</t>
  </si>
  <si>
    <t>830/16/RK</t>
  </si>
  <si>
    <t>841/16/RK</t>
  </si>
  <si>
    <t>dotace z Úřadu vlády, zapojení do kap. 91405</t>
  </si>
  <si>
    <t>842/16/RK</t>
  </si>
  <si>
    <t>861/16/RK</t>
  </si>
  <si>
    <t>862/16/RK</t>
  </si>
  <si>
    <t>919/16/RK</t>
  </si>
  <si>
    <t>úprava ukazatelů v kap. 92302 - Kotlíkové dotace</t>
  </si>
  <si>
    <t>navýšení příjmů 2016 a výdajů v kap. 91205</t>
  </si>
  <si>
    <t xml:space="preserve">přesun z kap. 92014 do kap. 91205 </t>
  </si>
  <si>
    <t>navýšení příjmů 2016 a výdajů v kap. 92006</t>
  </si>
  <si>
    <t xml:space="preserve">přesun z kap. 91405 do kap. 91705 </t>
  </si>
  <si>
    <t>navýšení příjmů 2016 a výdajů v kap. 91403</t>
  </si>
  <si>
    <t>poskytnutí dotací z DF, kap. 92604 - sportovní akce</t>
  </si>
  <si>
    <t>poskytnutí dotací z kap. 91704 - sportovní infrastuktury</t>
  </si>
  <si>
    <t>navýšení příjmů 2016 a výdajů v kap. 91204, 91304 a 92014</t>
  </si>
  <si>
    <t>poskytnutí dotací z DF, kap. 92606</t>
  </si>
  <si>
    <t xml:space="preserve">přesun z kap. 92006 do kap. 91706 </t>
  </si>
  <si>
    <t xml:space="preserve">přesun z kap. 91406 do kap. 91706 </t>
  </si>
  <si>
    <t xml:space="preserve">přesun z kap. 92006 do kap. 91206 </t>
  </si>
  <si>
    <t>navýšení příjmů 2016 a výdajů v kap. 91404</t>
  </si>
  <si>
    <t xml:space="preserve">přesun z kap. 91304 do kap. 91204 </t>
  </si>
  <si>
    <t>poskytnutí dotací z DF, kap. 92604 - volnočasové aktivity</t>
  </si>
  <si>
    <t>poskytnutí dotací z kap. 91706</t>
  </si>
  <si>
    <t xml:space="preserve">přesun z kap. 91407 do kap. 91707 </t>
  </si>
  <si>
    <t>poskytnutí dotací z DF, kap. 92607 - archeologie</t>
  </si>
  <si>
    <t xml:space="preserve">přesun z kap. 91702 do kap. 92004 </t>
  </si>
  <si>
    <t xml:space="preserve">přesun z kap. 92303 do kap. 92302 </t>
  </si>
  <si>
    <t>navýšení příjmů 2016 (dotace na předfinancované projekty)a výdajů v kap. 92302 a 92303</t>
  </si>
  <si>
    <t>k 31. 5. 2016 neprojednáno</t>
  </si>
  <si>
    <t>Čerpání ze závazných a specifických ukazatelů výdajové části rozpočtu kraje za období 01 - 05/2016</t>
  </si>
  <si>
    <t>skut.01-05/2016</t>
  </si>
  <si>
    <t>Plnění závazných a specifických ukazatelů příjmové části rozpočtu kraje za období 01 - 05/2016</t>
  </si>
  <si>
    <t xml:space="preserve"> NESCHVÁLENO (ZK 31.5.2016) - přesun z kap. 91407 do kap. 91707 </t>
  </si>
  <si>
    <t>258/16/ZK</t>
  </si>
  <si>
    <t>259/16/ZK</t>
  </si>
  <si>
    <t>306/16/ZK</t>
  </si>
  <si>
    <t>257/16/ZK</t>
  </si>
  <si>
    <t>243/16/ZK</t>
  </si>
  <si>
    <t>245/16/ZK</t>
  </si>
  <si>
    <t>244/16/ZK</t>
  </si>
  <si>
    <t>260/16/ZK</t>
  </si>
  <si>
    <t>248/16/ZK</t>
  </si>
  <si>
    <t>297/16/ZK</t>
  </si>
  <si>
    <t>298/16/ZK</t>
  </si>
  <si>
    <t>299/16/ZK</t>
  </si>
  <si>
    <t>291/16/ZK</t>
  </si>
  <si>
    <t>308/16/ZK</t>
  </si>
  <si>
    <t>310/16/ZK</t>
  </si>
  <si>
    <t>311/16/ZK</t>
  </si>
  <si>
    <t>313/16/ZK</t>
  </si>
  <si>
    <t>314/16/ZK</t>
  </si>
  <si>
    <t>304/16/ZK</t>
  </si>
  <si>
    <t>307/16/ZK</t>
  </si>
  <si>
    <t>300/16/ZK</t>
  </si>
  <si>
    <t>301/16/ZK</t>
  </si>
  <si>
    <t>315/16/ZK</t>
  </si>
  <si>
    <t>305/16/ZK</t>
  </si>
  <si>
    <t>316/16/ZK</t>
  </si>
  <si>
    <t>317/16/ZK</t>
  </si>
  <si>
    <t>272/16/ZK</t>
  </si>
  <si>
    <t>271/16/ZK</t>
  </si>
  <si>
    <t>270/16/ZK</t>
  </si>
  <si>
    <t>254/16/ZK</t>
  </si>
  <si>
    <t>302/16/ZK</t>
  </si>
  <si>
    <t>281/16/ZK</t>
  </si>
  <si>
    <t>282/16/ZK</t>
  </si>
  <si>
    <t>283/16/ZK</t>
  </si>
  <si>
    <t>286/16/ZK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</si>
</sst>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47" x14ac:knownFonts="1">
    <font>
      <sz val="10"/>
      <name val="Arial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99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94">
    <xf numFmtId="0" fontId="0" fillId="0" borderId="0"/>
    <xf numFmtId="0" fontId="2" fillId="2" borderId="0" applyNumberFormat="0" applyBorder="0" applyAlignment="0" applyProtection="0"/>
    <xf numFmtId="0" fontId="29" fillId="26" borderId="0" applyNumberFormat="0" applyBorder="0" applyAlignment="0" applyProtection="0"/>
    <xf numFmtId="0" fontId="2" fillId="3" borderId="0" applyNumberFormat="0" applyBorder="0" applyAlignment="0" applyProtection="0"/>
    <xf numFmtId="0" fontId="29" fillId="27" borderId="0" applyNumberFormat="0" applyBorder="0" applyAlignment="0" applyProtection="0"/>
    <xf numFmtId="0" fontId="2" fillId="4" borderId="0" applyNumberFormat="0" applyBorder="0" applyAlignment="0" applyProtection="0"/>
    <xf numFmtId="0" fontId="29" fillId="28" borderId="0" applyNumberFormat="0" applyBorder="0" applyAlignment="0" applyProtection="0"/>
    <xf numFmtId="0" fontId="2" fillId="5" borderId="0" applyNumberFormat="0" applyBorder="0" applyAlignment="0" applyProtection="0"/>
    <xf numFmtId="0" fontId="29" fillId="29" borderId="0" applyNumberFormat="0" applyBorder="0" applyAlignment="0" applyProtection="0"/>
    <xf numFmtId="0" fontId="2" fillId="6" borderId="0" applyNumberFormat="0" applyBorder="0" applyAlignment="0" applyProtection="0"/>
    <xf numFmtId="0" fontId="29" fillId="30" borderId="0" applyNumberFormat="0" applyBorder="0" applyAlignment="0" applyProtection="0"/>
    <xf numFmtId="0" fontId="2" fillId="7" borderId="0" applyNumberFormat="0" applyBorder="0" applyAlignment="0" applyProtection="0"/>
    <xf numFmtId="0" fontId="29" fillId="31" borderId="0" applyNumberFormat="0" applyBorder="0" applyAlignment="0" applyProtection="0"/>
    <xf numFmtId="0" fontId="2" fillId="8" borderId="0" applyNumberFormat="0" applyBorder="0" applyAlignment="0" applyProtection="0"/>
    <xf numFmtId="0" fontId="29" fillId="32" borderId="0" applyNumberFormat="0" applyBorder="0" applyAlignment="0" applyProtection="0"/>
    <xf numFmtId="0" fontId="2" fillId="9" borderId="0" applyNumberFormat="0" applyBorder="0" applyAlignment="0" applyProtection="0"/>
    <xf numFmtId="0" fontId="29" fillId="33" borderId="0" applyNumberFormat="0" applyBorder="0" applyAlignment="0" applyProtection="0"/>
    <xf numFmtId="0" fontId="2" fillId="10" borderId="0" applyNumberFormat="0" applyBorder="0" applyAlignment="0" applyProtection="0"/>
    <xf numFmtId="0" fontId="29" fillId="34" borderId="0" applyNumberFormat="0" applyBorder="0" applyAlignment="0" applyProtection="0"/>
    <xf numFmtId="0" fontId="2" fillId="5" borderId="0" applyNumberFormat="0" applyBorder="0" applyAlignment="0" applyProtection="0"/>
    <xf numFmtId="0" fontId="29" fillId="35" borderId="0" applyNumberFormat="0" applyBorder="0" applyAlignment="0" applyProtection="0"/>
    <xf numFmtId="0" fontId="2" fillId="8" borderId="0" applyNumberFormat="0" applyBorder="0" applyAlignment="0" applyProtection="0"/>
    <xf numFmtId="0" fontId="29" fillId="36" borderId="0" applyNumberFormat="0" applyBorder="0" applyAlignment="0" applyProtection="0"/>
    <xf numFmtId="0" fontId="2" fillId="11" borderId="0" applyNumberFormat="0" applyBorder="0" applyAlignment="0" applyProtection="0"/>
    <xf numFmtId="0" fontId="29" fillId="37" borderId="0" applyNumberFormat="0" applyBorder="0" applyAlignment="0" applyProtection="0"/>
    <xf numFmtId="0" fontId="3" fillId="12" borderId="0" applyNumberFormat="0" applyBorder="0" applyAlignment="0" applyProtection="0"/>
    <xf numFmtId="0" fontId="30" fillId="38" borderId="0" applyNumberFormat="0" applyBorder="0" applyAlignment="0" applyProtection="0"/>
    <xf numFmtId="0" fontId="3" fillId="9" borderId="0" applyNumberFormat="0" applyBorder="0" applyAlignment="0" applyProtection="0"/>
    <xf numFmtId="0" fontId="30" fillId="39" borderId="0" applyNumberFormat="0" applyBorder="0" applyAlignment="0" applyProtection="0"/>
    <xf numFmtId="0" fontId="3" fillId="10" borderId="0" applyNumberFormat="0" applyBorder="0" applyAlignment="0" applyProtection="0"/>
    <xf numFmtId="0" fontId="30" fillId="40" borderId="0" applyNumberFormat="0" applyBorder="0" applyAlignment="0" applyProtection="0"/>
    <xf numFmtId="0" fontId="3" fillId="13" borderId="0" applyNumberFormat="0" applyBorder="0" applyAlignment="0" applyProtection="0"/>
    <xf numFmtId="0" fontId="30" fillId="41" borderId="0" applyNumberFormat="0" applyBorder="0" applyAlignment="0" applyProtection="0"/>
    <xf numFmtId="0" fontId="3" fillId="14" borderId="0" applyNumberFormat="0" applyBorder="0" applyAlignment="0" applyProtection="0"/>
    <xf numFmtId="0" fontId="30" fillId="42" borderId="0" applyNumberFormat="0" applyBorder="0" applyAlignment="0" applyProtection="0"/>
    <xf numFmtId="0" fontId="3" fillId="15" borderId="0" applyNumberFormat="0" applyBorder="0" applyAlignment="0" applyProtection="0"/>
    <xf numFmtId="0" fontId="30" fillId="43" borderId="0" applyNumberFormat="0" applyBorder="0" applyAlignment="0" applyProtection="0"/>
    <xf numFmtId="0" fontId="4" fillId="0" borderId="1" applyNumberFormat="0" applyFill="0" applyAlignment="0" applyProtection="0"/>
    <xf numFmtId="0" fontId="31" fillId="0" borderId="59" applyNumberFormat="0" applyFill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32" fillId="44" borderId="0" applyNumberFormat="0" applyBorder="0" applyAlignment="0" applyProtection="0"/>
    <xf numFmtId="0" fontId="7" fillId="16" borderId="2" applyNumberFormat="0" applyAlignment="0" applyProtection="0"/>
    <xf numFmtId="0" fontId="33" fillId="45" borderId="60" applyNumberFormat="0" applyAlignment="0" applyProtection="0"/>
    <xf numFmtId="0" fontId="8" fillId="0" borderId="3" applyNumberFormat="0" applyFill="0" applyAlignment="0" applyProtection="0"/>
    <xf numFmtId="0" fontId="34" fillId="0" borderId="61" applyNumberFormat="0" applyFill="0" applyAlignment="0" applyProtection="0"/>
    <xf numFmtId="0" fontId="9" fillId="0" borderId="4" applyNumberFormat="0" applyFill="0" applyAlignment="0" applyProtection="0"/>
    <xf numFmtId="0" fontId="35" fillId="0" borderId="62" applyNumberFormat="0" applyFill="0" applyAlignment="0" applyProtection="0"/>
    <xf numFmtId="0" fontId="10" fillId="0" borderId="5" applyNumberFormat="0" applyFill="0" applyAlignment="0" applyProtection="0"/>
    <xf numFmtId="0" fontId="36" fillId="0" borderId="63" applyNumberFormat="0" applyFill="0" applyAlignment="0" applyProtection="0"/>
    <xf numFmtId="0" fontId="1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38" fillId="46" borderId="0" applyNumberFormat="0" applyBorder="0" applyAlignment="0" applyProtection="0"/>
    <xf numFmtId="0" fontId="29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18" borderId="6" applyNumberFormat="0" applyFont="0" applyAlignment="0" applyProtection="0"/>
    <xf numFmtId="0" fontId="29" fillId="47" borderId="64" applyNumberFormat="0" applyFont="0" applyAlignment="0" applyProtection="0"/>
    <xf numFmtId="0" fontId="13" fillId="0" borderId="7" applyNumberFormat="0" applyFill="0" applyAlignment="0" applyProtection="0"/>
    <xf numFmtId="0" fontId="39" fillId="0" borderId="65" applyNumberFormat="0" applyFill="0" applyAlignment="0" applyProtection="0"/>
    <xf numFmtId="0" fontId="14" fillId="4" borderId="0" applyNumberFormat="0" applyBorder="0" applyAlignment="0" applyProtection="0"/>
    <xf numFmtId="0" fontId="40" fillId="48" borderId="0" applyNumberFormat="0" applyBorder="0" applyAlignment="0" applyProtection="0"/>
    <xf numFmtId="0" fontId="1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6" fillId="7" borderId="8" applyNumberFormat="0" applyAlignment="0" applyProtection="0"/>
    <xf numFmtId="0" fontId="42" fillId="49" borderId="66" applyNumberFormat="0" applyAlignment="0" applyProtection="0"/>
    <xf numFmtId="0" fontId="17" fillId="19" borderId="8" applyNumberFormat="0" applyAlignment="0" applyProtection="0"/>
    <xf numFmtId="0" fontId="43" fillId="50" borderId="66" applyNumberFormat="0" applyAlignment="0" applyProtection="0"/>
    <xf numFmtId="0" fontId="18" fillId="19" borderId="9" applyNumberFormat="0" applyAlignment="0" applyProtection="0"/>
    <xf numFmtId="0" fontId="44" fillId="50" borderId="67" applyNumberFormat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0" fillId="51" borderId="0" applyNumberFormat="0" applyBorder="0" applyAlignment="0" applyProtection="0"/>
    <xf numFmtId="0" fontId="3" fillId="21" borderId="0" applyNumberFormat="0" applyBorder="0" applyAlignment="0" applyProtection="0"/>
    <xf numFmtId="0" fontId="30" fillId="52" borderId="0" applyNumberFormat="0" applyBorder="0" applyAlignment="0" applyProtection="0"/>
    <xf numFmtId="0" fontId="3" fillId="22" borderId="0" applyNumberFormat="0" applyBorder="0" applyAlignment="0" applyProtection="0"/>
    <xf numFmtId="0" fontId="30" fillId="53" borderId="0" applyNumberFormat="0" applyBorder="0" applyAlignment="0" applyProtection="0"/>
    <xf numFmtId="0" fontId="3" fillId="13" borderId="0" applyNumberFormat="0" applyBorder="0" applyAlignment="0" applyProtection="0"/>
    <xf numFmtId="0" fontId="30" fillId="54" borderId="0" applyNumberFormat="0" applyBorder="0" applyAlignment="0" applyProtection="0"/>
    <xf numFmtId="0" fontId="3" fillId="14" borderId="0" applyNumberFormat="0" applyBorder="0" applyAlignment="0" applyProtection="0"/>
    <xf numFmtId="0" fontId="30" fillId="55" borderId="0" applyNumberFormat="0" applyBorder="0" applyAlignment="0" applyProtection="0"/>
    <xf numFmtId="0" fontId="3" fillId="23" borderId="0" applyNumberFormat="0" applyBorder="0" applyAlignment="0" applyProtection="0"/>
    <xf numFmtId="0" fontId="30" fillId="56" borderId="0" applyNumberFormat="0" applyBorder="0" applyAlignment="0" applyProtection="0"/>
  </cellStyleXfs>
  <cellXfs count="183">
    <xf numFmtId="0" fontId="0" fillId="0" borderId="0" xfId="0"/>
    <xf numFmtId="0" fontId="21" fillId="0" borderId="0" xfId="0" applyFont="1"/>
    <xf numFmtId="0" fontId="21" fillId="0" borderId="11" xfId="0" applyFont="1" applyFill="1" applyBorder="1" applyAlignment="1">
      <alignment horizontal="left" vertical="center" wrapText="1"/>
    </xf>
    <xf numFmtId="14" fontId="21" fillId="0" borderId="11" xfId="0" applyNumberFormat="1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right" vertical="center" wrapText="1"/>
    </xf>
    <xf numFmtId="4" fontId="21" fillId="0" borderId="11" xfId="0" applyNumberFormat="1" applyFont="1" applyFill="1" applyBorder="1" applyAlignment="1">
      <alignment horizontal="right" vertical="center"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/>
    </xf>
    <xf numFmtId="4" fontId="21" fillId="0" borderId="11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right" vertical="center"/>
    </xf>
    <xf numFmtId="4" fontId="21" fillId="0" borderId="0" xfId="0" applyNumberFormat="1" applyFont="1"/>
    <xf numFmtId="0" fontId="23" fillId="0" borderId="0" xfId="0" applyFont="1"/>
    <xf numFmtId="4" fontId="22" fillId="24" borderId="13" xfId="0" applyNumberFormat="1" applyFont="1" applyFill="1" applyBorder="1" applyAlignment="1">
      <alignment horizontal="right"/>
    </xf>
    <xf numFmtId="2" fontId="22" fillId="24" borderId="14" xfId="0" applyNumberFormat="1" applyFont="1" applyFill="1" applyBorder="1" applyAlignment="1">
      <alignment horizontal="right"/>
    </xf>
    <xf numFmtId="4" fontId="21" fillId="0" borderId="15" xfId="0" applyNumberFormat="1" applyFont="1" applyFill="1" applyBorder="1" applyAlignment="1">
      <alignment horizontal="right"/>
    </xf>
    <xf numFmtId="2" fontId="21" fillId="0" borderId="16" xfId="0" applyNumberFormat="1" applyFont="1" applyFill="1" applyBorder="1" applyAlignment="1">
      <alignment horizontal="right"/>
    </xf>
    <xf numFmtId="0" fontId="23" fillId="0" borderId="0" xfId="0" applyFont="1" applyFill="1"/>
    <xf numFmtId="4" fontId="21" fillId="0" borderId="17" xfId="0" applyNumberFormat="1" applyFont="1" applyFill="1" applyBorder="1" applyAlignment="1">
      <alignment horizontal="right"/>
    </xf>
    <xf numFmtId="2" fontId="21" fillId="0" borderId="18" xfId="0" applyNumberFormat="1" applyFont="1" applyFill="1" applyBorder="1" applyAlignment="1">
      <alignment horizontal="right"/>
    </xf>
    <xf numFmtId="4" fontId="21" fillId="0" borderId="11" xfId="0" applyNumberFormat="1" applyFont="1" applyFill="1" applyBorder="1" applyAlignment="1">
      <alignment horizontal="right"/>
    </xf>
    <xf numFmtId="2" fontId="21" fillId="0" borderId="12" xfId="0" applyNumberFormat="1" applyFont="1" applyFill="1" applyBorder="1" applyAlignment="1">
      <alignment horizontal="right"/>
    </xf>
    <xf numFmtId="2" fontId="21" fillId="0" borderId="12" xfId="0" quotePrefix="1" applyNumberFormat="1" applyFont="1" applyFill="1" applyBorder="1" applyAlignment="1">
      <alignment horizontal="right"/>
    </xf>
    <xf numFmtId="4" fontId="21" fillId="0" borderId="19" xfId="0" applyNumberFormat="1" applyFont="1" applyFill="1" applyBorder="1" applyAlignment="1">
      <alignment horizontal="right"/>
    </xf>
    <xf numFmtId="4" fontId="22" fillId="24" borderId="15" xfId="0" applyNumberFormat="1" applyFont="1" applyFill="1" applyBorder="1" applyAlignment="1">
      <alignment horizontal="right"/>
    </xf>
    <xf numFmtId="2" fontId="22" fillId="24" borderId="16" xfId="0" applyNumberFormat="1" applyFont="1" applyFill="1" applyBorder="1" applyAlignment="1">
      <alignment horizontal="right"/>
    </xf>
    <xf numFmtId="4" fontId="22" fillId="25" borderId="15" xfId="0" applyNumberFormat="1" applyFont="1" applyFill="1" applyBorder="1" applyAlignment="1">
      <alignment horizontal="right"/>
    </xf>
    <xf numFmtId="2" fontId="22" fillId="25" borderId="16" xfId="0" applyNumberFormat="1" applyFont="1" applyFill="1" applyBorder="1" applyAlignment="1">
      <alignment horizontal="right"/>
    </xf>
    <xf numFmtId="4" fontId="21" fillId="0" borderId="17" xfId="0" applyNumberFormat="1" applyFont="1" applyBorder="1" applyAlignment="1">
      <alignment horizontal="right"/>
    </xf>
    <xf numFmtId="4" fontId="21" fillId="0" borderId="18" xfId="0" applyNumberFormat="1" applyFont="1" applyBorder="1" applyAlignment="1">
      <alignment horizontal="right"/>
    </xf>
    <xf numFmtId="4" fontId="21" fillId="0" borderId="11" xfId="0" applyNumberFormat="1" applyFont="1" applyBorder="1" applyAlignment="1">
      <alignment horizontal="right"/>
    </xf>
    <xf numFmtId="4" fontId="21" fillId="0" borderId="12" xfId="0" applyNumberFormat="1" applyFont="1" applyBorder="1" applyAlignment="1">
      <alignment horizontal="right"/>
    </xf>
    <xf numFmtId="4" fontId="23" fillId="0" borderId="0" xfId="0" applyNumberFormat="1" applyFont="1"/>
    <xf numFmtId="4" fontId="27" fillId="0" borderId="0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25" fillId="0" borderId="21" xfId="0" applyFont="1" applyBorder="1"/>
    <xf numFmtId="0" fontId="25" fillId="0" borderId="17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1" fillId="0" borderId="10" xfId="0" applyFont="1" applyBorder="1"/>
    <xf numFmtId="4" fontId="21" fillId="0" borderId="11" xfId="0" applyNumberFormat="1" applyFont="1" applyBorder="1"/>
    <xf numFmtId="2" fontId="21" fillId="25" borderId="12" xfId="0" applyNumberFormat="1" applyFont="1" applyFill="1" applyBorder="1"/>
    <xf numFmtId="0" fontId="21" fillId="0" borderId="22" xfId="0" applyFont="1" applyBorder="1"/>
    <xf numFmtId="4" fontId="21" fillId="0" borderId="19" xfId="0" applyNumberFormat="1" applyFont="1" applyBorder="1"/>
    <xf numFmtId="2" fontId="21" fillId="25" borderId="20" xfId="0" applyNumberFormat="1" applyFont="1" applyFill="1" applyBorder="1"/>
    <xf numFmtId="0" fontId="21" fillId="0" borderId="23" xfId="0" applyFont="1" applyBorder="1"/>
    <xf numFmtId="4" fontId="21" fillId="0" borderId="13" xfId="0" applyNumberFormat="1" applyFont="1" applyBorder="1"/>
    <xf numFmtId="2" fontId="21" fillId="25" borderId="14" xfId="0" applyNumberFormat="1" applyFont="1" applyFill="1" applyBorder="1"/>
    <xf numFmtId="0" fontId="21" fillId="0" borderId="24" xfId="0" applyFont="1" applyBorder="1"/>
    <xf numFmtId="4" fontId="21" fillId="0" borderId="15" xfId="0" applyNumberFormat="1" applyFont="1" applyBorder="1"/>
    <xf numFmtId="2" fontId="21" fillId="25" borderId="16" xfId="0" applyNumberFormat="1" applyFont="1" applyFill="1" applyBorder="1"/>
    <xf numFmtId="4" fontId="21" fillId="0" borderId="11" xfId="0" applyNumberFormat="1" applyFont="1" applyFill="1" applyBorder="1"/>
    <xf numFmtId="2" fontId="21" fillId="25" borderId="25" xfId="0" applyNumberFormat="1" applyFont="1" applyFill="1" applyBorder="1"/>
    <xf numFmtId="0" fontId="21" fillId="0" borderId="26" xfId="0" applyFont="1" applyBorder="1"/>
    <xf numFmtId="4" fontId="21" fillId="0" borderId="27" xfId="0" applyNumberFormat="1" applyFont="1" applyBorder="1"/>
    <xf numFmtId="2" fontId="21" fillId="25" borderId="28" xfId="0" applyNumberFormat="1" applyFont="1" applyFill="1" applyBorder="1"/>
    <xf numFmtId="0" fontId="25" fillId="0" borderId="18" xfId="0" applyFont="1" applyBorder="1"/>
    <xf numFmtId="0" fontId="23" fillId="0" borderId="0" xfId="0" applyFont="1" applyBorder="1"/>
    <xf numFmtId="4" fontId="23" fillId="0" borderId="0" xfId="0" applyNumberFormat="1" applyFont="1" applyBorder="1"/>
    <xf numFmtId="2" fontId="23" fillId="0" borderId="0" xfId="0" applyNumberFormat="1" applyFont="1" applyFill="1" applyBorder="1"/>
    <xf numFmtId="0" fontId="25" fillId="0" borderId="29" xfId="0" applyFont="1" applyBorder="1" applyAlignment="1">
      <alignment horizontal="center"/>
    </xf>
    <xf numFmtId="0" fontId="21" fillId="0" borderId="21" xfId="0" applyFont="1" applyBorder="1"/>
    <xf numFmtId="2" fontId="21" fillId="25" borderId="12" xfId="0" quotePrefix="1" applyNumberFormat="1" applyFont="1" applyFill="1" applyBorder="1" applyAlignment="1">
      <alignment horizontal="right"/>
    </xf>
    <xf numFmtId="0" fontId="23" fillId="0" borderId="0" xfId="0" applyFont="1" applyAlignment="1">
      <alignment horizontal="right"/>
    </xf>
    <xf numFmtId="0" fontId="21" fillId="0" borderId="30" xfId="0" applyFont="1" applyBorder="1"/>
    <xf numFmtId="0" fontId="23" fillId="0" borderId="0" xfId="0" applyFont="1" applyFill="1" applyBorder="1"/>
    <xf numFmtId="0" fontId="21" fillId="0" borderId="0" xfId="0" applyFont="1" applyFill="1" applyBorder="1"/>
    <xf numFmtId="4" fontId="21" fillId="0" borderId="0" xfId="0" applyNumberFormat="1" applyFont="1" applyFill="1" applyBorder="1"/>
    <xf numFmtId="2" fontId="21" fillId="0" borderId="0" xfId="0" applyNumberFormat="1" applyFont="1" applyFill="1" applyBorder="1"/>
    <xf numFmtId="0" fontId="25" fillId="0" borderId="21" xfId="0" applyFont="1" applyFill="1" applyBorder="1" applyAlignment="1">
      <alignment vertical="center"/>
    </xf>
    <xf numFmtId="0" fontId="25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21" fillId="0" borderId="21" xfId="0" applyFont="1" applyBorder="1" applyAlignment="1"/>
    <xf numFmtId="0" fontId="21" fillId="0" borderId="10" xfId="0" applyFont="1" applyBorder="1" applyAlignment="1"/>
    <xf numFmtId="4" fontId="21" fillId="0" borderId="27" xfId="0" applyNumberFormat="1" applyFont="1" applyFill="1" applyBorder="1"/>
    <xf numFmtId="0" fontId="21" fillId="0" borderId="0" xfId="0" applyFont="1" applyBorder="1"/>
    <xf numFmtId="4" fontId="21" fillId="0" borderId="0" xfId="0" applyNumberFormat="1" applyFont="1" applyBorder="1"/>
    <xf numFmtId="0" fontId="22" fillId="0" borderId="31" xfId="0" applyFont="1" applyBorder="1" applyAlignment="1">
      <alignment horizontal="center" vertical="center"/>
    </xf>
    <xf numFmtId="49" fontId="21" fillId="0" borderId="34" xfId="0" applyNumberFormat="1" applyFont="1" applyFill="1" applyBorder="1" applyAlignment="1">
      <alignment vertical="center"/>
    </xf>
    <xf numFmtId="49" fontId="21" fillId="0" borderId="35" xfId="0" applyNumberFormat="1" applyFont="1" applyFill="1" applyBorder="1" applyAlignment="1">
      <alignment vertical="center"/>
    </xf>
    <xf numFmtId="49" fontId="21" fillId="0" borderId="36" xfId="0" applyNumberFormat="1" applyFont="1" applyFill="1" applyBorder="1" applyAlignment="1">
      <alignment vertical="center"/>
    </xf>
    <xf numFmtId="49" fontId="21" fillId="0" borderId="37" xfId="0" applyNumberFormat="1" applyFont="1" applyFill="1" applyBorder="1" applyAlignment="1">
      <alignment horizontal="center" vertical="center" wrapText="1"/>
    </xf>
    <xf numFmtId="14" fontId="21" fillId="0" borderId="17" xfId="0" applyNumberFormat="1" applyFont="1" applyFill="1" applyBorder="1" applyAlignment="1">
      <alignment horizontal="right" vertical="center" wrapText="1"/>
    </xf>
    <xf numFmtId="0" fontId="21" fillId="0" borderId="17" xfId="0" applyFont="1" applyFill="1" applyBorder="1" applyAlignment="1">
      <alignment horizontal="right" vertical="center" wrapText="1"/>
    </xf>
    <xf numFmtId="4" fontId="21" fillId="0" borderId="17" xfId="0" applyNumberFormat="1" applyFont="1" applyFill="1" applyBorder="1" applyAlignment="1">
      <alignment horizontal="right" vertical="center" wrapText="1"/>
    </xf>
    <xf numFmtId="0" fontId="21" fillId="0" borderId="18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vertical="center"/>
    </xf>
    <xf numFmtId="0" fontId="21" fillId="0" borderId="39" xfId="0" applyFont="1" applyFill="1" applyBorder="1" applyAlignment="1">
      <alignment vertical="center"/>
    </xf>
    <xf numFmtId="0" fontId="21" fillId="0" borderId="40" xfId="0" applyFont="1" applyFill="1" applyBorder="1" applyAlignment="1">
      <alignment vertical="center"/>
    </xf>
    <xf numFmtId="0" fontId="21" fillId="0" borderId="41" xfId="0" applyFont="1" applyBorder="1"/>
    <xf numFmtId="4" fontId="21" fillId="0" borderId="42" xfId="0" applyNumberFormat="1" applyFont="1" applyBorder="1"/>
    <xf numFmtId="4" fontId="21" fillId="0" borderId="42" xfId="0" applyNumberFormat="1" applyFont="1" applyFill="1" applyBorder="1"/>
    <xf numFmtId="2" fontId="21" fillId="25" borderId="43" xfId="0" applyNumberFormat="1" applyFont="1" applyFill="1" applyBorder="1"/>
    <xf numFmtId="0" fontId="25" fillId="0" borderId="44" xfId="0" applyFont="1" applyBorder="1"/>
    <xf numFmtId="4" fontId="46" fillId="0" borderId="0" xfId="59" applyNumberFormat="1" applyFont="1" applyFill="1"/>
    <xf numFmtId="4" fontId="29" fillId="0" borderId="0" xfId="57" applyNumberFormat="1" applyFill="1"/>
    <xf numFmtId="4" fontId="46" fillId="0" borderId="0" xfId="59" applyNumberFormat="1" applyFont="1" applyFill="1" applyBorder="1"/>
    <xf numFmtId="4" fontId="29" fillId="0" borderId="0" xfId="57" applyNumberFormat="1" applyFill="1" applyBorder="1"/>
    <xf numFmtId="0" fontId="21" fillId="0" borderId="11" xfId="0" applyFont="1" applyFill="1" applyBorder="1" applyAlignment="1">
      <alignment vertical="center" wrapText="1"/>
    </xf>
    <xf numFmtId="2" fontId="21" fillId="25" borderId="12" xfId="0" applyNumberFormat="1" applyFont="1" applyFill="1" applyBorder="1" applyAlignment="1">
      <alignment horizontal="right"/>
    </xf>
    <xf numFmtId="0" fontId="21" fillId="57" borderId="39" xfId="0" applyFont="1" applyFill="1" applyBorder="1" applyAlignment="1">
      <alignment vertical="center"/>
    </xf>
    <xf numFmtId="49" fontId="21" fillId="57" borderId="36" xfId="0" applyNumberFormat="1" applyFont="1" applyFill="1" applyBorder="1" applyAlignment="1">
      <alignment vertical="center"/>
    </xf>
    <xf numFmtId="49" fontId="21" fillId="57" borderId="37" xfId="0" applyNumberFormat="1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vertical="center"/>
    </xf>
    <xf numFmtId="2" fontId="21" fillId="0" borderId="20" xfId="0" applyNumberFormat="1" applyFont="1" applyFill="1" applyBorder="1" applyAlignment="1">
      <alignment horizontal="right"/>
    </xf>
    <xf numFmtId="0" fontId="25" fillId="0" borderId="24" xfId="0" applyFont="1" applyFill="1" applyBorder="1" applyAlignment="1">
      <alignment vertical="center"/>
    </xf>
    <xf numFmtId="0" fontId="21" fillId="58" borderId="40" xfId="0" applyFont="1" applyFill="1" applyBorder="1" applyAlignment="1">
      <alignment vertical="center"/>
    </xf>
    <xf numFmtId="49" fontId="21" fillId="58" borderId="36" xfId="0" applyNumberFormat="1" applyFont="1" applyFill="1" applyBorder="1" applyAlignment="1">
      <alignment vertical="center"/>
    </xf>
    <xf numFmtId="49" fontId="21" fillId="58" borderId="37" xfId="0" applyNumberFormat="1" applyFont="1" applyFill="1" applyBorder="1" applyAlignment="1">
      <alignment horizontal="center" vertical="center" wrapText="1"/>
    </xf>
    <xf numFmtId="0" fontId="21" fillId="58" borderId="11" xfId="0" applyFont="1" applyFill="1" applyBorder="1" applyAlignment="1">
      <alignment horizontal="left" vertical="center" wrapText="1"/>
    </xf>
    <xf numFmtId="14" fontId="21" fillId="58" borderId="11" xfId="0" applyNumberFormat="1" applyFont="1" applyFill="1" applyBorder="1" applyAlignment="1">
      <alignment horizontal="right" vertical="center" wrapText="1"/>
    </xf>
    <xf numFmtId="0" fontId="21" fillId="58" borderId="11" xfId="0" applyFont="1" applyFill="1" applyBorder="1" applyAlignment="1">
      <alignment horizontal="right" vertical="center"/>
    </xf>
    <xf numFmtId="4" fontId="21" fillId="58" borderId="11" xfId="0" applyNumberFormat="1" applyFont="1" applyFill="1" applyBorder="1" applyAlignment="1">
      <alignment horizontal="right" vertical="center"/>
    </xf>
    <xf numFmtId="0" fontId="21" fillId="58" borderId="12" xfId="0" applyFont="1" applyFill="1" applyBorder="1" applyAlignment="1">
      <alignment horizontal="center" vertical="center"/>
    </xf>
    <xf numFmtId="0" fontId="21" fillId="59" borderId="40" xfId="0" applyFont="1" applyFill="1" applyBorder="1" applyAlignment="1">
      <alignment vertical="center"/>
    </xf>
    <xf numFmtId="49" fontId="21" fillId="59" borderId="36" xfId="0" applyNumberFormat="1" applyFont="1" applyFill="1" applyBorder="1" applyAlignment="1">
      <alignment vertical="center"/>
    </xf>
    <xf numFmtId="49" fontId="21" fillId="59" borderId="37" xfId="0" applyNumberFormat="1" applyFont="1" applyFill="1" applyBorder="1" applyAlignment="1">
      <alignment horizontal="center" vertical="center" wrapText="1"/>
    </xf>
    <xf numFmtId="0" fontId="21" fillId="59" borderId="11" xfId="0" applyFont="1" applyFill="1" applyBorder="1" applyAlignment="1">
      <alignment vertical="center"/>
    </xf>
    <xf numFmtId="14" fontId="21" fillId="59" borderId="11" xfId="0" applyNumberFormat="1" applyFont="1" applyFill="1" applyBorder="1" applyAlignment="1">
      <alignment horizontal="right" vertical="center" wrapText="1"/>
    </xf>
    <xf numFmtId="0" fontId="21" fillId="59" borderId="11" xfId="0" applyFont="1" applyFill="1" applyBorder="1" applyAlignment="1">
      <alignment horizontal="right" vertical="center"/>
    </xf>
    <xf numFmtId="4" fontId="21" fillId="59" borderId="11" xfId="0" applyNumberFormat="1" applyFont="1" applyFill="1" applyBorder="1" applyAlignment="1">
      <alignment horizontal="right" vertical="center"/>
    </xf>
    <xf numFmtId="0" fontId="21" fillId="59" borderId="12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left"/>
    </xf>
    <xf numFmtId="0" fontId="22" fillId="24" borderId="24" xfId="0" applyFont="1" applyFill="1" applyBorder="1"/>
    <xf numFmtId="0" fontId="22" fillId="24" borderId="15" xfId="0" applyFont="1" applyFill="1" applyBorder="1"/>
    <xf numFmtId="0" fontId="21" fillId="0" borderId="17" xfId="0" applyFont="1" applyFill="1" applyBorder="1" applyAlignment="1">
      <alignment horizontal="left"/>
    </xf>
    <xf numFmtId="0" fontId="22" fillId="0" borderId="48" xfId="0" applyFont="1" applyFill="1" applyBorder="1" applyAlignment="1">
      <alignment horizontal="left"/>
    </xf>
    <xf numFmtId="0" fontId="22" fillId="0" borderId="49" xfId="0" applyFont="1" applyFill="1" applyBorder="1" applyAlignment="1">
      <alignment horizontal="left"/>
    </xf>
    <xf numFmtId="0" fontId="22" fillId="0" borderId="50" xfId="0" applyFont="1" applyFill="1" applyBorder="1" applyAlignment="1">
      <alignment horizontal="left"/>
    </xf>
    <xf numFmtId="0" fontId="22" fillId="25" borderId="24" xfId="0" applyFont="1" applyFill="1" applyBorder="1"/>
    <xf numFmtId="0" fontId="22" fillId="25" borderId="15" xfId="0" applyFont="1" applyFill="1" applyBorder="1"/>
    <xf numFmtId="0" fontId="21" fillId="0" borderId="17" xfId="0" applyFont="1" applyBorder="1"/>
    <xf numFmtId="0" fontId="21" fillId="0" borderId="11" xfId="0" applyFont="1" applyBorder="1"/>
    <xf numFmtId="0" fontId="21" fillId="0" borderId="46" xfId="0" applyFont="1" applyFill="1" applyBorder="1" applyAlignment="1">
      <alignment horizontal="left"/>
    </xf>
    <xf numFmtId="0" fontId="21" fillId="0" borderId="37" xfId="0" applyFont="1" applyFill="1" applyBorder="1" applyAlignment="1">
      <alignment horizontal="left"/>
    </xf>
    <xf numFmtId="0" fontId="21" fillId="0" borderId="69" xfId="0" applyFont="1" applyFill="1" applyBorder="1" applyAlignment="1">
      <alignment horizontal="left"/>
    </xf>
    <xf numFmtId="0" fontId="21" fillId="0" borderId="50" xfId="0" applyFont="1" applyFill="1" applyBorder="1" applyAlignment="1">
      <alignment horizontal="left"/>
    </xf>
    <xf numFmtId="0" fontId="21" fillId="0" borderId="48" xfId="0" applyFont="1" applyFill="1" applyBorder="1" applyAlignment="1">
      <alignment horizontal="left"/>
    </xf>
    <xf numFmtId="0" fontId="21" fillId="0" borderId="49" xfId="0" applyFont="1" applyFill="1" applyBorder="1" applyAlignment="1">
      <alignment horizontal="left"/>
    </xf>
    <xf numFmtId="0" fontId="21" fillId="0" borderId="51" xfId="0" applyFont="1" applyFill="1" applyBorder="1" applyAlignment="1">
      <alignment horizontal="left"/>
    </xf>
    <xf numFmtId="0" fontId="21" fillId="0" borderId="33" xfId="0" applyFont="1" applyFill="1" applyBorder="1" applyAlignment="1">
      <alignment horizontal="left"/>
    </xf>
    <xf numFmtId="0" fontId="21" fillId="0" borderId="68" xfId="0" applyFont="1" applyFill="1" applyBorder="1" applyAlignment="1">
      <alignment horizontal="left"/>
    </xf>
    <xf numFmtId="0" fontId="21" fillId="0" borderId="32" xfId="0" applyFont="1" applyFill="1" applyBorder="1" applyAlignment="1">
      <alignment horizontal="left"/>
    </xf>
    <xf numFmtId="0" fontId="21" fillId="0" borderId="52" xfId="0" applyFont="1" applyFill="1" applyBorder="1" applyAlignment="1">
      <alignment horizontal="left"/>
    </xf>
    <xf numFmtId="0" fontId="21" fillId="0" borderId="53" xfId="0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44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2" fillId="24" borderId="23" xfId="0" applyFont="1" applyFill="1" applyBorder="1"/>
    <xf numFmtId="0" fontId="22" fillId="24" borderId="13" xfId="0" applyFont="1" applyFill="1" applyBorder="1"/>
    <xf numFmtId="0" fontId="22" fillId="24" borderId="48" xfId="0" applyFont="1" applyFill="1" applyBorder="1" applyAlignment="1">
      <alignment horizontal="center"/>
    </xf>
    <xf numFmtId="0" fontId="22" fillId="24" borderId="49" xfId="0" applyFont="1" applyFill="1" applyBorder="1" applyAlignment="1">
      <alignment horizontal="center"/>
    </xf>
    <xf numFmtId="0" fontId="22" fillId="24" borderId="31" xfId="0" applyFont="1" applyFill="1" applyBorder="1" applyAlignment="1">
      <alignment horizontal="center"/>
    </xf>
    <xf numFmtId="0" fontId="22" fillId="24" borderId="24" xfId="0" applyFont="1" applyFill="1" applyBorder="1" applyAlignment="1">
      <alignment horizontal="center"/>
    </xf>
    <xf numFmtId="0" fontId="22" fillId="24" borderId="15" xfId="0" applyFont="1" applyFill="1" applyBorder="1" applyAlignment="1">
      <alignment horizontal="center"/>
    </xf>
    <xf numFmtId="0" fontId="22" fillId="24" borderId="16" xfId="0" applyFont="1" applyFill="1" applyBorder="1" applyAlignment="1">
      <alignment horizontal="center"/>
    </xf>
    <xf numFmtId="49" fontId="22" fillId="0" borderId="48" xfId="0" applyNumberFormat="1" applyFont="1" applyBorder="1" applyAlignment="1">
      <alignment horizontal="left" vertical="center"/>
    </xf>
    <xf numFmtId="49" fontId="22" fillId="0" borderId="49" xfId="0" applyNumberFormat="1" applyFont="1" applyBorder="1" applyAlignment="1">
      <alignment horizontal="left" vertical="center"/>
    </xf>
    <xf numFmtId="4" fontId="22" fillId="0" borderId="49" xfId="0" applyNumberFormat="1" applyFont="1" applyBorder="1" applyAlignment="1">
      <alignment horizontal="right" vertical="center"/>
    </xf>
    <xf numFmtId="0" fontId="21" fillId="0" borderId="0" xfId="0" applyFont="1" applyAlignment="1">
      <alignment horizontal="right"/>
    </xf>
    <xf numFmtId="0" fontId="22" fillId="0" borderId="0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49" fontId="22" fillId="0" borderId="29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49" fontId="22" fillId="0" borderId="28" xfId="0" applyNumberFormat="1" applyFont="1" applyBorder="1" applyAlignment="1">
      <alignment horizontal="center" vertical="center" wrapText="1"/>
    </xf>
  </cellXfs>
  <cellStyles count="94">
    <cellStyle name="20 % – Zvýraznění1" xfId="1" builtinId="30" customBuiltin="1"/>
    <cellStyle name="20 % – Zvýraznění1 2" xfId="2"/>
    <cellStyle name="20 % – Zvýraznění2" xfId="3" builtinId="34" customBuiltin="1"/>
    <cellStyle name="20 % – Zvýraznění2 2" xfId="4"/>
    <cellStyle name="20 % – Zvýraznění3" xfId="5" builtinId="38" customBuiltin="1"/>
    <cellStyle name="20 % – Zvýraznění3 2" xfId="6"/>
    <cellStyle name="20 % – Zvýraznění4" xfId="7" builtinId="42" customBuiltin="1"/>
    <cellStyle name="20 % – Zvýraznění4 2" xfId="8"/>
    <cellStyle name="20 % – Zvýraznění5" xfId="9" builtinId="46" customBuiltin="1"/>
    <cellStyle name="20 % – Zvýraznění5 2" xfId="10"/>
    <cellStyle name="20 % – Zvýraznění6" xfId="11" builtinId="50" customBuiltin="1"/>
    <cellStyle name="20 % – Zvýraznění6 2" xfId="12"/>
    <cellStyle name="40 % – Zvýraznění1" xfId="13" builtinId="31" customBuiltin="1"/>
    <cellStyle name="40 % – Zvýraznění1 2" xfId="14"/>
    <cellStyle name="40 % – Zvýraznění2" xfId="15" builtinId="35" customBuiltin="1"/>
    <cellStyle name="40 % – Zvýraznění2 2" xfId="16"/>
    <cellStyle name="40 % – Zvýraznění3" xfId="17" builtinId="39" customBuiltin="1"/>
    <cellStyle name="40 % – Zvýraznění3 2" xfId="18"/>
    <cellStyle name="40 % – Zvýraznění4" xfId="19" builtinId="43" customBuiltin="1"/>
    <cellStyle name="40 % – Zvýraznění4 2" xfId="20"/>
    <cellStyle name="40 % – Zvýraznění5" xfId="21" builtinId="47" customBuiltin="1"/>
    <cellStyle name="40 % – Zvýraznění5 2" xfId="22"/>
    <cellStyle name="40 % – Zvýraznění6" xfId="23" builtinId="51" customBuiltin="1"/>
    <cellStyle name="40 % – Zvýraznění6 2" xfId="24"/>
    <cellStyle name="60 % – Zvýraznění1" xfId="25" builtinId="32" customBuiltin="1"/>
    <cellStyle name="60 % – Zvýraznění1 2" xfId="26"/>
    <cellStyle name="60 % – Zvýraznění2" xfId="27" builtinId="36" customBuiltin="1"/>
    <cellStyle name="60 % – Zvýraznění2 2" xfId="28"/>
    <cellStyle name="60 % – Zvýraznění3" xfId="29" builtinId="40" customBuiltin="1"/>
    <cellStyle name="60 % – Zvýraznění3 2" xfId="30"/>
    <cellStyle name="60 % – Zvýraznění4" xfId="31" builtinId="44" customBuiltin="1"/>
    <cellStyle name="60 % – Zvýraznění4 2" xfId="32"/>
    <cellStyle name="60 % – Zvýraznění5" xfId="33" builtinId="48" customBuiltin="1"/>
    <cellStyle name="60 % – Zvýraznění5 2" xfId="34"/>
    <cellStyle name="60 % – Zvýraznění6" xfId="35" builtinId="52" customBuiltin="1"/>
    <cellStyle name="60 % – Zvýraznění6 2" xfId="36"/>
    <cellStyle name="Celkem" xfId="37" builtinId="25" customBuiltin="1"/>
    <cellStyle name="Celkem 2" xfId="38"/>
    <cellStyle name="čárky 2" xfId="39"/>
    <cellStyle name="čárky 3" xfId="40"/>
    <cellStyle name="Chybně" xfId="41" builtinId="27" customBuiltin="1"/>
    <cellStyle name="Chybně 2" xfId="42"/>
    <cellStyle name="Kontrolní buňka" xfId="43" builtinId="23" customBuiltin="1"/>
    <cellStyle name="Kontrolní buňka 2" xfId="44"/>
    <cellStyle name="Nadpis 1" xfId="45" builtinId="16" customBuiltin="1"/>
    <cellStyle name="Nadpis 1 2" xfId="46"/>
    <cellStyle name="Nadpis 2" xfId="47" builtinId="17" customBuiltin="1"/>
    <cellStyle name="Nadpis 2 2" xfId="48"/>
    <cellStyle name="Nadpis 3" xfId="49" builtinId="18" customBuiltin="1"/>
    <cellStyle name="Nadpis 3 2" xfId="50"/>
    <cellStyle name="Nadpis 4" xfId="51" builtinId="19" customBuiltin="1"/>
    <cellStyle name="Nadpis 4 2" xfId="52"/>
    <cellStyle name="Název" xfId="53" builtinId="15" customBuiltin="1"/>
    <cellStyle name="Název 2" xfId="54"/>
    <cellStyle name="Neutrální" xfId="55" builtinId="28" customBuiltin="1"/>
    <cellStyle name="Neutrální 2" xfId="56"/>
    <cellStyle name="Normální" xfId="0" builtinId="0"/>
    <cellStyle name="Normální 10" xfId="57"/>
    <cellStyle name="normální 2" xfId="58"/>
    <cellStyle name="Normální 3" xfId="59"/>
    <cellStyle name="Normální 4" xfId="60"/>
    <cellStyle name="Normální 5" xfId="61"/>
    <cellStyle name="Normální 6" xfId="62"/>
    <cellStyle name="Normální 7" xfId="63"/>
    <cellStyle name="Normální 8" xfId="64"/>
    <cellStyle name="Normální 9" xfId="65"/>
    <cellStyle name="Poznámka" xfId="66" builtinId="10" customBuiltin="1"/>
    <cellStyle name="Poznámka 2" xfId="67"/>
    <cellStyle name="Propojená buňka" xfId="68" builtinId="24" customBuiltin="1"/>
    <cellStyle name="Propojená buňka 2" xfId="69"/>
    <cellStyle name="Správně" xfId="70" builtinId="26" customBuiltin="1"/>
    <cellStyle name="Správně 2" xfId="71"/>
    <cellStyle name="Text upozornění" xfId="72" builtinId="11" customBuiltin="1"/>
    <cellStyle name="Text upozornění 2" xfId="73"/>
    <cellStyle name="Vstup" xfId="74" builtinId="20" customBuiltin="1"/>
    <cellStyle name="Vstup 2" xfId="75"/>
    <cellStyle name="Výpočet" xfId="76" builtinId="22" customBuiltin="1"/>
    <cellStyle name="Výpočet 2" xfId="77"/>
    <cellStyle name="Výstup" xfId="78" builtinId="21" customBuiltin="1"/>
    <cellStyle name="Výstup 2" xfId="79"/>
    <cellStyle name="Vysvětlující text" xfId="80" builtinId="53" customBuiltin="1"/>
    <cellStyle name="Vysvětlující text 2" xfId="81"/>
    <cellStyle name="Zvýraznění 1" xfId="82" builtinId="29" customBuiltin="1"/>
    <cellStyle name="Zvýraznění 1 2" xfId="83"/>
    <cellStyle name="Zvýraznění 2" xfId="84" builtinId="33" customBuiltin="1"/>
    <cellStyle name="Zvýraznění 2 2" xfId="85"/>
    <cellStyle name="Zvýraznění 3" xfId="86" builtinId="37" customBuiltin="1"/>
    <cellStyle name="Zvýraznění 3 2" xfId="87"/>
    <cellStyle name="Zvýraznění 4" xfId="88" builtinId="41" customBuiltin="1"/>
    <cellStyle name="Zvýraznění 4 2" xfId="89"/>
    <cellStyle name="Zvýraznění 5" xfId="90" builtinId="45" customBuiltin="1"/>
    <cellStyle name="Zvýraznění 5 2" xfId="91"/>
    <cellStyle name="Zvýraznění 6" xfId="92" builtinId="49" customBuiltin="1"/>
    <cellStyle name="Zvýraznění 6 2" xfId="93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44"/>
  <sheetViews>
    <sheetView workbookViewId="0">
      <selection activeCell="F1" sqref="F1:G1"/>
    </sheetView>
  </sheetViews>
  <sheetFormatPr defaultRowHeight="12.75" x14ac:dyDescent="0.2"/>
  <cols>
    <col min="1" max="1" width="3.7109375" style="13" customWidth="1"/>
    <col min="2" max="2" width="3.140625" style="13" customWidth="1"/>
    <col min="3" max="3" width="36.42578125" style="13" customWidth="1"/>
    <col min="4" max="5" width="13.140625" style="13" bestFit="1" customWidth="1"/>
    <col min="6" max="6" width="13.140625" style="13" customWidth="1"/>
    <col min="7" max="7" width="8.140625" style="13" customWidth="1"/>
    <col min="8" max="16384" width="9.140625" style="13"/>
  </cols>
  <sheetData>
    <row r="1" spans="1:7" ht="15" x14ac:dyDescent="0.25">
      <c r="F1" s="146" t="s">
        <v>81</v>
      </c>
      <c r="G1" s="146"/>
    </row>
    <row r="2" spans="1:7" ht="15" customHeight="1" x14ac:dyDescent="0.2">
      <c r="A2" s="149" t="s">
        <v>352</v>
      </c>
      <c r="B2" s="149"/>
      <c r="C2" s="149"/>
      <c r="D2" s="149"/>
      <c r="E2" s="149"/>
      <c r="F2" s="149"/>
      <c r="G2" s="149"/>
    </row>
    <row r="3" spans="1:7" ht="15.75" customHeight="1" x14ac:dyDescent="0.2">
      <c r="A3" s="149"/>
      <c r="B3" s="149"/>
      <c r="C3" s="149"/>
      <c r="D3" s="149"/>
      <c r="E3" s="149"/>
      <c r="F3" s="149"/>
      <c r="G3" s="149"/>
    </row>
    <row r="4" spans="1:7" ht="16.5" thickBot="1" x14ac:dyDescent="0.25">
      <c r="A4" s="35"/>
      <c r="B4" s="35"/>
      <c r="C4" s="35"/>
      <c r="D4" s="35"/>
      <c r="E4" s="35"/>
      <c r="F4" s="35"/>
      <c r="G4" s="36" t="s">
        <v>19</v>
      </c>
    </row>
    <row r="5" spans="1:7" ht="13.5" customHeight="1" x14ac:dyDescent="0.2">
      <c r="A5" s="150" t="s">
        <v>20</v>
      </c>
      <c r="B5" s="151"/>
      <c r="C5" s="151"/>
      <c r="D5" s="151" t="s">
        <v>108</v>
      </c>
      <c r="E5" s="151" t="s">
        <v>109</v>
      </c>
      <c r="F5" s="147" t="s">
        <v>351</v>
      </c>
      <c r="G5" s="154" t="s">
        <v>21</v>
      </c>
    </row>
    <row r="6" spans="1:7" ht="13.5" customHeight="1" thickBot="1" x14ac:dyDescent="0.25">
      <c r="A6" s="152"/>
      <c r="B6" s="153"/>
      <c r="C6" s="153"/>
      <c r="D6" s="153"/>
      <c r="E6" s="153"/>
      <c r="F6" s="148"/>
      <c r="G6" s="155"/>
    </row>
    <row r="7" spans="1:7" ht="15" customHeight="1" thickBot="1" x14ac:dyDescent="0.25">
      <c r="A7" s="156" t="s">
        <v>22</v>
      </c>
      <c r="B7" s="157"/>
      <c r="C7" s="157"/>
      <c r="D7" s="14">
        <f>D8+D24</f>
        <v>2522188</v>
      </c>
      <c r="E7" s="14">
        <f>E8+E24</f>
        <v>2628011.6199999996</v>
      </c>
      <c r="F7" s="14">
        <f>F8+F24</f>
        <v>1151763.19</v>
      </c>
      <c r="G7" s="15">
        <f t="shared" ref="G7:G14" si="0">F7/E7*100</f>
        <v>43.826411619899922</v>
      </c>
    </row>
    <row r="8" spans="1:7" s="18" customFormat="1" ht="15" customHeight="1" thickBot="1" x14ac:dyDescent="0.3">
      <c r="A8" s="127" t="s">
        <v>23</v>
      </c>
      <c r="B8" s="128"/>
      <c r="C8" s="129"/>
      <c r="D8" s="16">
        <f>SUM(D9:D23)</f>
        <v>2522188</v>
      </c>
      <c r="E8" s="16">
        <f>SUM(E9:E23)</f>
        <v>2627795.3699999996</v>
      </c>
      <c r="F8" s="16">
        <f>SUM(F9:F23)</f>
        <v>1145021.4099999999</v>
      </c>
      <c r="G8" s="17">
        <f t="shared" si="0"/>
        <v>43.573461734198887</v>
      </c>
    </row>
    <row r="9" spans="1:7" s="18" customFormat="1" ht="15" customHeight="1" x14ac:dyDescent="0.25">
      <c r="A9" s="70" t="s">
        <v>24</v>
      </c>
      <c r="B9" s="126" t="s">
        <v>25</v>
      </c>
      <c r="C9" s="126"/>
      <c r="D9" s="19">
        <v>2460000</v>
      </c>
      <c r="E9" s="19">
        <v>2460000</v>
      </c>
      <c r="F9" s="19">
        <v>1005216.65</v>
      </c>
      <c r="G9" s="20">
        <f t="shared" si="0"/>
        <v>40.86246544715447</v>
      </c>
    </row>
    <row r="10" spans="1:7" s="18" customFormat="1" ht="15" customHeight="1" x14ac:dyDescent="0.25">
      <c r="A10" s="70"/>
      <c r="B10" s="140" t="s">
        <v>85</v>
      </c>
      <c r="C10" s="141"/>
      <c r="D10" s="19">
        <v>0</v>
      </c>
      <c r="E10" s="19">
        <v>5134.9399999999996</v>
      </c>
      <c r="F10" s="19">
        <v>5134.9399999999996</v>
      </c>
      <c r="G10" s="23" t="s">
        <v>28</v>
      </c>
    </row>
    <row r="11" spans="1:7" s="18" customFormat="1" ht="15" customHeight="1" x14ac:dyDescent="0.25">
      <c r="A11" s="71" t="s">
        <v>24</v>
      </c>
      <c r="B11" s="123" t="s">
        <v>26</v>
      </c>
      <c r="C11" s="123"/>
      <c r="D11" s="21">
        <v>1000</v>
      </c>
      <c r="E11" s="21">
        <v>1000</v>
      </c>
      <c r="F11" s="21">
        <v>296.3</v>
      </c>
      <c r="G11" s="22">
        <f t="shared" si="0"/>
        <v>29.630000000000003</v>
      </c>
    </row>
    <row r="12" spans="1:7" s="18" customFormat="1" ht="15" customHeight="1" x14ac:dyDescent="0.25">
      <c r="A12" s="72"/>
      <c r="B12" s="134" t="s">
        <v>27</v>
      </c>
      <c r="C12" s="135"/>
      <c r="D12" s="21">
        <v>0</v>
      </c>
      <c r="E12" s="21">
        <v>7.77</v>
      </c>
      <c r="F12" s="21">
        <v>52.25</v>
      </c>
      <c r="G12" s="22">
        <f t="shared" si="0"/>
        <v>672.4581724581725</v>
      </c>
    </row>
    <row r="13" spans="1:7" s="18" customFormat="1" ht="15" x14ac:dyDescent="0.25">
      <c r="A13" s="71" t="s">
        <v>24</v>
      </c>
      <c r="B13" s="123" t="s">
        <v>29</v>
      </c>
      <c r="C13" s="123"/>
      <c r="D13" s="21">
        <v>18368</v>
      </c>
      <c r="E13" s="21">
        <v>18368</v>
      </c>
      <c r="F13" s="21">
        <v>4740.3500000000004</v>
      </c>
      <c r="G13" s="22">
        <f t="shared" si="0"/>
        <v>25.80765461672474</v>
      </c>
    </row>
    <row r="14" spans="1:7" s="18" customFormat="1" ht="15" x14ac:dyDescent="0.25">
      <c r="A14" s="71" t="s">
        <v>24</v>
      </c>
      <c r="B14" s="123" t="s">
        <v>30</v>
      </c>
      <c r="C14" s="123"/>
      <c r="D14" s="21">
        <v>7500</v>
      </c>
      <c r="E14" s="21">
        <v>7861.79</v>
      </c>
      <c r="F14" s="21">
        <v>2075.84</v>
      </c>
      <c r="G14" s="22">
        <f t="shared" si="0"/>
        <v>26.404164954800375</v>
      </c>
    </row>
    <row r="15" spans="1:7" s="18" customFormat="1" ht="15" x14ac:dyDescent="0.25">
      <c r="A15" s="71" t="s">
        <v>24</v>
      </c>
      <c r="B15" s="123" t="s">
        <v>31</v>
      </c>
      <c r="C15" s="123"/>
      <c r="D15" s="21">
        <v>0</v>
      </c>
      <c r="E15" s="21">
        <v>0</v>
      </c>
      <c r="F15" s="21">
        <v>0</v>
      </c>
      <c r="G15" s="23" t="s">
        <v>28</v>
      </c>
    </row>
    <row r="16" spans="1:7" s="18" customFormat="1" ht="15" x14ac:dyDescent="0.25">
      <c r="A16" s="71" t="s">
        <v>24</v>
      </c>
      <c r="B16" s="123" t="s">
        <v>32</v>
      </c>
      <c r="C16" s="123"/>
      <c r="D16" s="21">
        <v>3700</v>
      </c>
      <c r="E16" s="21">
        <v>3700</v>
      </c>
      <c r="F16" s="21">
        <v>0</v>
      </c>
      <c r="G16" s="22">
        <f>F16/E16*100</f>
        <v>0</v>
      </c>
    </row>
    <row r="17" spans="1:7" s="18" customFormat="1" ht="15" x14ac:dyDescent="0.25">
      <c r="A17" s="71" t="s">
        <v>24</v>
      </c>
      <c r="B17" s="123" t="s">
        <v>33</v>
      </c>
      <c r="C17" s="123"/>
      <c r="D17" s="21">
        <v>120</v>
      </c>
      <c r="E17" s="21">
        <v>120</v>
      </c>
      <c r="F17" s="21">
        <v>30</v>
      </c>
      <c r="G17" s="22">
        <f>F17/E17*100</f>
        <v>25</v>
      </c>
    </row>
    <row r="18" spans="1:7" s="18" customFormat="1" ht="15" x14ac:dyDescent="0.25">
      <c r="A18" s="71" t="s">
        <v>24</v>
      </c>
      <c r="B18" s="123" t="s">
        <v>34</v>
      </c>
      <c r="C18" s="123"/>
      <c r="D18" s="21">
        <v>0</v>
      </c>
      <c r="E18" s="21">
        <v>0</v>
      </c>
      <c r="F18" s="21">
        <v>0</v>
      </c>
      <c r="G18" s="23" t="s">
        <v>28</v>
      </c>
    </row>
    <row r="19" spans="1:7" s="18" customFormat="1" ht="15" x14ac:dyDescent="0.25">
      <c r="A19" s="71" t="s">
        <v>24</v>
      </c>
      <c r="B19" s="123" t="s">
        <v>35</v>
      </c>
      <c r="C19" s="123"/>
      <c r="D19" s="21">
        <v>0</v>
      </c>
      <c r="E19" s="21">
        <v>6421.61</v>
      </c>
      <c r="F19" s="21">
        <v>4700.6099999999997</v>
      </c>
      <c r="G19" s="22">
        <f>F19/E19*100</f>
        <v>73.199867322992205</v>
      </c>
    </row>
    <row r="20" spans="1:7" s="18" customFormat="1" ht="15" x14ac:dyDescent="0.25">
      <c r="A20" s="71" t="s">
        <v>24</v>
      </c>
      <c r="B20" s="123" t="s">
        <v>36</v>
      </c>
      <c r="C20" s="123"/>
      <c r="D20" s="21">
        <v>1200</v>
      </c>
      <c r="E20" s="21">
        <v>1200</v>
      </c>
      <c r="F20" s="21">
        <v>382.19</v>
      </c>
      <c r="G20" s="22">
        <f>F20/E20*100</f>
        <v>31.849166666666669</v>
      </c>
    </row>
    <row r="21" spans="1:7" s="18" customFormat="1" ht="15" x14ac:dyDescent="0.25">
      <c r="A21" s="71" t="s">
        <v>24</v>
      </c>
      <c r="B21" s="123" t="s">
        <v>37</v>
      </c>
      <c r="C21" s="123"/>
      <c r="D21" s="21">
        <v>18000</v>
      </c>
      <c r="E21" s="21">
        <v>18000</v>
      </c>
      <c r="F21" s="21">
        <v>153.47</v>
      </c>
      <c r="G21" s="22">
        <f>F21/E21*100</f>
        <v>0.8526111111111111</v>
      </c>
    </row>
    <row r="22" spans="1:7" s="18" customFormat="1" ht="15.75" customHeight="1" x14ac:dyDescent="0.25">
      <c r="A22" s="71" t="s">
        <v>24</v>
      </c>
      <c r="B22" s="123" t="s">
        <v>38</v>
      </c>
      <c r="C22" s="123"/>
      <c r="D22" s="21">
        <v>0</v>
      </c>
      <c r="E22" s="21">
        <v>68000</v>
      </c>
      <c r="F22" s="21">
        <v>68000</v>
      </c>
      <c r="G22" s="22">
        <f>F22/E22*100</f>
        <v>100</v>
      </c>
    </row>
    <row r="23" spans="1:7" s="18" customFormat="1" ht="15.75" thickBot="1" x14ac:dyDescent="0.3">
      <c r="A23" s="71" t="s">
        <v>24</v>
      </c>
      <c r="B23" s="123" t="s">
        <v>39</v>
      </c>
      <c r="C23" s="123"/>
      <c r="D23" s="21">
        <v>12300</v>
      </c>
      <c r="E23" s="24">
        <v>37981.26</v>
      </c>
      <c r="F23" s="21">
        <v>54238.81</v>
      </c>
      <c r="G23" s="22">
        <f t="shared" ref="G23:G34" si="1">F23/E23*100</f>
        <v>142.80413551314516</v>
      </c>
    </row>
    <row r="24" spans="1:7" s="18" customFormat="1" ht="15" customHeight="1" thickBot="1" x14ac:dyDescent="0.3">
      <c r="A24" s="127" t="s">
        <v>40</v>
      </c>
      <c r="B24" s="128"/>
      <c r="C24" s="129"/>
      <c r="D24" s="16">
        <f>D25</f>
        <v>0</v>
      </c>
      <c r="E24" s="16">
        <f>E25</f>
        <v>216.25</v>
      </c>
      <c r="F24" s="16">
        <f>F25</f>
        <v>6741.78</v>
      </c>
      <c r="G24" s="17">
        <f t="shared" si="1"/>
        <v>3117.5861271676299</v>
      </c>
    </row>
    <row r="25" spans="1:7" s="18" customFormat="1" ht="15" customHeight="1" thickBot="1" x14ac:dyDescent="0.3">
      <c r="A25" s="70" t="s">
        <v>24</v>
      </c>
      <c r="B25" s="126" t="s">
        <v>41</v>
      </c>
      <c r="C25" s="126"/>
      <c r="D25" s="19">
        <v>0</v>
      </c>
      <c r="E25" s="19">
        <v>216.25</v>
      </c>
      <c r="F25" s="19">
        <v>6741.78</v>
      </c>
      <c r="G25" s="17">
        <f t="shared" si="1"/>
        <v>3117.5861271676299</v>
      </c>
    </row>
    <row r="26" spans="1:7" ht="15" customHeight="1" thickBot="1" x14ac:dyDescent="0.25">
      <c r="A26" s="124" t="s">
        <v>42</v>
      </c>
      <c r="B26" s="125"/>
      <c r="C26" s="125"/>
      <c r="D26" s="25">
        <f>D27+D31</f>
        <v>87888.7</v>
      </c>
      <c r="E26" s="25">
        <f>E27+E31</f>
        <v>4575502.25</v>
      </c>
      <c r="F26" s="25">
        <f>F27+F31</f>
        <v>2727653.8100000005</v>
      </c>
      <c r="G26" s="26">
        <f t="shared" si="1"/>
        <v>59.614303763045918</v>
      </c>
    </row>
    <row r="27" spans="1:7" ht="15" customHeight="1" thickBot="1" x14ac:dyDescent="0.3">
      <c r="A27" s="138" t="s">
        <v>43</v>
      </c>
      <c r="B27" s="139"/>
      <c r="C27" s="137"/>
      <c r="D27" s="16">
        <f>SUM(D28:D30)</f>
        <v>87888.7</v>
      </c>
      <c r="E27" s="16">
        <f>SUM(E28:E30)</f>
        <v>4285262.32</v>
      </c>
      <c r="F27" s="16">
        <f>SUM(F28:F30)</f>
        <v>2286146.5200000005</v>
      </c>
      <c r="G27" s="17">
        <f t="shared" si="1"/>
        <v>53.349044919145115</v>
      </c>
    </row>
    <row r="28" spans="1:7" ht="15" customHeight="1" x14ac:dyDescent="0.25">
      <c r="A28" s="71" t="s">
        <v>24</v>
      </c>
      <c r="B28" s="144" t="s">
        <v>44</v>
      </c>
      <c r="C28" s="145"/>
      <c r="D28" s="19">
        <v>63118.7</v>
      </c>
      <c r="E28" s="19">
        <v>63118.7</v>
      </c>
      <c r="F28" s="19">
        <v>26299.56</v>
      </c>
      <c r="G28" s="20">
        <f t="shared" si="1"/>
        <v>41.666827738847608</v>
      </c>
    </row>
    <row r="29" spans="1:7" ht="15" customHeight="1" x14ac:dyDescent="0.25">
      <c r="A29" s="71" t="s">
        <v>24</v>
      </c>
      <c r="B29" s="123" t="s">
        <v>45</v>
      </c>
      <c r="C29" s="123"/>
      <c r="D29" s="21">
        <v>0</v>
      </c>
      <c r="E29" s="21">
        <v>4197373.62</v>
      </c>
      <c r="F29" s="21">
        <v>2246771.4900000002</v>
      </c>
      <c r="G29" s="22">
        <f t="shared" si="1"/>
        <v>53.528031893429592</v>
      </c>
    </row>
    <row r="30" spans="1:7" ht="15" customHeight="1" thickBot="1" x14ac:dyDescent="0.3">
      <c r="A30" s="104" t="s">
        <v>24</v>
      </c>
      <c r="B30" s="142" t="s">
        <v>106</v>
      </c>
      <c r="C30" s="143"/>
      <c r="D30" s="24">
        <v>24770</v>
      </c>
      <c r="E30" s="24">
        <v>24770</v>
      </c>
      <c r="F30" s="24">
        <v>13075.47</v>
      </c>
      <c r="G30" s="105">
        <f t="shared" si="1"/>
        <v>52.787525232135643</v>
      </c>
    </row>
    <row r="31" spans="1:7" ht="15" customHeight="1" thickBot="1" x14ac:dyDescent="0.3">
      <c r="A31" s="138" t="s">
        <v>46</v>
      </c>
      <c r="B31" s="139"/>
      <c r="C31" s="137"/>
      <c r="D31" s="16">
        <f>SUM(D32:D32)</f>
        <v>0</v>
      </c>
      <c r="E31" s="16">
        <f>SUM(E32:E32)</f>
        <v>290239.93</v>
      </c>
      <c r="F31" s="16">
        <f>F32</f>
        <v>441507.29</v>
      </c>
      <c r="G31" s="17">
        <f t="shared" si="1"/>
        <v>152.11803903067369</v>
      </c>
    </row>
    <row r="32" spans="1:7" ht="15" customHeight="1" thickBot="1" x14ac:dyDescent="0.3">
      <c r="A32" s="106" t="s">
        <v>24</v>
      </c>
      <c r="B32" s="136" t="s">
        <v>47</v>
      </c>
      <c r="C32" s="137"/>
      <c r="D32" s="16">
        <v>0</v>
      </c>
      <c r="E32" s="16">
        <v>290239.93</v>
      </c>
      <c r="F32" s="16">
        <v>441507.29</v>
      </c>
      <c r="G32" s="17">
        <f t="shared" si="1"/>
        <v>152.11803903067369</v>
      </c>
    </row>
    <row r="33" spans="1:7" ht="15" customHeight="1" thickBot="1" x14ac:dyDescent="0.25">
      <c r="A33" s="130" t="s">
        <v>48</v>
      </c>
      <c r="B33" s="131"/>
      <c r="C33" s="131"/>
      <c r="D33" s="27">
        <f>D7+D26</f>
        <v>2610076.7000000002</v>
      </c>
      <c r="E33" s="27">
        <f>E7+E26</f>
        <v>7203513.8699999992</v>
      </c>
      <c r="F33" s="27">
        <f>F7+F26</f>
        <v>3879417.0000000005</v>
      </c>
      <c r="G33" s="28">
        <f t="shared" si="1"/>
        <v>53.854508646902921</v>
      </c>
    </row>
    <row r="34" spans="1:7" ht="14.25" customHeight="1" thickBot="1" x14ac:dyDescent="0.3">
      <c r="A34" s="124" t="s">
        <v>49</v>
      </c>
      <c r="B34" s="125"/>
      <c r="C34" s="125"/>
      <c r="D34" s="25">
        <f>SUM(D35:D36)</f>
        <v>0</v>
      </c>
      <c r="E34" s="25">
        <f>SUM(E35:E36)</f>
        <v>1104940.58</v>
      </c>
      <c r="F34" s="25">
        <f>SUM(F35:F36)</f>
        <v>0</v>
      </c>
      <c r="G34" s="26">
        <f t="shared" si="1"/>
        <v>0</v>
      </c>
    </row>
    <row r="35" spans="1:7" ht="15" x14ac:dyDescent="0.25">
      <c r="A35" s="73" t="s">
        <v>50</v>
      </c>
      <c r="B35" s="132" t="s">
        <v>110</v>
      </c>
      <c r="C35" s="132"/>
      <c r="D35" s="29">
        <v>0</v>
      </c>
      <c r="E35" s="19">
        <v>127924.3</v>
      </c>
      <c r="F35" s="29">
        <v>0</v>
      </c>
      <c r="G35" s="30">
        <v>0</v>
      </c>
    </row>
    <row r="36" spans="1:7" ht="15.75" thickBot="1" x14ac:dyDescent="0.3">
      <c r="A36" s="74"/>
      <c r="B36" s="133" t="s">
        <v>111</v>
      </c>
      <c r="C36" s="133"/>
      <c r="D36" s="31">
        <v>0</v>
      </c>
      <c r="E36" s="31">
        <v>977016.28</v>
      </c>
      <c r="F36" s="31">
        <v>0</v>
      </c>
      <c r="G36" s="32">
        <v>0</v>
      </c>
    </row>
    <row r="37" spans="1:7" ht="14.25" customHeight="1" thickBot="1" x14ac:dyDescent="0.25">
      <c r="A37" s="130" t="s">
        <v>51</v>
      </c>
      <c r="B37" s="131"/>
      <c r="C37" s="131"/>
      <c r="D37" s="27">
        <f>D7+D26+D34</f>
        <v>2610076.7000000002</v>
      </c>
      <c r="E37" s="27">
        <f>E7+E26+E34</f>
        <v>8308454.4499999993</v>
      </c>
      <c r="F37" s="27">
        <f>F7+F26+F34</f>
        <v>3879417.0000000005</v>
      </c>
      <c r="G37" s="28">
        <f>F37/E37*100</f>
        <v>46.692402580361993</v>
      </c>
    </row>
    <row r="39" spans="1:7" x14ac:dyDescent="0.2">
      <c r="E39" s="33"/>
    </row>
    <row r="40" spans="1:7" x14ac:dyDescent="0.2">
      <c r="E40" s="33"/>
    </row>
    <row r="41" spans="1:7" x14ac:dyDescent="0.2">
      <c r="E41" s="34"/>
    </row>
    <row r="42" spans="1:7" x14ac:dyDescent="0.2">
      <c r="D42"/>
      <c r="E42"/>
    </row>
    <row r="44" spans="1:7" x14ac:dyDescent="0.2">
      <c r="F44" s="33"/>
    </row>
  </sheetData>
  <mergeCells count="38">
    <mergeCell ref="F1:G1"/>
    <mergeCell ref="F5:F6"/>
    <mergeCell ref="B18:C18"/>
    <mergeCell ref="B20:C20"/>
    <mergeCell ref="B21:C21"/>
    <mergeCell ref="A2:G3"/>
    <mergeCell ref="A5:C6"/>
    <mergeCell ref="D5:D6"/>
    <mergeCell ref="E5:E6"/>
    <mergeCell ref="G5:G6"/>
    <mergeCell ref="A7:C7"/>
    <mergeCell ref="A8:C8"/>
    <mergeCell ref="B14:C14"/>
    <mergeCell ref="B15:C15"/>
    <mergeCell ref="B16:C16"/>
    <mergeCell ref="B17:C17"/>
    <mergeCell ref="A37:C37"/>
    <mergeCell ref="B35:C35"/>
    <mergeCell ref="B36:C36"/>
    <mergeCell ref="B9:C9"/>
    <mergeCell ref="B11:C11"/>
    <mergeCell ref="A34:C34"/>
    <mergeCell ref="A33:C33"/>
    <mergeCell ref="B12:C12"/>
    <mergeCell ref="B13:C13"/>
    <mergeCell ref="B32:C32"/>
    <mergeCell ref="A31:C31"/>
    <mergeCell ref="B10:C10"/>
    <mergeCell ref="B29:C29"/>
    <mergeCell ref="B30:C30"/>
    <mergeCell ref="B28:C28"/>
    <mergeCell ref="A27:C27"/>
    <mergeCell ref="B19:C19"/>
    <mergeCell ref="B23:C23"/>
    <mergeCell ref="A26:C26"/>
    <mergeCell ref="B22:C22"/>
    <mergeCell ref="B25:C25"/>
    <mergeCell ref="A24:C24"/>
  </mergeCells>
  <phoneticPr fontId="2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M136"/>
  <sheetViews>
    <sheetView zoomScaleNormal="100" workbookViewId="0">
      <selection activeCell="F1" sqref="F1:G1"/>
    </sheetView>
  </sheetViews>
  <sheetFormatPr defaultRowHeight="12.75" x14ac:dyDescent="0.2"/>
  <cols>
    <col min="1" max="1" width="5.140625" style="13" customWidth="1"/>
    <col min="2" max="2" width="18.28515625" style="13" customWidth="1"/>
    <col min="3" max="4" width="12.7109375" style="13" customWidth="1"/>
    <col min="5" max="5" width="17.85546875" style="13" customWidth="1"/>
    <col min="6" max="6" width="10.42578125" style="13" bestFit="1" customWidth="1"/>
    <col min="7" max="7" width="9.140625" style="13"/>
    <col min="8" max="8" width="14" style="18" customWidth="1"/>
    <col min="9" max="9" width="20" style="18" customWidth="1"/>
    <col min="10" max="10" width="16.5703125" style="18" customWidth="1"/>
    <col min="11" max="16384" width="9.140625" style="13"/>
  </cols>
  <sheetData>
    <row r="1" spans="1:10" ht="15" x14ac:dyDescent="0.25">
      <c r="F1" s="146" t="s">
        <v>82</v>
      </c>
      <c r="G1" s="146"/>
    </row>
    <row r="2" spans="1:10" ht="15.75" customHeight="1" x14ac:dyDescent="0.2">
      <c r="A2" s="149" t="s">
        <v>350</v>
      </c>
      <c r="B2" s="149"/>
      <c r="C2" s="149"/>
      <c r="D2" s="149"/>
      <c r="E2" s="149"/>
      <c r="F2" s="149"/>
      <c r="G2" s="149"/>
    </row>
    <row r="3" spans="1:10" ht="15.75" customHeight="1" x14ac:dyDescent="0.2">
      <c r="A3" s="149"/>
      <c r="B3" s="149"/>
      <c r="C3" s="149"/>
      <c r="D3" s="149"/>
      <c r="E3" s="149"/>
      <c r="F3" s="149"/>
      <c r="G3" s="149"/>
    </row>
    <row r="4" spans="1:10" ht="13.5" thickBot="1" x14ac:dyDescent="0.25">
      <c r="F4" s="36" t="s">
        <v>19</v>
      </c>
    </row>
    <row r="5" spans="1:10" ht="15" thickBot="1" x14ac:dyDescent="0.25">
      <c r="B5" s="161" t="s">
        <v>52</v>
      </c>
      <c r="C5" s="162"/>
      <c r="D5" s="162"/>
      <c r="E5" s="162"/>
      <c r="F5" s="163"/>
    </row>
    <row r="6" spans="1:10" ht="15" x14ac:dyDescent="0.25">
      <c r="B6" s="37" t="s">
        <v>53</v>
      </c>
      <c r="C6" s="38" t="s">
        <v>108</v>
      </c>
      <c r="D6" s="38" t="s">
        <v>109</v>
      </c>
      <c r="E6" s="38" t="s">
        <v>351</v>
      </c>
      <c r="F6" s="39" t="s">
        <v>54</v>
      </c>
    </row>
    <row r="7" spans="1:10" ht="15" x14ac:dyDescent="0.25">
      <c r="B7" s="40" t="s">
        <v>18</v>
      </c>
      <c r="C7" s="41">
        <v>5450</v>
      </c>
      <c r="D7" s="41">
        <v>5450</v>
      </c>
      <c r="E7" s="41">
        <v>1379.78</v>
      </c>
      <c r="F7" s="42">
        <f>E7/D7*100</f>
        <v>25.317064220183489</v>
      </c>
      <c r="H7" s="95"/>
      <c r="I7" s="96"/>
    </row>
    <row r="8" spans="1:10" ht="15.75" thickBot="1" x14ac:dyDescent="0.3">
      <c r="B8" s="43" t="s">
        <v>9</v>
      </c>
      <c r="C8" s="44">
        <v>22911.82</v>
      </c>
      <c r="D8" s="44">
        <v>22911.82</v>
      </c>
      <c r="E8" s="44">
        <v>5874.94</v>
      </c>
      <c r="F8" s="45">
        <v>271.3</v>
      </c>
      <c r="H8" s="95"/>
      <c r="I8" s="96"/>
    </row>
    <row r="9" spans="1:10" ht="15.75" thickBot="1" x14ac:dyDescent="0.3">
      <c r="B9" s="46" t="s">
        <v>55</v>
      </c>
      <c r="C9" s="47">
        <f>SUM(C7:C8)</f>
        <v>28361.82</v>
      </c>
      <c r="D9" s="47">
        <f>SUM(D7:D8)</f>
        <v>28361.82</v>
      </c>
      <c r="E9" s="47">
        <f>SUM(E7:E8)</f>
        <v>7254.7199999999993</v>
      </c>
      <c r="F9" s="48">
        <f>E9/D9*100</f>
        <v>25.579176512649749</v>
      </c>
      <c r="H9" s="95"/>
      <c r="I9" s="96"/>
    </row>
    <row r="10" spans="1:10" ht="15.75" thickBot="1" x14ac:dyDescent="0.3">
      <c r="B10" s="161" t="s">
        <v>56</v>
      </c>
      <c r="C10" s="162"/>
      <c r="D10" s="162"/>
      <c r="E10" s="162"/>
      <c r="F10" s="163"/>
      <c r="I10" s="96"/>
    </row>
    <row r="11" spans="1:10" ht="15" x14ac:dyDescent="0.25">
      <c r="B11" s="94" t="s">
        <v>53</v>
      </c>
      <c r="C11" s="38" t="s">
        <v>108</v>
      </c>
      <c r="D11" s="38" t="s">
        <v>109</v>
      </c>
      <c r="E11" s="38" t="s">
        <v>351</v>
      </c>
      <c r="F11" s="61" t="s">
        <v>54</v>
      </c>
      <c r="I11" s="96"/>
    </row>
    <row r="12" spans="1:10" ht="15.75" thickBot="1" x14ac:dyDescent="0.3">
      <c r="B12" s="90" t="s">
        <v>9</v>
      </c>
      <c r="C12" s="91">
        <v>255021.85</v>
      </c>
      <c r="D12" s="92">
        <v>255521.85</v>
      </c>
      <c r="E12" s="92">
        <f>79681.41+280.44</f>
        <v>79961.850000000006</v>
      </c>
      <c r="F12" s="93">
        <f>E12/D12*100</f>
        <v>31.293546911937277</v>
      </c>
      <c r="H12" s="95"/>
      <c r="I12" s="96"/>
      <c r="J12" s="96"/>
    </row>
    <row r="13" spans="1:10" ht="15.75" thickBot="1" x14ac:dyDescent="0.3">
      <c r="B13" s="158" t="s">
        <v>112</v>
      </c>
      <c r="C13" s="159"/>
      <c r="D13" s="159"/>
      <c r="E13" s="159"/>
      <c r="F13" s="160"/>
      <c r="H13" s="95"/>
      <c r="I13" s="96"/>
      <c r="J13" s="96"/>
    </row>
    <row r="14" spans="1:10" ht="15" x14ac:dyDescent="0.25">
      <c r="B14" s="37" t="s">
        <v>53</v>
      </c>
      <c r="C14" s="38" t="s">
        <v>108</v>
      </c>
      <c r="D14" s="38" t="s">
        <v>109</v>
      </c>
      <c r="E14" s="38" t="s">
        <v>351</v>
      </c>
      <c r="F14" s="39" t="s">
        <v>54</v>
      </c>
      <c r="H14" s="95"/>
      <c r="I14" s="96"/>
      <c r="J14" s="96"/>
    </row>
    <row r="15" spans="1:10" ht="15" x14ac:dyDescent="0.25">
      <c r="B15" s="40" t="s">
        <v>58</v>
      </c>
      <c r="C15" s="41">
        <v>3310</v>
      </c>
      <c r="D15" s="41">
        <v>61321.599999999999</v>
      </c>
      <c r="E15" s="41">
        <v>29505</v>
      </c>
      <c r="F15" s="42">
        <f t="shared" ref="F15:F21" si="0">E15/D15*100</f>
        <v>48.115182904555652</v>
      </c>
      <c r="H15" s="95"/>
      <c r="I15" s="96"/>
      <c r="J15" s="96"/>
    </row>
    <row r="16" spans="1:10" ht="15" x14ac:dyDescent="0.25">
      <c r="B16" s="40" t="s">
        <v>59</v>
      </c>
      <c r="C16" s="41">
        <v>0</v>
      </c>
      <c r="D16" s="41">
        <v>5711.79</v>
      </c>
      <c r="E16" s="41">
        <v>0</v>
      </c>
      <c r="F16" s="42">
        <f t="shared" si="0"/>
        <v>0</v>
      </c>
      <c r="H16" s="95"/>
      <c r="I16" s="96"/>
      <c r="J16" s="96"/>
    </row>
    <row r="17" spans="2:10" ht="15" x14ac:dyDescent="0.25">
      <c r="B17" s="40" t="s">
        <v>60</v>
      </c>
      <c r="C17" s="41">
        <v>0</v>
      </c>
      <c r="D17" s="41">
        <v>55070</v>
      </c>
      <c r="E17" s="41">
        <v>3500</v>
      </c>
      <c r="F17" s="42">
        <f t="shared" si="0"/>
        <v>6.3555474850190672</v>
      </c>
      <c r="H17" s="95"/>
      <c r="I17" s="96"/>
      <c r="J17" s="96"/>
    </row>
    <row r="18" spans="2:10" ht="15" x14ac:dyDescent="0.25">
      <c r="B18" s="40" t="s">
        <v>61</v>
      </c>
      <c r="C18" s="41">
        <v>0</v>
      </c>
      <c r="D18" s="41">
        <v>6790</v>
      </c>
      <c r="E18" s="41">
        <v>450</v>
      </c>
      <c r="F18" s="42">
        <f t="shared" si="0"/>
        <v>6.6273932253313701</v>
      </c>
      <c r="H18" s="95"/>
      <c r="I18" s="96"/>
      <c r="J18" s="96"/>
    </row>
    <row r="19" spans="2:10" ht="15" x14ac:dyDescent="0.25">
      <c r="B19" s="40" t="s">
        <v>62</v>
      </c>
      <c r="C19" s="41">
        <v>0</v>
      </c>
      <c r="D19" s="41">
        <v>0</v>
      </c>
      <c r="E19" s="41">
        <v>0</v>
      </c>
      <c r="F19" s="63" t="s">
        <v>28</v>
      </c>
      <c r="H19" s="95"/>
      <c r="I19" s="96"/>
      <c r="J19" s="96"/>
    </row>
    <row r="20" spans="2:10" ht="15.75" thickBot="1" x14ac:dyDescent="0.3">
      <c r="B20" s="43" t="s">
        <v>63</v>
      </c>
      <c r="C20" s="44">
        <v>13897</v>
      </c>
      <c r="D20" s="44">
        <v>13897</v>
      </c>
      <c r="E20" s="44">
        <v>0</v>
      </c>
      <c r="F20" s="45">
        <f t="shared" si="0"/>
        <v>0</v>
      </c>
      <c r="H20" s="95"/>
      <c r="I20" s="96"/>
      <c r="J20" s="96"/>
    </row>
    <row r="21" spans="2:10" ht="15.75" thickBot="1" x14ac:dyDescent="0.3">
      <c r="B21" s="49" t="s">
        <v>55</v>
      </c>
      <c r="C21" s="50">
        <f>SUM(C15:C20)</f>
        <v>17207</v>
      </c>
      <c r="D21" s="50">
        <f>SUM(D15:D20)</f>
        <v>142790.39000000001</v>
      </c>
      <c r="E21" s="50">
        <f>SUM(E15:E20)</f>
        <v>33455</v>
      </c>
      <c r="F21" s="51">
        <f t="shared" si="0"/>
        <v>23.42944787811</v>
      </c>
      <c r="H21" s="95"/>
      <c r="I21" s="96"/>
      <c r="J21" s="96"/>
    </row>
    <row r="22" spans="2:10" ht="15.75" thickBot="1" x14ac:dyDescent="0.3">
      <c r="B22" s="158" t="s">
        <v>57</v>
      </c>
      <c r="C22" s="159"/>
      <c r="D22" s="159"/>
      <c r="E22" s="159"/>
      <c r="F22" s="160"/>
      <c r="I22" s="96"/>
    </row>
    <row r="23" spans="2:10" ht="15" x14ac:dyDescent="0.25">
      <c r="B23" s="37" t="s">
        <v>53</v>
      </c>
      <c r="C23" s="38" t="s">
        <v>108</v>
      </c>
      <c r="D23" s="38" t="s">
        <v>109</v>
      </c>
      <c r="E23" s="38" t="s">
        <v>351</v>
      </c>
      <c r="F23" s="39" t="s">
        <v>54</v>
      </c>
      <c r="I23" s="96"/>
    </row>
    <row r="24" spans="2:10" ht="15" x14ac:dyDescent="0.25">
      <c r="B24" s="40" t="s">
        <v>58</v>
      </c>
      <c r="C24" s="41">
        <v>266313</v>
      </c>
      <c r="D24" s="41">
        <v>263627.96999999997</v>
      </c>
      <c r="E24" s="41">
        <v>110465</v>
      </c>
      <c r="F24" s="42">
        <f t="shared" ref="F24:F30" si="1">E24/D24*100</f>
        <v>41.901851309631525</v>
      </c>
      <c r="H24" s="95"/>
      <c r="I24" s="96"/>
    </row>
    <row r="25" spans="2:10" ht="15" x14ac:dyDescent="0.25">
      <c r="B25" s="40" t="s">
        <v>59</v>
      </c>
      <c r="C25" s="41">
        <v>100000</v>
      </c>
      <c r="D25" s="41">
        <v>119000</v>
      </c>
      <c r="E25" s="41">
        <v>43511.4</v>
      </c>
      <c r="F25" s="42">
        <f t="shared" si="1"/>
        <v>36.564201680672269</v>
      </c>
      <c r="H25" s="95"/>
      <c r="I25" s="96"/>
    </row>
    <row r="26" spans="2:10" ht="15" x14ac:dyDescent="0.25">
      <c r="B26" s="40" t="s">
        <v>60</v>
      </c>
      <c r="C26" s="41">
        <v>281453</v>
      </c>
      <c r="D26" s="41">
        <v>294033</v>
      </c>
      <c r="E26" s="41">
        <v>123226.03</v>
      </c>
      <c r="F26" s="42">
        <f t="shared" si="1"/>
        <v>41.908911584754094</v>
      </c>
      <c r="H26" s="95"/>
      <c r="I26" s="96"/>
    </row>
    <row r="27" spans="2:10" ht="15" x14ac:dyDescent="0.25">
      <c r="B27" s="40" t="s">
        <v>61</v>
      </c>
      <c r="C27" s="41">
        <v>99450</v>
      </c>
      <c r="D27" s="41">
        <v>103690</v>
      </c>
      <c r="E27" s="41">
        <v>41440</v>
      </c>
      <c r="F27" s="42">
        <f t="shared" si="1"/>
        <v>39.965281126434569</v>
      </c>
      <c r="H27" s="95"/>
      <c r="I27" s="96"/>
    </row>
    <row r="28" spans="2:10" ht="15" x14ac:dyDescent="0.25">
      <c r="B28" s="40" t="s">
        <v>62</v>
      </c>
      <c r="C28" s="41">
        <v>5924</v>
      </c>
      <c r="D28" s="41">
        <v>5924</v>
      </c>
      <c r="E28" s="41">
        <v>2900</v>
      </c>
      <c r="F28" s="42">
        <f t="shared" si="1"/>
        <v>48.953409858203919</v>
      </c>
      <c r="H28" s="95"/>
      <c r="I28" s="96"/>
    </row>
    <row r="29" spans="2:10" ht="15.75" thickBot="1" x14ac:dyDescent="0.3">
      <c r="B29" s="43" t="s">
        <v>63</v>
      </c>
      <c r="C29" s="44">
        <v>154700</v>
      </c>
      <c r="D29" s="44">
        <v>154700</v>
      </c>
      <c r="E29" s="44">
        <v>64460</v>
      </c>
      <c r="F29" s="45">
        <f t="shared" si="1"/>
        <v>41.667744020685198</v>
      </c>
      <c r="H29" s="95"/>
      <c r="I29" s="96"/>
    </row>
    <row r="30" spans="2:10" ht="15.75" thickBot="1" x14ac:dyDescent="0.3">
      <c r="B30" s="49" t="s">
        <v>55</v>
      </c>
      <c r="C30" s="50">
        <f>SUM(C24:C29)</f>
        <v>907840</v>
      </c>
      <c r="D30" s="50">
        <f>SUM(D24:D29)</f>
        <v>940974.97</v>
      </c>
      <c r="E30" s="50">
        <f>SUM(E24:E29)</f>
        <v>386002.43</v>
      </c>
      <c r="F30" s="51">
        <f t="shared" si="1"/>
        <v>41.021540668610982</v>
      </c>
      <c r="H30" s="95"/>
      <c r="I30" s="96"/>
    </row>
    <row r="31" spans="2:10" ht="15.75" thickBot="1" x14ac:dyDescent="0.3">
      <c r="B31" s="158" t="s">
        <v>64</v>
      </c>
      <c r="C31" s="159"/>
      <c r="D31" s="159"/>
      <c r="E31" s="159"/>
      <c r="F31" s="160"/>
      <c r="I31" s="96"/>
    </row>
    <row r="32" spans="2:10" ht="15" x14ac:dyDescent="0.25">
      <c r="B32" s="37" t="s">
        <v>53</v>
      </c>
      <c r="C32" s="38" t="s">
        <v>108</v>
      </c>
      <c r="D32" s="38" t="s">
        <v>109</v>
      </c>
      <c r="E32" s="38" t="s">
        <v>351</v>
      </c>
      <c r="F32" s="39" t="s">
        <v>54</v>
      </c>
      <c r="I32" s="96"/>
    </row>
    <row r="33" spans="2:10" ht="15" x14ac:dyDescent="0.25">
      <c r="B33" s="40" t="s">
        <v>18</v>
      </c>
      <c r="C33" s="41">
        <v>13058.5</v>
      </c>
      <c r="D33" s="41">
        <v>13058.5</v>
      </c>
      <c r="E33" s="41">
        <v>3842.7</v>
      </c>
      <c r="F33" s="42">
        <f t="shared" ref="F33:F47" si="2">E33/D33*100</f>
        <v>29.426810123674237</v>
      </c>
      <c r="H33" s="95"/>
      <c r="I33" s="96"/>
    </row>
    <row r="34" spans="2:10" ht="15" x14ac:dyDescent="0.25">
      <c r="B34" s="40" t="s">
        <v>65</v>
      </c>
      <c r="C34" s="41">
        <v>3925</v>
      </c>
      <c r="D34" s="41">
        <v>4231.8999999999996</v>
      </c>
      <c r="E34" s="41">
        <v>395.59</v>
      </c>
      <c r="F34" s="42">
        <f t="shared" si="2"/>
        <v>9.3478106760556727</v>
      </c>
      <c r="H34" s="95"/>
      <c r="I34" s="96"/>
    </row>
    <row r="35" spans="2:10" ht="15" x14ac:dyDescent="0.25">
      <c r="B35" s="40" t="s">
        <v>66</v>
      </c>
      <c r="C35" s="41">
        <v>11540</v>
      </c>
      <c r="D35" s="41">
        <v>16683.59</v>
      </c>
      <c r="E35" s="41">
        <v>6298.23</v>
      </c>
      <c r="F35" s="42">
        <f t="shared" si="2"/>
        <v>37.75104758628089</v>
      </c>
      <c r="H35" s="95"/>
      <c r="I35" s="96"/>
    </row>
    <row r="36" spans="2:10" ht="15" x14ac:dyDescent="0.25">
      <c r="B36" s="40" t="s">
        <v>58</v>
      </c>
      <c r="C36" s="41">
        <v>6450</v>
      </c>
      <c r="D36" s="41">
        <v>6618.6</v>
      </c>
      <c r="E36" s="41">
        <v>1447.96</v>
      </c>
      <c r="F36" s="42">
        <f t="shared" si="2"/>
        <v>21.877134137128699</v>
      </c>
      <c r="H36" s="95"/>
      <c r="I36" s="96"/>
    </row>
    <row r="37" spans="2:10" ht="15" x14ac:dyDescent="0.25">
      <c r="B37" s="40" t="s">
        <v>59</v>
      </c>
      <c r="C37" s="41">
        <v>2195</v>
      </c>
      <c r="D37" s="41">
        <v>3185.94</v>
      </c>
      <c r="E37" s="41">
        <v>734.62</v>
      </c>
      <c r="F37" s="42">
        <f t="shared" si="2"/>
        <v>23.058186908730232</v>
      </c>
      <c r="H37" s="95"/>
      <c r="I37" s="96"/>
    </row>
    <row r="38" spans="2:10" ht="15" x14ac:dyDescent="0.25">
      <c r="B38" s="40" t="s">
        <v>60</v>
      </c>
      <c r="C38" s="41">
        <v>552203.13</v>
      </c>
      <c r="D38" s="52">
        <v>569238.71</v>
      </c>
      <c r="E38" s="41">
        <v>190854.1</v>
      </c>
      <c r="F38" s="42">
        <f t="shared" si="2"/>
        <v>33.527955257997128</v>
      </c>
      <c r="H38" s="95"/>
      <c r="I38" s="96"/>
    </row>
    <row r="39" spans="2:10" ht="15" x14ac:dyDescent="0.25">
      <c r="B39" s="40" t="s">
        <v>61</v>
      </c>
      <c r="C39" s="41">
        <v>3088.67</v>
      </c>
      <c r="D39" s="52">
        <v>4458.67</v>
      </c>
      <c r="E39" s="41">
        <v>1169.79</v>
      </c>
      <c r="F39" s="42">
        <f t="shared" si="2"/>
        <v>26.236299165446198</v>
      </c>
      <c r="H39" s="95"/>
      <c r="I39" s="96"/>
    </row>
    <row r="40" spans="2:10" ht="15" x14ac:dyDescent="0.25">
      <c r="B40" s="40" t="s">
        <v>62</v>
      </c>
      <c r="C40" s="41">
        <v>6166</v>
      </c>
      <c r="D40" s="52">
        <v>15247.44</v>
      </c>
      <c r="E40" s="41">
        <v>5052.1499999999996</v>
      </c>
      <c r="F40" s="42">
        <f t="shared" si="2"/>
        <v>33.134414695188177</v>
      </c>
      <c r="H40" s="95"/>
      <c r="I40" s="96"/>
    </row>
    <row r="41" spans="2:10" ht="15" x14ac:dyDescent="0.25">
      <c r="B41" s="40" t="s">
        <v>63</v>
      </c>
      <c r="C41" s="41">
        <v>7109.56</v>
      </c>
      <c r="D41" s="52">
        <v>8091.13</v>
      </c>
      <c r="E41" s="41">
        <v>2365.38</v>
      </c>
      <c r="F41" s="42">
        <f t="shared" si="2"/>
        <v>29.234235514693253</v>
      </c>
      <c r="H41" s="95"/>
      <c r="I41" s="96"/>
    </row>
    <row r="42" spans="2:10" ht="15" x14ac:dyDescent="0.25">
      <c r="B42" s="40" t="s">
        <v>67</v>
      </c>
      <c r="C42" s="41">
        <v>3000</v>
      </c>
      <c r="D42" s="41">
        <v>3000</v>
      </c>
      <c r="E42" s="41">
        <v>557.82000000000005</v>
      </c>
      <c r="F42" s="42">
        <f t="shared" si="2"/>
        <v>18.594000000000001</v>
      </c>
      <c r="H42" s="95"/>
      <c r="I42" s="96"/>
    </row>
    <row r="43" spans="2:10" ht="15" x14ac:dyDescent="0.25">
      <c r="B43" s="40" t="s">
        <v>68</v>
      </c>
      <c r="C43" s="41">
        <v>551</v>
      </c>
      <c r="D43" s="41">
        <v>551</v>
      </c>
      <c r="E43" s="41">
        <v>7.89</v>
      </c>
      <c r="F43" s="42">
        <f t="shared" si="2"/>
        <v>1.4319419237749547</v>
      </c>
      <c r="H43" s="95"/>
      <c r="I43" s="96"/>
    </row>
    <row r="44" spans="2:10" ht="15" x14ac:dyDescent="0.25">
      <c r="B44" s="40" t="s">
        <v>69</v>
      </c>
      <c r="C44" s="41">
        <v>32812.39</v>
      </c>
      <c r="D44" s="41">
        <v>32812.39</v>
      </c>
      <c r="E44" s="41">
        <v>11151.75</v>
      </c>
      <c r="F44" s="53">
        <f t="shared" si="2"/>
        <v>33.98639964964454</v>
      </c>
      <c r="H44" s="95"/>
      <c r="I44" s="96"/>
    </row>
    <row r="45" spans="2:10" ht="15" x14ac:dyDescent="0.25">
      <c r="B45" s="43" t="s">
        <v>70</v>
      </c>
      <c r="C45" s="44">
        <v>3100</v>
      </c>
      <c r="D45" s="44">
        <v>3100</v>
      </c>
      <c r="E45" s="44">
        <v>396.38</v>
      </c>
      <c r="F45" s="45">
        <f t="shared" si="2"/>
        <v>12.786451612903226</v>
      </c>
      <c r="H45" s="95"/>
      <c r="I45" s="96"/>
    </row>
    <row r="46" spans="2:10" ht="15.75" thickBot="1" x14ac:dyDescent="0.3">
      <c r="B46" s="43" t="s">
        <v>71</v>
      </c>
      <c r="C46" s="44">
        <v>1550</v>
      </c>
      <c r="D46" s="44">
        <v>1550</v>
      </c>
      <c r="E46" s="44">
        <v>545.15</v>
      </c>
      <c r="F46" s="45">
        <f>E46/D46*100</f>
        <v>35.170967741935485</v>
      </c>
      <c r="H46" s="95"/>
      <c r="I46" s="96"/>
    </row>
    <row r="47" spans="2:10" ht="15.75" thickBot="1" x14ac:dyDescent="0.3">
      <c r="B47" s="49" t="s">
        <v>55</v>
      </c>
      <c r="C47" s="50">
        <f>SUM(C33:C46)</f>
        <v>646749.25000000012</v>
      </c>
      <c r="D47" s="50">
        <f>SUM(D33:D46)</f>
        <v>681827.87</v>
      </c>
      <c r="E47" s="50">
        <f>SUM(E33:E46)</f>
        <v>224819.51000000004</v>
      </c>
      <c r="F47" s="51">
        <f t="shared" si="2"/>
        <v>32.97305960813835</v>
      </c>
      <c r="H47" s="95"/>
      <c r="I47" s="96"/>
    </row>
    <row r="48" spans="2:10" s="58" customFormat="1" ht="15" x14ac:dyDescent="0.25">
      <c r="B48" s="76"/>
      <c r="C48" s="77"/>
      <c r="D48" s="77"/>
      <c r="E48" s="77"/>
      <c r="F48" s="146" t="s">
        <v>83</v>
      </c>
      <c r="G48" s="146"/>
      <c r="H48" s="97"/>
      <c r="I48" s="98"/>
      <c r="J48" s="66"/>
    </row>
    <row r="49" spans="2:9" ht="13.5" thickBot="1" x14ac:dyDescent="0.25">
      <c r="F49" s="36" t="s">
        <v>19</v>
      </c>
    </row>
    <row r="50" spans="2:9" ht="15.75" thickBot="1" x14ac:dyDescent="0.3">
      <c r="B50" s="158" t="s">
        <v>72</v>
      </c>
      <c r="C50" s="159"/>
      <c r="D50" s="159"/>
      <c r="E50" s="159"/>
      <c r="F50" s="160"/>
      <c r="I50" s="96"/>
    </row>
    <row r="51" spans="2:9" ht="15" x14ac:dyDescent="0.25">
      <c r="B51" s="37" t="s">
        <v>53</v>
      </c>
      <c r="C51" s="38" t="s">
        <v>108</v>
      </c>
      <c r="D51" s="38" t="s">
        <v>109</v>
      </c>
      <c r="E51" s="38" t="s">
        <v>351</v>
      </c>
      <c r="F51" s="39" t="s">
        <v>54</v>
      </c>
      <c r="I51" s="96"/>
    </row>
    <row r="52" spans="2:9" ht="15.75" thickBot="1" x14ac:dyDescent="0.3">
      <c r="B52" s="54" t="s">
        <v>58</v>
      </c>
      <c r="C52" s="55">
        <v>0</v>
      </c>
      <c r="D52" s="75">
        <v>3736951.52</v>
      </c>
      <c r="E52" s="55">
        <v>2071994.6</v>
      </c>
      <c r="F52" s="56">
        <f>E52/D52*100</f>
        <v>55.446119354526715</v>
      </c>
      <c r="H52" s="95"/>
      <c r="I52" s="96"/>
    </row>
    <row r="53" spans="2:9" ht="15.75" thickBot="1" x14ac:dyDescent="0.3">
      <c r="B53" s="158" t="s">
        <v>88</v>
      </c>
      <c r="C53" s="159"/>
      <c r="D53" s="159"/>
      <c r="E53" s="159"/>
      <c r="F53" s="160"/>
      <c r="I53" s="96"/>
    </row>
    <row r="54" spans="2:9" ht="15" x14ac:dyDescent="0.25">
      <c r="B54" s="37" t="s">
        <v>53</v>
      </c>
      <c r="C54" s="38" t="s">
        <v>108</v>
      </c>
      <c r="D54" s="38" t="s">
        <v>109</v>
      </c>
      <c r="E54" s="38" t="s">
        <v>351</v>
      </c>
      <c r="F54" s="61" t="s">
        <v>54</v>
      </c>
      <c r="I54" s="96"/>
    </row>
    <row r="55" spans="2:9" ht="15" x14ac:dyDescent="0.25">
      <c r="B55" s="62" t="s">
        <v>18</v>
      </c>
      <c r="C55" s="41">
        <v>4000</v>
      </c>
      <c r="D55" s="41">
        <v>13525.91</v>
      </c>
      <c r="E55" s="41">
        <v>6671.91</v>
      </c>
      <c r="F55" s="42">
        <f t="shared" ref="F55:F63" si="3">E55/D55*100</f>
        <v>49.326884475794976</v>
      </c>
      <c r="H55" s="95"/>
      <c r="I55" s="96"/>
    </row>
    <row r="56" spans="2:9" ht="15" x14ac:dyDescent="0.25">
      <c r="B56" s="62" t="s">
        <v>65</v>
      </c>
      <c r="C56" s="41">
        <v>1830</v>
      </c>
      <c r="D56" s="41">
        <v>3380</v>
      </c>
      <c r="E56" s="41">
        <v>2497.5300000000002</v>
      </c>
      <c r="F56" s="42">
        <f t="shared" si="3"/>
        <v>73.891420118343206</v>
      </c>
      <c r="H56" s="95"/>
      <c r="I56" s="96"/>
    </row>
    <row r="57" spans="2:9" ht="15" x14ac:dyDescent="0.25">
      <c r="B57" s="40" t="s">
        <v>58</v>
      </c>
      <c r="C57" s="41">
        <v>26999.71</v>
      </c>
      <c r="D57" s="41">
        <v>44658.31</v>
      </c>
      <c r="E57" s="41">
        <v>13468.9</v>
      </c>
      <c r="F57" s="42">
        <f t="shared" si="3"/>
        <v>30.159896332843765</v>
      </c>
      <c r="H57" s="95"/>
      <c r="I57" s="96"/>
    </row>
    <row r="58" spans="2:9" ht="15" x14ac:dyDescent="0.25">
      <c r="B58" s="40" t="s">
        <v>59</v>
      </c>
      <c r="C58" s="41">
        <v>9000</v>
      </c>
      <c r="D58" s="41">
        <v>362078.54</v>
      </c>
      <c r="E58" s="41">
        <v>214164.84</v>
      </c>
      <c r="F58" s="42">
        <f t="shared" si="3"/>
        <v>59.148725025239003</v>
      </c>
      <c r="H58" s="95"/>
      <c r="I58" s="96"/>
    </row>
    <row r="59" spans="2:9" ht="15" x14ac:dyDescent="0.25">
      <c r="B59" s="40" t="s">
        <v>60</v>
      </c>
      <c r="C59" s="41">
        <v>12920</v>
      </c>
      <c r="D59" s="52">
        <v>24746.03</v>
      </c>
      <c r="E59" s="41">
        <v>5635.14</v>
      </c>
      <c r="F59" s="42">
        <f t="shared" si="3"/>
        <v>22.77189512822865</v>
      </c>
      <c r="H59" s="95"/>
      <c r="I59" s="96"/>
    </row>
    <row r="60" spans="2:9" ht="15" x14ac:dyDescent="0.25">
      <c r="B60" s="40" t="s">
        <v>61</v>
      </c>
      <c r="C60" s="41">
        <v>11900</v>
      </c>
      <c r="D60" s="41">
        <v>21660</v>
      </c>
      <c r="E60" s="41">
        <v>8071.5</v>
      </c>
      <c r="F60" s="42">
        <f t="shared" si="3"/>
        <v>37.264542936288088</v>
      </c>
      <c r="H60" s="95"/>
      <c r="I60" s="96"/>
    </row>
    <row r="61" spans="2:9" ht="15" x14ac:dyDescent="0.25">
      <c r="B61" s="40" t="s">
        <v>62</v>
      </c>
      <c r="C61" s="41">
        <v>2894</v>
      </c>
      <c r="D61" s="41">
        <v>3344</v>
      </c>
      <c r="E61" s="41">
        <v>412.5</v>
      </c>
      <c r="F61" s="42">
        <f t="shared" si="3"/>
        <v>12.335526315789473</v>
      </c>
      <c r="H61" s="95"/>
      <c r="I61" s="96"/>
    </row>
    <row r="62" spans="2:9" ht="15.75" thickBot="1" x14ac:dyDescent="0.3">
      <c r="B62" s="40" t="s">
        <v>63</v>
      </c>
      <c r="C62" s="41">
        <v>19200</v>
      </c>
      <c r="D62" s="41">
        <v>36521.83</v>
      </c>
      <c r="E62" s="41">
        <v>24232.83</v>
      </c>
      <c r="F62" s="42">
        <f t="shared" si="3"/>
        <v>66.351631339393464</v>
      </c>
      <c r="H62" s="95"/>
      <c r="I62" s="96"/>
    </row>
    <row r="63" spans="2:9" ht="15.75" thickBot="1" x14ac:dyDescent="0.3">
      <c r="B63" s="49" t="s">
        <v>55</v>
      </c>
      <c r="C63" s="50">
        <f>SUM(C55:C62)</f>
        <v>88743.709999999992</v>
      </c>
      <c r="D63" s="50">
        <f>SUM(D55:D62)</f>
        <v>509914.62000000005</v>
      </c>
      <c r="E63" s="50">
        <f>SUM(E55:E62)</f>
        <v>275155.15000000002</v>
      </c>
      <c r="F63" s="51">
        <f t="shared" si="3"/>
        <v>53.961023906315916</v>
      </c>
      <c r="H63" s="95"/>
      <c r="I63" s="96"/>
    </row>
    <row r="64" spans="2:9" ht="15.75" thickBot="1" x14ac:dyDescent="0.3">
      <c r="B64" s="158" t="s">
        <v>90</v>
      </c>
      <c r="C64" s="159"/>
      <c r="D64" s="159"/>
      <c r="E64" s="159"/>
      <c r="F64" s="160"/>
      <c r="H64" s="95"/>
      <c r="I64" s="96"/>
    </row>
    <row r="65" spans="2:13" ht="15" x14ac:dyDescent="0.25">
      <c r="B65" s="37" t="s">
        <v>53</v>
      </c>
      <c r="C65" s="38" t="s">
        <v>108</v>
      </c>
      <c r="D65" s="38" t="s">
        <v>109</v>
      </c>
      <c r="E65" s="38" t="s">
        <v>351</v>
      </c>
      <c r="F65" s="57" t="s">
        <v>54</v>
      </c>
      <c r="H65" s="95"/>
      <c r="I65" s="96"/>
    </row>
    <row r="66" spans="2:13" ht="15.75" thickBot="1" x14ac:dyDescent="0.3">
      <c r="B66" s="54" t="s">
        <v>66</v>
      </c>
      <c r="C66" s="55">
        <v>24600</v>
      </c>
      <c r="D66" s="75">
        <v>30600</v>
      </c>
      <c r="E66" s="55">
        <v>0</v>
      </c>
      <c r="F66" s="56">
        <v>0</v>
      </c>
      <c r="H66" s="95"/>
      <c r="I66" s="96"/>
    </row>
    <row r="67" spans="2:13" ht="15.75" thickBot="1" x14ac:dyDescent="0.3">
      <c r="B67" s="158" t="s">
        <v>73</v>
      </c>
      <c r="C67" s="159"/>
      <c r="D67" s="159"/>
      <c r="E67" s="159"/>
      <c r="F67" s="160"/>
      <c r="I67" s="96"/>
    </row>
    <row r="68" spans="2:13" ht="15" x14ac:dyDescent="0.25">
      <c r="B68" s="37" t="s">
        <v>53</v>
      </c>
      <c r="C68" s="38" t="s">
        <v>108</v>
      </c>
      <c r="D68" s="38" t="s">
        <v>109</v>
      </c>
      <c r="E68" s="38" t="s">
        <v>351</v>
      </c>
      <c r="F68" s="61" t="s">
        <v>54</v>
      </c>
      <c r="I68" s="96"/>
    </row>
    <row r="69" spans="2:13" ht="15" x14ac:dyDescent="0.25">
      <c r="B69" s="62" t="s">
        <v>18</v>
      </c>
      <c r="C69" s="41">
        <v>500</v>
      </c>
      <c r="D69" s="41">
        <v>500</v>
      </c>
      <c r="E69" s="41">
        <v>196.02</v>
      </c>
      <c r="F69" s="42">
        <f>E69/D69*100</f>
        <v>39.204000000000001</v>
      </c>
      <c r="H69" s="95"/>
      <c r="I69" s="96"/>
    </row>
    <row r="70" spans="2:13" ht="15" x14ac:dyDescent="0.25">
      <c r="B70" s="40" t="s">
        <v>58</v>
      </c>
      <c r="C70" s="41">
        <v>62705.88</v>
      </c>
      <c r="D70" s="41">
        <v>36253.879999999997</v>
      </c>
      <c r="E70" s="41">
        <v>13503.88</v>
      </c>
      <c r="F70" s="42">
        <f>E70/D70*100</f>
        <v>37.248095927939303</v>
      </c>
      <c r="H70" s="95"/>
      <c r="I70" s="96"/>
    </row>
    <row r="71" spans="2:13" ht="15" x14ac:dyDescent="0.25">
      <c r="B71" s="40" t="s">
        <v>59</v>
      </c>
      <c r="C71" s="41">
        <v>9450</v>
      </c>
      <c r="D71" s="41">
        <v>0</v>
      </c>
      <c r="E71" s="41">
        <v>0</v>
      </c>
      <c r="F71" s="63" t="s">
        <v>28</v>
      </c>
      <c r="H71" s="95"/>
      <c r="I71" s="96"/>
    </row>
    <row r="72" spans="2:13" ht="15" x14ac:dyDescent="0.25">
      <c r="B72" s="40" t="s">
        <v>60</v>
      </c>
      <c r="C72" s="41">
        <v>87200</v>
      </c>
      <c r="D72" s="52">
        <v>449233.28</v>
      </c>
      <c r="E72" s="41">
        <v>5652.67</v>
      </c>
      <c r="F72" s="42">
        <f>E72/D72*100</f>
        <v>1.258292796116975</v>
      </c>
      <c r="H72" s="95"/>
      <c r="I72" s="96"/>
    </row>
    <row r="73" spans="2:13" ht="15" x14ac:dyDescent="0.25">
      <c r="B73" s="40" t="s">
        <v>62</v>
      </c>
      <c r="C73" s="41">
        <v>1600</v>
      </c>
      <c r="D73" s="41">
        <v>1200</v>
      </c>
      <c r="E73" s="41">
        <v>394.46</v>
      </c>
      <c r="F73" s="42">
        <f t="shared" ref="F73:F80" si="4">E73/D73*100</f>
        <v>32.871666666666663</v>
      </c>
      <c r="H73" s="95"/>
      <c r="I73" s="96"/>
    </row>
    <row r="74" spans="2:13" ht="15" x14ac:dyDescent="0.25">
      <c r="B74" s="40" t="s">
        <v>63</v>
      </c>
      <c r="C74" s="41">
        <v>50000</v>
      </c>
      <c r="D74" s="41">
        <v>70000</v>
      </c>
      <c r="E74" s="41">
        <v>0</v>
      </c>
      <c r="F74" s="42">
        <f t="shared" si="4"/>
        <v>0</v>
      </c>
      <c r="H74" s="95"/>
      <c r="I74" s="96"/>
    </row>
    <row r="75" spans="2:13" ht="15" x14ac:dyDescent="0.25">
      <c r="B75" s="40" t="s">
        <v>68</v>
      </c>
      <c r="C75" s="41">
        <v>950</v>
      </c>
      <c r="D75" s="41">
        <v>950</v>
      </c>
      <c r="E75" s="41">
        <v>0</v>
      </c>
      <c r="F75" s="42">
        <f t="shared" si="4"/>
        <v>0</v>
      </c>
      <c r="H75" s="95"/>
      <c r="I75" s="96"/>
    </row>
    <row r="76" spans="2:13" ht="15" x14ac:dyDescent="0.25">
      <c r="B76" s="40" t="s">
        <v>69</v>
      </c>
      <c r="C76" s="41">
        <v>4000</v>
      </c>
      <c r="D76" s="41">
        <v>4000</v>
      </c>
      <c r="E76" s="41">
        <v>181.5</v>
      </c>
      <c r="F76" s="42">
        <f t="shared" si="4"/>
        <v>4.5374999999999996</v>
      </c>
      <c r="H76" s="95"/>
      <c r="I76" s="96"/>
      <c r="M76" s="64"/>
    </row>
    <row r="77" spans="2:13" ht="15" x14ac:dyDescent="0.25">
      <c r="B77" s="40" t="s">
        <v>70</v>
      </c>
      <c r="C77" s="41">
        <v>0</v>
      </c>
      <c r="D77" s="41">
        <v>100907.11</v>
      </c>
      <c r="E77" s="41">
        <v>22738.61</v>
      </c>
      <c r="F77" s="42">
        <f t="shared" si="4"/>
        <v>22.534200018214772</v>
      </c>
      <c r="H77" s="95"/>
      <c r="I77" s="96"/>
    </row>
    <row r="78" spans="2:13" ht="15" x14ac:dyDescent="0.25">
      <c r="B78" s="43" t="s">
        <v>9</v>
      </c>
      <c r="C78" s="44">
        <v>4000</v>
      </c>
      <c r="D78" s="44">
        <v>10731.28</v>
      </c>
      <c r="E78" s="44">
        <v>1787.22</v>
      </c>
      <c r="F78" s="42">
        <f t="shared" si="4"/>
        <v>16.654304053197755</v>
      </c>
      <c r="H78" s="95"/>
      <c r="I78" s="96"/>
    </row>
    <row r="79" spans="2:13" ht="15.75" thickBot="1" x14ac:dyDescent="0.3">
      <c r="B79" s="43" t="s">
        <v>71</v>
      </c>
      <c r="C79" s="44">
        <v>50</v>
      </c>
      <c r="D79" s="44">
        <v>50</v>
      </c>
      <c r="E79" s="44">
        <v>0</v>
      </c>
      <c r="F79" s="45">
        <f t="shared" si="4"/>
        <v>0</v>
      </c>
      <c r="H79" s="95"/>
      <c r="I79" s="96"/>
    </row>
    <row r="80" spans="2:13" ht="15.75" thickBot="1" x14ac:dyDescent="0.3">
      <c r="B80" s="49" t="s">
        <v>55</v>
      </c>
      <c r="C80" s="50">
        <f>SUM(C69:C79)</f>
        <v>220455.88</v>
      </c>
      <c r="D80" s="50">
        <f>SUM(D69:D79)</f>
        <v>673825.55</v>
      </c>
      <c r="E80" s="50">
        <f>SUM(E69:E79)</f>
        <v>44454.36</v>
      </c>
      <c r="F80" s="51">
        <f t="shared" si="4"/>
        <v>6.597309941720078</v>
      </c>
      <c r="H80" s="95"/>
      <c r="I80" s="96"/>
    </row>
    <row r="81" spans="2:9" ht="15.75" thickBot="1" x14ac:dyDescent="0.3">
      <c r="B81" s="158" t="s">
        <v>74</v>
      </c>
      <c r="C81" s="159"/>
      <c r="D81" s="159"/>
      <c r="E81" s="159"/>
      <c r="F81" s="160"/>
      <c r="H81" s="95"/>
      <c r="I81" s="96"/>
    </row>
    <row r="82" spans="2:9" ht="15" x14ac:dyDescent="0.25">
      <c r="B82" s="37" t="s">
        <v>53</v>
      </c>
      <c r="C82" s="38" t="s">
        <v>108</v>
      </c>
      <c r="D82" s="38" t="s">
        <v>109</v>
      </c>
      <c r="E82" s="38" t="s">
        <v>351</v>
      </c>
      <c r="F82" s="39" t="s">
        <v>54</v>
      </c>
      <c r="H82" s="95"/>
      <c r="I82" s="96"/>
    </row>
    <row r="83" spans="2:9" ht="15" x14ac:dyDescent="0.25">
      <c r="B83" s="62" t="s">
        <v>18</v>
      </c>
      <c r="C83" s="41">
        <v>0</v>
      </c>
      <c r="D83" s="41">
        <v>0</v>
      </c>
      <c r="E83" s="41">
        <v>0</v>
      </c>
      <c r="F83" s="63" t="s">
        <v>28</v>
      </c>
      <c r="H83" s="95"/>
      <c r="I83" s="96"/>
    </row>
    <row r="84" spans="2:9" ht="15" x14ac:dyDescent="0.25">
      <c r="B84" s="62" t="s">
        <v>65</v>
      </c>
      <c r="C84" s="41">
        <v>6210</v>
      </c>
      <c r="D84" s="41">
        <v>192889.28</v>
      </c>
      <c r="E84" s="41">
        <v>29049.43</v>
      </c>
      <c r="F84" s="42">
        <f t="shared" ref="F84:F91" si="5">E84/D84*100</f>
        <v>15.060157827329752</v>
      </c>
      <c r="H84" s="95"/>
      <c r="I84" s="96"/>
    </row>
    <row r="85" spans="2:9" ht="15" x14ac:dyDescent="0.25">
      <c r="B85" s="62" t="s">
        <v>66</v>
      </c>
      <c r="C85" s="41">
        <v>6719.69</v>
      </c>
      <c r="D85" s="41">
        <v>41617.730000000003</v>
      </c>
      <c r="E85" s="41">
        <v>9.35</v>
      </c>
      <c r="F85" s="42">
        <f t="shared" si="5"/>
        <v>2.2466386321406764E-2</v>
      </c>
      <c r="H85" s="95"/>
      <c r="I85" s="96"/>
    </row>
    <row r="86" spans="2:9" ht="15" x14ac:dyDescent="0.25">
      <c r="B86" s="62" t="s">
        <v>58</v>
      </c>
      <c r="C86" s="41">
        <v>150</v>
      </c>
      <c r="D86" s="41">
        <v>1384.81</v>
      </c>
      <c r="E86" s="41">
        <v>919.18</v>
      </c>
      <c r="F86" s="42">
        <f t="shared" si="5"/>
        <v>66.375892721745217</v>
      </c>
      <c r="H86" s="95"/>
      <c r="I86" s="96"/>
    </row>
    <row r="87" spans="2:9" ht="15" x14ac:dyDescent="0.25">
      <c r="B87" s="62" t="s">
        <v>59</v>
      </c>
      <c r="C87" s="41">
        <v>0</v>
      </c>
      <c r="D87" s="41">
        <v>11454.76</v>
      </c>
      <c r="E87" s="41">
        <v>9946.92</v>
      </c>
      <c r="F87" s="42">
        <f t="shared" si="5"/>
        <v>86.836564013562921</v>
      </c>
      <c r="H87" s="95"/>
      <c r="I87" s="96"/>
    </row>
    <row r="88" spans="2:9" ht="15" x14ac:dyDescent="0.25">
      <c r="B88" s="62" t="s">
        <v>60</v>
      </c>
      <c r="C88" s="41">
        <v>6977.5</v>
      </c>
      <c r="D88" s="52">
        <v>41574.01</v>
      </c>
      <c r="E88" s="41">
        <v>150.34</v>
      </c>
      <c r="F88" s="42">
        <f t="shared" si="5"/>
        <v>0.36162015643908296</v>
      </c>
      <c r="H88" s="95"/>
      <c r="I88" s="96"/>
    </row>
    <row r="89" spans="2:9" ht="15" x14ac:dyDescent="0.25">
      <c r="B89" s="62" t="s">
        <v>61</v>
      </c>
      <c r="C89" s="41">
        <v>0</v>
      </c>
      <c r="D89" s="41">
        <v>827.8</v>
      </c>
      <c r="E89" s="41">
        <v>0</v>
      </c>
      <c r="F89" s="42">
        <f t="shared" si="5"/>
        <v>0</v>
      </c>
      <c r="H89" s="95"/>
      <c r="I89" s="96"/>
    </row>
    <row r="90" spans="2:9" ht="15" x14ac:dyDescent="0.25">
      <c r="B90" s="62" t="s">
        <v>62</v>
      </c>
      <c r="C90" s="41">
        <v>1500</v>
      </c>
      <c r="D90" s="41">
        <v>1500</v>
      </c>
      <c r="E90" s="41">
        <v>0</v>
      </c>
      <c r="F90" s="42">
        <f t="shared" si="5"/>
        <v>0</v>
      </c>
      <c r="H90" s="95"/>
      <c r="I90" s="96"/>
    </row>
    <row r="91" spans="2:9" ht="15" x14ac:dyDescent="0.25">
      <c r="B91" s="62" t="s">
        <v>63</v>
      </c>
      <c r="C91" s="41">
        <v>0</v>
      </c>
      <c r="D91" s="41">
        <v>67922.720000000001</v>
      </c>
      <c r="E91" s="41">
        <v>67922.720000000001</v>
      </c>
      <c r="F91" s="42">
        <f t="shared" si="5"/>
        <v>100</v>
      </c>
      <c r="G91" s="18"/>
      <c r="H91" s="95"/>
      <c r="I91" s="96"/>
    </row>
    <row r="92" spans="2:9" ht="15.75" thickBot="1" x14ac:dyDescent="0.3">
      <c r="B92" s="62" t="s">
        <v>70</v>
      </c>
      <c r="C92" s="41">
        <v>184649</v>
      </c>
      <c r="D92" s="41">
        <v>528597.44999999995</v>
      </c>
      <c r="E92" s="41">
        <v>2590.83</v>
      </c>
      <c r="F92" s="100">
        <f>E92/D92*100</f>
        <v>0.49013289791693099</v>
      </c>
      <c r="H92" s="95"/>
      <c r="I92" s="96"/>
    </row>
    <row r="93" spans="2:9" ht="15.75" thickBot="1" x14ac:dyDescent="0.3">
      <c r="B93" s="49" t="s">
        <v>55</v>
      </c>
      <c r="C93" s="50">
        <f>SUM(C83:C92)</f>
        <v>206206.19</v>
      </c>
      <c r="D93" s="50">
        <f>SUM(D83:D92)</f>
        <v>887768.55999999994</v>
      </c>
      <c r="E93" s="50">
        <f>SUM(E83:E92)</f>
        <v>110588.77</v>
      </c>
      <c r="F93" s="51">
        <f>E93/D93*100</f>
        <v>12.456936974654747</v>
      </c>
      <c r="H93" s="95"/>
      <c r="I93" s="96"/>
    </row>
    <row r="94" spans="2:9" s="66" customFormat="1" ht="15" x14ac:dyDescent="0.25">
      <c r="B94" s="67"/>
      <c r="C94" s="68"/>
      <c r="D94" s="68"/>
      <c r="E94" s="68"/>
      <c r="F94" s="69"/>
      <c r="H94" s="95"/>
      <c r="I94" s="96"/>
    </row>
    <row r="95" spans="2:9" ht="15" x14ac:dyDescent="0.25">
      <c r="B95" s="58"/>
      <c r="C95" s="59"/>
      <c r="D95" s="59"/>
      <c r="E95" s="59"/>
      <c r="F95" s="146" t="s">
        <v>84</v>
      </c>
      <c r="G95" s="146"/>
      <c r="H95" s="95"/>
      <c r="I95" s="96"/>
    </row>
    <row r="96" spans="2:9" ht="15" x14ac:dyDescent="0.25">
      <c r="B96" s="58"/>
      <c r="C96" s="59"/>
      <c r="D96" s="59"/>
      <c r="E96" s="59"/>
      <c r="F96" s="60"/>
      <c r="G96" s="18"/>
      <c r="H96" s="95"/>
      <c r="I96" s="96"/>
    </row>
    <row r="97" spans="2:9" ht="15.75" thickBot="1" x14ac:dyDescent="0.3">
      <c r="B97" s="58"/>
      <c r="C97" s="59"/>
      <c r="D97" s="59"/>
      <c r="E97" s="59"/>
      <c r="F97" s="36" t="s">
        <v>19</v>
      </c>
      <c r="G97" s="18"/>
      <c r="H97" s="95"/>
      <c r="I97" s="96"/>
    </row>
    <row r="98" spans="2:9" ht="15.75" thickBot="1" x14ac:dyDescent="0.3">
      <c r="B98" s="158" t="s">
        <v>75</v>
      </c>
      <c r="C98" s="159"/>
      <c r="D98" s="159"/>
      <c r="E98" s="159"/>
      <c r="F98" s="160"/>
      <c r="H98" s="95"/>
      <c r="I98" s="96"/>
    </row>
    <row r="99" spans="2:9" ht="15" x14ac:dyDescent="0.25">
      <c r="B99" s="37" t="s">
        <v>53</v>
      </c>
      <c r="C99" s="38" t="s">
        <v>108</v>
      </c>
      <c r="D99" s="38" t="s">
        <v>109</v>
      </c>
      <c r="E99" s="38" t="s">
        <v>351</v>
      </c>
      <c r="F99" s="39" t="s">
        <v>54</v>
      </c>
      <c r="H99" s="95"/>
      <c r="I99" s="96"/>
    </row>
    <row r="100" spans="2:9" ht="15.75" thickBot="1" x14ac:dyDescent="0.3">
      <c r="B100" s="43" t="s">
        <v>66</v>
      </c>
      <c r="C100" s="44">
        <v>20000</v>
      </c>
      <c r="D100" s="44">
        <v>20000</v>
      </c>
      <c r="E100" s="44">
        <v>3969.33</v>
      </c>
      <c r="F100" s="45">
        <f>E100/D100*100</f>
        <v>19.84665</v>
      </c>
      <c r="H100" s="95"/>
      <c r="I100" s="96"/>
    </row>
    <row r="101" spans="2:9" ht="15.75" thickBot="1" x14ac:dyDescent="0.3">
      <c r="B101" s="158" t="s">
        <v>76</v>
      </c>
      <c r="C101" s="159"/>
      <c r="D101" s="159"/>
      <c r="E101" s="159"/>
      <c r="F101" s="160"/>
      <c r="H101" s="95"/>
      <c r="I101" s="96"/>
    </row>
    <row r="102" spans="2:9" ht="15" x14ac:dyDescent="0.25">
      <c r="B102" s="37" t="s">
        <v>53</v>
      </c>
      <c r="C102" s="38" t="s">
        <v>108</v>
      </c>
      <c r="D102" s="38" t="s">
        <v>109</v>
      </c>
      <c r="E102" s="38" t="s">
        <v>351</v>
      </c>
      <c r="F102" s="39" t="s">
        <v>54</v>
      </c>
      <c r="H102" s="95"/>
      <c r="I102" s="96"/>
    </row>
    <row r="103" spans="2:9" ht="15.75" thickBot="1" x14ac:dyDescent="0.3">
      <c r="B103" s="65" t="s">
        <v>9</v>
      </c>
      <c r="C103" s="55">
        <v>4016</v>
      </c>
      <c r="D103" s="55">
        <v>7787.89</v>
      </c>
      <c r="E103" s="55">
        <v>1346.67</v>
      </c>
      <c r="F103" s="56">
        <f>E103/D103*100</f>
        <v>17.291846700454165</v>
      </c>
      <c r="H103" s="95"/>
      <c r="I103" s="96"/>
    </row>
    <row r="104" spans="2:9" ht="15.75" thickBot="1" x14ac:dyDescent="0.3">
      <c r="B104" s="158" t="s">
        <v>86</v>
      </c>
      <c r="C104" s="159"/>
      <c r="D104" s="159"/>
      <c r="E104" s="159"/>
      <c r="F104" s="160"/>
      <c r="H104" s="95"/>
      <c r="I104" s="96"/>
    </row>
    <row r="105" spans="2:9" ht="15" x14ac:dyDescent="0.25">
      <c r="B105" s="37" t="s">
        <v>53</v>
      </c>
      <c r="C105" s="38" t="s">
        <v>108</v>
      </c>
      <c r="D105" s="38" t="s">
        <v>109</v>
      </c>
      <c r="E105" s="38" t="s">
        <v>351</v>
      </c>
      <c r="F105" s="39" t="s">
        <v>54</v>
      </c>
      <c r="H105" s="95"/>
      <c r="I105" s="96"/>
    </row>
    <row r="106" spans="2:9" ht="15" x14ac:dyDescent="0.25">
      <c r="B106" s="62" t="s">
        <v>18</v>
      </c>
      <c r="C106" s="41">
        <v>15000</v>
      </c>
      <c r="D106" s="41">
        <v>16782.64</v>
      </c>
      <c r="E106" s="41">
        <v>275.77999999999997</v>
      </c>
      <c r="F106" s="42">
        <f t="shared" ref="F106:F114" si="6">E106/D106*100</f>
        <v>1.643245639541812</v>
      </c>
      <c r="H106" s="95"/>
      <c r="I106" s="96"/>
    </row>
    <row r="107" spans="2:9" ht="15" x14ac:dyDescent="0.25">
      <c r="B107" s="62" t="s">
        <v>65</v>
      </c>
      <c r="C107" s="41">
        <v>16000</v>
      </c>
      <c r="D107" s="41">
        <v>39755.58</v>
      </c>
      <c r="E107" s="41">
        <v>1002.77</v>
      </c>
      <c r="F107" s="42">
        <f t="shared" si="6"/>
        <v>2.5223377447895361</v>
      </c>
      <c r="H107" s="95"/>
      <c r="I107" s="96"/>
    </row>
    <row r="108" spans="2:9" ht="15" x14ac:dyDescent="0.25">
      <c r="B108" s="40" t="s">
        <v>58</v>
      </c>
      <c r="C108" s="41">
        <v>19000</v>
      </c>
      <c r="D108" s="41">
        <v>51836.81</v>
      </c>
      <c r="E108" s="41">
        <v>19511.45</v>
      </c>
      <c r="F108" s="42">
        <f t="shared" si="6"/>
        <v>37.640144136955961</v>
      </c>
      <c r="H108" s="95"/>
      <c r="I108" s="96"/>
    </row>
    <row r="109" spans="2:9" ht="15" x14ac:dyDescent="0.25">
      <c r="B109" s="62" t="s">
        <v>60</v>
      </c>
      <c r="C109" s="41">
        <v>5000</v>
      </c>
      <c r="D109" s="41">
        <v>5728.02</v>
      </c>
      <c r="E109" s="41">
        <v>0</v>
      </c>
      <c r="F109" s="42">
        <f t="shared" si="6"/>
        <v>0</v>
      </c>
      <c r="H109" s="95"/>
      <c r="I109" s="96"/>
    </row>
    <row r="110" spans="2:9" ht="15" x14ac:dyDescent="0.25">
      <c r="B110" s="40" t="s">
        <v>61</v>
      </c>
      <c r="C110" s="41">
        <v>5500</v>
      </c>
      <c r="D110" s="41">
        <v>12879.12</v>
      </c>
      <c r="E110" s="41">
        <v>1249.45</v>
      </c>
      <c r="F110" s="42">
        <f t="shared" si="6"/>
        <v>9.701361583710689</v>
      </c>
      <c r="H110" s="95"/>
      <c r="I110" s="96"/>
    </row>
    <row r="111" spans="2:9" ht="15" x14ac:dyDescent="0.25">
      <c r="B111" s="62" t="s">
        <v>62</v>
      </c>
      <c r="C111" s="41">
        <v>4500</v>
      </c>
      <c r="D111" s="41">
        <v>9211.83</v>
      </c>
      <c r="E111" s="41">
        <v>2096.4</v>
      </c>
      <c r="F111" s="42">
        <f>E111/D111*100</f>
        <v>22.757693096811384</v>
      </c>
      <c r="H111" s="95"/>
      <c r="I111" s="96"/>
    </row>
    <row r="112" spans="2:9" ht="15" x14ac:dyDescent="0.25">
      <c r="B112" s="40" t="s">
        <v>63</v>
      </c>
      <c r="C112" s="41">
        <v>2000</v>
      </c>
      <c r="D112" s="41">
        <v>2749.7</v>
      </c>
      <c r="E112" s="41">
        <v>268.27</v>
      </c>
      <c r="F112" s="42">
        <f t="shared" si="6"/>
        <v>9.7563370549514481</v>
      </c>
      <c r="H112" s="95"/>
      <c r="I112" s="96"/>
    </row>
    <row r="113" spans="2:9" ht="15.75" thickBot="1" x14ac:dyDescent="0.3">
      <c r="B113" s="62" t="s">
        <v>68</v>
      </c>
      <c r="C113" s="41">
        <v>0</v>
      </c>
      <c r="D113" s="41">
        <v>328.97</v>
      </c>
      <c r="E113" s="41">
        <v>0</v>
      </c>
      <c r="F113" s="42">
        <f t="shared" si="6"/>
        <v>0</v>
      </c>
      <c r="H113" s="95"/>
      <c r="I113" s="96"/>
    </row>
    <row r="114" spans="2:9" ht="15.75" thickBot="1" x14ac:dyDescent="0.3">
      <c r="B114" s="49" t="s">
        <v>55</v>
      </c>
      <c r="C114" s="50">
        <f>SUM(C106:C113)</f>
        <v>67000</v>
      </c>
      <c r="D114" s="50">
        <f>SUM(D106:D113)</f>
        <v>139272.67000000001</v>
      </c>
      <c r="E114" s="50">
        <f>SUM(E106:E113)</f>
        <v>24404.120000000003</v>
      </c>
      <c r="F114" s="51">
        <f t="shared" si="6"/>
        <v>17.522547675721302</v>
      </c>
      <c r="H114" s="95"/>
      <c r="I114" s="96"/>
    </row>
    <row r="115" spans="2:9" ht="15.75" thickBot="1" x14ac:dyDescent="0.3">
      <c r="B115" s="158" t="s">
        <v>77</v>
      </c>
      <c r="C115" s="159"/>
      <c r="D115" s="159"/>
      <c r="E115" s="159"/>
      <c r="F115" s="160"/>
      <c r="H115" s="95"/>
      <c r="I115" s="96"/>
    </row>
    <row r="116" spans="2:9" ht="15" x14ac:dyDescent="0.25">
      <c r="B116" s="37" t="s">
        <v>53</v>
      </c>
      <c r="C116" s="38" t="s">
        <v>108</v>
      </c>
      <c r="D116" s="38" t="s">
        <v>109</v>
      </c>
      <c r="E116" s="38" t="s">
        <v>351</v>
      </c>
      <c r="F116" s="39" t="s">
        <v>54</v>
      </c>
      <c r="H116" s="95"/>
      <c r="I116" s="96"/>
    </row>
    <row r="117" spans="2:9" ht="15.75" thickBot="1" x14ac:dyDescent="0.3">
      <c r="B117" s="65" t="s">
        <v>18</v>
      </c>
      <c r="C117" s="55">
        <v>5000</v>
      </c>
      <c r="D117" s="55">
        <v>13993.01</v>
      </c>
      <c r="E117" s="55">
        <v>204.54</v>
      </c>
      <c r="F117" s="56">
        <f>E117/D117*100</f>
        <v>1.4617298208176797</v>
      </c>
      <c r="H117" s="95"/>
      <c r="I117" s="96"/>
    </row>
    <row r="118" spans="2:9" ht="15.75" thickBot="1" x14ac:dyDescent="0.3">
      <c r="B118" s="158" t="s">
        <v>78</v>
      </c>
      <c r="C118" s="159"/>
      <c r="D118" s="159"/>
      <c r="E118" s="159"/>
      <c r="F118" s="160"/>
      <c r="H118" s="95"/>
      <c r="I118" s="96"/>
    </row>
    <row r="119" spans="2:9" ht="15" x14ac:dyDescent="0.25">
      <c r="B119" s="37" t="s">
        <v>53</v>
      </c>
      <c r="C119" s="38" t="s">
        <v>108</v>
      </c>
      <c r="D119" s="38" t="s">
        <v>109</v>
      </c>
      <c r="E119" s="38" t="s">
        <v>351</v>
      </c>
      <c r="F119" s="39" t="s">
        <v>54</v>
      </c>
      <c r="H119" s="95"/>
      <c r="I119" s="96"/>
    </row>
    <row r="120" spans="2:9" ht="15.75" thickBot="1" x14ac:dyDescent="0.3">
      <c r="B120" s="65" t="s">
        <v>62</v>
      </c>
      <c r="C120" s="55">
        <v>18000</v>
      </c>
      <c r="D120" s="55">
        <v>84728.29</v>
      </c>
      <c r="E120" s="55">
        <v>7961.37</v>
      </c>
      <c r="F120" s="56">
        <f>E120/D120*100</f>
        <v>9.3963539214588199</v>
      </c>
      <c r="H120" s="95"/>
      <c r="I120" s="96"/>
    </row>
    <row r="121" spans="2:9" ht="15.75" thickBot="1" x14ac:dyDescent="0.3">
      <c r="B121" s="158" t="s">
        <v>79</v>
      </c>
      <c r="C121" s="159"/>
      <c r="D121" s="159"/>
      <c r="E121" s="159"/>
      <c r="F121" s="160"/>
      <c r="H121" s="95"/>
      <c r="I121" s="96"/>
    </row>
    <row r="122" spans="2:9" ht="15" x14ac:dyDescent="0.25">
      <c r="B122" s="37" t="s">
        <v>53</v>
      </c>
      <c r="C122" s="38" t="s">
        <v>108</v>
      </c>
      <c r="D122" s="38" t="s">
        <v>109</v>
      </c>
      <c r="E122" s="38" t="s">
        <v>351</v>
      </c>
      <c r="F122" s="39" t="s">
        <v>54</v>
      </c>
      <c r="H122" s="95"/>
      <c r="I122" s="96"/>
    </row>
    <row r="123" spans="2:9" ht="15.75" thickBot="1" x14ac:dyDescent="0.3">
      <c r="B123" s="65" t="s">
        <v>62</v>
      </c>
      <c r="C123" s="55">
        <v>4000</v>
      </c>
      <c r="D123" s="55">
        <v>7260.44</v>
      </c>
      <c r="E123" s="55">
        <v>700.36</v>
      </c>
      <c r="F123" s="56">
        <f>E123/D123*100</f>
        <v>9.6462473348722675</v>
      </c>
      <c r="H123" s="95"/>
      <c r="I123" s="96"/>
    </row>
    <row r="124" spans="2:9" ht="15.75" thickBot="1" x14ac:dyDescent="0.3">
      <c r="B124" s="158" t="s">
        <v>80</v>
      </c>
      <c r="C124" s="159"/>
      <c r="D124" s="159"/>
      <c r="E124" s="159"/>
      <c r="F124" s="160"/>
      <c r="H124" s="95"/>
      <c r="I124" s="96"/>
    </row>
    <row r="125" spans="2:9" ht="15" x14ac:dyDescent="0.25">
      <c r="B125" s="37" t="s">
        <v>53</v>
      </c>
      <c r="C125" s="38" t="s">
        <v>108</v>
      </c>
      <c r="D125" s="38" t="s">
        <v>109</v>
      </c>
      <c r="E125" s="38" t="s">
        <v>351</v>
      </c>
      <c r="F125" s="39" t="s">
        <v>54</v>
      </c>
      <c r="H125" s="95"/>
      <c r="I125" s="96"/>
    </row>
    <row r="126" spans="2:9" ht="15.75" thickBot="1" x14ac:dyDescent="0.3">
      <c r="B126" s="54" t="s">
        <v>66</v>
      </c>
      <c r="C126" s="55">
        <v>96875</v>
      </c>
      <c r="D126" s="55">
        <v>146875</v>
      </c>
      <c r="E126" s="55">
        <v>12500</v>
      </c>
      <c r="F126" s="56">
        <f>E126/D126*100</f>
        <v>8.5106382978723403</v>
      </c>
      <c r="H126" s="95"/>
      <c r="I126" s="96"/>
    </row>
    <row r="127" spans="2:9" ht="15" x14ac:dyDescent="0.25">
      <c r="B127" s="1"/>
      <c r="C127" s="1"/>
      <c r="D127" s="1"/>
      <c r="E127" s="1"/>
      <c r="F127" s="1"/>
    </row>
    <row r="129" spans="3:5" x14ac:dyDescent="0.2">
      <c r="C129" s="33"/>
      <c r="D129" s="33"/>
      <c r="E129" s="33"/>
    </row>
    <row r="130" spans="3:5" x14ac:dyDescent="0.2">
      <c r="C130" s="33"/>
      <c r="D130" s="33"/>
      <c r="E130" s="33"/>
    </row>
    <row r="131" spans="3:5" x14ac:dyDescent="0.2">
      <c r="C131" s="33"/>
      <c r="D131" s="33"/>
    </row>
    <row r="133" spans="3:5" x14ac:dyDescent="0.2">
      <c r="D133" s="33"/>
    </row>
    <row r="136" spans="3:5" x14ac:dyDescent="0.2">
      <c r="D136" s="33"/>
    </row>
  </sheetData>
  <mergeCells count="21">
    <mergeCell ref="B124:F124"/>
    <mergeCell ref="A2:G3"/>
    <mergeCell ref="B5:F5"/>
    <mergeCell ref="B10:F10"/>
    <mergeCell ref="B22:F22"/>
    <mergeCell ref="B31:F31"/>
    <mergeCell ref="B67:F67"/>
    <mergeCell ref="B115:F115"/>
    <mergeCell ref="B53:F53"/>
    <mergeCell ref="B101:F101"/>
    <mergeCell ref="F1:G1"/>
    <mergeCell ref="B121:F121"/>
    <mergeCell ref="B64:F64"/>
    <mergeCell ref="B98:F98"/>
    <mergeCell ref="B50:F50"/>
    <mergeCell ref="B118:F118"/>
    <mergeCell ref="B81:F81"/>
    <mergeCell ref="F95:G95"/>
    <mergeCell ref="B13:F13"/>
    <mergeCell ref="F48:G48"/>
    <mergeCell ref="B104:F104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tabSelected="1" zoomScaleNormal="100" workbookViewId="0">
      <selection activeCell="G1" sqref="G1:H1"/>
    </sheetView>
  </sheetViews>
  <sheetFormatPr defaultRowHeight="15" x14ac:dyDescent="0.25"/>
  <cols>
    <col min="1" max="1" width="3.85546875" style="1" customWidth="1"/>
    <col min="2" max="2" width="1.42578125" style="1" customWidth="1"/>
    <col min="3" max="3" width="2.85546875" style="1" customWidth="1"/>
    <col min="4" max="4" width="62.85546875" style="1" customWidth="1"/>
    <col min="5" max="5" width="11" style="1" customWidth="1"/>
    <col min="6" max="6" width="12.5703125" style="1" customWidth="1"/>
    <col min="7" max="7" width="12.28515625" style="1" customWidth="1"/>
    <col min="8" max="8" width="14.5703125" style="1" customWidth="1"/>
    <col min="9" max="16384" width="9.140625" style="1"/>
  </cols>
  <sheetData>
    <row r="1" spans="1:8" x14ac:dyDescent="0.25">
      <c r="G1" s="167" t="s">
        <v>0</v>
      </c>
      <c r="H1" s="167"/>
    </row>
    <row r="2" spans="1:8" ht="33.75" customHeight="1" thickBot="1" x14ac:dyDescent="0.3">
      <c r="C2" s="168" t="s">
        <v>315</v>
      </c>
      <c r="D2" s="168"/>
      <c r="E2" s="168"/>
      <c r="F2" s="168"/>
      <c r="G2" s="168"/>
      <c r="H2" s="168"/>
    </row>
    <row r="3" spans="1:8" ht="18" customHeight="1" x14ac:dyDescent="0.25">
      <c r="A3" s="169" t="s">
        <v>1</v>
      </c>
      <c r="B3" s="170"/>
      <c r="C3" s="171"/>
      <c r="D3" s="177" t="s">
        <v>2</v>
      </c>
      <c r="E3" s="177" t="s">
        <v>3</v>
      </c>
      <c r="F3" s="177" t="s">
        <v>4</v>
      </c>
      <c r="G3" s="177" t="s">
        <v>5</v>
      </c>
      <c r="H3" s="180" t="s">
        <v>6</v>
      </c>
    </row>
    <row r="4" spans="1:8" ht="18" customHeight="1" x14ac:dyDescent="0.25">
      <c r="A4" s="172"/>
      <c r="B4" s="168"/>
      <c r="C4" s="173"/>
      <c r="D4" s="178"/>
      <c r="E4" s="178"/>
      <c r="F4" s="178"/>
      <c r="G4" s="178"/>
      <c r="H4" s="181"/>
    </row>
    <row r="5" spans="1:8" ht="18" customHeight="1" thickBot="1" x14ac:dyDescent="0.3">
      <c r="A5" s="174"/>
      <c r="B5" s="175"/>
      <c r="C5" s="176"/>
      <c r="D5" s="179"/>
      <c r="E5" s="179"/>
      <c r="F5" s="179"/>
      <c r="G5" s="179"/>
      <c r="H5" s="182"/>
    </row>
    <row r="6" spans="1:8" s="7" customFormat="1" ht="14.25" customHeight="1" x14ac:dyDescent="0.2">
      <c r="A6" s="87">
        <v>1</v>
      </c>
      <c r="B6" s="79" t="s">
        <v>99</v>
      </c>
      <c r="C6" s="82" t="s">
        <v>113</v>
      </c>
      <c r="D6" s="9" t="s">
        <v>114</v>
      </c>
      <c r="E6" s="83">
        <v>42395</v>
      </c>
      <c r="F6" s="84" t="s">
        <v>115</v>
      </c>
      <c r="G6" s="85">
        <v>0</v>
      </c>
      <c r="H6" s="86" t="s">
        <v>11</v>
      </c>
    </row>
    <row r="7" spans="1:8" s="7" customFormat="1" ht="14.25" customHeight="1" x14ac:dyDescent="0.2">
      <c r="A7" s="88">
        <v>2</v>
      </c>
      <c r="B7" s="80" t="s">
        <v>99</v>
      </c>
      <c r="C7" s="82" t="s">
        <v>113</v>
      </c>
      <c r="D7" s="9" t="s">
        <v>114</v>
      </c>
      <c r="E7" s="83">
        <v>42395</v>
      </c>
      <c r="F7" s="4" t="s">
        <v>116</v>
      </c>
      <c r="G7" s="5">
        <v>0</v>
      </c>
      <c r="H7" s="8" t="s">
        <v>11</v>
      </c>
    </row>
    <row r="8" spans="1:8" s="7" customFormat="1" ht="14.25" customHeight="1" x14ac:dyDescent="0.2">
      <c r="A8" s="88">
        <v>3</v>
      </c>
      <c r="B8" s="80" t="s">
        <v>99</v>
      </c>
      <c r="C8" s="82" t="s">
        <v>113</v>
      </c>
      <c r="D8" s="9" t="s">
        <v>89</v>
      </c>
      <c r="E8" s="83">
        <v>42395</v>
      </c>
      <c r="F8" s="4" t="s">
        <v>117</v>
      </c>
      <c r="G8" s="10">
        <v>344241</v>
      </c>
      <c r="H8" s="6" t="s">
        <v>11</v>
      </c>
    </row>
    <row r="9" spans="1:8" s="7" customFormat="1" ht="28.5" customHeight="1" x14ac:dyDescent="0.2">
      <c r="A9" s="88">
        <v>4</v>
      </c>
      <c r="B9" s="80" t="s">
        <v>99</v>
      </c>
      <c r="C9" s="82" t="s">
        <v>113</v>
      </c>
      <c r="D9" s="99" t="s">
        <v>120</v>
      </c>
      <c r="E9" s="83">
        <v>42395</v>
      </c>
      <c r="F9" s="4" t="s">
        <v>119</v>
      </c>
      <c r="G9" s="10">
        <v>72200.56</v>
      </c>
      <c r="H9" s="6" t="s">
        <v>100</v>
      </c>
    </row>
    <row r="10" spans="1:8" s="7" customFormat="1" ht="14.25" customHeight="1" x14ac:dyDescent="0.2">
      <c r="A10" s="88">
        <v>5</v>
      </c>
      <c r="B10" s="80" t="s">
        <v>99</v>
      </c>
      <c r="C10" s="82" t="s">
        <v>113</v>
      </c>
      <c r="D10" s="9" t="s">
        <v>98</v>
      </c>
      <c r="E10" s="83">
        <v>42395</v>
      </c>
      <c r="F10" s="11" t="s">
        <v>118</v>
      </c>
      <c r="G10" s="10">
        <v>0</v>
      </c>
      <c r="H10" s="6" t="s">
        <v>7</v>
      </c>
    </row>
    <row r="11" spans="1:8" s="7" customFormat="1" ht="14.25" customHeight="1" x14ac:dyDescent="0.2">
      <c r="A11" s="88">
        <v>6</v>
      </c>
      <c r="B11" s="80" t="s">
        <v>99</v>
      </c>
      <c r="C11" s="82" t="s">
        <v>113</v>
      </c>
      <c r="D11" s="9" t="s">
        <v>12</v>
      </c>
      <c r="E11" s="3">
        <v>42381</v>
      </c>
      <c r="F11" s="11" t="s">
        <v>126</v>
      </c>
      <c r="G11" s="10">
        <v>38580</v>
      </c>
      <c r="H11" s="6" t="s">
        <v>7</v>
      </c>
    </row>
    <row r="12" spans="1:8" s="7" customFormat="1" ht="14.25" customHeight="1" x14ac:dyDescent="0.2">
      <c r="A12" s="88">
        <v>7</v>
      </c>
      <c r="B12" s="80" t="s">
        <v>99</v>
      </c>
      <c r="C12" s="82" t="s">
        <v>113</v>
      </c>
      <c r="D12" s="9" t="s">
        <v>107</v>
      </c>
      <c r="E12" s="83">
        <v>42395</v>
      </c>
      <c r="F12" s="11" t="s">
        <v>121</v>
      </c>
      <c r="G12" s="10">
        <v>0</v>
      </c>
      <c r="H12" s="6" t="s">
        <v>100</v>
      </c>
    </row>
    <row r="13" spans="1:8" s="7" customFormat="1" ht="14.25" customHeight="1" x14ac:dyDescent="0.2">
      <c r="A13" s="88">
        <v>8</v>
      </c>
      <c r="B13" s="80" t="s">
        <v>99</v>
      </c>
      <c r="C13" s="82" t="s">
        <v>113</v>
      </c>
      <c r="D13" s="9" t="s">
        <v>122</v>
      </c>
      <c r="E13" s="83">
        <v>42395</v>
      </c>
      <c r="F13" s="11" t="s">
        <v>125</v>
      </c>
      <c r="G13" s="10">
        <v>9531.44</v>
      </c>
      <c r="H13" s="6" t="s">
        <v>100</v>
      </c>
    </row>
    <row r="14" spans="1:8" s="7" customFormat="1" ht="14.25" customHeight="1" x14ac:dyDescent="0.2">
      <c r="A14" s="88">
        <v>9</v>
      </c>
      <c r="B14" s="80" t="s">
        <v>99</v>
      </c>
      <c r="C14" s="82" t="s">
        <v>113</v>
      </c>
      <c r="D14" s="2" t="s">
        <v>123</v>
      </c>
      <c r="E14" s="83">
        <v>42395</v>
      </c>
      <c r="F14" s="11" t="s">
        <v>124</v>
      </c>
      <c r="G14" s="10">
        <v>749.7</v>
      </c>
      <c r="H14" s="6" t="s">
        <v>16</v>
      </c>
    </row>
    <row r="15" spans="1:8" s="7" customFormat="1" ht="14.25" customHeight="1" x14ac:dyDescent="0.2">
      <c r="A15" s="88">
        <v>10</v>
      </c>
      <c r="B15" s="80" t="s">
        <v>99</v>
      </c>
      <c r="C15" s="82" t="s">
        <v>113</v>
      </c>
      <c r="D15" s="2" t="s">
        <v>128</v>
      </c>
      <c r="E15" s="3">
        <v>42381</v>
      </c>
      <c r="F15" s="11" t="s">
        <v>127</v>
      </c>
      <c r="G15" s="10">
        <v>0</v>
      </c>
      <c r="H15" s="6" t="s">
        <v>7</v>
      </c>
    </row>
    <row r="16" spans="1:8" s="7" customFormat="1" ht="14.25" customHeight="1" x14ac:dyDescent="0.2">
      <c r="A16" s="88">
        <v>11</v>
      </c>
      <c r="B16" s="80" t="s">
        <v>99</v>
      </c>
      <c r="C16" s="82" t="s">
        <v>113</v>
      </c>
      <c r="D16" s="2" t="s">
        <v>129</v>
      </c>
      <c r="E16" s="83">
        <v>42395</v>
      </c>
      <c r="F16" s="4" t="s">
        <v>130</v>
      </c>
      <c r="G16" s="10">
        <v>161.5</v>
      </c>
      <c r="H16" s="6" t="s">
        <v>7</v>
      </c>
    </row>
    <row r="17" spans="1:8" s="7" customFormat="1" ht="14.25" customHeight="1" x14ac:dyDescent="0.2">
      <c r="A17" s="88">
        <v>12</v>
      </c>
      <c r="B17" s="80" t="s">
        <v>99</v>
      </c>
      <c r="C17" s="82" t="s">
        <v>113</v>
      </c>
      <c r="D17" s="2" t="s">
        <v>132</v>
      </c>
      <c r="E17" s="83">
        <v>42395</v>
      </c>
      <c r="F17" s="11" t="s">
        <v>131</v>
      </c>
      <c r="G17" s="10">
        <v>400</v>
      </c>
      <c r="H17" s="6" t="s">
        <v>11</v>
      </c>
    </row>
    <row r="18" spans="1:8" s="7" customFormat="1" ht="28.5" customHeight="1" x14ac:dyDescent="0.2">
      <c r="A18" s="88">
        <v>13</v>
      </c>
      <c r="B18" s="80" t="s">
        <v>99</v>
      </c>
      <c r="C18" s="82" t="s">
        <v>113</v>
      </c>
      <c r="D18" s="2" t="s">
        <v>133</v>
      </c>
      <c r="E18" s="83">
        <v>42395</v>
      </c>
      <c r="F18" s="11" t="s">
        <v>134</v>
      </c>
      <c r="G18" s="10">
        <v>8384.94</v>
      </c>
      <c r="H18" s="6" t="s">
        <v>8</v>
      </c>
    </row>
    <row r="19" spans="1:8" s="7" customFormat="1" ht="14.25" customHeight="1" x14ac:dyDescent="0.2">
      <c r="A19" s="88">
        <v>14</v>
      </c>
      <c r="B19" s="80" t="s">
        <v>99</v>
      </c>
      <c r="C19" s="82" t="s">
        <v>113</v>
      </c>
      <c r="D19" s="9" t="s">
        <v>102</v>
      </c>
      <c r="E19" s="3">
        <v>42381</v>
      </c>
      <c r="F19" s="11" t="s">
        <v>135</v>
      </c>
      <c r="G19" s="10">
        <v>0</v>
      </c>
      <c r="H19" s="6" t="s">
        <v>18</v>
      </c>
    </row>
    <row r="20" spans="1:8" s="7" customFormat="1" ht="14.25" customHeight="1" x14ac:dyDescent="0.2">
      <c r="A20" s="88">
        <v>15</v>
      </c>
      <c r="B20" s="80" t="s">
        <v>99</v>
      </c>
      <c r="C20" s="82" t="s">
        <v>113</v>
      </c>
      <c r="D20" s="2" t="s">
        <v>136</v>
      </c>
      <c r="E20" s="83">
        <v>42395</v>
      </c>
      <c r="F20" s="11" t="s">
        <v>137</v>
      </c>
      <c r="G20" s="10">
        <v>728.02</v>
      </c>
      <c r="H20" s="6" t="s">
        <v>14</v>
      </c>
    </row>
    <row r="21" spans="1:8" s="7" customFormat="1" ht="14.25" customHeight="1" x14ac:dyDescent="0.2">
      <c r="A21" s="88">
        <v>16</v>
      </c>
      <c r="B21" s="80" t="s">
        <v>99</v>
      </c>
      <c r="C21" s="82" t="s">
        <v>113</v>
      </c>
      <c r="D21" s="2" t="s">
        <v>138</v>
      </c>
      <c r="E21" s="83">
        <v>42395</v>
      </c>
      <c r="F21" s="4" t="s">
        <v>139</v>
      </c>
      <c r="G21" s="10">
        <v>3202.28</v>
      </c>
      <c r="H21" s="6" t="s">
        <v>14</v>
      </c>
    </row>
    <row r="22" spans="1:8" s="7" customFormat="1" ht="14.25" customHeight="1" x14ac:dyDescent="0.2">
      <c r="A22" s="88">
        <v>17</v>
      </c>
      <c r="B22" s="80" t="s">
        <v>99</v>
      </c>
      <c r="C22" s="82" t="s">
        <v>113</v>
      </c>
      <c r="D22" s="9" t="s">
        <v>140</v>
      </c>
      <c r="E22" s="83">
        <v>42395</v>
      </c>
      <c r="F22" s="4" t="s">
        <v>141</v>
      </c>
      <c r="G22" s="10">
        <v>676.81</v>
      </c>
      <c r="H22" s="6" t="s">
        <v>15</v>
      </c>
    </row>
    <row r="23" spans="1:8" s="7" customFormat="1" ht="14.25" customHeight="1" x14ac:dyDescent="0.2">
      <c r="A23" s="88">
        <v>18</v>
      </c>
      <c r="B23" s="80" t="s">
        <v>99</v>
      </c>
      <c r="C23" s="82" t="s">
        <v>113</v>
      </c>
      <c r="D23" s="9" t="s">
        <v>140</v>
      </c>
      <c r="E23" s="83">
        <v>42395</v>
      </c>
      <c r="F23" s="11" t="s">
        <v>142</v>
      </c>
      <c r="G23" s="10">
        <v>124.35</v>
      </c>
      <c r="H23" s="6" t="s">
        <v>15</v>
      </c>
    </row>
    <row r="24" spans="1:8" s="7" customFormat="1" ht="14.25" customHeight="1" x14ac:dyDescent="0.2">
      <c r="A24" s="88">
        <v>19</v>
      </c>
      <c r="B24" s="80" t="s">
        <v>99</v>
      </c>
      <c r="C24" s="82" t="s">
        <v>113</v>
      </c>
      <c r="D24" s="2" t="s">
        <v>143</v>
      </c>
      <c r="E24" s="83">
        <v>42395</v>
      </c>
      <c r="F24" s="11" t="s">
        <v>144</v>
      </c>
      <c r="G24" s="10">
        <v>22035.75</v>
      </c>
      <c r="H24" s="6" t="s">
        <v>7</v>
      </c>
    </row>
    <row r="25" spans="1:8" s="7" customFormat="1" ht="14.25" customHeight="1" x14ac:dyDescent="0.2">
      <c r="A25" s="88">
        <v>20</v>
      </c>
      <c r="B25" s="80" t="s">
        <v>99</v>
      </c>
      <c r="C25" s="82" t="s">
        <v>113</v>
      </c>
      <c r="D25" s="2" t="s">
        <v>129</v>
      </c>
      <c r="E25" s="83">
        <v>42395</v>
      </c>
      <c r="F25" s="4" t="s">
        <v>145</v>
      </c>
      <c r="G25" s="10">
        <v>1023.7</v>
      </c>
      <c r="H25" s="6" t="s">
        <v>7</v>
      </c>
    </row>
    <row r="26" spans="1:8" s="7" customFormat="1" ht="14.25" customHeight="1" x14ac:dyDescent="0.2">
      <c r="A26" s="88">
        <v>21</v>
      </c>
      <c r="B26" s="80" t="s">
        <v>99</v>
      </c>
      <c r="C26" s="82" t="s">
        <v>113</v>
      </c>
      <c r="D26" s="2" t="s">
        <v>146</v>
      </c>
      <c r="E26" s="83">
        <v>42395</v>
      </c>
      <c r="F26" s="11" t="s">
        <v>147</v>
      </c>
      <c r="G26" s="10">
        <v>852.84</v>
      </c>
      <c r="H26" s="6" t="s">
        <v>18</v>
      </c>
    </row>
    <row r="27" spans="1:8" s="7" customFormat="1" ht="14.25" customHeight="1" x14ac:dyDescent="0.2">
      <c r="A27" s="88">
        <v>22</v>
      </c>
      <c r="B27" s="80" t="s">
        <v>99</v>
      </c>
      <c r="C27" s="82" t="s">
        <v>113</v>
      </c>
      <c r="D27" s="9" t="s">
        <v>148</v>
      </c>
      <c r="E27" s="83">
        <v>42395</v>
      </c>
      <c r="F27" s="11" t="s">
        <v>149</v>
      </c>
      <c r="G27" s="10">
        <v>0</v>
      </c>
      <c r="H27" s="6" t="s">
        <v>7</v>
      </c>
    </row>
    <row r="28" spans="1:8" s="7" customFormat="1" ht="14.25" customHeight="1" x14ac:dyDescent="0.2">
      <c r="A28" s="88">
        <v>23</v>
      </c>
      <c r="B28" s="80" t="s">
        <v>99</v>
      </c>
      <c r="C28" s="82" t="s">
        <v>113</v>
      </c>
      <c r="D28" s="9" t="s">
        <v>152</v>
      </c>
      <c r="E28" s="3">
        <v>42423</v>
      </c>
      <c r="F28" s="11" t="s">
        <v>181</v>
      </c>
      <c r="G28" s="10">
        <v>0</v>
      </c>
      <c r="H28" s="6" t="s">
        <v>7</v>
      </c>
    </row>
    <row r="29" spans="1:8" s="7" customFormat="1" ht="14.25" customHeight="1" x14ac:dyDescent="0.2">
      <c r="A29" s="88">
        <v>24</v>
      </c>
      <c r="B29" s="80" t="s">
        <v>99</v>
      </c>
      <c r="C29" s="82" t="s">
        <v>113</v>
      </c>
      <c r="D29" s="2" t="s">
        <v>151</v>
      </c>
      <c r="E29" s="83">
        <v>42395</v>
      </c>
      <c r="F29" s="11" t="s">
        <v>150</v>
      </c>
      <c r="G29" s="10">
        <v>36391.51</v>
      </c>
      <c r="H29" s="6" t="s">
        <v>15</v>
      </c>
    </row>
    <row r="30" spans="1:8" s="7" customFormat="1" ht="14.25" customHeight="1" x14ac:dyDescent="0.2">
      <c r="A30" s="88">
        <v>25</v>
      </c>
      <c r="B30" s="80" t="s">
        <v>99</v>
      </c>
      <c r="C30" s="82" t="s">
        <v>113</v>
      </c>
      <c r="D30" s="2" t="s">
        <v>153</v>
      </c>
      <c r="E30" s="3">
        <v>42423</v>
      </c>
      <c r="F30" s="11" t="s">
        <v>182</v>
      </c>
      <c r="G30" s="10">
        <v>2000</v>
      </c>
      <c r="H30" s="6" t="s">
        <v>10</v>
      </c>
    </row>
    <row r="31" spans="1:8" s="7" customFormat="1" ht="14.25" customHeight="1" x14ac:dyDescent="0.2">
      <c r="A31" s="88">
        <v>26</v>
      </c>
      <c r="B31" s="80" t="s">
        <v>99</v>
      </c>
      <c r="C31" s="82" t="s">
        <v>113</v>
      </c>
      <c r="D31" s="9" t="s">
        <v>154</v>
      </c>
      <c r="E31" s="3">
        <v>42423</v>
      </c>
      <c r="F31" s="11" t="s">
        <v>183</v>
      </c>
      <c r="G31" s="10">
        <v>0</v>
      </c>
      <c r="H31" s="6" t="s">
        <v>10</v>
      </c>
    </row>
    <row r="32" spans="1:8" s="7" customFormat="1" ht="14.25" customHeight="1" x14ac:dyDescent="0.2">
      <c r="A32" s="88">
        <v>27</v>
      </c>
      <c r="B32" s="80" t="s">
        <v>99</v>
      </c>
      <c r="C32" s="82" t="s">
        <v>113</v>
      </c>
      <c r="D32" s="9" t="s">
        <v>12</v>
      </c>
      <c r="E32" s="3">
        <v>42402</v>
      </c>
      <c r="F32" s="11" t="s">
        <v>155</v>
      </c>
      <c r="G32" s="10">
        <v>3630375</v>
      </c>
      <c r="H32" s="6" t="s">
        <v>7</v>
      </c>
    </row>
    <row r="33" spans="1:8" s="7" customFormat="1" ht="28.5" customHeight="1" x14ac:dyDescent="0.2">
      <c r="A33" s="88">
        <v>28</v>
      </c>
      <c r="B33" s="80" t="s">
        <v>99</v>
      </c>
      <c r="C33" s="82" t="s">
        <v>113</v>
      </c>
      <c r="D33" s="2" t="s">
        <v>156</v>
      </c>
      <c r="E33" s="3">
        <v>42423</v>
      </c>
      <c r="F33" s="11" t="s">
        <v>184</v>
      </c>
      <c r="G33" s="10">
        <v>30636.29</v>
      </c>
      <c r="H33" s="6" t="s">
        <v>105</v>
      </c>
    </row>
    <row r="34" spans="1:8" s="7" customFormat="1" ht="14.25" customHeight="1" x14ac:dyDescent="0.2">
      <c r="A34" s="88">
        <v>29</v>
      </c>
      <c r="B34" s="80" t="s">
        <v>99</v>
      </c>
      <c r="C34" s="82" t="s">
        <v>113</v>
      </c>
      <c r="D34" s="9" t="s">
        <v>140</v>
      </c>
      <c r="E34" s="3">
        <v>42423</v>
      </c>
      <c r="F34" s="11" t="s">
        <v>185</v>
      </c>
      <c r="G34" s="10">
        <v>910.96</v>
      </c>
      <c r="H34" s="6" t="s">
        <v>15</v>
      </c>
    </row>
    <row r="35" spans="1:8" s="7" customFormat="1" ht="14.25" customHeight="1" x14ac:dyDescent="0.2">
      <c r="A35" s="88">
        <v>30</v>
      </c>
      <c r="B35" s="80" t="s">
        <v>99</v>
      </c>
      <c r="C35" s="82" t="s">
        <v>113</v>
      </c>
      <c r="D35" s="2" t="s">
        <v>157</v>
      </c>
      <c r="E35" s="3">
        <v>42423</v>
      </c>
      <c r="F35" s="11" t="s">
        <v>186</v>
      </c>
      <c r="G35" s="10">
        <v>21.37</v>
      </c>
      <c r="H35" s="6" t="s">
        <v>11</v>
      </c>
    </row>
    <row r="36" spans="1:8" s="7" customFormat="1" ht="14.25" customHeight="1" x14ac:dyDescent="0.2">
      <c r="A36" s="88">
        <v>31</v>
      </c>
      <c r="B36" s="80" t="s">
        <v>99</v>
      </c>
      <c r="C36" s="82" t="s">
        <v>113</v>
      </c>
      <c r="D36" s="9" t="s">
        <v>95</v>
      </c>
      <c r="E36" s="3">
        <v>42423</v>
      </c>
      <c r="F36" s="11" t="s">
        <v>187</v>
      </c>
      <c r="G36" s="10">
        <v>0</v>
      </c>
      <c r="H36" s="6" t="s">
        <v>18</v>
      </c>
    </row>
    <row r="37" spans="1:8" s="7" customFormat="1" ht="14.25" customHeight="1" x14ac:dyDescent="0.2">
      <c r="A37" s="88">
        <v>32</v>
      </c>
      <c r="B37" s="80" t="s">
        <v>99</v>
      </c>
      <c r="C37" s="82" t="s">
        <v>113</v>
      </c>
      <c r="D37" s="9" t="s">
        <v>13</v>
      </c>
      <c r="E37" s="3">
        <v>42402</v>
      </c>
      <c r="F37" s="11" t="s">
        <v>158</v>
      </c>
      <c r="G37" s="10">
        <v>2879.5</v>
      </c>
      <c r="H37" s="6" t="s">
        <v>7</v>
      </c>
    </row>
    <row r="38" spans="1:8" s="7" customFormat="1" ht="14.25" customHeight="1" x14ac:dyDescent="0.2">
      <c r="A38" s="88">
        <v>33</v>
      </c>
      <c r="B38" s="80" t="s">
        <v>99</v>
      </c>
      <c r="C38" s="82" t="s">
        <v>113</v>
      </c>
      <c r="D38" s="9" t="s">
        <v>173</v>
      </c>
      <c r="E38" s="3">
        <v>42402</v>
      </c>
      <c r="F38" s="11" t="s">
        <v>159</v>
      </c>
      <c r="G38" s="10">
        <v>0.47</v>
      </c>
      <c r="H38" s="6" t="s">
        <v>7</v>
      </c>
    </row>
    <row r="39" spans="1:8" s="7" customFormat="1" ht="14.25" customHeight="1" x14ac:dyDescent="0.2">
      <c r="A39" s="88">
        <v>34</v>
      </c>
      <c r="B39" s="80" t="s">
        <v>99</v>
      </c>
      <c r="C39" s="82" t="s">
        <v>113</v>
      </c>
      <c r="D39" s="9" t="s">
        <v>13</v>
      </c>
      <c r="E39" s="3">
        <v>42402</v>
      </c>
      <c r="F39" s="11" t="s">
        <v>160</v>
      </c>
      <c r="G39" s="10">
        <v>1095</v>
      </c>
      <c r="H39" s="6" t="s">
        <v>7</v>
      </c>
    </row>
    <row r="40" spans="1:8" s="7" customFormat="1" ht="14.25" customHeight="1" x14ac:dyDescent="0.2">
      <c r="A40" s="88">
        <v>35</v>
      </c>
      <c r="B40" s="80" t="s">
        <v>99</v>
      </c>
      <c r="C40" s="82" t="s">
        <v>113</v>
      </c>
      <c r="D40" s="9" t="s">
        <v>161</v>
      </c>
      <c r="E40" s="3">
        <v>42423</v>
      </c>
      <c r="F40" s="11" t="s">
        <v>188</v>
      </c>
      <c r="G40" s="10">
        <v>0</v>
      </c>
      <c r="H40" s="6" t="s">
        <v>14</v>
      </c>
    </row>
    <row r="41" spans="1:8" s="7" customFormat="1" ht="14.25" customHeight="1" x14ac:dyDescent="0.2">
      <c r="A41" s="88">
        <v>36</v>
      </c>
      <c r="B41" s="80" t="s">
        <v>99</v>
      </c>
      <c r="C41" s="82" t="s">
        <v>113</v>
      </c>
      <c r="D41" s="2" t="s">
        <v>162</v>
      </c>
      <c r="E41" s="3">
        <v>42423</v>
      </c>
      <c r="F41" s="11" t="s">
        <v>189</v>
      </c>
      <c r="G41" s="10">
        <v>1512.33</v>
      </c>
      <c r="H41" s="6" t="s">
        <v>14</v>
      </c>
    </row>
    <row r="42" spans="1:8" s="7" customFormat="1" ht="14.25" customHeight="1" x14ac:dyDescent="0.2">
      <c r="A42" s="88">
        <v>37</v>
      </c>
      <c r="B42" s="80" t="s">
        <v>99</v>
      </c>
      <c r="C42" s="82" t="s">
        <v>113</v>
      </c>
      <c r="D42" s="2" t="s">
        <v>163</v>
      </c>
      <c r="E42" s="3">
        <v>42423</v>
      </c>
      <c r="F42" s="11" t="s">
        <v>190</v>
      </c>
      <c r="G42" s="10">
        <v>42482</v>
      </c>
      <c r="H42" s="6" t="s">
        <v>14</v>
      </c>
    </row>
    <row r="43" spans="1:8" s="7" customFormat="1" ht="14.25" customHeight="1" x14ac:dyDescent="0.2">
      <c r="A43" s="88">
        <v>38</v>
      </c>
      <c r="B43" s="80" t="s">
        <v>99</v>
      </c>
      <c r="C43" s="82" t="s">
        <v>113</v>
      </c>
      <c r="D43" s="2" t="s">
        <v>138</v>
      </c>
      <c r="E43" s="3">
        <v>42423</v>
      </c>
      <c r="F43" s="11" t="s">
        <v>191</v>
      </c>
      <c r="G43" s="10">
        <v>10297.91</v>
      </c>
      <c r="H43" s="6" t="s">
        <v>14</v>
      </c>
    </row>
    <row r="44" spans="1:8" s="7" customFormat="1" ht="14.25" customHeight="1" x14ac:dyDescent="0.2">
      <c r="A44" s="88">
        <v>39</v>
      </c>
      <c r="B44" s="80" t="s">
        <v>99</v>
      </c>
      <c r="C44" s="82" t="s">
        <v>113</v>
      </c>
      <c r="D44" s="2" t="s">
        <v>103</v>
      </c>
      <c r="E44" s="3">
        <v>42416</v>
      </c>
      <c r="F44" s="11" t="s">
        <v>164</v>
      </c>
      <c r="G44" s="10">
        <v>0</v>
      </c>
      <c r="H44" s="6" t="s">
        <v>8</v>
      </c>
    </row>
    <row r="45" spans="1:8" s="7" customFormat="1" ht="14.25" customHeight="1" x14ac:dyDescent="0.2">
      <c r="A45" s="88">
        <v>40</v>
      </c>
      <c r="B45" s="80" t="s">
        <v>99</v>
      </c>
      <c r="C45" s="82" t="s">
        <v>113</v>
      </c>
      <c r="D45" s="2" t="s">
        <v>165</v>
      </c>
      <c r="E45" s="3">
        <v>42423</v>
      </c>
      <c r="F45" s="11" t="s">
        <v>192</v>
      </c>
      <c r="G45" s="10">
        <v>2500</v>
      </c>
      <c r="H45" s="6" t="s">
        <v>100</v>
      </c>
    </row>
    <row r="46" spans="1:8" s="7" customFormat="1" ht="14.25" customHeight="1" x14ac:dyDescent="0.2">
      <c r="A46" s="88">
        <v>41</v>
      </c>
      <c r="B46" s="80" t="s">
        <v>99</v>
      </c>
      <c r="C46" s="82" t="s">
        <v>113</v>
      </c>
      <c r="D46" s="9" t="s">
        <v>166</v>
      </c>
      <c r="E46" s="3">
        <v>42423</v>
      </c>
      <c r="F46" s="11" t="s">
        <v>193</v>
      </c>
      <c r="G46" s="10">
        <v>0</v>
      </c>
      <c r="H46" s="6" t="s">
        <v>8</v>
      </c>
    </row>
    <row r="47" spans="1:8" s="7" customFormat="1" ht="14.25" customHeight="1" x14ac:dyDescent="0.2">
      <c r="A47" s="89">
        <v>42</v>
      </c>
      <c r="B47" s="81" t="s">
        <v>99</v>
      </c>
      <c r="C47" s="82" t="s">
        <v>113</v>
      </c>
      <c r="D47" s="2" t="s">
        <v>167</v>
      </c>
      <c r="E47" s="3">
        <v>42423</v>
      </c>
      <c r="F47" s="11" t="s">
        <v>194</v>
      </c>
      <c r="G47" s="10">
        <v>2230</v>
      </c>
      <c r="H47" s="6" t="s">
        <v>7</v>
      </c>
    </row>
    <row r="48" spans="1:8" s="7" customFormat="1" ht="14.25" customHeight="1" x14ac:dyDescent="0.2">
      <c r="A48" s="88">
        <v>43</v>
      </c>
      <c r="B48" s="81" t="s">
        <v>99</v>
      </c>
      <c r="C48" s="82" t="s">
        <v>113</v>
      </c>
      <c r="D48" s="2" t="s">
        <v>168</v>
      </c>
      <c r="E48" s="3">
        <v>42423</v>
      </c>
      <c r="F48" s="11" t="s">
        <v>195</v>
      </c>
      <c r="G48" s="10">
        <v>19000</v>
      </c>
      <c r="H48" s="6" t="s">
        <v>7</v>
      </c>
    </row>
    <row r="49" spans="1:8" s="7" customFormat="1" ht="14.25" customHeight="1" x14ac:dyDescent="0.2">
      <c r="A49" s="89">
        <v>44</v>
      </c>
      <c r="B49" s="81" t="s">
        <v>99</v>
      </c>
      <c r="C49" s="82" t="s">
        <v>113</v>
      </c>
      <c r="D49" s="9" t="s">
        <v>96</v>
      </c>
      <c r="E49" s="3">
        <v>42423</v>
      </c>
      <c r="F49" s="11" t="s">
        <v>196</v>
      </c>
      <c r="G49" s="10">
        <v>0</v>
      </c>
      <c r="H49" s="6" t="s">
        <v>16</v>
      </c>
    </row>
    <row r="50" spans="1:8" s="7" customFormat="1" ht="14.25" customHeight="1" x14ac:dyDescent="0.2">
      <c r="A50" s="88">
        <v>45</v>
      </c>
      <c r="B50" s="81" t="s">
        <v>99</v>
      </c>
      <c r="C50" s="82" t="s">
        <v>113</v>
      </c>
      <c r="D50" s="9" t="s">
        <v>169</v>
      </c>
      <c r="E50" s="3">
        <v>42423</v>
      </c>
      <c r="F50" s="11" t="s">
        <v>197</v>
      </c>
      <c r="G50" s="10">
        <v>0</v>
      </c>
      <c r="H50" s="6" t="s">
        <v>100</v>
      </c>
    </row>
    <row r="51" spans="1:8" s="7" customFormat="1" ht="14.25" customHeight="1" x14ac:dyDescent="0.2">
      <c r="A51" s="89">
        <v>46</v>
      </c>
      <c r="B51" s="81" t="s">
        <v>99</v>
      </c>
      <c r="C51" s="82" t="s">
        <v>113</v>
      </c>
      <c r="D51" s="9" t="s">
        <v>89</v>
      </c>
      <c r="E51" s="3">
        <v>42416</v>
      </c>
      <c r="F51" s="11" t="s">
        <v>170</v>
      </c>
      <c r="G51" s="10">
        <v>3500</v>
      </c>
      <c r="H51" s="6" t="s">
        <v>11</v>
      </c>
    </row>
    <row r="52" spans="1:8" s="7" customFormat="1" ht="14.25" customHeight="1" x14ac:dyDescent="0.2">
      <c r="A52" s="88">
        <v>47</v>
      </c>
      <c r="B52" s="81" t="s">
        <v>99</v>
      </c>
      <c r="C52" s="82" t="s">
        <v>113</v>
      </c>
      <c r="D52" s="2" t="s">
        <v>129</v>
      </c>
      <c r="E52" s="3">
        <v>42423</v>
      </c>
      <c r="F52" s="11" t="s">
        <v>198</v>
      </c>
      <c r="G52" s="10">
        <v>300</v>
      </c>
      <c r="H52" s="6" t="s">
        <v>7</v>
      </c>
    </row>
    <row r="53" spans="1:8" s="7" customFormat="1" ht="14.25" customHeight="1" x14ac:dyDescent="0.2">
      <c r="A53" s="89">
        <v>48</v>
      </c>
      <c r="B53" s="81" t="s">
        <v>99</v>
      </c>
      <c r="C53" s="82" t="s">
        <v>113</v>
      </c>
      <c r="D53" s="9" t="s">
        <v>102</v>
      </c>
      <c r="E53" s="3">
        <v>42416</v>
      </c>
      <c r="F53" s="11" t="s">
        <v>171</v>
      </c>
      <c r="G53" s="10">
        <v>0</v>
      </c>
      <c r="H53" s="6" t="s">
        <v>18</v>
      </c>
    </row>
    <row r="54" spans="1:8" s="7" customFormat="1" ht="14.25" customHeight="1" x14ac:dyDescent="0.2">
      <c r="A54" s="88">
        <v>49</v>
      </c>
      <c r="B54" s="81" t="s">
        <v>99</v>
      </c>
      <c r="C54" s="82" t="s">
        <v>113</v>
      </c>
      <c r="D54" s="9" t="s">
        <v>104</v>
      </c>
      <c r="E54" s="3">
        <v>42423</v>
      </c>
      <c r="F54" s="11" t="s">
        <v>199</v>
      </c>
      <c r="G54" s="10">
        <v>0</v>
      </c>
      <c r="H54" s="6" t="s">
        <v>100</v>
      </c>
    </row>
    <row r="55" spans="1:8" s="7" customFormat="1" ht="14.25" customHeight="1" x14ac:dyDescent="0.2">
      <c r="A55" s="89">
        <v>50</v>
      </c>
      <c r="B55" s="81" t="s">
        <v>99</v>
      </c>
      <c r="C55" s="82" t="s">
        <v>113</v>
      </c>
      <c r="D55" s="2" t="s">
        <v>132</v>
      </c>
      <c r="E55" s="3">
        <v>42416</v>
      </c>
      <c r="F55" s="11" t="s">
        <v>172</v>
      </c>
      <c r="G55" s="10">
        <v>117.67</v>
      </c>
      <c r="H55" s="6" t="s">
        <v>11</v>
      </c>
    </row>
    <row r="56" spans="1:8" s="7" customFormat="1" ht="14.25" customHeight="1" x14ac:dyDescent="0.2">
      <c r="A56" s="88">
        <v>51</v>
      </c>
      <c r="B56" s="81" t="s">
        <v>99</v>
      </c>
      <c r="C56" s="82" t="s">
        <v>113</v>
      </c>
      <c r="D56" s="9" t="s">
        <v>174</v>
      </c>
      <c r="E56" s="3">
        <v>42423</v>
      </c>
      <c r="F56" s="11" t="s">
        <v>200</v>
      </c>
      <c r="G56" s="10">
        <v>12580</v>
      </c>
      <c r="H56" s="6" t="s">
        <v>14</v>
      </c>
    </row>
    <row r="57" spans="1:8" s="7" customFormat="1" ht="14.25" customHeight="1" x14ac:dyDescent="0.2">
      <c r="A57" s="89">
        <v>52</v>
      </c>
      <c r="B57" s="81" t="s">
        <v>99</v>
      </c>
      <c r="C57" s="82" t="s">
        <v>113</v>
      </c>
      <c r="D57" s="9" t="s">
        <v>175</v>
      </c>
      <c r="E57" s="3">
        <v>42416</v>
      </c>
      <c r="F57" s="11" t="s">
        <v>176</v>
      </c>
      <c r="G57" s="10">
        <v>2246.4</v>
      </c>
      <c r="H57" s="6" t="s">
        <v>8</v>
      </c>
    </row>
    <row r="58" spans="1:8" s="7" customFormat="1" ht="14.25" customHeight="1" x14ac:dyDescent="0.2">
      <c r="A58" s="88">
        <v>53</v>
      </c>
      <c r="B58" s="81" t="s">
        <v>99</v>
      </c>
      <c r="C58" s="82" t="s">
        <v>113</v>
      </c>
      <c r="D58" s="9" t="s">
        <v>173</v>
      </c>
      <c r="E58" s="3">
        <v>42430</v>
      </c>
      <c r="F58" s="11" t="s">
        <v>205</v>
      </c>
      <c r="G58" s="10">
        <v>64.38</v>
      </c>
      <c r="H58" s="6" t="s">
        <v>7</v>
      </c>
    </row>
    <row r="59" spans="1:8" s="7" customFormat="1" ht="14.25" customHeight="1" x14ac:dyDescent="0.2">
      <c r="A59" s="89">
        <v>54</v>
      </c>
      <c r="B59" s="81" t="s">
        <v>99</v>
      </c>
      <c r="C59" s="82" t="s">
        <v>113</v>
      </c>
      <c r="D59" s="9" t="s">
        <v>98</v>
      </c>
      <c r="E59" s="3">
        <v>42423</v>
      </c>
      <c r="F59" s="11" t="s">
        <v>201</v>
      </c>
      <c r="G59" s="10">
        <v>0</v>
      </c>
      <c r="H59" s="6" t="s">
        <v>7</v>
      </c>
    </row>
    <row r="60" spans="1:8" s="7" customFormat="1" ht="28.5" customHeight="1" x14ac:dyDescent="0.2">
      <c r="A60" s="88">
        <v>55</v>
      </c>
      <c r="B60" s="81" t="s">
        <v>99</v>
      </c>
      <c r="C60" s="82" t="s">
        <v>113</v>
      </c>
      <c r="D60" s="2" t="s">
        <v>177</v>
      </c>
      <c r="E60" s="3">
        <v>42423</v>
      </c>
      <c r="F60" s="11" t="s">
        <v>202</v>
      </c>
      <c r="G60" s="10">
        <v>232154</v>
      </c>
      <c r="H60" s="6" t="s">
        <v>105</v>
      </c>
    </row>
    <row r="61" spans="1:8" s="7" customFormat="1" ht="14.25" customHeight="1" x14ac:dyDescent="0.2">
      <c r="A61" s="89">
        <v>56</v>
      </c>
      <c r="B61" s="81" t="s">
        <v>99</v>
      </c>
      <c r="C61" s="82" t="s">
        <v>113</v>
      </c>
      <c r="D61" s="2" t="s">
        <v>153</v>
      </c>
      <c r="E61" s="3">
        <v>42423</v>
      </c>
      <c r="F61" s="11" t="s">
        <v>203</v>
      </c>
      <c r="G61" s="10">
        <v>2300</v>
      </c>
      <c r="H61" s="6" t="s">
        <v>10</v>
      </c>
    </row>
    <row r="62" spans="1:8" s="7" customFormat="1" ht="14.25" customHeight="1" x14ac:dyDescent="0.2">
      <c r="A62" s="88">
        <v>57</v>
      </c>
      <c r="B62" s="81" t="s">
        <v>99</v>
      </c>
      <c r="C62" s="82" t="s">
        <v>113</v>
      </c>
      <c r="D62" s="2" t="s">
        <v>224</v>
      </c>
      <c r="E62" s="3">
        <v>42458</v>
      </c>
      <c r="F62" s="11" t="s">
        <v>225</v>
      </c>
      <c r="G62" s="10">
        <v>0</v>
      </c>
      <c r="H62" s="6" t="s">
        <v>14</v>
      </c>
    </row>
    <row r="63" spans="1:8" s="7" customFormat="1" ht="14.25" customHeight="1" x14ac:dyDescent="0.2">
      <c r="A63" s="89">
        <v>58</v>
      </c>
      <c r="B63" s="81" t="s">
        <v>99</v>
      </c>
      <c r="C63" s="82" t="s">
        <v>113</v>
      </c>
      <c r="D63" s="9" t="s">
        <v>102</v>
      </c>
      <c r="E63" s="3">
        <v>42416</v>
      </c>
      <c r="F63" s="11" t="s">
        <v>178</v>
      </c>
      <c r="G63" s="10">
        <v>0</v>
      </c>
      <c r="H63" s="6" t="s">
        <v>18</v>
      </c>
    </row>
    <row r="64" spans="1:8" s="7" customFormat="1" ht="14.25" customHeight="1" x14ac:dyDescent="0.2">
      <c r="A64" s="101">
        <v>59</v>
      </c>
      <c r="B64" s="102" t="s">
        <v>99</v>
      </c>
      <c r="C64" s="103" t="s">
        <v>113</v>
      </c>
      <c r="D64" s="9" t="s">
        <v>216</v>
      </c>
      <c r="E64" s="3">
        <v>42444</v>
      </c>
      <c r="F64" s="11" t="s">
        <v>217</v>
      </c>
      <c r="G64" s="10">
        <v>295</v>
      </c>
      <c r="H64" s="6" t="s">
        <v>7</v>
      </c>
    </row>
    <row r="65" spans="1:8" s="7" customFormat="1" ht="14.25" customHeight="1" x14ac:dyDescent="0.2">
      <c r="A65" s="89">
        <v>60</v>
      </c>
      <c r="B65" s="81" t="s">
        <v>99</v>
      </c>
      <c r="C65" s="82" t="s">
        <v>113</v>
      </c>
      <c r="D65" s="2" t="s">
        <v>226</v>
      </c>
      <c r="E65" s="3">
        <v>42458</v>
      </c>
      <c r="F65" s="11" t="s">
        <v>227</v>
      </c>
      <c r="G65" s="10">
        <v>420447</v>
      </c>
      <c r="H65" s="6" t="s">
        <v>105</v>
      </c>
    </row>
    <row r="66" spans="1:8" s="7" customFormat="1" ht="14.25" customHeight="1" x14ac:dyDescent="0.2">
      <c r="A66" s="88">
        <v>61</v>
      </c>
      <c r="B66" s="81" t="s">
        <v>99</v>
      </c>
      <c r="C66" s="82" t="s">
        <v>113</v>
      </c>
      <c r="D66" s="9" t="s">
        <v>13</v>
      </c>
      <c r="E66" s="3">
        <v>42416</v>
      </c>
      <c r="F66" s="11" t="s">
        <v>179</v>
      </c>
      <c r="G66" s="10">
        <v>9616.9699999999993</v>
      </c>
      <c r="H66" s="6" t="s">
        <v>7</v>
      </c>
    </row>
    <row r="67" spans="1:8" s="7" customFormat="1" ht="14.25" customHeight="1" x14ac:dyDescent="0.2">
      <c r="A67" s="89">
        <v>62</v>
      </c>
      <c r="B67" s="81" t="s">
        <v>99</v>
      </c>
      <c r="C67" s="82" t="s">
        <v>113</v>
      </c>
      <c r="D67" s="9" t="s">
        <v>104</v>
      </c>
      <c r="E67" s="3">
        <v>42423</v>
      </c>
      <c r="F67" s="11" t="s">
        <v>204</v>
      </c>
      <c r="G67" s="10">
        <v>0</v>
      </c>
      <c r="H67" s="6" t="s">
        <v>100</v>
      </c>
    </row>
    <row r="68" spans="1:8" s="7" customFormat="1" ht="14.25" customHeight="1" x14ac:dyDescent="0.2">
      <c r="A68" s="88">
        <v>63</v>
      </c>
      <c r="B68" s="81" t="s">
        <v>99</v>
      </c>
      <c r="C68" s="82" t="s">
        <v>113</v>
      </c>
      <c r="D68" s="2" t="s">
        <v>128</v>
      </c>
      <c r="E68" s="3">
        <v>42430</v>
      </c>
      <c r="F68" s="11" t="s">
        <v>206</v>
      </c>
      <c r="G68" s="10">
        <v>0</v>
      </c>
      <c r="H68" s="6" t="s">
        <v>7</v>
      </c>
    </row>
    <row r="69" spans="1:8" s="7" customFormat="1" ht="14.25" customHeight="1" x14ac:dyDescent="0.2">
      <c r="A69" s="89">
        <v>64</v>
      </c>
      <c r="B69" s="81" t="s">
        <v>99</v>
      </c>
      <c r="C69" s="82" t="s">
        <v>113</v>
      </c>
      <c r="D69" s="9" t="s">
        <v>228</v>
      </c>
      <c r="E69" s="3">
        <v>42458</v>
      </c>
      <c r="F69" s="11" t="s">
        <v>229</v>
      </c>
      <c r="G69" s="10">
        <v>57.37</v>
      </c>
      <c r="H69" s="6" t="s">
        <v>11</v>
      </c>
    </row>
    <row r="70" spans="1:8" s="7" customFormat="1" ht="14.25" customHeight="1" x14ac:dyDescent="0.2">
      <c r="A70" s="88">
        <v>65</v>
      </c>
      <c r="B70" s="81" t="s">
        <v>99</v>
      </c>
      <c r="C70" s="82" t="s">
        <v>113</v>
      </c>
      <c r="D70" s="2" t="s">
        <v>230</v>
      </c>
      <c r="E70" s="3">
        <v>42458</v>
      </c>
      <c r="F70" s="11" t="s">
        <v>231</v>
      </c>
      <c r="G70" s="10">
        <v>0</v>
      </c>
      <c r="H70" s="6" t="s">
        <v>11</v>
      </c>
    </row>
    <row r="71" spans="1:8" s="7" customFormat="1" ht="14.25" customHeight="1" x14ac:dyDescent="0.2">
      <c r="A71" s="89">
        <v>66</v>
      </c>
      <c r="B71" s="81" t="s">
        <v>99</v>
      </c>
      <c r="C71" s="82" t="s">
        <v>113</v>
      </c>
      <c r="D71" s="2" t="s">
        <v>132</v>
      </c>
      <c r="E71" s="3">
        <v>42458</v>
      </c>
      <c r="F71" s="11" t="s">
        <v>232</v>
      </c>
      <c r="G71" s="10">
        <v>96.82</v>
      </c>
      <c r="H71" s="6" t="s">
        <v>11</v>
      </c>
    </row>
    <row r="72" spans="1:8" s="7" customFormat="1" ht="14.25" customHeight="1" x14ac:dyDescent="0.2">
      <c r="A72" s="88">
        <v>67</v>
      </c>
      <c r="B72" s="81" t="s">
        <v>99</v>
      </c>
      <c r="C72" s="82" t="s">
        <v>113</v>
      </c>
      <c r="D72" s="9" t="s">
        <v>13</v>
      </c>
      <c r="E72" s="3">
        <v>42430</v>
      </c>
      <c r="F72" s="11" t="s">
        <v>207</v>
      </c>
      <c r="G72" s="10">
        <v>8681.17</v>
      </c>
      <c r="H72" s="6" t="s">
        <v>7</v>
      </c>
    </row>
    <row r="73" spans="1:8" s="7" customFormat="1" ht="14.25" customHeight="1" x14ac:dyDescent="0.2">
      <c r="A73" s="89">
        <v>68</v>
      </c>
      <c r="B73" s="81" t="s">
        <v>99</v>
      </c>
      <c r="C73" s="82" t="s">
        <v>113</v>
      </c>
      <c r="D73" s="2" t="s">
        <v>208</v>
      </c>
      <c r="E73" s="3">
        <v>42430</v>
      </c>
      <c r="F73" s="11" t="s">
        <v>209</v>
      </c>
      <c r="G73" s="10">
        <v>0</v>
      </c>
      <c r="H73" s="6" t="s">
        <v>7</v>
      </c>
    </row>
    <row r="74" spans="1:8" s="7" customFormat="1" ht="14.25" customHeight="1" x14ac:dyDescent="0.2">
      <c r="A74" s="88">
        <v>69</v>
      </c>
      <c r="B74" s="81" t="s">
        <v>99</v>
      </c>
      <c r="C74" s="82" t="s">
        <v>113</v>
      </c>
      <c r="D74" s="9" t="s">
        <v>102</v>
      </c>
      <c r="E74" s="3">
        <v>42430</v>
      </c>
      <c r="F74" s="11" t="s">
        <v>210</v>
      </c>
      <c r="G74" s="10">
        <v>0</v>
      </c>
      <c r="H74" s="6" t="s">
        <v>18</v>
      </c>
    </row>
    <row r="75" spans="1:8" s="7" customFormat="1" ht="14.25" customHeight="1" x14ac:dyDescent="0.2">
      <c r="A75" s="89">
        <v>70</v>
      </c>
      <c r="B75" s="81" t="s">
        <v>99</v>
      </c>
      <c r="C75" s="82" t="s">
        <v>113</v>
      </c>
      <c r="D75" s="2" t="s">
        <v>233</v>
      </c>
      <c r="E75" s="3">
        <v>42458</v>
      </c>
      <c r="F75" s="11" t="s">
        <v>234</v>
      </c>
      <c r="G75" s="10">
        <v>6731.28</v>
      </c>
      <c r="H75" s="6" t="s">
        <v>9</v>
      </c>
    </row>
    <row r="76" spans="1:8" s="7" customFormat="1" ht="14.25" customHeight="1" x14ac:dyDescent="0.2">
      <c r="A76" s="88">
        <v>71</v>
      </c>
      <c r="B76" s="81" t="s">
        <v>99</v>
      </c>
      <c r="C76" s="82" t="s">
        <v>113</v>
      </c>
      <c r="D76" s="2" t="s">
        <v>151</v>
      </c>
      <c r="E76" s="3">
        <v>42458</v>
      </c>
      <c r="F76" s="11" t="s">
        <v>235</v>
      </c>
      <c r="G76" s="10">
        <v>8000</v>
      </c>
      <c r="H76" s="6" t="s">
        <v>11</v>
      </c>
    </row>
    <row r="77" spans="1:8" s="7" customFormat="1" ht="14.25" customHeight="1" x14ac:dyDescent="0.2">
      <c r="A77" s="89">
        <v>72</v>
      </c>
      <c r="B77" s="81" t="s">
        <v>99</v>
      </c>
      <c r="C77" s="82" t="s">
        <v>113</v>
      </c>
      <c r="D77" s="2" t="s">
        <v>224</v>
      </c>
      <c r="E77" s="3">
        <v>42458</v>
      </c>
      <c r="F77" s="11" t="s">
        <v>236</v>
      </c>
      <c r="G77" s="10">
        <v>0</v>
      </c>
      <c r="H77" s="6" t="s">
        <v>14</v>
      </c>
    </row>
    <row r="78" spans="1:8" s="7" customFormat="1" ht="14.25" customHeight="1" x14ac:dyDescent="0.2">
      <c r="A78" s="88">
        <v>73</v>
      </c>
      <c r="B78" s="81" t="s">
        <v>99</v>
      </c>
      <c r="C78" s="82" t="s">
        <v>113</v>
      </c>
      <c r="D78" s="9" t="s">
        <v>237</v>
      </c>
      <c r="E78" s="3">
        <v>42458</v>
      </c>
      <c r="F78" s="11" t="s">
        <v>238</v>
      </c>
      <c r="G78" s="10">
        <v>7000</v>
      </c>
      <c r="H78" s="6" t="s">
        <v>14</v>
      </c>
    </row>
    <row r="79" spans="1:8" s="7" customFormat="1" ht="14.25" customHeight="1" x14ac:dyDescent="0.2">
      <c r="A79" s="89">
        <v>74</v>
      </c>
      <c r="B79" s="81" t="s">
        <v>99</v>
      </c>
      <c r="C79" s="82" t="s">
        <v>113</v>
      </c>
      <c r="D79" s="9" t="s">
        <v>240</v>
      </c>
      <c r="E79" s="3">
        <v>42458</v>
      </c>
      <c r="F79" s="11" t="s">
        <v>239</v>
      </c>
      <c r="G79" s="10">
        <v>0</v>
      </c>
      <c r="H79" s="6" t="s">
        <v>7</v>
      </c>
    </row>
    <row r="80" spans="1:8" s="7" customFormat="1" ht="14.25" customHeight="1" x14ac:dyDescent="0.2">
      <c r="A80" s="88">
        <v>75</v>
      </c>
      <c r="B80" s="81" t="s">
        <v>99</v>
      </c>
      <c r="C80" s="82" t="s">
        <v>113</v>
      </c>
      <c r="D80" s="9" t="s">
        <v>101</v>
      </c>
      <c r="E80" s="3">
        <v>42458</v>
      </c>
      <c r="F80" s="11" t="s">
        <v>241</v>
      </c>
      <c r="G80" s="10">
        <v>0</v>
      </c>
      <c r="H80" s="6" t="s">
        <v>11</v>
      </c>
    </row>
    <row r="81" spans="1:8" s="7" customFormat="1" ht="14.25" customHeight="1" x14ac:dyDescent="0.2">
      <c r="A81" s="89">
        <v>76</v>
      </c>
      <c r="B81" s="81" t="s">
        <v>99</v>
      </c>
      <c r="C81" s="82" t="s">
        <v>113</v>
      </c>
      <c r="D81" s="9" t="s">
        <v>243</v>
      </c>
      <c r="E81" s="3">
        <v>42458</v>
      </c>
      <c r="F81" s="11" t="s">
        <v>242</v>
      </c>
      <c r="G81" s="10">
        <v>0</v>
      </c>
      <c r="H81" s="6" t="s">
        <v>14</v>
      </c>
    </row>
    <row r="82" spans="1:8" s="7" customFormat="1" ht="14.25" customHeight="1" x14ac:dyDescent="0.2">
      <c r="A82" s="88">
        <v>77</v>
      </c>
      <c r="B82" s="81" t="s">
        <v>99</v>
      </c>
      <c r="C82" s="82" t="s">
        <v>113</v>
      </c>
      <c r="D82" s="9" t="s">
        <v>211</v>
      </c>
      <c r="E82" s="3">
        <v>42430</v>
      </c>
      <c r="F82" s="11" t="s">
        <v>212</v>
      </c>
      <c r="G82" s="10">
        <v>1.21</v>
      </c>
      <c r="H82" s="6" t="s">
        <v>8</v>
      </c>
    </row>
    <row r="83" spans="1:8" s="7" customFormat="1" ht="14.25" customHeight="1" x14ac:dyDescent="0.2">
      <c r="A83" s="89">
        <v>78</v>
      </c>
      <c r="B83" s="81" t="s">
        <v>99</v>
      </c>
      <c r="C83" s="82" t="s">
        <v>113</v>
      </c>
      <c r="D83" s="9" t="s">
        <v>94</v>
      </c>
      <c r="E83" s="3">
        <v>42430</v>
      </c>
      <c r="F83" s="11" t="s">
        <v>213</v>
      </c>
      <c r="G83" s="10">
        <v>1476.2</v>
      </c>
      <c r="H83" s="6" t="s">
        <v>16</v>
      </c>
    </row>
    <row r="84" spans="1:8" s="7" customFormat="1" ht="14.25" customHeight="1" x14ac:dyDescent="0.2">
      <c r="A84" s="88">
        <v>79</v>
      </c>
      <c r="B84" s="81" t="s">
        <v>99</v>
      </c>
      <c r="C84" s="82" t="s">
        <v>113</v>
      </c>
      <c r="D84" s="2" t="s">
        <v>214</v>
      </c>
      <c r="E84" s="3">
        <v>42430</v>
      </c>
      <c r="F84" s="11" t="s">
        <v>215</v>
      </c>
      <c r="G84" s="10">
        <v>0</v>
      </c>
      <c r="H84" s="6" t="s">
        <v>10</v>
      </c>
    </row>
    <row r="85" spans="1:8" s="7" customFormat="1" ht="14.25" customHeight="1" x14ac:dyDescent="0.2">
      <c r="A85" s="89">
        <v>80</v>
      </c>
      <c r="B85" s="81" t="s">
        <v>99</v>
      </c>
      <c r="C85" s="82" t="s">
        <v>113</v>
      </c>
      <c r="D85" s="9" t="s">
        <v>247</v>
      </c>
      <c r="E85" s="3">
        <v>42458</v>
      </c>
      <c r="F85" s="11" t="s">
        <v>244</v>
      </c>
      <c r="G85" s="10">
        <v>0</v>
      </c>
      <c r="H85" s="6" t="s">
        <v>10</v>
      </c>
    </row>
    <row r="86" spans="1:8" s="7" customFormat="1" ht="14.25" customHeight="1" x14ac:dyDescent="0.2">
      <c r="A86" s="88">
        <v>81</v>
      </c>
      <c r="B86" s="81" t="s">
        <v>99</v>
      </c>
      <c r="C86" s="82" t="s">
        <v>113</v>
      </c>
      <c r="D86" s="2" t="s">
        <v>153</v>
      </c>
      <c r="E86" s="3">
        <v>42458</v>
      </c>
      <c r="F86" s="11" t="s">
        <v>245</v>
      </c>
      <c r="G86" s="10">
        <v>200</v>
      </c>
      <c r="H86" s="6" t="s">
        <v>10</v>
      </c>
    </row>
    <row r="87" spans="1:8" s="7" customFormat="1" ht="14.25" customHeight="1" x14ac:dyDescent="0.2">
      <c r="A87" s="89">
        <v>82</v>
      </c>
      <c r="B87" s="81" t="s">
        <v>99</v>
      </c>
      <c r="C87" s="82" t="s">
        <v>113</v>
      </c>
      <c r="D87" s="9" t="s">
        <v>102</v>
      </c>
      <c r="E87" s="3">
        <v>42458</v>
      </c>
      <c r="F87" s="11" t="s">
        <v>246</v>
      </c>
      <c r="G87" s="10">
        <v>0</v>
      </c>
      <c r="H87" s="6" t="s">
        <v>18</v>
      </c>
    </row>
    <row r="88" spans="1:8" s="7" customFormat="1" ht="14.25" customHeight="1" x14ac:dyDescent="0.2">
      <c r="A88" s="88">
        <v>83</v>
      </c>
      <c r="B88" s="81" t="s">
        <v>99</v>
      </c>
      <c r="C88" s="82" t="s">
        <v>113</v>
      </c>
      <c r="D88" s="9" t="s">
        <v>248</v>
      </c>
      <c r="E88" s="3">
        <v>42458</v>
      </c>
      <c r="F88" s="11" t="s">
        <v>249</v>
      </c>
      <c r="G88" s="10">
        <v>0</v>
      </c>
      <c r="H88" s="6" t="s">
        <v>8</v>
      </c>
    </row>
    <row r="89" spans="1:8" s="7" customFormat="1" ht="14.25" customHeight="1" x14ac:dyDescent="0.2">
      <c r="A89" s="89">
        <v>84</v>
      </c>
      <c r="B89" s="81" t="s">
        <v>99</v>
      </c>
      <c r="C89" s="82" t="s">
        <v>113</v>
      </c>
      <c r="D89" s="2" t="s">
        <v>250</v>
      </c>
      <c r="E89" s="3">
        <v>42458</v>
      </c>
      <c r="F89" s="11" t="s">
        <v>251</v>
      </c>
      <c r="G89" s="10">
        <v>500</v>
      </c>
      <c r="H89" s="6" t="s">
        <v>9</v>
      </c>
    </row>
    <row r="90" spans="1:8" s="7" customFormat="1" ht="14.25" customHeight="1" x14ac:dyDescent="0.2">
      <c r="A90" s="88">
        <v>85</v>
      </c>
      <c r="B90" s="81" t="s">
        <v>99</v>
      </c>
      <c r="C90" s="82" t="s">
        <v>113</v>
      </c>
      <c r="D90" s="9" t="s">
        <v>252</v>
      </c>
      <c r="E90" s="3">
        <v>42458</v>
      </c>
      <c r="F90" s="11" t="s">
        <v>253</v>
      </c>
      <c r="G90" s="10">
        <v>724.55</v>
      </c>
      <c r="H90" s="6" t="s">
        <v>18</v>
      </c>
    </row>
    <row r="91" spans="1:8" s="7" customFormat="1" ht="14.25" customHeight="1" x14ac:dyDescent="0.2">
      <c r="A91" s="89">
        <v>86</v>
      </c>
      <c r="B91" s="81" t="s">
        <v>99</v>
      </c>
      <c r="C91" s="82" t="s">
        <v>113</v>
      </c>
      <c r="D91" s="9" t="s">
        <v>98</v>
      </c>
      <c r="E91" s="3">
        <v>42458</v>
      </c>
      <c r="F91" s="11" t="s">
        <v>254</v>
      </c>
      <c r="G91" s="10">
        <v>0</v>
      </c>
      <c r="H91" s="6" t="s">
        <v>7</v>
      </c>
    </row>
    <row r="92" spans="1:8" s="7" customFormat="1" ht="14.25" customHeight="1" x14ac:dyDescent="0.2">
      <c r="A92" s="88">
        <v>87</v>
      </c>
      <c r="B92" s="81" t="s">
        <v>99</v>
      </c>
      <c r="C92" s="82" t="s">
        <v>113</v>
      </c>
      <c r="D92" s="2" t="s">
        <v>128</v>
      </c>
      <c r="E92" s="3">
        <v>42444</v>
      </c>
      <c r="F92" s="11" t="s">
        <v>218</v>
      </c>
      <c r="G92" s="10">
        <v>0</v>
      </c>
      <c r="H92" s="6" t="s">
        <v>7</v>
      </c>
    </row>
    <row r="93" spans="1:8" s="7" customFormat="1" ht="14.25" customHeight="1" x14ac:dyDescent="0.2">
      <c r="A93" s="89">
        <v>88</v>
      </c>
      <c r="B93" s="81" t="s">
        <v>99</v>
      </c>
      <c r="C93" s="82" t="s">
        <v>113</v>
      </c>
      <c r="D93" s="2" t="s">
        <v>167</v>
      </c>
      <c r="E93" s="3">
        <v>42458</v>
      </c>
      <c r="F93" s="11" t="s">
        <v>255</v>
      </c>
      <c r="G93" s="10">
        <v>301.2</v>
      </c>
      <c r="H93" s="6" t="s">
        <v>7</v>
      </c>
    </row>
    <row r="94" spans="1:8" s="7" customFormat="1" ht="14.25" customHeight="1" x14ac:dyDescent="0.2">
      <c r="A94" s="88">
        <v>89</v>
      </c>
      <c r="B94" s="81" t="s">
        <v>99</v>
      </c>
      <c r="C94" s="82" t="s">
        <v>113</v>
      </c>
      <c r="D94" s="9" t="s">
        <v>256</v>
      </c>
      <c r="E94" s="3">
        <v>42458</v>
      </c>
      <c r="F94" s="11" t="s">
        <v>257</v>
      </c>
      <c r="G94" s="10">
        <v>715.65</v>
      </c>
      <c r="H94" s="6" t="s">
        <v>14</v>
      </c>
    </row>
    <row r="95" spans="1:8" s="7" customFormat="1" ht="14.25" customHeight="1" x14ac:dyDescent="0.2">
      <c r="A95" s="89">
        <v>90</v>
      </c>
      <c r="B95" s="81" t="s">
        <v>99</v>
      </c>
      <c r="C95" s="82" t="s">
        <v>113</v>
      </c>
      <c r="D95" s="9" t="s">
        <v>92</v>
      </c>
      <c r="E95" s="3">
        <v>42458</v>
      </c>
      <c r="F95" s="11" t="s">
        <v>258</v>
      </c>
      <c r="G95" s="10">
        <v>0</v>
      </c>
      <c r="H95" s="6" t="s">
        <v>10</v>
      </c>
    </row>
    <row r="96" spans="1:8" s="7" customFormat="1" ht="14.25" customHeight="1" x14ac:dyDescent="0.2">
      <c r="A96" s="88">
        <v>91</v>
      </c>
      <c r="B96" s="81" t="s">
        <v>99</v>
      </c>
      <c r="C96" s="82" t="s">
        <v>113</v>
      </c>
      <c r="D96" s="9" t="s">
        <v>259</v>
      </c>
      <c r="E96" s="3">
        <v>42458</v>
      </c>
      <c r="F96" s="11" t="s">
        <v>260</v>
      </c>
      <c r="G96" s="10">
        <v>0</v>
      </c>
      <c r="H96" s="6" t="s">
        <v>7</v>
      </c>
    </row>
    <row r="97" spans="1:8" s="7" customFormat="1" ht="14.25" customHeight="1" x14ac:dyDescent="0.2">
      <c r="A97" s="89">
        <v>92</v>
      </c>
      <c r="B97" s="81" t="s">
        <v>99</v>
      </c>
      <c r="C97" s="82" t="s">
        <v>113</v>
      </c>
      <c r="D97" s="9" t="s">
        <v>93</v>
      </c>
      <c r="E97" s="3">
        <v>42458</v>
      </c>
      <c r="F97" s="11" t="s">
        <v>261</v>
      </c>
      <c r="G97" s="10">
        <v>0</v>
      </c>
      <c r="H97" s="6" t="s">
        <v>8</v>
      </c>
    </row>
    <row r="98" spans="1:8" s="7" customFormat="1" ht="14.25" customHeight="1" x14ac:dyDescent="0.2">
      <c r="A98" s="88">
        <v>93</v>
      </c>
      <c r="B98" s="81" t="s">
        <v>99</v>
      </c>
      <c r="C98" s="82" t="s">
        <v>113</v>
      </c>
      <c r="D98" s="9" t="s">
        <v>13</v>
      </c>
      <c r="E98" s="3">
        <v>42444</v>
      </c>
      <c r="F98" s="11" t="s">
        <v>219</v>
      </c>
      <c r="G98" s="10">
        <v>5564.14</v>
      </c>
      <c r="H98" s="6" t="s">
        <v>7</v>
      </c>
    </row>
    <row r="99" spans="1:8" s="7" customFormat="1" ht="14.25" customHeight="1" x14ac:dyDescent="0.2">
      <c r="A99" s="89">
        <v>94</v>
      </c>
      <c r="B99" s="81" t="s">
        <v>99</v>
      </c>
      <c r="C99" s="82" t="s">
        <v>113</v>
      </c>
      <c r="D99" s="9" t="s">
        <v>220</v>
      </c>
      <c r="E99" s="3">
        <v>42444</v>
      </c>
      <c r="F99" s="11" t="s">
        <v>221</v>
      </c>
      <c r="G99" s="10">
        <v>-240.43</v>
      </c>
      <c r="H99" s="6" t="s">
        <v>7</v>
      </c>
    </row>
    <row r="100" spans="1:8" s="7" customFormat="1" ht="14.25" customHeight="1" x14ac:dyDescent="0.2">
      <c r="A100" s="88">
        <v>95</v>
      </c>
      <c r="B100" s="81" t="s">
        <v>99</v>
      </c>
      <c r="C100" s="82" t="s">
        <v>113</v>
      </c>
      <c r="D100" s="9" t="s">
        <v>248</v>
      </c>
      <c r="E100" s="3">
        <v>42458</v>
      </c>
      <c r="F100" s="11" t="s">
        <v>262</v>
      </c>
      <c r="G100" s="10">
        <v>0</v>
      </c>
      <c r="H100" s="6" t="s">
        <v>8</v>
      </c>
    </row>
    <row r="101" spans="1:8" s="7" customFormat="1" ht="14.25" customHeight="1" x14ac:dyDescent="0.2">
      <c r="A101" s="89">
        <v>96</v>
      </c>
      <c r="B101" s="81" t="s">
        <v>99</v>
      </c>
      <c r="C101" s="82" t="s">
        <v>113</v>
      </c>
      <c r="D101" s="9" t="s">
        <v>263</v>
      </c>
      <c r="E101" s="3">
        <v>42458</v>
      </c>
      <c r="F101" s="11" t="s">
        <v>264</v>
      </c>
      <c r="G101" s="10">
        <v>0</v>
      </c>
      <c r="H101" s="6" t="s">
        <v>11</v>
      </c>
    </row>
    <row r="102" spans="1:8" s="7" customFormat="1" ht="14.25" customHeight="1" x14ac:dyDescent="0.2">
      <c r="A102" s="88">
        <v>97</v>
      </c>
      <c r="B102" s="81" t="s">
        <v>99</v>
      </c>
      <c r="C102" s="82" t="s">
        <v>113</v>
      </c>
      <c r="D102" s="9" t="s">
        <v>265</v>
      </c>
      <c r="E102" s="3">
        <v>42458</v>
      </c>
      <c r="F102" s="11" t="s">
        <v>266</v>
      </c>
      <c r="G102" s="10">
        <v>2339.5</v>
      </c>
      <c r="H102" s="6" t="s">
        <v>15</v>
      </c>
    </row>
    <row r="103" spans="1:8" s="7" customFormat="1" ht="14.25" customHeight="1" x14ac:dyDescent="0.2">
      <c r="A103" s="89">
        <v>98</v>
      </c>
      <c r="B103" s="81" t="s">
        <v>99</v>
      </c>
      <c r="C103" s="82" t="s">
        <v>113</v>
      </c>
      <c r="D103" s="9" t="s">
        <v>265</v>
      </c>
      <c r="E103" s="3">
        <v>42458</v>
      </c>
      <c r="F103" s="11" t="s">
        <v>267</v>
      </c>
      <c r="G103" s="10">
        <v>648.99</v>
      </c>
      <c r="H103" s="6" t="s">
        <v>15</v>
      </c>
    </row>
    <row r="104" spans="1:8" s="7" customFormat="1" ht="14.25" customHeight="1" x14ac:dyDescent="0.2">
      <c r="A104" s="88">
        <v>99</v>
      </c>
      <c r="B104" s="81" t="s">
        <v>99</v>
      </c>
      <c r="C104" s="82" t="s">
        <v>113</v>
      </c>
      <c r="D104" s="9" t="s">
        <v>104</v>
      </c>
      <c r="E104" s="3">
        <v>42458</v>
      </c>
      <c r="F104" s="11" t="s">
        <v>268</v>
      </c>
      <c r="G104" s="10">
        <v>0</v>
      </c>
      <c r="H104" s="6" t="s">
        <v>100</v>
      </c>
    </row>
    <row r="105" spans="1:8" s="7" customFormat="1" ht="14.25" customHeight="1" x14ac:dyDescent="0.2">
      <c r="A105" s="89">
        <v>100</v>
      </c>
      <c r="B105" s="81" t="s">
        <v>99</v>
      </c>
      <c r="C105" s="82" t="s">
        <v>113</v>
      </c>
      <c r="D105" s="2" t="s">
        <v>224</v>
      </c>
      <c r="E105" s="3">
        <v>42458</v>
      </c>
      <c r="F105" s="11" t="s">
        <v>269</v>
      </c>
      <c r="G105" s="10">
        <v>0</v>
      </c>
      <c r="H105" s="6" t="s">
        <v>14</v>
      </c>
    </row>
    <row r="106" spans="1:8" s="7" customFormat="1" ht="14.25" customHeight="1" x14ac:dyDescent="0.2">
      <c r="A106" s="88">
        <v>101</v>
      </c>
      <c r="B106" s="81" t="s">
        <v>99</v>
      </c>
      <c r="C106" s="82" t="s">
        <v>113</v>
      </c>
      <c r="D106" s="9" t="s">
        <v>248</v>
      </c>
      <c r="E106" s="3">
        <v>42458</v>
      </c>
      <c r="F106" s="11" t="s">
        <v>270</v>
      </c>
      <c r="G106" s="10">
        <v>0</v>
      </c>
      <c r="H106" s="6" t="s">
        <v>8</v>
      </c>
    </row>
    <row r="107" spans="1:8" s="7" customFormat="1" ht="14.25" customHeight="1" x14ac:dyDescent="0.2">
      <c r="A107" s="89">
        <v>102</v>
      </c>
      <c r="B107" s="81" t="s">
        <v>99</v>
      </c>
      <c r="C107" s="82" t="s">
        <v>113</v>
      </c>
      <c r="D107" s="2" t="s">
        <v>271</v>
      </c>
      <c r="E107" s="3">
        <v>42458</v>
      </c>
      <c r="F107" s="11" t="s">
        <v>272</v>
      </c>
      <c r="G107" s="10">
        <v>0</v>
      </c>
      <c r="H107" s="6" t="s">
        <v>16</v>
      </c>
    </row>
    <row r="108" spans="1:8" s="7" customFormat="1" ht="14.25" customHeight="1" x14ac:dyDescent="0.2">
      <c r="A108" s="89">
        <v>103</v>
      </c>
      <c r="B108" s="81" t="s">
        <v>99</v>
      </c>
      <c r="C108" s="82" t="s">
        <v>113</v>
      </c>
      <c r="D108" s="9" t="s">
        <v>273</v>
      </c>
      <c r="E108" s="3">
        <v>42486</v>
      </c>
      <c r="F108" s="11" t="s">
        <v>298</v>
      </c>
      <c r="G108" s="10">
        <v>636.21</v>
      </c>
      <c r="H108" s="6" t="s">
        <v>16</v>
      </c>
    </row>
    <row r="109" spans="1:8" s="7" customFormat="1" ht="14.25" customHeight="1" x14ac:dyDescent="0.2">
      <c r="A109" s="88">
        <v>104</v>
      </c>
      <c r="B109" s="81" t="s">
        <v>99</v>
      </c>
      <c r="C109" s="82" t="s">
        <v>113</v>
      </c>
      <c r="D109" s="9" t="s">
        <v>91</v>
      </c>
      <c r="E109" s="3">
        <v>42465</v>
      </c>
      <c r="F109" s="11" t="s">
        <v>274</v>
      </c>
      <c r="G109" s="10">
        <v>536.99</v>
      </c>
      <c r="H109" s="6" t="s">
        <v>16</v>
      </c>
    </row>
    <row r="110" spans="1:8" s="7" customFormat="1" ht="28.5" customHeight="1" x14ac:dyDescent="0.2">
      <c r="A110" s="89">
        <v>105</v>
      </c>
      <c r="B110" s="81" t="s">
        <v>99</v>
      </c>
      <c r="C110" s="82" t="s">
        <v>113</v>
      </c>
      <c r="D110" s="2" t="s">
        <v>275</v>
      </c>
      <c r="E110" s="3">
        <v>42465</v>
      </c>
      <c r="F110" s="11" t="s">
        <v>276</v>
      </c>
      <c r="G110" s="10">
        <v>2065.92</v>
      </c>
      <c r="H110" s="6" t="s">
        <v>105</v>
      </c>
    </row>
    <row r="111" spans="1:8" s="7" customFormat="1" ht="14.25" customHeight="1" x14ac:dyDescent="0.2">
      <c r="A111" s="89">
        <v>106</v>
      </c>
      <c r="B111" s="81" t="s">
        <v>99</v>
      </c>
      <c r="C111" s="82" t="s">
        <v>113</v>
      </c>
      <c r="D111" s="2" t="s">
        <v>223</v>
      </c>
      <c r="E111" s="3">
        <v>42450</v>
      </c>
      <c r="F111" s="11" t="s">
        <v>222</v>
      </c>
      <c r="G111" s="10">
        <v>0</v>
      </c>
      <c r="H111" s="6" t="s">
        <v>7</v>
      </c>
    </row>
    <row r="112" spans="1:8" s="7" customFormat="1" ht="14.25" customHeight="1" x14ac:dyDescent="0.2">
      <c r="A112" s="89">
        <v>107</v>
      </c>
      <c r="B112" s="81" t="s">
        <v>99</v>
      </c>
      <c r="C112" s="82" t="s">
        <v>113</v>
      </c>
      <c r="D112" s="9" t="s">
        <v>98</v>
      </c>
      <c r="E112" s="3">
        <v>42465</v>
      </c>
      <c r="F112" s="11" t="s">
        <v>277</v>
      </c>
      <c r="G112" s="10">
        <v>0</v>
      </c>
      <c r="H112" s="6" t="s">
        <v>7</v>
      </c>
    </row>
    <row r="113" spans="1:8" s="7" customFormat="1" ht="14.25" customHeight="1" x14ac:dyDescent="0.2">
      <c r="A113" s="89">
        <v>108</v>
      </c>
      <c r="B113" s="81" t="s">
        <v>99</v>
      </c>
      <c r="C113" s="82" t="s">
        <v>113</v>
      </c>
      <c r="D113" s="9" t="s">
        <v>284</v>
      </c>
      <c r="E113" s="3">
        <v>42486</v>
      </c>
      <c r="F113" s="11" t="s">
        <v>299</v>
      </c>
      <c r="G113" s="10">
        <v>0</v>
      </c>
      <c r="H113" s="6" t="s">
        <v>8</v>
      </c>
    </row>
    <row r="114" spans="1:8" s="7" customFormat="1" ht="14.25" customHeight="1" x14ac:dyDescent="0.2">
      <c r="A114" s="89">
        <v>109</v>
      </c>
      <c r="B114" s="81" t="s">
        <v>99</v>
      </c>
      <c r="C114" s="82" t="s">
        <v>113</v>
      </c>
      <c r="D114" s="9" t="s">
        <v>286</v>
      </c>
      <c r="E114" s="3">
        <v>42486</v>
      </c>
      <c r="F114" s="11" t="s">
        <v>300</v>
      </c>
      <c r="G114" s="10">
        <v>0</v>
      </c>
      <c r="H114" s="6" t="s">
        <v>7</v>
      </c>
    </row>
    <row r="115" spans="1:8" s="7" customFormat="1" ht="14.25" customHeight="1" x14ac:dyDescent="0.2">
      <c r="A115" s="89">
        <v>110</v>
      </c>
      <c r="B115" s="81" t="s">
        <v>99</v>
      </c>
      <c r="C115" s="82" t="s">
        <v>113</v>
      </c>
      <c r="D115" s="9" t="s">
        <v>287</v>
      </c>
      <c r="E115" s="3">
        <v>42486</v>
      </c>
      <c r="F115" s="11" t="s">
        <v>301</v>
      </c>
      <c r="G115" s="10">
        <v>0</v>
      </c>
      <c r="H115" s="6" t="s">
        <v>7</v>
      </c>
    </row>
    <row r="116" spans="1:8" s="7" customFormat="1" ht="14.25" customHeight="1" x14ac:dyDescent="0.2">
      <c r="A116" s="89">
        <v>111</v>
      </c>
      <c r="B116" s="81" t="s">
        <v>99</v>
      </c>
      <c r="C116" s="82" t="s">
        <v>113</v>
      </c>
      <c r="D116" s="9" t="s">
        <v>288</v>
      </c>
      <c r="E116" s="3">
        <v>42486</v>
      </c>
      <c r="F116" s="11" t="s">
        <v>302</v>
      </c>
      <c r="G116" s="10">
        <v>258.39999999999998</v>
      </c>
      <c r="H116" s="6" t="s">
        <v>7</v>
      </c>
    </row>
    <row r="117" spans="1:8" s="7" customFormat="1" ht="14.25" customHeight="1" x14ac:dyDescent="0.2">
      <c r="A117" s="89">
        <v>112</v>
      </c>
      <c r="B117" s="81" t="s">
        <v>99</v>
      </c>
      <c r="C117" s="82" t="s">
        <v>113</v>
      </c>
      <c r="D117" s="9" t="s">
        <v>93</v>
      </c>
      <c r="E117" s="3">
        <v>42486</v>
      </c>
      <c r="F117" s="11" t="s">
        <v>303</v>
      </c>
      <c r="G117" s="10">
        <v>0</v>
      </c>
      <c r="H117" s="6" t="s">
        <v>8</v>
      </c>
    </row>
    <row r="118" spans="1:8" s="7" customFormat="1" ht="14.25" customHeight="1" x14ac:dyDescent="0.2">
      <c r="A118" s="89">
        <v>113</v>
      </c>
      <c r="B118" s="81" t="s">
        <v>99</v>
      </c>
      <c r="C118" s="82" t="s">
        <v>113</v>
      </c>
      <c r="D118" s="9" t="s">
        <v>13</v>
      </c>
      <c r="E118" s="3">
        <v>42465</v>
      </c>
      <c r="F118" s="11" t="s">
        <v>278</v>
      </c>
      <c r="G118" s="10">
        <v>1410.21</v>
      </c>
      <c r="H118" s="6" t="s">
        <v>7</v>
      </c>
    </row>
    <row r="119" spans="1:8" s="7" customFormat="1" ht="14.25" customHeight="1" x14ac:dyDescent="0.2">
      <c r="A119" s="89">
        <v>114</v>
      </c>
      <c r="B119" s="81" t="s">
        <v>99</v>
      </c>
      <c r="C119" s="82" t="s">
        <v>113</v>
      </c>
      <c r="D119" s="9" t="s">
        <v>102</v>
      </c>
      <c r="E119" s="3">
        <v>42465</v>
      </c>
      <c r="F119" s="11" t="s">
        <v>279</v>
      </c>
      <c r="G119" s="10">
        <v>0</v>
      </c>
      <c r="H119" s="6" t="s">
        <v>18</v>
      </c>
    </row>
    <row r="120" spans="1:8" s="7" customFormat="1" ht="14.25" customHeight="1" x14ac:dyDescent="0.2">
      <c r="A120" s="89">
        <v>115</v>
      </c>
      <c r="B120" s="81" t="s">
        <v>99</v>
      </c>
      <c r="C120" s="82" t="s">
        <v>113</v>
      </c>
      <c r="D120" s="9" t="s">
        <v>102</v>
      </c>
      <c r="E120" s="3">
        <v>42486</v>
      </c>
      <c r="F120" s="11" t="s">
        <v>304</v>
      </c>
      <c r="G120" s="10">
        <v>0</v>
      </c>
      <c r="H120" s="6" t="s">
        <v>18</v>
      </c>
    </row>
    <row r="121" spans="1:8" s="7" customFormat="1" ht="14.25" customHeight="1" x14ac:dyDescent="0.2">
      <c r="A121" s="89">
        <v>116</v>
      </c>
      <c r="B121" s="81" t="s">
        <v>99</v>
      </c>
      <c r="C121" s="82" t="s">
        <v>113</v>
      </c>
      <c r="D121" s="9" t="s">
        <v>87</v>
      </c>
      <c r="E121" s="3">
        <v>42486</v>
      </c>
      <c r="F121" s="11" t="s">
        <v>305</v>
      </c>
      <c r="G121" s="10">
        <v>0</v>
      </c>
      <c r="H121" s="6" t="s">
        <v>11</v>
      </c>
    </row>
    <row r="122" spans="1:8" s="7" customFormat="1" ht="14.25" customHeight="1" x14ac:dyDescent="0.2">
      <c r="A122" s="89">
        <v>117</v>
      </c>
      <c r="B122" s="81" t="s">
        <v>99</v>
      </c>
      <c r="C122" s="82" t="s">
        <v>113</v>
      </c>
      <c r="D122" s="9" t="s">
        <v>289</v>
      </c>
      <c r="E122" s="3">
        <v>42486</v>
      </c>
      <c r="F122" s="11" t="s">
        <v>306</v>
      </c>
      <c r="G122" s="10">
        <v>0</v>
      </c>
      <c r="H122" s="6" t="s">
        <v>8</v>
      </c>
    </row>
    <row r="123" spans="1:8" s="7" customFormat="1" ht="14.25" customHeight="1" x14ac:dyDescent="0.2">
      <c r="A123" s="89">
        <v>118</v>
      </c>
      <c r="B123" s="81" t="s">
        <v>99</v>
      </c>
      <c r="C123" s="82" t="s">
        <v>113</v>
      </c>
      <c r="D123" s="9" t="s">
        <v>290</v>
      </c>
      <c r="E123" s="3">
        <v>42486</v>
      </c>
      <c r="F123" s="11" t="s">
        <v>307</v>
      </c>
      <c r="G123" s="10">
        <v>0</v>
      </c>
      <c r="H123" s="6" t="s">
        <v>8</v>
      </c>
    </row>
    <row r="124" spans="1:8" s="7" customFormat="1" ht="28.5" customHeight="1" x14ac:dyDescent="0.2">
      <c r="A124" s="89">
        <v>119</v>
      </c>
      <c r="B124" s="81" t="s">
        <v>99</v>
      </c>
      <c r="C124" s="82" t="s">
        <v>113</v>
      </c>
      <c r="D124" s="2" t="s">
        <v>291</v>
      </c>
      <c r="E124" s="3">
        <v>42486</v>
      </c>
      <c r="F124" s="11" t="s">
        <v>308</v>
      </c>
      <c r="G124" s="10">
        <v>2651.64</v>
      </c>
      <c r="H124" s="6" t="s">
        <v>14</v>
      </c>
    </row>
    <row r="125" spans="1:8" s="7" customFormat="1" ht="14.25" customHeight="1" x14ac:dyDescent="0.2">
      <c r="A125" s="89">
        <v>120</v>
      </c>
      <c r="B125" s="81" t="s">
        <v>99</v>
      </c>
      <c r="C125" s="82" t="s">
        <v>113</v>
      </c>
      <c r="D125" s="9" t="s">
        <v>292</v>
      </c>
      <c r="E125" s="3">
        <v>42486</v>
      </c>
      <c r="F125" s="11" t="s">
        <v>309</v>
      </c>
      <c r="G125" s="10">
        <v>0</v>
      </c>
      <c r="H125" s="6" t="s">
        <v>18</v>
      </c>
    </row>
    <row r="126" spans="1:8" s="7" customFormat="1" ht="14.25" customHeight="1" x14ac:dyDescent="0.2">
      <c r="A126" s="89">
        <v>121</v>
      </c>
      <c r="B126" s="81" t="s">
        <v>99</v>
      </c>
      <c r="C126" s="82" t="s">
        <v>113</v>
      </c>
      <c r="D126" s="2" t="s">
        <v>151</v>
      </c>
      <c r="E126" s="3">
        <v>42486</v>
      </c>
      <c r="F126" s="11" t="s">
        <v>310</v>
      </c>
      <c r="G126" s="10">
        <v>1064</v>
      </c>
      <c r="H126" s="6" t="s">
        <v>15</v>
      </c>
    </row>
    <row r="127" spans="1:8" s="7" customFormat="1" ht="14.25" customHeight="1" x14ac:dyDescent="0.2">
      <c r="A127" s="89">
        <v>122</v>
      </c>
      <c r="B127" s="81" t="s">
        <v>99</v>
      </c>
      <c r="C127" s="82" t="s">
        <v>113</v>
      </c>
      <c r="D127" s="9" t="s">
        <v>293</v>
      </c>
      <c r="E127" s="3">
        <v>42486</v>
      </c>
      <c r="F127" s="11" t="s">
        <v>311</v>
      </c>
      <c r="G127" s="10">
        <v>85000</v>
      </c>
      <c r="H127" s="6" t="s">
        <v>8</v>
      </c>
    </row>
    <row r="128" spans="1:8" s="7" customFormat="1" ht="14.25" customHeight="1" x14ac:dyDescent="0.2">
      <c r="A128" s="89">
        <v>123</v>
      </c>
      <c r="B128" s="81" t="s">
        <v>99</v>
      </c>
      <c r="C128" s="82" t="s">
        <v>113</v>
      </c>
      <c r="D128" s="9" t="s">
        <v>294</v>
      </c>
      <c r="E128" s="3">
        <v>42486</v>
      </c>
      <c r="F128" s="11" t="s">
        <v>312</v>
      </c>
      <c r="G128" s="10">
        <v>0</v>
      </c>
      <c r="H128" s="6" t="s">
        <v>7</v>
      </c>
    </row>
    <row r="129" spans="1:8" s="7" customFormat="1" ht="14.25" customHeight="1" x14ac:dyDescent="0.2">
      <c r="A129" s="89">
        <v>124</v>
      </c>
      <c r="B129" s="81" t="s">
        <v>99</v>
      </c>
      <c r="C129" s="82" t="s">
        <v>113</v>
      </c>
      <c r="D129" s="9" t="s">
        <v>295</v>
      </c>
      <c r="E129" s="3">
        <v>42486</v>
      </c>
      <c r="F129" s="11" t="s">
        <v>313</v>
      </c>
      <c r="G129" s="10">
        <v>0</v>
      </c>
      <c r="H129" s="6" t="s">
        <v>10</v>
      </c>
    </row>
    <row r="130" spans="1:8" s="7" customFormat="1" ht="14.25" customHeight="1" x14ac:dyDescent="0.2">
      <c r="A130" s="89">
        <v>125</v>
      </c>
      <c r="B130" s="81" t="s">
        <v>99</v>
      </c>
      <c r="C130" s="82" t="s">
        <v>113</v>
      </c>
      <c r="D130" s="9" t="s">
        <v>328</v>
      </c>
      <c r="E130" s="3">
        <v>42521</v>
      </c>
      <c r="F130" s="11" t="s">
        <v>354</v>
      </c>
      <c r="G130" s="10">
        <v>361.79</v>
      </c>
      <c r="H130" s="6" t="s">
        <v>11</v>
      </c>
    </row>
    <row r="131" spans="1:8" s="7" customFormat="1" ht="14.25" customHeight="1" x14ac:dyDescent="0.2">
      <c r="A131" s="89">
        <v>126</v>
      </c>
      <c r="B131" s="81" t="s">
        <v>99</v>
      </c>
      <c r="C131" s="82" t="s">
        <v>113</v>
      </c>
      <c r="D131" s="9" t="s">
        <v>329</v>
      </c>
      <c r="E131" s="3">
        <v>42521</v>
      </c>
      <c r="F131" s="11" t="s">
        <v>355</v>
      </c>
      <c r="G131" s="10">
        <v>0</v>
      </c>
      <c r="H131" s="6" t="s">
        <v>11</v>
      </c>
    </row>
    <row r="132" spans="1:8" s="7" customFormat="1" ht="14.25" customHeight="1" x14ac:dyDescent="0.2">
      <c r="A132" s="89">
        <v>127</v>
      </c>
      <c r="B132" s="81" t="s">
        <v>99</v>
      </c>
      <c r="C132" s="82" t="s">
        <v>113</v>
      </c>
      <c r="D132" s="9" t="s">
        <v>13</v>
      </c>
      <c r="E132" s="3">
        <v>42479</v>
      </c>
      <c r="F132" s="11" t="s">
        <v>280</v>
      </c>
      <c r="G132" s="10">
        <v>38300</v>
      </c>
      <c r="H132" s="6" t="s">
        <v>7</v>
      </c>
    </row>
    <row r="133" spans="1:8" s="7" customFormat="1" ht="14.25" customHeight="1" x14ac:dyDescent="0.2">
      <c r="A133" s="89">
        <v>128</v>
      </c>
      <c r="B133" s="81" t="s">
        <v>99</v>
      </c>
      <c r="C133" s="82" t="s">
        <v>113</v>
      </c>
      <c r="D133" s="2" t="s">
        <v>128</v>
      </c>
      <c r="E133" s="3">
        <v>42479</v>
      </c>
      <c r="F133" s="11" t="s">
        <v>281</v>
      </c>
      <c r="G133" s="10">
        <v>0</v>
      </c>
      <c r="H133" s="6" t="s">
        <v>7</v>
      </c>
    </row>
    <row r="134" spans="1:8" s="7" customFormat="1" ht="14.25" customHeight="1" x14ac:dyDescent="0.2">
      <c r="A134" s="89">
        <v>129</v>
      </c>
      <c r="B134" s="81" t="s">
        <v>99</v>
      </c>
      <c r="C134" s="82" t="s">
        <v>113</v>
      </c>
      <c r="D134" s="9" t="s">
        <v>330</v>
      </c>
      <c r="E134" s="3">
        <v>42521</v>
      </c>
      <c r="F134" s="11" t="s">
        <v>356</v>
      </c>
      <c r="G134" s="10">
        <v>129771.72</v>
      </c>
      <c r="H134" s="6" t="s">
        <v>14</v>
      </c>
    </row>
    <row r="135" spans="1:8" s="7" customFormat="1" ht="14.25" customHeight="1" x14ac:dyDescent="0.2">
      <c r="A135" s="89">
        <v>130</v>
      </c>
      <c r="B135" s="81" t="s">
        <v>99</v>
      </c>
      <c r="C135" s="82" t="s">
        <v>113</v>
      </c>
      <c r="D135" s="2" t="s">
        <v>296</v>
      </c>
      <c r="E135" s="3">
        <v>42486</v>
      </c>
      <c r="F135" s="11" t="s">
        <v>314</v>
      </c>
      <c r="G135" s="10">
        <v>115400</v>
      </c>
      <c r="H135" s="6" t="s">
        <v>105</v>
      </c>
    </row>
    <row r="136" spans="1:8" s="7" customFormat="1" ht="14.25" customHeight="1" x14ac:dyDescent="0.2">
      <c r="A136" s="89">
        <v>131</v>
      </c>
      <c r="B136" s="81" t="s">
        <v>99</v>
      </c>
      <c r="C136" s="82" t="s">
        <v>113</v>
      </c>
      <c r="D136" s="9" t="s">
        <v>282</v>
      </c>
      <c r="E136" s="3">
        <v>42479</v>
      </c>
      <c r="F136" s="11" t="s">
        <v>297</v>
      </c>
      <c r="G136" s="10">
        <v>2325</v>
      </c>
      <c r="H136" s="6" t="s">
        <v>10</v>
      </c>
    </row>
    <row r="137" spans="1:8" s="7" customFormat="1" ht="14.25" customHeight="1" x14ac:dyDescent="0.2">
      <c r="A137" s="89">
        <v>132</v>
      </c>
      <c r="B137" s="81" t="s">
        <v>99</v>
      </c>
      <c r="C137" s="82" t="s">
        <v>113</v>
      </c>
      <c r="D137" s="2" t="s">
        <v>285</v>
      </c>
      <c r="E137" s="3">
        <v>42479</v>
      </c>
      <c r="F137" s="11" t="s">
        <v>283</v>
      </c>
      <c r="G137" s="10">
        <v>0</v>
      </c>
      <c r="H137" s="6" t="s">
        <v>8</v>
      </c>
    </row>
    <row r="138" spans="1:8" s="7" customFormat="1" ht="14.25" customHeight="1" x14ac:dyDescent="0.2">
      <c r="A138" s="89">
        <v>133</v>
      </c>
      <c r="B138" s="81" t="s">
        <v>99</v>
      </c>
      <c r="C138" s="82" t="s">
        <v>113</v>
      </c>
      <c r="D138" s="9" t="s">
        <v>289</v>
      </c>
      <c r="E138" s="3">
        <v>42521</v>
      </c>
      <c r="F138" s="11" t="s">
        <v>357</v>
      </c>
      <c r="G138" s="10">
        <v>0</v>
      </c>
      <c r="H138" s="6" t="s">
        <v>15</v>
      </c>
    </row>
    <row r="139" spans="1:8" s="7" customFormat="1" ht="14.25" customHeight="1" x14ac:dyDescent="0.2">
      <c r="A139" s="89">
        <v>134</v>
      </c>
      <c r="B139" s="81" t="s">
        <v>99</v>
      </c>
      <c r="C139" s="82" t="s">
        <v>113</v>
      </c>
      <c r="D139" s="9" t="s">
        <v>318</v>
      </c>
      <c r="E139" s="3">
        <v>42493</v>
      </c>
      <c r="F139" s="11" t="s">
        <v>316</v>
      </c>
      <c r="G139" s="10">
        <v>67922.720000000001</v>
      </c>
      <c r="H139" s="6" t="s">
        <v>16</v>
      </c>
    </row>
    <row r="140" spans="1:8" s="7" customFormat="1" ht="14.25" customHeight="1" x14ac:dyDescent="0.2">
      <c r="A140" s="89">
        <v>135</v>
      </c>
      <c r="B140" s="81" t="s">
        <v>99</v>
      </c>
      <c r="C140" s="82" t="s">
        <v>113</v>
      </c>
      <c r="D140" s="9" t="s">
        <v>97</v>
      </c>
      <c r="E140" s="3">
        <v>42521</v>
      </c>
      <c r="F140" s="11" t="s">
        <v>358</v>
      </c>
      <c r="G140" s="10">
        <v>0</v>
      </c>
      <c r="H140" s="6" t="s">
        <v>18</v>
      </c>
    </row>
    <row r="141" spans="1:8" s="7" customFormat="1" ht="14.25" customHeight="1" x14ac:dyDescent="0.2">
      <c r="A141" s="89">
        <v>136</v>
      </c>
      <c r="B141" s="81" t="s">
        <v>99</v>
      </c>
      <c r="C141" s="82" t="s">
        <v>113</v>
      </c>
      <c r="D141" s="9" t="s">
        <v>102</v>
      </c>
      <c r="E141" s="3">
        <v>42507</v>
      </c>
      <c r="F141" s="11" t="s">
        <v>320</v>
      </c>
      <c r="G141" s="10">
        <v>0</v>
      </c>
      <c r="H141" s="6" t="s">
        <v>18</v>
      </c>
    </row>
    <row r="142" spans="1:8" s="7" customFormat="1" ht="14.25" customHeight="1" x14ac:dyDescent="0.2">
      <c r="A142" s="89">
        <v>137</v>
      </c>
      <c r="B142" s="81" t="s">
        <v>99</v>
      </c>
      <c r="C142" s="82" t="s">
        <v>113</v>
      </c>
      <c r="D142" s="9" t="s">
        <v>102</v>
      </c>
      <c r="E142" s="3">
        <v>42521</v>
      </c>
      <c r="F142" s="11" t="s">
        <v>359</v>
      </c>
      <c r="G142" s="10">
        <v>0</v>
      </c>
      <c r="H142" s="6" t="s">
        <v>18</v>
      </c>
    </row>
    <row r="143" spans="1:8" s="7" customFormat="1" ht="14.25" customHeight="1" x14ac:dyDescent="0.2">
      <c r="A143" s="89">
        <v>138</v>
      </c>
      <c r="B143" s="81" t="s">
        <v>99</v>
      </c>
      <c r="C143" s="82" t="s">
        <v>113</v>
      </c>
      <c r="D143" s="9" t="s">
        <v>102</v>
      </c>
      <c r="E143" s="3">
        <v>42521</v>
      </c>
      <c r="F143" s="11" t="s">
        <v>360</v>
      </c>
      <c r="G143" s="10">
        <v>0</v>
      </c>
      <c r="H143" s="6" t="s">
        <v>18</v>
      </c>
    </row>
    <row r="144" spans="1:8" s="7" customFormat="1" ht="14.25" customHeight="1" x14ac:dyDescent="0.2">
      <c r="A144" s="89">
        <v>139</v>
      </c>
      <c r="B144" s="81" t="s">
        <v>99</v>
      </c>
      <c r="C144" s="82" t="s">
        <v>113</v>
      </c>
      <c r="D144" s="9" t="s">
        <v>331</v>
      </c>
      <c r="E144" s="3">
        <v>42521</v>
      </c>
      <c r="F144" s="11" t="s">
        <v>361</v>
      </c>
      <c r="G144" s="10">
        <v>0</v>
      </c>
      <c r="H144" s="6" t="s">
        <v>11</v>
      </c>
    </row>
    <row r="145" spans="1:8" s="7" customFormat="1" ht="14.25" customHeight="1" x14ac:dyDescent="0.2">
      <c r="A145" s="89">
        <v>140</v>
      </c>
      <c r="B145" s="81" t="s">
        <v>99</v>
      </c>
      <c r="C145" s="82" t="s">
        <v>113</v>
      </c>
      <c r="D145" s="9" t="s">
        <v>332</v>
      </c>
      <c r="E145" s="3">
        <v>42521</v>
      </c>
      <c r="F145" s="11" t="s">
        <v>362</v>
      </c>
      <c r="G145" s="10">
        <v>5134.9399999999996</v>
      </c>
      <c r="H145" s="6" t="s">
        <v>17</v>
      </c>
    </row>
    <row r="146" spans="1:8" s="7" customFormat="1" ht="14.25" customHeight="1" x14ac:dyDescent="0.2">
      <c r="A146" s="89">
        <v>141</v>
      </c>
      <c r="B146" s="81" t="s">
        <v>99</v>
      </c>
      <c r="C146" s="82" t="s">
        <v>113</v>
      </c>
      <c r="D146" s="9" t="s">
        <v>333</v>
      </c>
      <c r="E146" s="3">
        <v>42521</v>
      </c>
      <c r="F146" s="11" t="s">
        <v>363</v>
      </c>
      <c r="G146" s="10">
        <v>0</v>
      </c>
      <c r="H146" s="6" t="s">
        <v>7</v>
      </c>
    </row>
    <row r="147" spans="1:8" s="7" customFormat="1" ht="14.25" customHeight="1" x14ac:dyDescent="0.2">
      <c r="A147" s="89">
        <v>142</v>
      </c>
      <c r="B147" s="81" t="s">
        <v>99</v>
      </c>
      <c r="C147" s="82" t="s">
        <v>113</v>
      </c>
      <c r="D147" s="9" t="s">
        <v>287</v>
      </c>
      <c r="E147" s="3">
        <v>42521</v>
      </c>
      <c r="F147" s="11" t="s">
        <v>364</v>
      </c>
      <c r="G147" s="10">
        <v>0</v>
      </c>
      <c r="H147" s="6" t="s">
        <v>7</v>
      </c>
    </row>
    <row r="148" spans="1:8" s="7" customFormat="1" ht="14.25" customHeight="1" x14ac:dyDescent="0.2">
      <c r="A148" s="89">
        <v>143</v>
      </c>
      <c r="B148" s="81" t="s">
        <v>99</v>
      </c>
      <c r="C148" s="82" t="s">
        <v>113</v>
      </c>
      <c r="D148" s="9" t="s">
        <v>334</v>
      </c>
      <c r="E148" s="3">
        <v>42521</v>
      </c>
      <c r="F148" s="11" t="s">
        <v>365</v>
      </c>
      <c r="G148" s="10">
        <v>0</v>
      </c>
      <c r="H148" s="6" t="s">
        <v>7</v>
      </c>
    </row>
    <row r="149" spans="1:8" s="7" customFormat="1" ht="14.25" customHeight="1" x14ac:dyDescent="0.2">
      <c r="A149" s="89">
        <v>144</v>
      </c>
      <c r="B149" s="81" t="s">
        <v>99</v>
      </c>
      <c r="C149" s="82" t="s">
        <v>113</v>
      </c>
      <c r="D149" s="9" t="s">
        <v>335</v>
      </c>
      <c r="E149" s="3">
        <v>42521</v>
      </c>
      <c r="F149" s="11" t="s">
        <v>366</v>
      </c>
      <c r="G149" s="10">
        <v>2359.9699999999998</v>
      </c>
      <c r="H149" s="6" t="s">
        <v>7</v>
      </c>
    </row>
    <row r="150" spans="1:8" s="7" customFormat="1" ht="14.25" customHeight="1" x14ac:dyDescent="0.2">
      <c r="A150" s="89">
        <v>145</v>
      </c>
      <c r="B150" s="81" t="s">
        <v>99</v>
      </c>
      <c r="C150" s="82" t="s">
        <v>113</v>
      </c>
      <c r="D150" s="9" t="s">
        <v>336</v>
      </c>
      <c r="E150" s="3">
        <v>42521</v>
      </c>
      <c r="F150" s="11" t="s">
        <v>367</v>
      </c>
      <c r="G150" s="10">
        <v>0</v>
      </c>
      <c r="H150" s="6" t="s">
        <v>14</v>
      </c>
    </row>
    <row r="151" spans="1:8" s="7" customFormat="1" ht="14.25" customHeight="1" x14ac:dyDescent="0.2">
      <c r="A151" s="89">
        <v>146</v>
      </c>
      <c r="B151" s="81" t="s">
        <v>99</v>
      </c>
      <c r="C151" s="82" t="s">
        <v>113</v>
      </c>
      <c r="D151" s="9" t="s">
        <v>337</v>
      </c>
      <c r="E151" s="3">
        <v>42521</v>
      </c>
      <c r="F151" s="11" t="s">
        <v>368</v>
      </c>
      <c r="G151" s="10">
        <v>0</v>
      </c>
      <c r="H151" s="6" t="s">
        <v>14</v>
      </c>
    </row>
    <row r="152" spans="1:8" s="7" customFormat="1" ht="14.25" customHeight="1" x14ac:dyDescent="0.2">
      <c r="A152" s="89">
        <v>147</v>
      </c>
      <c r="B152" s="81" t="s">
        <v>99</v>
      </c>
      <c r="C152" s="82" t="s">
        <v>113</v>
      </c>
      <c r="D152" s="9" t="s">
        <v>338</v>
      </c>
      <c r="E152" s="3">
        <v>42521</v>
      </c>
      <c r="F152" s="11" t="s">
        <v>369</v>
      </c>
      <c r="G152" s="10">
        <v>0</v>
      </c>
      <c r="H152" s="6" t="s">
        <v>14</v>
      </c>
    </row>
    <row r="153" spans="1:8" s="7" customFormat="1" ht="14.25" customHeight="1" x14ac:dyDescent="0.2">
      <c r="A153" s="89">
        <v>148</v>
      </c>
      <c r="B153" s="81" t="s">
        <v>99</v>
      </c>
      <c r="C153" s="82" t="s">
        <v>113</v>
      </c>
      <c r="D153" s="2" t="s">
        <v>224</v>
      </c>
      <c r="E153" s="3">
        <v>42521</v>
      </c>
      <c r="F153" s="11" t="s">
        <v>370</v>
      </c>
      <c r="G153" s="10">
        <v>0</v>
      </c>
      <c r="H153" s="6" t="s">
        <v>14</v>
      </c>
    </row>
    <row r="154" spans="1:8" s="7" customFormat="1" ht="14.25" customHeight="1" x14ac:dyDescent="0.2">
      <c r="A154" s="89">
        <v>149</v>
      </c>
      <c r="B154" s="81" t="s">
        <v>99</v>
      </c>
      <c r="C154" s="82" t="s">
        <v>113</v>
      </c>
      <c r="D154" s="9" t="s">
        <v>339</v>
      </c>
      <c r="E154" s="3">
        <v>42521</v>
      </c>
      <c r="F154" s="11" t="s">
        <v>371</v>
      </c>
      <c r="G154" s="10">
        <v>0</v>
      </c>
      <c r="H154" s="6" t="s">
        <v>14</v>
      </c>
    </row>
    <row r="155" spans="1:8" s="7" customFormat="1" ht="14.25" customHeight="1" x14ac:dyDescent="0.2">
      <c r="A155" s="89">
        <v>150</v>
      </c>
      <c r="B155" s="81" t="s">
        <v>99</v>
      </c>
      <c r="C155" s="82" t="s">
        <v>113</v>
      </c>
      <c r="D155" s="9" t="s">
        <v>340</v>
      </c>
      <c r="E155" s="3">
        <v>42521</v>
      </c>
      <c r="F155" s="11" t="s">
        <v>372</v>
      </c>
      <c r="G155" s="10">
        <v>200</v>
      </c>
      <c r="H155" s="6" t="s">
        <v>7</v>
      </c>
    </row>
    <row r="156" spans="1:8" s="7" customFormat="1" ht="14.25" customHeight="1" x14ac:dyDescent="0.2">
      <c r="A156" s="89">
        <v>151</v>
      </c>
      <c r="B156" s="81" t="s">
        <v>99</v>
      </c>
      <c r="C156" s="82" t="s">
        <v>113</v>
      </c>
      <c r="D156" s="2" t="s">
        <v>319</v>
      </c>
      <c r="E156" s="3">
        <v>42493</v>
      </c>
      <c r="F156" s="11" t="s">
        <v>317</v>
      </c>
      <c r="G156" s="10">
        <v>0</v>
      </c>
      <c r="H156" s="6" t="s">
        <v>7</v>
      </c>
    </row>
    <row r="157" spans="1:8" s="7" customFormat="1" ht="14.25" customHeight="1" x14ac:dyDescent="0.2">
      <c r="A157" s="89">
        <v>152</v>
      </c>
      <c r="B157" s="81" t="s">
        <v>99</v>
      </c>
      <c r="C157" s="82" t="s">
        <v>113</v>
      </c>
      <c r="D157" s="9" t="s">
        <v>330</v>
      </c>
      <c r="E157" s="3">
        <v>42521</v>
      </c>
      <c r="F157" s="11" t="s">
        <v>373</v>
      </c>
      <c r="G157" s="10">
        <v>68000</v>
      </c>
      <c r="H157" s="6" t="s">
        <v>14</v>
      </c>
    </row>
    <row r="158" spans="1:8" s="7" customFormat="1" ht="14.25" customHeight="1" x14ac:dyDescent="0.2">
      <c r="A158" s="89">
        <v>153</v>
      </c>
      <c r="B158" s="81" t="s">
        <v>99</v>
      </c>
      <c r="C158" s="82" t="s">
        <v>113</v>
      </c>
      <c r="D158" s="9" t="s">
        <v>322</v>
      </c>
      <c r="E158" s="3">
        <v>42507</v>
      </c>
      <c r="F158" s="11" t="s">
        <v>321</v>
      </c>
      <c r="G158" s="10">
        <v>450</v>
      </c>
      <c r="H158" s="6" t="s">
        <v>11</v>
      </c>
    </row>
    <row r="159" spans="1:8" s="7" customFormat="1" ht="14.25" customHeight="1" x14ac:dyDescent="0.2">
      <c r="A159" s="89">
        <v>154</v>
      </c>
      <c r="B159" s="81" t="s">
        <v>99</v>
      </c>
      <c r="C159" s="82" t="s">
        <v>113</v>
      </c>
      <c r="D159" s="9" t="s">
        <v>341</v>
      </c>
      <c r="E159" s="3">
        <v>42521</v>
      </c>
      <c r="F159" s="11" t="s">
        <v>374</v>
      </c>
      <c r="G159" s="10">
        <v>0</v>
      </c>
      <c r="H159" s="6" t="s">
        <v>7</v>
      </c>
    </row>
    <row r="160" spans="1:8" s="7" customFormat="1" ht="14.25" customHeight="1" x14ac:dyDescent="0.2">
      <c r="A160" s="89">
        <v>155</v>
      </c>
      <c r="B160" s="81" t="s">
        <v>99</v>
      </c>
      <c r="C160" s="82" t="s">
        <v>113</v>
      </c>
      <c r="D160" s="9" t="s">
        <v>342</v>
      </c>
      <c r="E160" s="3">
        <v>42521</v>
      </c>
      <c r="F160" s="11" t="s">
        <v>375</v>
      </c>
      <c r="G160" s="10">
        <v>0</v>
      </c>
      <c r="H160" s="6" t="s">
        <v>7</v>
      </c>
    </row>
    <row r="161" spans="1:8" s="7" customFormat="1" ht="14.25" customHeight="1" x14ac:dyDescent="0.2">
      <c r="A161" s="89">
        <v>156</v>
      </c>
      <c r="B161" s="81" t="s">
        <v>99</v>
      </c>
      <c r="C161" s="82" t="s">
        <v>113</v>
      </c>
      <c r="D161" s="9" t="s">
        <v>89</v>
      </c>
      <c r="E161" s="3">
        <v>42507</v>
      </c>
      <c r="F161" s="11" t="s">
        <v>323</v>
      </c>
      <c r="G161" s="10">
        <v>3500</v>
      </c>
      <c r="H161" s="6" t="s">
        <v>11</v>
      </c>
    </row>
    <row r="162" spans="1:8" s="7" customFormat="1" ht="14.25" customHeight="1" x14ac:dyDescent="0.2">
      <c r="A162" s="89">
        <v>157</v>
      </c>
      <c r="B162" s="81" t="s">
        <v>99</v>
      </c>
      <c r="C162" s="82" t="s">
        <v>113</v>
      </c>
      <c r="D162" s="9" t="s">
        <v>343</v>
      </c>
      <c r="E162" s="3">
        <v>42521</v>
      </c>
      <c r="F162" s="11" t="s">
        <v>376</v>
      </c>
      <c r="G162" s="10">
        <v>0</v>
      </c>
      <c r="H162" s="6" t="s">
        <v>14</v>
      </c>
    </row>
    <row r="163" spans="1:8" s="7" customFormat="1" ht="14.25" customHeight="1" x14ac:dyDescent="0.2">
      <c r="A163" s="89">
        <v>158</v>
      </c>
      <c r="B163" s="81" t="s">
        <v>99</v>
      </c>
      <c r="C163" s="82" t="s">
        <v>113</v>
      </c>
      <c r="D163" s="9" t="s">
        <v>338</v>
      </c>
      <c r="E163" s="3">
        <v>42521</v>
      </c>
      <c r="F163" s="11" t="s">
        <v>377</v>
      </c>
      <c r="G163" s="10">
        <v>0</v>
      </c>
      <c r="H163" s="6" t="s">
        <v>14</v>
      </c>
    </row>
    <row r="164" spans="1:8" s="7" customFormat="1" ht="14.25" customHeight="1" x14ac:dyDescent="0.2">
      <c r="A164" s="89">
        <v>159</v>
      </c>
      <c r="B164" s="81" t="s">
        <v>99</v>
      </c>
      <c r="C164" s="82" t="s">
        <v>113</v>
      </c>
      <c r="D164" s="2" t="s">
        <v>224</v>
      </c>
      <c r="E164" s="3">
        <v>42521</v>
      </c>
      <c r="F164" s="11" t="s">
        <v>378</v>
      </c>
      <c r="G164" s="10">
        <v>0</v>
      </c>
      <c r="H164" s="6" t="s">
        <v>14</v>
      </c>
    </row>
    <row r="165" spans="1:8" s="7" customFormat="1" ht="14.25" customHeight="1" x14ac:dyDescent="0.2">
      <c r="A165" s="89">
        <v>160</v>
      </c>
      <c r="B165" s="81" t="s">
        <v>99</v>
      </c>
      <c r="C165" s="82" t="s">
        <v>113</v>
      </c>
      <c r="D165" s="9" t="s">
        <v>13</v>
      </c>
      <c r="E165" s="3">
        <v>42507</v>
      </c>
      <c r="F165" s="11" t="s">
        <v>324</v>
      </c>
      <c r="G165" s="10">
        <v>53.16</v>
      </c>
      <c r="H165" s="6" t="s">
        <v>7</v>
      </c>
    </row>
    <row r="166" spans="1:8" s="7" customFormat="1" ht="14.25" customHeight="1" x14ac:dyDescent="0.2">
      <c r="A166" s="89">
        <v>161</v>
      </c>
      <c r="B166" s="81" t="s">
        <v>99</v>
      </c>
      <c r="C166" s="82" t="s">
        <v>113</v>
      </c>
      <c r="D166" s="9" t="s">
        <v>173</v>
      </c>
      <c r="E166" s="3">
        <v>42507</v>
      </c>
      <c r="F166" s="11" t="s">
        <v>325</v>
      </c>
      <c r="G166" s="10">
        <v>2.64</v>
      </c>
      <c r="H166" s="6" t="s">
        <v>7</v>
      </c>
    </row>
    <row r="167" spans="1:8" s="7" customFormat="1" ht="14.25" customHeight="1" x14ac:dyDescent="0.2">
      <c r="A167" s="89">
        <v>162</v>
      </c>
      <c r="B167" s="81" t="s">
        <v>99</v>
      </c>
      <c r="C167" s="82" t="s">
        <v>113</v>
      </c>
      <c r="D167" s="9" t="s">
        <v>237</v>
      </c>
      <c r="E167" s="3">
        <v>42521</v>
      </c>
      <c r="F167" s="11" t="s">
        <v>379</v>
      </c>
      <c r="G167" s="10">
        <v>5550</v>
      </c>
      <c r="H167" s="6" t="s">
        <v>14</v>
      </c>
    </row>
    <row r="168" spans="1:8" s="7" customFormat="1" ht="14.25" customHeight="1" x14ac:dyDescent="0.2">
      <c r="A168" s="89">
        <v>163</v>
      </c>
      <c r="B168" s="81" t="s">
        <v>99</v>
      </c>
      <c r="C168" s="82" t="s">
        <v>113</v>
      </c>
      <c r="D168" s="9" t="s">
        <v>344</v>
      </c>
      <c r="E168" s="3">
        <v>42521</v>
      </c>
      <c r="F168" s="11" t="s">
        <v>380</v>
      </c>
      <c r="G168" s="10">
        <v>0</v>
      </c>
      <c r="H168" s="6" t="s">
        <v>10</v>
      </c>
    </row>
    <row r="169" spans="1:8" s="7" customFormat="1" ht="14.25" customHeight="1" x14ac:dyDescent="0.2">
      <c r="A169" s="107">
        <v>164</v>
      </c>
      <c r="B169" s="108" t="s">
        <v>99</v>
      </c>
      <c r="C169" s="109" t="s">
        <v>113</v>
      </c>
      <c r="D169" s="110" t="s">
        <v>349</v>
      </c>
      <c r="E169" s="111"/>
      <c r="F169" s="112"/>
      <c r="G169" s="113"/>
      <c r="H169" s="114"/>
    </row>
    <row r="170" spans="1:8" s="7" customFormat="1" ht="14.25" customHeight="1" x14ac:dyDescent="0.2">
      <c r="A170" s="89">
        <v>165</v>
      </c>
      <c r="B170" s="81" t="s">
        <v>99</v>
      </c>
      <c r="C170" s="82" t="s">
        <v>113</v>
      </c>
      <c r="D170" s="9" t="s">
        <v>344</v>
      </c>
      <c r="E170" s="3">
        <v>42521</v>
      </c>
      <c r="F170" s="11" t="s">
        <v>381</v>
      </c>
      <c r="G170" s="10">
        <v>0</v>
      </c>
      <c r="H170" s="6" t="s">
        <v>10</v>
      </c>
    </row>
    <row r="171" spans="1:8" s="7" customFormat="1" ht="14.25" customHeight="1" x14ac:dyDescent="0.2">
      <c r="A171" s="89">
        <v>166</v>
      </c>
      <c r="B171" s="81" t="s">
        <v>99</v>
      </c>
      <c r="C171" s="82" t="s">
        <v>113</v>
      </c>
      <c r="D171" s="9" t="s">
        <v>345</v>
      </c>
      <c r="E171" s="3">
        <v>42521</v>
      </c>
      <c r="F171" s="11" t="s">
        <v>382</v>
      </c>
      <c r="G171" s="10">
        <v>0</v>
      </c>
      <c r="H171" s="6" t="s">
        <v>10</v>
      </c>
    </row>
    <row r="172" spans="1:8" s="7" customFormat="1" ht="14.25" customHeight="1" x14ac:dyDescent="0.2">
      <c r="A172" s="89">
        <v>167</v>
      </c>
      <c r="B172" s="81" t="s">
        <v>99</v>
      </c>
      <c r="C172" s="82" t="s">
        <v>113</v>
      </c>
      <c r="D172" s="9" t="s">
        <v>265</v>
      </c>
      <c r="E172" s="3">
        <v>42521</v>
      </c>
      <c r="F172" s="11" t="s">
        <v>383</v>
      </c>
      <c r="G172" s="10">
        <v>1721</v>
      </c>
      <c r="H172" s="6" t="s">
        <v>15</v>
      </c>
    </row>
    <row r="173" spans="1:8" s="7" customFormat="1" ht="14.25" customHeight="1" x14ac:dyDescent="0.2">
      <c r="A173" s="89">
        <v>168</v>
      </c>
      <c r="B173" s="81" t="s">
        <v>99</v>
      </c>
      <c r="C173" s="82" t="s">
        <v>113</v>
      </c>
      <c r="D173" s="9" t="s">
        <v>346</v>
      </c>
      <c r="E173" s="3">
        <v>42521</v>
      </c>
      <c r="F173" s="11" t="s">
        <v>384</v>
      </c>
      <c r="G173" s="10">
        <v>0</v>
      </c>
      <c r="H173" s="6" t="s">
        <v>7</v>
      </c>
    </row>
    <row r="174" spans="1:8" s="7" customFormat="1" ht="14.25" customHeight="1" x14ac:dyDescent="0.2">
      <c r="A174" s="89">
        <v>169</v>
      </c>
      <c r="B174" s="81" t="s">
        <v>99</v>
      </c>
      <c r="C174" s="82" t="s">
        <v>113</v>
      </c>
      <c r="D174" s="2" t="s">
        <v>327</v>
      </c>
      <c r="E174" s="3">
        <v>42507</v>
      </c>
      <c r="F174" s="11" t="s">
        <v>326</v>
      </c>
      <c r="G174" s="10">
        <v>0</v>
      </c>
      <c r="H174" s="6" t="s">
        <v>8</v>
      </c>
    </row>
    <row r="175" spans="1:8" s="7" customFormat="1" ht="14.25" customHeight="1" x14ac:dyDescent="0.2">
      <c r="A175" s="89">
        <v>170</v>
      </c>
      <c r="B175" s="81" t="s">
        <v>99</v>
      </c>
      <c r="C175" s="82" t="s">
        <v>113</v>
      </c>
      <c r="D175" s="9" t="s">
        <v>347</v>
      </c>
      <c r="E175" s="3">
        <v>42521</v>
      </c>
      <c r="F175" s="11" t="s">
        <v>385</v>
      </c>
      <c r="G175" s="10">
        <v>0</v>
      </c>
      <c r="H175" s="6" t="s">
        <v>8</v>
      </c>
    </row>
    <row r="176" spans="1:8" s="7" customFormat="1" ht="14.25" customHeight="1" x14ac:dyDescent="0.2">
      <c r="A176" s="89">
        <v>171</v>
      </c>
      <c r="B176" s="81" t="s">
        <v>99</v>
      </c>
      <c r="C176" s="82" t="s">
        <v>113</v>
      </c>
      <c r="D176" s="9" t="s">
        <v>347</v>
      </c>
      <c r="E176" s="3">
        <v>42521</v>
      </c>
      <c r="F176" s="11" t="s">
        <v>386</v>
      </c>
      <c r="G176" s="10">
        <v>0</v>
      </c>
      <c r="H176" s="6" t="s">
        <v>8</v>
      </c>
    </row>
    <row r="177" spans="1:8" s="7" customFormat="1" ht="14.25" customHeight="1" x14ac:dyDescent="0.2">
      <c r="A177" s="89">
        <v>172</v>
      </c>
      <c r="B177" s="81" t="s">
        <v>99</v>
      </c>
      <c r="C177" s="82" t="s">
        <v>113</v>
      </c>
      <c r="D177" s="9" t="s">
        <v>347</v>
      </c>
      <c r="E177" s="3">
        <v>42521</v>
      </c>
      <c r="F177" s="11" t="s">
        <v>387</v>
      </c>
      <c r="G177" s="10">
        <v>0</v>
      </c>
      <c r="H177" s="6" t="s">
        <v>8</v>
      </c>
    </row>
    <row r="178" spans="1:8" s="7" customFormat="1" ht="28.5" customHeight="1" x14ac:dyDescent="0.2">
      <c r="A178" s="89">
        <v>173</v>
      </c>
      <c r="B178" s="81" t="s">
        <v>99</v>
      </c>
      <c r="C178" s="82" t="s">
        <v>113</v>
      </c>
      <c r="D178" s="99" t="s">
        <v>348</v>
      </c>
      <c r="E178" s="3">
        <v>42521</v>
      </c>
      <c r="F178" s="11" t="s">
        <v>388</v>
      </c>
      <c r="G178" s="10">
        <v>102057.13</v>
      </c>
      <c r="H178" s="6" t="s">
        <v>8</v>
      </c>
    </row>
    <row r="179" spans="1:8" s="7" customFormat="1" ht="14.25" customHeight="1" x14ac:dyDescent="0.2">
      <c r="A179" s="107">
        <v>174</v>
      </c>
      <c r="B179" s="108" t="s">
        <v>99</v>
      </c>
      <c r="C179" s="109" t="s">
        <v>113</v>
      </c>
      <c r="D179" s="110" t="s">
        <v>349</v>
      </c>
      <c r="E179" s="111"/>
      <c r="F179" s="112"/>
      <c r="G179" s="113"/>
      <c r="H179" s="114"/>
    </row>
    <row r="180" spans="1:8" s="7" customFormat="1" ht="14.25" customHeight="1" thickBot="1" x14ac:dyDescent="0.25">
      <c r="A180" s="115">
        <v>175</v>
      </c>
      <c r="B180" s="116" t="s">
        <v>99</v>
      </c>
      <c r="C180" s="117" t="s">
        <v>113</v>
      </c>
      <c r="D180" s="118" t="s">
        <v>353</v>
      </c>
      <c r="E180" s="119">
        <v>42521</v>
      </c>
      <c r="F180" s="120"/>
      <c r="G180" s="121"/>
      <c r="H180" s="122" t="s">
        <v>10</v>
      </c>
    </row>
    <row r="181" spans="1:8" ht="21.75" customHeight="1" thickBot="1" x14ac:dyDescent="0.3">
      <c r="A181" s="164" t="s">
        <v>180</v>
      </c>
      <c r="B181" s="165"/>
      <c r="C181" s="165"/>
      <c r="D181" s="165"/>
      <c r="E181" s="165"/>
      <c r="F181" s="166">
        <f>SUM(G6:G180)</f>
        <v>5648377.7400000002</v>
      </c>
      <c r="G181" s="166"/>
      <c r="H181" s="78" t="s">
        <v>19</v>
      </c>
    </row>
    <row r="182" spans="1:8" x14ac:dyDescent="0.25">
      <c r="H182" s="12"/>
    </row>
    <row r="183" spans="1:8" x14ac:dyDescent="0.25">
      <c r="G183" s="12"/>
    </row>
    <row r="184" spans="1:8" x14ac:dyDescent="0.25">
      <c r="F184" s="12"/>
      <c r="G184" s="12"/>
    </row>
    <row r="185" spans="1:8" x14ac:dyDescent="0.25">
      <c r="D185" s="12"/>
      <c r="F185" s="12"/>
      <c r="G185" s="12"/>
    </row>
    <row r="186" spans="1:8" x14ac:dyDescent="0.25">
      <c r="G186" s="12"/>
    </row>
    <row r="188" spans="1:8" x14ac:dyDescent="0.25">
      <c r="H188" s="12"/>
    </row>
    <row r="199" spans="7:7" x14ac:dyDescent="0.25">
      <c r="G199" s="12"/>
    </row>
  </sheetData>
  <mergeCells count="10">
    <mergeCell ref="A181:E181"/>
    <mergeCell ref="F181:G181"/>
    <mergeCell ref="G1:H1"/>
    <mergeCell ref="C2:H2"/>
    <mergeCell ref="A3:C5"/>
    <mergeCell ref="D3:D5"/>
    <mergeCell ref="E3:E5"/>
    <mergeCell ref="F3:F5"/>
    <mergeCell ref="G3:G5"/>
    <mergeCell ref="H3:H5"/>
  </mergeCells>
  <pageMargins left="0.39370078740157483" right="0.39370078740157483" top="0.78740157480314965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Přehled rozp.opatření 2016</vt:lpstr>
      <vt:lpstr>'Přehled rozp.opatření 2016'!Názvy_tisku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Matouskova Anna</cp:lastModifiedBy>
  <cp:lastPrinted>2016-06-08T09:22:47Z</cp:lastPrinted>
  <dcterms:created xsi:type="dcterms:W3CDTF">2013-04-10T13:34:02Z</dcterms:created>
  <dcterms:modified xsi:type="dcterms:W3CDTF">2016-06-08T09:24:13Z</dcterms:modified>
</cp:coreProperties>
</file>