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Bilance PaV" sheetId="4" r:id="rId1"/>
    <sheet name="ZR-RO 225-16" sheetId="1" r:id="rId2"/>
    <sheet name="List2" sheetId="2" r:id="rId3"/>
    <sheet name="List3" sheetId="3" r:id="rId4"/>
  </sheets>
  <calcPr calcId="145621"/>
</workbook>
</file>

<file path=xl/calcChain.xml><?xml version="1.0" encoding="utf-8"?>
<calcChain xmlns="http://schemas.openxmlformats.org/spreadsheetml/2006/main">
  <c r="D45" i="4" l="1"/>
  <c r="C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45" i="4" s="1"/>
  <c r="E24" i="4"/>
  <c r="E23" i="4"/>
  <c r="E22" i="4"/>
  <c r="E21" i="4"/>
  <c r="D20" i="4"/>
  <c r="C20" i="4"/>
  <c r="E20" i="4" s="1"/>
  <c r="E18" i="4"/>
  <c r="E17" i="4"/>
  <c r="E16" i="4"/>
  <c r="E15" i="4"/>
  <c r="D14" i="4"/>
  <c r="C14" i="4"/>
  <c r="E14" i="4" s="1"/>
  <c r="E13" i="4"/>
  <c r="E12" i="4"/>
  <c r="E11" i="4"/>
  <c r="E10" i="4"/>
  <c r="E9" i="4"/>
  <c r="D8" i="4"/>
  <c r="C8" i="4"/>
  <c r="E8" i="4" s="1"/>
  <c r="D7" i="4"/>
  <c r="E6" i="4"/>
  <c r="E5" i="4"/>
  <c r="E4" i="4"/>
  <c r="D3" i="4"/>
  <c r="E3" i="4" s="1"/>
  <c r="C3" i="4"/>
  <c r="K164" i="1"/>
  <c r="K163" i="1"/>
  <c r="J162" i="1"/>
  <c r="I162" i="1"/>
  <c r="K162" i="1" s="1"/>
  <c r="H162" i="1"/>
  <c r="K161" i="1"/>
  <c r="J160" i="1"/>
  <c r="I160" i="1"/>
  <c r="H160" i="1"/>
  <c r="K159" i="1"/>
  <c r="K158" i="1"/>
  <c r="K157" i="1"/>
  <c r="J156" i="1"/>
  <c r="I156" i="1"/>
  <c r="K156" i="1" s="1"/>
  <c r="H156" i="1"/>
  <c r="K155" i="1"/>
  <c r="K154" i="1"/>
  <c r="J153" i="1"/>
  <c r="I153" i="1"/>
  <c r="K153" i="1" s="1"/>
  <c r="H153" i="1"/>
  <c r="K152" i="1"/>
  <c r="J151" i="1"/>
  <c r="K151" i="1" s="1"/>
  <c r="I151" i="1"/>
  <c r="H151" i="1"/>
  <c r="K150" i="1"/>
  <c r="K149" i="1"/>
  <c r="J148" i="1"/>
  <c r="I148" i="1"/>
  <c r="K148" i="1" s="1"/>
  <c r="H148" i="1"/>
  <c r="K147" i="1"/>
  <c r="K146" i="1"/>
  <c r="J145" i="1"/>
  <c r="K145" i="1" s="1"/>
  <c r="I145" i="1"/>
  <c r="H145" i="1"/>
  <c r="K144" i="1"/>
  <c r="K143" i="1"/>
  <c r="J143" i="1"/>
  <c r="I143" i="1"/>
  <c r="H143" i="1"/>
  <c r="K142" i="1"/>
  <c r="K141" i="1"/>
  <c r="K140" i="1"/>
  <c r="J139" i="1"/>
  <c r="I139" i="1"/>
  <c r="H139" i="1"/>
  <c r="K138" i="1"/>
  <c r="K137" i="1"/>
  <c r="K136" i="1"/>
  <c r="J135" i="1"/>
  <c r="I135" i="1"/>
  <c r="K135" i="1" s="1"/>
  <c r="H135" i="1"/>
  <c r="K134" i="1"/>
  <c r="K133" i="1"/>
  <c r="K132" i="1"/>
  <c r="K131" i="1"/>
  <c r="K130" i="1"/>
  <c r="J129" i="1"/>
  <c r="I129" i="1"/>
  <c r="H129" i="1"/>
  <c r="K128" i="1"/>
  <c r="J127" i="1"/>
  <c r="I127" i="1"/>
  <c r="K127" i="1" s="1"/>
  <c r="H127" i="1"/>
  <c r="K126" i="1"/>
  <c r="J125" i="1"/>
  <c r="I125" i="1"/>
  <c r="K125" i="1" s="1"/>
  <c r="H125" i="1"/>
  <c r="K124" i="1"/>
  <c r="K123" i="1"/>
  <c r="K122" i="1"/>
  <c r="K121" i="1"/>
  <c r="J120" i="1"/>
  <c r="I120" i="1"/>
  <c r="K120" i="1" s="1"/>
  <c r="H120" i="1"/>
  <c r="K119" i="1"/>
  <c r="K118" i="1"/>
  <c r="K117" i="1"/>
  <c r="K116" i="1"/>
  <c r="J115" i="1"/>
  <c r="I115" i="1"/>
  <c r="H115" i="1"/>
  <c r="K114" i="1"/>
  <c r="K113" i="1"/>
  <c r="K112" i="1"/>
  <c r="K111" i="1"/>
  <c r="J110" i="1"/>
  <c r="I110" i="1"/>
  <c r="H110" i="1"/>
  <c r="K109" i="1"/>
  <c r="K108" i="1"/>
  <c r="K107" i="1"/>
  <c r="J106" i="1"/>
  <c r="I106" i="1"/>
  <c r="K106" i="1" s="1"/>
  <c r="H106" i="1"/>
  <c r="K105" i="1"/>
  <c r="J104" i="1"/>
  <c r="I104" i="1"/>
  <c r="K104" i="1" s="1"/>
  <c r="H104" i="1"/>
  <c r="K103" i="1"/>
  <c r="K102" i="1"/>
  <c r="K101" i="1"/>
  <c r="K100" i="1"/>
  <c r="K99" i="1"/>
  <c r="J98" i="1"/>
  <c r="I98" i="1"/>
  <c r="K98" i="1" s="1"/>
  <c r="H98" i="1"/>
  <c r="K97" i="1"/>
  <c r="K96" i="1"/>
  <c r="K95" i="1"/>
  <c r="J94" i="1"/>
  <c r="I94" i="1"/>
  <c r="H94" i="1"/>
  <c r="K93" i="1"/>
  <c r="K92" i="1"/>
  <c r="J91" i="1"/>
  <c r="I91" i="1"/>
  <c r="H91" i="1"/>
  <c r="K90" i="1"/>
  <c r="K89" i="1"/>
  <c r="K88" i="1"/>
  <c r="K87" i="1"/>
  <c r="K86" i="1"/>
  <c r="J85" i="1"/>
  <c r="I85" i="1"/>
  <c r="H85" i="1"/>
  <c r="K84" i="1"/>
  <c r="J83" i="1"/>
  <c r="I83" i="1"/>
  <c r="K83" i="1" s="1"/>
  <c r="H83" i="1"/>
  <c r="K82" i="1"/>
  <c r="K81" i="1"/>
  <c r="J80" i="1"/>
  <c r="I80" i="1"/>
  <c r="H80" i="1"/>
  <c r="K79" i="1"/>
  <c r="J78" i="1"/>
  <c r="I78" i="1"/>
  <c r="K78" i="1" s="1"/>
  <c r="H78" i="1"/>
  <c r="K77" i="1"/>
  <c r="K76" i="1"/>
  <c r="J75" i="1"/>
  <c r="I75" i="1"/>
  <c r="K75" i="1" s="1"/>
  <c r="H75" i="1"/>
  <c r="K74" i="1"/>
  <c r="J73" i="1"/>
  <c r="I73" i="1"/>
  <c r="H73" i="1"/>
  <c r="K72" i="1"/>
  <c r="K71" i="1"/>
  <c r="J71" i="1"/>
  <c r="I71" i="1"/>
  <c r="H71" i="1"/>
  <c r="K70" i="1"/>
  <c r="J69" i="1"/>
  <c r="I69" i="1"/>
  <c r="K69" i="1" s="1"/>
  <c r="H69" i="1"/>
  <c r="K68" i="1"/>
  <c r="J67" i="1"/>
  <c r="I67" i="1"/>
  <c r="K67" i="1" s="1"/>
  <c r="H67" i="1"/>
  <c r="K66" i="1"/>
  <c r="J65" i="1"/>
  <c r="I65" i="1"/>
  <c r="H65" i="1"/>
  <c r="K64" i="1"/>
  <c r="J63" i="1"/>
  <c r="I63" i="1"/>
  <c r="K63" i="1" s="1"/>
  <c r="H63" i="1"/>
  <c r="K61" i="1"/>
  <c r="K60" i="1"/>
  <c r="K59" i="1"/>
  <c r="K58" i="1"/>
  <c r="K57" i="1"/>
  <c r="K56" i="1"/>
  <c r="J55" i="1"/>
  <c r="I55" i="1"/>
  <c r="H55" i="1"/>
  <c r="K54" i="1"/>
  <c r="J53" i="1"/>
  <c r="K53" i="1" s="1"/>
  <c r="I53" i="1"/>
  <c r="H53" i="1"/>
  <c r="K52" i="1"/>
  <c r="K51" i="1"/>
  <c r="J51" i="1"/>
  <c r="I51" i="1"/>
  <c r="H51" i="1"/>
  <c r="K50" i="1"/>
  <c r="J49" i="1"/>
  <c r="I49" i="1"/>
  <c r="K49" i="1" s="1"/>
  <c r="H49" i="1"/>
  <c r="K48" i="1"/>
  <c r="J47" i="1"/>
  <c r="I47" i="1"/>
  <c r="K47" i="1" s="1"/>
  <c r="H47" i="1"/>
  <c r="K46" i="1"/>
  <c r="K45" i="1"/>
  <c r="K44" i="1"/>
  <c r="K43" i="1"/>
  <c r="J42" i="1"/>
  <c r="I42" i="1"/>
  <c r="H42" i="1"/>
  <c r="K41" i="1"/>
  <c r="J40" i="1"/>
  <c r="K40" i="1" s="1"/>
  <c r="I40" i="1"/>
  <c r="H40" i="1"/>
  <c r="K39" i="1"/>
  <c r="K38" i="1"/>
  <c r="K37" i="1"/>
  <c r="K36" i="1"/>
  <c r="J35" i="1"/>
  <c r="I35" i="1"/>
  <c r="H35" i="1"/>
  <c r="K34" i="1"/>
  <c r="K33" i="1"/>
  <c r="K32" i="1"/>
  <c r="K31" i="1"/>
  <c r="K30" i="1"/>
  <c r="K29" i="1"/>
  <c r="K28" i="1"/>
  <c r="K27" i="1"/>
  <c r="K26" i="1"/>
  <c r="K25" i="1"/>
  <c r="J24" i="1"/>
  <c r="I24" i="1"/>
  <c r="H24" i="1"/>
  <c r="K23" i="1"/>
  <c r="K22" i="1"/>
  <c r="K21" i="1"/>
  <c r="K20" i="1"/>
  <c r="K19" i="1"/>
  <c r="K18" i="1"/>
  <c r="J17" i="1"/>
  <c r="I17" i="1"/>
  <c r="H17" i="1"/>
  <c r="K16" i="1"/>
  <c r="K15" i="1"/>
  <c r="K14" i="1"/>
  <c r="K13" i="1"/>
  <c r="J12" i="1"/>
  <c r="K12" i="1" s="1"/>
  <c r="I12" i="1"/>
  <c r="H12" i="1"/>
  <c r="K10" i="1"/>
  <c r="K9" i="1"/>
  <c r="J9" i="1"/>
  <c r="I9" i="1"/>
  <c r="H9" i="1"/>
  <c r="K8" i="1"/>
  <c r="J8" i="1"/>
  <c r="I8" i="1"/>
  <c r="H8" i="1"/>
  <c r="D19" i="4" l="1"/>
  <c r="D25" i="4" s="1"/>
  <c r="C7" i="4"/>
  <c r="E7" i="4" s="1"/>
  <c r="K160" i="1"/>
  <c r="K115" i="1"/>
  <c r="K94" i="1"/>
  <c r="K91" i="1"/>
  <c r="K80" i="1"/>
  <c r="H62" i="1"/>
  <c r="K65" i="1"/>
  <c r="J11" i="1"/>
  <c r="K35" i="1"/>
  <c r="H11" i="1"/>
  <c r="H7" i="1" s="1"/>
  <c r="K17" i="1"/>
  <c r="K24" i="1"/>
  <c r="K42" i="1"/>
  <c r="K55" i="1"/>
  <c r="K139" i="1"/>
  <c r="K129" i="1"/>
  <c r="I62" i="1"/>
  <c r="K110" i="1"/>
  <c r="K85" i="1"/>
  <c r="K73" i="1"/>
  <c r="I11" i="1"/>
  <c r="J62" i="1"/>
  <c r="C25" i="4" l="1"/>
  <c r="E25" i="4" s="1"/>
  <c r="C19" i="4"/>
  <c r="E19" i="4" s="1"/>
  <c r="K62" i="1"/>
  <c r="J7" i="1"/>
  <c r="I7" i="1"/>
  <c r="K11" i="1"/>
  <c r="K7" i="1" l="1"/>
</calcChain>
</file>

<file path=xl/sharedStrings.xml><?xml version="1.0" encoding="utf-8"?>
<sst xmlns="http://schemas.openxmlformats.org/spreadsheetml/2006/main" count="542" uniqueCount="194">
  <si>
    <t>odbor kancelář hejtmana</t>
  </si>
  <si>
    <t>výdaje 2016 - dílčí a rozpisové ukazatele</t>
  </si>
  <si>
    <t>tis. Kč</t>
  </si>
  <si>
    <t xml:space="preserve">uk. </t>
  </si>
  <si>
    <t xml:space="preserve">č. a. </t>
  </si>
  <si>
    <t>§</t>
  </si>
  <si>
    <t xml:space="preserve">pol. </t>
  </si>
  <si>
    <t>UZ</t>
  </si>
  <si>
    <t>914 01 - P Ů S O B N O S T I</t>
  </si>
  <si>
    <t>UR I
2016</t>
  </si>
  <si>
    <t>UR II
2016</t>
  </si>
  <si>
    <t>SU</t>
  </si>
  <si>
    <t>x</t>
  </si>
  <si>
    <t>Běžné (neinvestiční) výdaje resortu celkem</t>
  </si>
  <si>
    <t>Ostatní neinvestiční transfery jiným veřejným rozpočtům</t>
  </si>
  <si>
    <t>Finanční vypořádání dotace z roku 2015</t>
  </si>
  <si>
    <t>vratky VRÚÚ transferů poskytnutých v minulých rozpočtových obdobích</t>
  </si>
  <si>
    <t>DU</t>
  </si>
  <si>
    <t>Prevence a opatření pro krizové stavy</t>
  </si>
  <si>
    <t>RU</t>
  </si>
  <si>
    <t>018100</t>
  </si>
  <si>
    <t>0000</t>
  </si>
  <si>
    <t>Prevence pro krizové stavy a cvičení krizového štábu</t>
  </si>
  <si>
    <t>drobný hmotný dlouhodobý majetek</t>
  </si>
  <si>
    <t>nákup materiálu</t>
  </si>
  <si>
    <t>nákup ostatních služeb</t>
  </si>
  <si>
    <t>pohoštění</t>
  </si>
  <si>
    <t>018200</t>
  </si>
  <si>
    <t>Činnost a vybavení krizového štábu</t>
  </si>
  <si>
    <t>ochranné pomůcky</t>
  </si>
  <si>
    <t>knihy, učební pomůcky a tisk</t>
  </si>
  <si>
    <t>opravy a udržování</t>
  </si>
  <si>
    <t>018201</t>
  </si>
  <si>
    <t>Provozní náklady chráněného pracoviště Česká Lípa</t>
  </si>
  <si>
    <t>ostatní osobní výdaje</t>
  </si>
  <si>
    <t xml:space="preserve">povinné poj. na soc. zab. a přip. na st. pol. zam. </t>
  </si>
  <si>
    <t>povinné poj. na veřejné zdravotní pojištění</t>
  </si>
  <si>
    <t>studená voda</t>
  </si>
  <si>
    <t>elektrická energie</t>
  </si>
  <si>
    <t>pohonné hmoty a maziva</t>
  </si>
  <si>
    <t>018300</t>
  </si>
  <si>
    <t>Opatření pro krizové stavy, školení obcí, BRLK</t>
  </si>
  <si>
    <t>nájemné</t>
  </si>
  <si>
    <t>služby školení a vzdělávání</t>
  </si>
  <si>
    <t>018400</t>
  </si>
  <si>
    <t>Příprava hospodářských opatření pro krizové situace</t>
  </si>
  <si>
    <t>018700</t>
  </si>
  <si>
    <t>Prevence kriminality v LK</t>
  </si>
  <si>
    <t>018900</t>
  </si>
  <si>
    <t>Sběr dat a zpracování podkladů pro dílčí krizové plány</t>
  </si>
  <si>
    <t>zpracování dat a služby související s inf. a komunikačními technologiemi</t>
  </si>
  <si>
    <t>018901</t>
  </si>
  <si>
    <t>Datové spojení IZS - provoz</t>
  </si>
  <si>
    <t>019100</t>
  </si>
  <si>
    <t>Zajištění úkolů v oblasti utajovaných informací</t>
  </si>
  <si>
    <t>019300</t>
  </si>
  <si>
    <t>Úpravy a rozšíření SW pořízeného v rámci projektu č. 10098187</t>
  </si>
  <si>
    <t>019400</t>
  </si>
  <si>
    <t>Zásahové vozidlo pro mobilní řízení krizových situací</t>
  </si>
  <si>
    <t>platby daní a poplatků</t>
  </si>
  <si>
    <t>Propagace a prezentace kraje</t>
  </si>
  <si>
    <t>025000</t>
  </si>
  <si>
    <t>Propagační předměty</t>
  </si>
  <si>
    <t>025200</t>
  </si>
  <si>
    <t>Monitoring</t>
  </si>
  <si>
    <t>025201</t>
  </si>
  <si>
    <t>Mediální propagace LK</t>
  </si>
  <si>
    <t>6113</t>
  </si>
  <si>
    <t>025202</t>
  </si>
  <si>
    <t>Reportážní a informační videa</t>
  </si>
  <si>
    <t>025203</t>
  </si>
  <si>
    <t>Mediální prezentace LK - TV</t>
  </si>
  <si>
    <t>025204</t>
  </si>
  <si>
    <t>Mediální prezentace LK - rádia</t>
  </si>
  <si>
    <t>025205</t>
  </si>
  <si>
    <t>Mediální prezentace LK - tisk</t>
  </si>
  <si>
    <t>025206</t>
  </si>
  <si>
    <t>Mediální prezentace LK - internet</t>
  </si>
  <si>
    <t>025300</t>
  </si>
  <si>
    <t>Kalendáře</t>
  </si>
  <si>
    <t>025400</t>
  </si>
  <si>
    <t>Infografika</t>
  </si>
  <si>
    <t>025500</t>
  </si>
  <si>
    <t>Ostatní akce</t>
  </si>
  <si>
    <t>odměny za užití duševního vlastnictví</t>
  </si>
  <si>
    <t>025600</t>
  </si>
  <si>
    <t>KRAJ - příloha Libereckého kraje</t>
  </si>
  <si>
    <t>025700</t>
  </si>
  <si>
    <t>Marketingová podpora regionálních výrobců</t>
  </si>
  <si>
    <t>025800</t>
  </si>
  <si>
    <t>Partnerství St. Gallen</t>
  </si>
  <si>
    <t>025900</t>
  </si>
  <si>
    <t>Web LK</t>
  </si>
  <si>
    <t>026100</t>
  </si>
  <si>
    <t>Hejtmanský ples</t>
  </si>
  <si>
    <t>026200</t>
  </si>
  <si>
    <t>Krajské slavnosti</t>
  </si>
  <si>
    <t>026600</t>
  </si>
  <si>
    <t>Organizační zajištění významných návštěv LK</t>
  </si>
  <si>
    <t>026700</t>
  </si>
  <si>
    <t>Akce pořádané ve spolupráci se zastoupením LK v EU</t>
  </si>
  <si>
    <t>026900</t>
  </si>
  <si>
    <t>Grafický manuál</t>
  </si>
  <si>
    <t>027500</t>
  </si>
  <si>
    <t>Zastoupení LK v Bruselu</t>
  </si>
  <si>
    <t>027600</t>
  </si>
  <si>
    <t>Slavnostní večer k 28. říjnu (Pocty hejtmana LK)</t>
  </si>
  <si>
    <t>027700</t>
  </si>
  <si>
    <t>Den otevřených dveří LK</t>
  </si>
  <si>
    <t>027900</t>
  </si>
  <si>
    <t>Dny s hejtmanem</t>
  </si>
  <si>
    <t>028000</t>
  </si>
  <si>
    <t>Výroční zpráva LK</t>
  </si>
  <si>
    <t>028100</t>
  </si>
  <si>
    <t>Tripartita - pakt zaměstnanosti</t>
  </si>
  <si>
    <t>028200</t>
  </si>
  <si>
    <t>Konference Forum 2000</t>
  </si>
  <si>
    <t>028300</t>
  </si>
  <si>
    <t>Kufříky pro prvňáky</t>
  </si>
  <si>
    <t>028400</t>
  </si>
  <si>
    <t>Brožura Rok vlády</t>
  </si>
  <si>
    <t>028500</t>
  </si>
  <si>
    <t>Memoriál záchranářů z Manhattanu</t>
  </si>
  <si>
    <t>028600</t>
  </si>
  <si>
    <t>Manažer roku</t>
  </si>
  <si>
    <t>028700</t>
  </si>
  <si>
    <t>Grafické práce, tisky, výlepy</t>
  </si>
  <si>
    <t>ZMĚNA ROZPOČTU - ROZPOČTOVÉ OPATŘENÍ č. 225/16</t>
  </si>
  <si>
    <t>změny
ZR-RO 225/16</t>
  </si>
  <si>
    <t>SR 
2016</t>
  </si>
  <si>
    <t>Zdrojová část rozpočtu LK 2016</t>
  </si>
  <si>
    <t>v tis. Kč</t>
  </si>
  <si>
    <t>ukazatel</t>
  </si>
  <si>
    <t>UR I.  2016</t>
  </si>
  <si>
    <t>UR II.  2016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</si>
  <si>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</si>
  <si>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</si>
  <si>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</si>
  <si>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</si>
  <si>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</si>
  <si>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</si>
  <si>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</si>
  <si>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</si>
  <si>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</si>
  <si>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</si>
  <si>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</si>
  <si>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</si>
  <si>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</si>
  <si>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</si>
  <si>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</si>
  <si>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</si>
  <si>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</si>
  <si>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</si>
  <si>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</si>
  <si>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</si>
  <si>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42xx</t>
  </si>
  <si>
    <t>421x</t>
  </si>
  <si>
    <t xml:space="preserve">    dotace od regionální rady</t>
  </si>
  <si>
    <t>423x</t>
  </si>
  <si>
    <t>P ř í j m y   celkem</t>
  </si>
  <si>
    <t>1-4xxx</t>
  </si>
  <si>
    <t>C/ F i n a n c o v á n í</t>
  </si>
  <si>
    <t>8xxx</t>
  </si>
  <si>
    <t>1. Zapojení fondů z r. 2015</t>
  </si>
  <si>
    <t>8115</t>
  </si>
  <si>
    <t>2. Zapojení  zákl.běžného účtu z r. 2015</t>
  </si>
  <si>
    <t>3. úvěr</t>
  </si>
  <si>
    <t>4. uhrazené splátky dlouhod.půjč.</t>
  </si>
  <si>
    <t xml:space="preserve">Z d r o j e  L K   c e l k e m </t>
  </si>
  <si>
    <t>Výdajová část rozpočtu LK 2016</t>
  </si>
  <si>
    <t xml:space="preserve">     ukazatel</t>
  </si>
  <si>
    <t>pol.</t>
  </si>
  <si>
    <t>Kap.910-zastupitelstvo</t>
  </si>
  <si>
    <t>5xxx</t>
  </si>
  <si>
    <t>Kap.911-krajský úřad</t>
  </si>
  <si>
    <t>Kap.912-účelové příspěvky PO</t>
  </si>
  <si>
    <t>5-6xxx</t>
  </si>
  <si>
    <t>Kap.913-příspěvkové organizace</t>
  </si>
  <si>
    <t>Kap.914-působnosti</t>
  </si>
  <si>
    <t>Kap.916-úč.neinv.dot.-škol.</t>
  </si>
  <si>
    <t>Kap.917-transfery</t>
  </si>
  <si>
    <t>Kap.919-Pokladní správa</t>
  </si>
  <si>
    <t>Kap.920-kapitálové výdaje</t>
  </si>
  <si>
    <t>Kap.921-úč.invest.dotace-škol.</t>
  </si>
  <si>
    <t>6xxx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</si>
  <si>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</si>
  <si>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</si>
  <si>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</si>
  <si>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</si>
  <si>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</si>
  <si>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</si>
  <si>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</si>
  <si>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</si>
  <si>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ZR-RO č. 225/16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</si>
</sst>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b/>
      <sz val="14"/>
      <color rgb="FF0033CC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theme="0"/>
      <name val="Arial"/>
      <family val="2"/>
      <charset val="238"/>
    </font>
    <font>
      <b/>
      <sz val="8"/>
      <name val="Arial"/>
      <family val="2"/>
    </font>
    <font>
      <b/>
      <sz val="8"/>
      <color rgb="FF0033CC"/>
      <name val="Arial"/>
      <family val="2"/>
      <charset val="238"/>
    </font>
    <font>
      <sz val="8"/>
      <name val="Arial"/>
      <family val="2"/>
    </font>
    <font>
      <sz val="10"/>
      <name val="Arial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</cellStyleXfs>
  <cellXfs count="277">
    <xf numFmtId="0" fontId="0" fillId="0" borderId="0" xfId="0"/>
    <xf numFmtId="0" fontId="2" fillId="0" borderId="0" xfId="1" applyFont="1" applyFill="1" applyAlignment="1">
      <alignment horizontal="center" vertical="center"/>
    </xf>
    <xf numFmtId="0" fontId="1" fillId="0" borderId="0" xfId="1" applyAlignment="1">
      <alignment vertical="center"/>
    </xf>
    <xf numFmtId="0" fontId="4" fillId="0" borderId="0" xfId="2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4" fontId="5" fillId="0" borderId="0" xfId="1" applyNumberFormat="1" applyFont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4" fontId="1" fillId="0" borderId="0" xfId="1" applyNumberFormat="1" applyAlignment="1">
      <alignment vertical="center"/>
    </xf>
    <xf numFmtId="4" fontId="6" fillId="0" borderId="0" xfId="1" applyNumberFormat="1" applyFont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4" fontId="6" fillId="0" borderId="4" xfId="1" applyNumberFormat="1" applyFont="1" applyFill="1" applyBorder="1" applyAlignment="1">
      <alignment horizontal="center" vertical="center" wrapText="1"/>
    </xf>
    <xf numFmtId="4" fontId="6" fillId="0" borderId="6" xfId="1" applyNumberFormat="1" applyFont="1" applyFill="1" applyBorder="1" applyAlignment="1">
      <alignment horizontal="center" vertical="center" wrapText="1"/>
    </xf>
    <xf numFmtId="0" fontId="6" fillId="4" borderId="7" xfId="3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8" fillId="4" borderId="8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10" fillId="4" borderId="8" xfId="4" applyFont="1" applyFill="1" applyBorder="1" applyAlignment="1">
      <alignment horizontal="left" vertical="center"/>
    </xf>
    <xf numFmtId="4" fontId="6" fillId="3" borderId="11" xfId="1" applyNumberFormat="1" applyFont="1" applyFill="1" applyBorder="1" applyAlignment="1">
      <alignment horizontal="right" vertical="center"/>
    </xf>
    <xf numFmtId="4" fontId="6" fillId="4" borderId="11" xfId="1" applyNumberFormat="1" applyFont="1" applyFill="1" applyBorder="1" applyAlignment="1">
      <alignment horizontal="right" vertical="center"/>
    </xf>
    <xf numFmtId="4" fontId="6" fillId="4" borderId="11" xfId="1" applyNumberFormat="1" applyFont="1" applyFill="1" applyBorder="1" applyAlignment="1" applyProtection="1">
      <alignment horizontal="right" vertical="center"/>
    </xf>
    <xf numFmtId="4" fontId="6" fillId="4" borderId="12" xfId="4" applyNumberFormat="1" applyFont="1" applyFill="1" applyBorder="1" applyAlignment="1">
      <alignment horizontal="right" vertical="center"/>
    </xf>
    <xf numFmtId="0" fontId="11" fillId="0" borderId="13" xfId="3" applyFont="1" applyFill="1" applyBorder="1" applyAlignment="1">
      <alignment horizontal="center" vertical="center"/>
    </xf>
    <xf numFmtId="49" fontId="11" fillId="0" borderId="14" xfId="3" applyNumberFormat="1" applyFont="1" applyBorder="1" applyAlignment="1">
      <alignment horizontal="center" vertical="center"/>
    </xf>
    <xf numFmtId="49" fontId="11" fillId="0" borderId="15" xfId="3" applyNumberFormat="1" applyFont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0" fontId="11" fillId="0" borderId="17" xfId="3" applyFont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vertical="center"/>
    </xf>
    <xf numFmtId="4" fontId="11" fillId="3" borderId="16" xfId="3" applyNumberFormat="1" applyFont="1" applyFill="1" applyBorder="1" applyAlignment="1">
      <alignment vertical="center"/>
    </xf>
    <xf numFmtId="4" fontId="11" fillId="0" borderId="16" xfId="3" applyNumberFormat="1" applyFont="1" applyFill="1" applyBorder="1" applyAlignment="1">
      <alignment vertical="center"/>
    </xf>
    <xf numFmtId="4" fontId="11" fillId="0" borderId="20" xfId="3" applyNumberFormat="1" applyFont="1" applyFill="1" applyBorder="1" applyAlignment="1">
      <alignment vertical="center"/>
    </xf>
    <xf numFmtId="0" fontId="6" fillId="0" borderId="21" xfId="3" applyFont="1" applyBorder="1" applyAlignment="1">
      <alignment horizontal="center" vertical="center"/>
    </xf>
    <xf numFmtId="49" fontId="6" fillId="0" borderId="22" xfId="3" applyNumberFormat="1" applyFont="1" applyBorder="1" applyAlignment="1">
      <alignment horizontal="center" vertical="center"/>
    </xf>
    <xf numFmtId="0" fontId="6" fillId="0" borderId="23" xfId="3" applyFont="1" applyBorder="1" applyAlignment="1">
      <alignment horizontal="center" vertical="center"/>
    </xf>
    <xf numFmtId="0" fontId="6" fillId="0" borderId="24" xfId="3" applyFont="1" applyBorder="1" applyAlignment="1">
      <alignment horizontal="center" vertical="center"/>
    </xf>
    <xf numFmtId="0" fontId="6" fillId="0" borderId="25" xfId="3" applyFont="1" applyBorder="1" applyAlignment="1">
      <alignment horizontal="center" vertical="center"/>
    </xf>
    <xf numFmtId="0" fontId="6" fillId="0" borderId="26" xfId="5" applyFont="1" applyFill="1" applyBorder="1" applyAlignment="1">
      <alignment vertical="center"/>
    </xf>
    <xf numFmtId="4" fontId="6" fillId="3" borderId="27" xfId="1" applyNumberFormat="1" applyFont="1" applyFill="1" applyBorder="1" applyAlignment="1">
      <alignment vertical="center"/>
    </xf>
    <xf numFmtId="4" fontId="6" fillId="0" borderId="27" xfId="1" applyNumberFormat="1" applyFont="1" applyFill="1" applyBorder="1" applyAlignment="1">
      <alignment vertical="center"/>
    </xf>
    <xf numFmtId="4" fontId="6" fillId="0" borderId="28" xfId="4" applyNumberFormat="1" applyFont="1" applyFill="1" applyBorder="1" applyAlignment="1">
      <alignment horizontal="right" vertical="center"/>
    </xf>
    <xf numFmtId="0" fontId="5" fillId="0" borderId="29" xfId="3" applyFont="1" applyBorder="1" applyAlignment="1">
      <alignment horizontal="center" vertical="center"/>
    </xf>
    <xf numFmtId="49" fontId="5" fillId="0" borderId="30" xfId="3" applyNumberFormat="1" applyFont="1" applyBorder="1" applyAlignment="1">
      <alignment horizontal="center" vertical="center"/>
    </xf>
    <xf numFmtId="0" fontId="5" fillId="0" borderId="27" xfId="3" applyFont="1" applyBorder="1" applyAlignment="1">
      <alignment horizontal="center" vertical="center"/>
    </xf>
    <xf numFmtId="0" fontId="5" fillId="0" borderId="31" xfId="3" applyFont="1" applyBorder="1" applyAlignment="1">
      <alignment horizontal="center" vertical="center"/>
    </xf>
    <xf numFmtId="0" fontId="5" fillId="0" borderId="25" xfId="3" applyFont="1" applyBorder="1" applyAlignment="1">
      <alignment horizontal="center" vertical="center"/>
    </xf>
    <xf numFmtId="0" fontId="5" fillId="0" borderId="32" xfId="3" applyFont="1" applyBorder="1" applyAlignment="1">
      <alignment vertical="center"/>
    </xf>
    <xf numFmtId="4" fontId="5" fillId="3" borderId="27" xfId="1" applyNumberFormat="1" applyFont="1" applyFill="1" applyBorder="1" applyAlignment="1">
      <alignment vertical="center"/>
    </xf>
    <xf numFmtId="4" fontId="5" fillId="0" borderId="27" xfId="1" applyNumberFormat="1" applyFont="1" applyFill="1" applyBorder="1" applyAlignment="1">
      <alignment vertical="center"/>
    </xf>
    <xf numFmtId="4" fontId="5" fillId="0" borderId="27" xfId="1" applyNumberFormat="1" applyFont="1" applyFill="1" applyBorder="1" applyAlignment="1" applyProtection="1">
      <alignment horizontal="right" vertical="center"/>
      <protection locked="0"/>
    </xf>
    <xf numFmtId="4" fontId="12" fillId="0" borderId="28" xfId="4" applyNumberFormat="1" applyFont="1" applyFill="1" applyBorder="1" applyAlignment="1">
      <alignment horizontal="right" vertical="center"/>
    </xf>
    <xf numFmtId="49" fontId="5" fillId="0" borderId="22" xfId="3" applyNumberFormat="1" applyFont="1" applyBorder="1" applyAlignment="1">
      <alignment horizontal="center" vertical="center"/>
    </xf>
    <xf numFmtId="0" fontId="5" fillId="0" borderId="33" xfId="3" applyFont="1" applyBorder="1" applyAlignment="1">
      <alignment horizontal="center" vertical="center"/>
    </xf>
    <xf numFmtId="0" fontId="5" fillId="0" borderId="23" xfId="3" applyFont="1" applyBorder="1" applyAlignment="1">
      <alignment horizontal="center" vertical="center"/>
    </xf>
    <xf numFmtId="0" fontId="5" fillId="0" borderId="34" xfId="3" applyFont="1" applyBorder="1" applyAlignment="1">
      <alignment vertical="center"/>
    </xf>
    <xf numFmtId="0" fontId="5" fillId="0" borderId="21" xfId="3" applyFont="1" applyBorder="1" applyAlignment="1">
      <alignment horizontal="center" vertical="center"/>
    </xf>
    <xf numFmtId="0" fontId="5" fillId="0" borderId="26" xfId="3" applyFont="1" applyBorder="1" applyAlignment="1">
      <alignment horizontal="center" vertical="center"/>
    </xf>
    <xf numFmtId="0" fontId="5" fillId="0" borderId="26" xfId="3" applyFont="1" applyBorder="1" applyAlignment="1">
      <alignment vertical="center"/>
    </xf>
    <xf numFmtId="49" fontId="5" fillId="0" borderId="0" xfId="3" applyNumberFormat="1" applyFont="1" applyBorder="1" applyAlignment="1">
      <alignment horizontal="center" vertical="center"/>
    </xf>
    <xf numFmtId="0" fontId="5" fillId="0" borderId="35" xfId="3" applyFont="1" applyBorder="1" applyAlignment="1">
      <alignment horizontal="center" vertical="center"/>
    </xf>
    <xf numFmtId="0" fontId="5" fillId="0" borderId="36" xfId="3" applyFont="1" applyBorder="1" applyAlignment="1">
      <alignment vertical="center"/>
    </xf>
    <xf numFmtId="0" fontId="5" fillId="0" borderId="30" xfId="3" applyFont="1" applyBorder="1" applyAlignment="1">
      <alignment horizontal="center" vertical="center"/>
    </xf>
    <xf numFmtId="49" fontId="6" fillId="0" borderId="0" xfId="3" applyNumberFormat="1" applyFont="1" applyBorder="1" applyAlignment="1">
      <alignment horizontal="center" vertical="center"/>
    </xf>
    <xf numFmtId="0" fontId="5" fillId="0" borderId="37" xfId="3" applyFont="1" applyBorder="1" applyAlignment="1">
      <alignment horizontal="center" vertical="center"/>
    </xf>
    <xf numFmtId="0" fontId="5" fillId="0" borderId="24" xfId="3" applyFont="1" applyBorder="1" applyAlignment="1">
      <alignment horizontal="center" vertical="center"/>
    </xf>
    <xf numFmtId="4" fontId="5" fillId="0" borderId="27" xfId="1" applyNumberFormat="1" applyFont="1" applyFill="1" applyBorder="1" applyAlignment="1" applyProtection="1">
      <alignment horizontal="right" vertical="center"/>
    </xf>
    <xf numFmtId="0" fontId="6" fillId="0" borderId="29" xfId="3" applyFont="1" applyBorder="1" applyAlignment="1">
      <alignment horizontal="center" vertical="center"/>
    </xf>
    <xf numFmtId="49" fontId="6" fillId="0" borderId="30" xfId="3" applyNumberFormat="1" applyFont="1" applyBorder="1" applyAlignment="1">
      <alignment horizontal="center" vertical="center"/>
    </xf>
    <xf numFmtId="0" fontId="6" fillId="0" borderId="27" xfId="3" applyFont="1" applyBorder="1" applyAlignment="1">
      <alignment horizontal="center" vertical="center"/>
    </xf>
    <xf numFmtId="0" fontId="6" fillId="0" borderId="31" xfId="3" applyFont="1" applyBorder="1" applyAlignment="1">
      <alignment horizontal="center" vertical="center"/>
    </xf>
    <xf numFmtId="0" fontId="6" fillId="0" borderId="35" xfId="3" applyFont="1" applyBorder="1" applyAlignment="1">
      <alignment horizontal="center" vertical="center"/>
    </xf>
    <xf numFmtId="49" fontId="5" fillId="0" borderId="26" xfId="3" applyNumberFormat="1" applyFont="1" applyBorder="1" applyAlignment="1">
      <alignment horizontal="center" vertical="center"/>
    </xf>
    <xf numFmtId="49" fontId="5" fillId="0" borderId="38" xfId="3" applyNumberFormat="1" applyFont="1" applyBorder="1" applyAlignment="1">
      <alignment horizontal="center" vertical="center"/>
    </xf>
    <xf numFmtId="49" fontId="6" fillId="0" borderId="34" xfId="3" applyNumberFormat="1" applyFont="1" applyBorder="1" applyAlignment="1">
      <alignment horizontal="center" vertical="center"/>
    </xf>
    <xf numFmtId="49" fontId="6" fillId="0" borderId="39" xfId="3" applyNumberFormat="1" applyFont="1" applyBorder="1" applyAlignment="1">
      <alignment horizontal="center" vertical="center"/>
    </xf>
    <xf numFmtId="0" fontId="6" fillId="0" borderId="22" xfId="3" applyFont="1" applyBorder="1" applyAlignment="1">
      <alignment horizontal="center" vertical="center"/>
    </xf>
    <xf numFmtId="4" fontId="6" fillId="3" borderId="27" xfId="6" applyNumberFormat="1" applyFont="1" applyFill="1" applyBorder="1" applyAlignment="1">
      <alignment vertical="center"/>
    </xf>
    <xf numFmtId="4" fontId="6" fillId="0" borderId="27" xfId="6" applyNumberFormat="1" applyFont="1" applyFill="1" applyBorder="1" applyAlignment="1">
      <alignment vertical="center"/>
    </xf>
    <xf numFmtId="4" fontId="5" fillId="3" borderId="27" xfId="6" applyNumberFormat="1" applyFont="1" applyFill="1" applyBorder="1" applyAlignment="1">
      <alignment vertical="center"/>
    </xf>
    <xf numFmtId="4" fontId="5" fillId="0" borderId="27" xfId="6" applyNumberFormat="1" applyFont="1" applyFill="1" applyBorder="1" applyAlignment="1">
      <alignment vertical="center"/>
    </xf>
    <xf numFmtId="4" fontId="5" fillId="0" borderId="27" xfId="7" applyNumberFormat="1" applyFont="1" applyFill="1" applyBorder="1" applyAlignment="1" applyProtection="1">
      <alignment horizontal="right" vertical="center"/>
      <protection locked="0"/>
    </xf>
    <xf numFmtId="0" fontId="5" fillId="0" borderId="0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5" fillId="0" borderId="8" xfId="3" applyFont="1" applyBorder="1" applyAlignment="1">
      <alignment vertical="center"/>
    </xf>
    <xf numFmtId="0" fontId="6" fillId="0" borderId="33" xfId="3" applyFont="1" applyBorder="1" applyAlignment="1">
      <alignment horizontal="center" vertical="center"/>
    </xf>
    <xf numFmtId="0" fontId="6" fillId="0" borderId="37" xfId="3" applyFont="1" applyBorder="1" applyAlignment="1">
      <alignment horizontal="center" vertical="center"/>
    </xf>
    <xf numFmtId="0" fontId="5" fillId="0" borderId="22" xfId="3" applyFont="1" applyBorder="1" applyAlignment="1">
      <alignment horizontal="center" vertical="center"/>
    </xf>
    <xf numFmtId="0" fontId="5" fillId="0" borderId="27" xfId="3" applyFont="1" applyBorder="1" applyAlignment="1">
      <alignment vertical="center"/>
    </xf>
    <xf numFmtId="49" fontId="6" fillId="0" borderId="22" xfId="3" applyNumberFormat="1" applyFont="1" applyFill="1" applyBorder="1" applyAlignment="1">
      <alignment horizontal="center" vertical="center"/>
    </xf>
    <xf numFmtId="49" fontId="5" fillId="0" borderId="22" xfId="3" applyNumberFormat="1" applyFont="1" applyFill="1" applyBorder="1" applyAlignment="1">
      <alignment horizontal="center" vertical="center"/>
    </xf>
    <xf numFmtId="4" fontId="5" fillId="0" borderId="28" xfId="4" applyNumberFormat="1" applyFont="1" applyFill="1" applyBorder="1" applyAlignment="1">
      <alignment horizontal="right" vertical="center"/>
    </xf>
    <xf numFmtId="0" fontId="5" fillId="0" borderId="27" xfId="3" applyFont="1" applyFill="1" applyBorder="1" applyAlignment="1">
      <alignment horizontal="center" vertical="center"/>
    </xf>
    <xf numFmtId="0" fontId="5" fillId="0" borderId="27" xfId="3" applyFont="1" applyFill="1" applyBorder="1" applyAlignment="1">
      <alignment vertical="center"/>
    </xf>
    <xf numFmtId="4" fontId="5" fillId="0" borderId="27" xfId="1" applyNumberFormat="1" applyFont="1" applyBorder="1" applyAlignment="1" applyProtection="1">
      <alignment horizontal="right" vertical="center"/>
      <protection locked="0"/>
    </xf>
    <xf numFmtId="4" fontId="5" fillId="3" borderId="23" xfId="1" applyNumberFormat="1" applyFont="1" applyFill="1" applyBorder="1" applyAlignment="1">
      <alignment vertical="center"/>
    </xf>
    <xf numFmtId="4" fontId="5" fillId="0" borderId="23" xfId="1" applyNumberFormat="1" applyFont="1" applyFill="1" applyBorder="1" applyAlignment="1">
      <alignment vertical="center"/>
    </xf>
    <xf numFmtId="4" fontId="5" fillId="0" borderId="40" xfId="4" applyNumberFormat="1" applyFont="1" applyFill="1" applyBorder="1" applyAlignment="1">
      <alignment horizontal="right" vertical="center"/>
    </xf>
    <xf numFmtId="0" fontId="5" fillId="0" borderId="41" xfId="3" applyFont="1" applyFill="1" applyBorder="1" applyAlignment="1">
      <alignment horizontal="center" vertical="center"/>
    </xf>
    <xf numFmtId="0" fontId="5" fillId="0" borderId="41" xfId="3" applyFont="1" applyFill="1" applyBorder="1" applyAlignment="1">
      <alignment vertical="center"/>
    </xf>
    <xf numFmtId="4" fontId="5" fillId="0" borderId="11" xfId="1" applyNumberFormat="1" applyFont="1" applyBorder="1" applyAlignment="1" applyProtection="1">
      <alignment horizontal="right" vertical="center"/>
      <protection locked="0"/>
    </xf>
    <xf numFmtId="0" fontId="11" fillId="0" borderId="13" xfId="5" applyFont="1" applyFill="1" applyBorder="1" applyAlignment="1">
      <alignment horizontal="center" vertical="center"/>
    </xf>
    <xf numFmtId="49" fontId="11" fillId="0" borderId="14" xfId="5" applyNumberFormat="1" applyFont="1" applyFill="1" applyBorder="1" applyAlignment="1">
      <alignment horizontal="center" vertical="center"/>
    </xf>
    <xf numFmtId="49" fontId="11" fillId="0" borderId="15" xfId="5" applyNumberFormat="1" applyFont="1" applyFill="1" applyBorder="1" applyAlignment="1">
      <alignment horizontal="center" vertical="center"/>
    </xf>
    <xf numFmtId="49" fontId="11" fillId="0" borderId="16" xfId="5" applyNumberFormat="1" applyFont="1" applyFill="1" applyBorder="1" applyAlignment="1">
      <alignment horizontal="center" vertical="center"/>
    </xf>
    <xf numFmtId="0" fontId="11" fillId="0" borderId="42" xfId="5" applyFont="1" applyFill="1" applyBorder="1" applyAlignment="1">
      <alignment horizontal="center" vertical="center"/>
    </xf>
    <xf numFmtId="0" fontId="11" fillId="0" borderId="16" xfId="5" applyFont="1" applyFill="1" applyBorder="1" applyAlignment="1">
      <alignment horizontal="center" vertical="center"/>
    </xf>
    <xf numFmtId="0" fontId="11" fillId="0" borderId="14" xfId="5" applyFont="1" applyFill="1" applyBorder="1" applyAlignment="1">
      <alignment vertical="center"/>
    </xf>
    <xf numFmtId="4" fontId="11" fillId="3" borderId="16" xfId="5" applyNumberFormat="1" applyFont="1" applyFill="1" applyBorder="1" applyAlignment="1">
      <alignment horizontal="right" vertical="center"/>
    </xf>
    <xf numFmtId="4" fontId="11" fillId="0" borderId="16" xfId="5" applyNumberFormat="1" applyFont="1" applyFill="1" applyBorder="1" applyAlignment="1">
      <alignment horizontal="right" vertical="center"/>
    </xf>
    <xf numFmtId="4" fontId="11" fillId="0" borderId="20" xfId="5" applyNumberFormat="1" applyFont="1" applyFill="1" applyBorder="1" applyAlignment="1">
      <alignment horizontal="right" vertical="center"/>
    </xf>
    <xf numFmtId="0" fontId="6" fillId="0" borderId="29" xfId="5" applyFont="1" applyFill="1" applyBorder="1" applyAlignment="1">
      <alignment horizontal="center" vertical="center"/>
    </xf>
    <xf numFmtId="49" fontId="6" fillId="0" borderId="26" xfId="5" applyNumberFormat="1" applyFont="1" applyFill="1" applyBorder="1" applyAlignment="1">
      <alignment horizontal="center" vertical="center"/>
    </xf>
    <xf numFmtId="49" fontId="6" fillId="0" borderId="38" xfId="5" applyNumberFormat="1" applyFont="1" applyFill="1" applyBorder="1" applyAlignment="1">
      <alignment horizontal="center" vertical="center"/>
    </xf>
    <xf numFmtId="49" fontId="6" fillId="0" borderId="27" xfId="5" applyNumberFormat="1" applyFont="1" applyFill="1" applyBorder="1" applyAlignment="1">
      <alignment horizontal="center" vertical="center"/>
    </xf>
    <xf numFmtId="0" fontId="6" fillId="0" borderId="26" xfId="5" applyFont="1" applyFill="1" applyBorder="1" applyAlignment="1">
      <alignment horizontal="center" vertical="center"/>
    </xf>
    <xf numFmtId="0" fontId="6" fillId="0" borderId="27" xfId="5" applyFont="1" applyFill="1" applyBorder="1" applyAlignment="1">
      <alignment horizontal="center" vertical="center"/>
    </xf>
    <xf numFmtId="4" fontId="6" fillId="3" borderId="27" xfId="5" applyNumberFormat="1" applyFont="1" applyFill="1" applyBorder="1" applyAlignment="1">
      <alignment horizontal="right" vertical="center"/>
    </xf>
    <xf numFmtId="4" fontId="6" fillId="0" borderId="27" xfId="5" applyNumberFormat="1" applyFont="1" applyFill="1" applyBorder="1" applyAlignment="1">
      <alignment horizontal="right" vertical="center"/>
    </xf>
    <xf numFmtId="0" fontId="5" fillId="0" borderId="21" xfId="5" applyFont="1" applyFill="1" applyBorder="1" applyAlignment="1">
      <alignment horizontal="center" vertical="center"/>
    </xf>
    <xf numFmtId="49" fontId="5" fillId="0" borderId="26" xfId="5" applyNumberFormat="1" applyFont="1" applyFill="1" applyBorder="1" applyAlignment="1">
      <alignment horizontal="center" vertical="center"/>
    </xf>
    <xf numFmtId="49" fontId="5" fillId="0" borderId="38" xfId="5" applyNumberFormat="1" applyFont="1" applyFill="1" applyBorder="1" applyAlignment="1">
      <alignment horizontal="center" vertical="center"/>
    </xf>
    <xf numFmtId="0" fontId="5" fillId="0" borderId="23" xfId="5" applyFont="1" applyFill="1" applyBorder="1" applyAlignment="1">
      <alignment horizontal="center" vertical="center"/>
    </xf>
    <xf numFmtId="0" fontId="5" fillId="0" borderId="34" xfId="5" applyFont="1" applyFill="1" applyBorder="1" applyAlignment="1">
      <alignment horizontal="center" vertical="center"/>
    </xf>
    <xf numFmtId="0" fontId="5" fillId="0" borderId="34" xfId="5" applyFont="1" applyFill="1" applyBorder="1" applyAlignment="1">
      <alignment vertical="center"/>
    </xf>
    <xf numFmtId="4" fontId="5" fillId="3" borderId="27" xfId="8" applyNumberFormat="1" applyFont="1" applyFill="1" applyBorder="1" applyAlignment="1">
      <alignment horizontal="right" vertical="center"/>
    </xf>
    <xf numFmtId="4" fontId="5" fillId="0" borderId="27" xfId="8" applyNumberFormat="1" applyFont="1" applyFill="1" applyBorder="1" applyAlignment="1">
      <alignment horizontal="right" vertical="center"/>
    </xf>
    <xf numFmtId="4" fontId="5" fillId="0" borderId="27" xfId="5" applyNumberFormat="1" applyFont="1" applyFill="1" applyBorder="1" applyAlignment="1" applyProtection="1">
      <alignment horizontal="right" vertical="center"/>
      <protection locked="0"/>
    </xf>
    <xf numFmtId="0" fontId="6" fillId="0" borderId="11" xfId="5" applyFont="1" applyFill="1" applyBorder="1" applyAlignment="1">
      <alignment horizontal="center" vertical="center"/>
    </xf>
    <xf numFmtId="0" fontId="6" fillId="0" borderId="8" xfId="5" applyFont="1" applyFill="1" applyBorder="1" applyAlignment="1">
      <alignment vertical="center"/>
    </xf>
    <xf numFmtId="4" fontId="6" fillId="3" borderId="27" xfId="5" applyNumberFormat="1" applyFont="1" applyFill="1" applyBorder="1" applyAlignment="1">
      <alignment vertical="center"/>
    </xf>
    <xf numFmtId="4" fontId="6" fillId="0" borderId="27" xfId="5" applyNumberFormat="1" applyFont="1" applyFill="1" applyBorder="1" applyAlignment="1">
      <alignment vertical="center"/>
    </xf>
    <xf numFmtId="4" fontId="6" fillId="0" borderId="27" xfId="5" applyNumberFormat="1" applyFont="1" applyFill="1" applyBorder="1" applyAlignment="1" applyProtection="1">
      <alignment horizontal="right" vertical="center"/>
    </xf>
    <xf numFmtId="0" fontId="5" fillId="0" borderId="29" xfId="5" applyFont="1" applyFill="1" applyBorder="1" applyAlignment="1">
      <alignment horizontal="center" vertical="center"/>
    </xf>
    <xf numFmtId="0" fontId="5" fillId="0" borderId="27" xfId="5" applyFont="1" applyFill="1" applyBorder="1" applyAlignment="1">
      <alignment horizontal="center" vertical="center"/>
    </xf>
    <xf numFmtId="0" fontId="5" fillId="0" borderId="30" xfId="5" applyFont="1" applyFill="1" applyBorder="1" applyAlignment="1">
      <alignment horizontal="center" vertical="center"/>
    </xf>
    <xf numFmtId="4" fontId="5" fillId="3" borderId="27" xfId="5" applyNumberFormat="1" applyFont="1" applyFill="1" applyBorder="1" applyAlignment="1">
      <alignment vertical="center"/>
    </xf>
    <xf numFmtId="4" fontId="5" fillId="0" borderId="27" xfId="5" applyNumberFormat="1" applyFont="1" applyFill="1" applyBorder="1" applyAlignment="1">
      <alignment vertical="center"/>
    </xf>
    <xf numFmtId="0" fontId="6" fillId="0" borderId="21" xfId="5" applyFont="1" applyFill="1" applyBorder="1" applyAlignment="1">
      <alignment horizontal="center" vertical="center"/>
    </xf>
    <xf numFmtId="49" fontId="6" fillId="0" borderId="8" xfId="5" applyNumberFormat="1" applyFont="1" applyFill="1" applyBorder="1" applyAlignment="1">
      <alignment horizontal="center" vertical="center"/>
    </xf>
    <xf numFmtId="49" fontId="6" fillId="0" borderId="9" xfId="5" applyNumberFormat="1" applyFont="1" applyFill="1" applyBorder="1" applyAlignment="1">
      <alignment horizontal="center" vertical="center"/>
    </xf>
    <xf numFmtId="49" fontId="6" fillId="0" borderId="11" xfId="5" applyNumberFormat="1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0" fontId="6" fillId="0" borderId="34" xfId="5" applyFont="1" applyFill="1" applyBorder="1" applyAlignment="1">
      <alignment vertical="center"/>
    </xf>
    <xf numFmtId="4" fontId="6" fillId="3" borderId="23" xfId="5" applyNumberFormat="1" applyFont="1" applyFill="1" applyBorder="1" applyAlignment="1">
      <alignment horizontal="right" vertical="center"/>
    </xf>
    <xf numFmtId="4" fontId="6" fillId="0" borderId="23" xfId="5" applyNumberFormat="1" applyFont="1" applyFill="1" applyBorder="1" applyAlignment="1">
      <alignment horizontal="right" vertical="center"/>
    </xf>
    <xf numFmtId="4" fontId="6" fillId="0" borderId="40" xfId="4" applyNumberFormat="1" applyFont="1" applyFill="1" applyBorder="1" applyAlignment="1">
      <alignment horizontal="right" vertical="center"/>
    </xf>
    <xf numFmtId="49" fontId="5" fillId="0" borderId="27" xfId="5" applyNumberFormat="1" applyFont="1" applyFill="1" applyBorder="1" applyAlignment="1">
      <alignment horizontal="center" vertical="center"/>
    </xf>
    <xf numFmtId="0" fontId="5" fillId="0" borderId="26" xfId="5" applyFont="1" applyFill="1" applyBorder="1" applyAlignment="1">
      <alignment horizontal="center" vertical="center"/>
    </xf>
    <xf numFmtId="0" fontId="5" fillId="0" borderId="26" xfId="5" applyFont="1" applyFill="1" applyBorder="1" applyAlignment="1">
      <alignment vertical="center"/>
    </xf>
    <xf numFmtId="4" fontId="5" fillId="3" borderId="27" xfId="5" applyNumberFormat="1" applyFont="1" applyFill="1" applyBorder="1" applyAlignment="1">
      <alignment horizontal="right" vertical="center"/>
    </xf>
    <xf numFmtId="4" fontId="5" fillId="0" borderId="27" xfId="5" applyNumberFormat="1" applyFont="1" applyFill="1" applyBorder="1" applyAlignment="1">
      <alignment horizontal="right" vertical="center"/>
    </xf>
    <xf numFmtId="0" fontId="6" fillId="0" borderId="38" xfId="5" applyFont="1" applyFill="1" applyBorder="1" applyAlignment="1">
      <alignment horizontal="center" vertical="center"/>
    </xf>
    <xf numFmtId="0" fontId="1" fillId="0" borderId="21" xfId="5" applyFont="1" applyFill="1" applyBorder="1" applyAlignment="1">
      <alignment horizontal="center" vertical="center"/>
    </xf>
    <xf numFmtId="0" fontId="1" fillId="0" borderId="34" xfId="5" applyFont="1" applyFill="1" applyBorder="1" applyAlignment="1">
      <alignment horizontal="center" vertical="center"/>
    </xf>
    <xf numFmtId="0" fontId="1" fillId="0" borderId="38" xfId="5" applyFont="1" applyFill="1" applyBorder="1" applyAlignment="1">
      <alignment horizontal="center" vertical="center"/>
    </xf>
    <xf numFmtId="0" fontId="5" fillId="0" borderId="39" xfId="5" applyFont="1" applyFill="1" applyBorder="1" applyAlignment="1">
      <alignment horizontal="center" vertical="center"/>
    </xf>
    <xf numFmtId="4" fontId="5" fillId="0" borderId="27" xfId="5" applyNumberFormat="1" applyFont="1" applyFill="1" applyBorder="1" applyAlignment="1" applyProtection="1">
      <alignment horizontal="right" vertical="center"/>
    </xf>
    <xf numFmtId="0" fontId="1" fillId="0" borderId="29" xfId="5" applyFont="1" applyFill="1" applyBorder="1" applyAlignment="1">
      <alignment horizontal="center" vertical="center"/>
    </xf>
    <xf numFmtId="0" fontId="1" fillId="0" borderId="26" xfId="5" applyFont="1" applyFill="1" applyBorder="1" applyAlignment="1">
      <alignment horizontal="center" vertical="center"/>
    </xf>
    <xf numFmtId="0" fontId="5" fillId="0" borderId="38" xfId="5" applyFont="1" applyFill="1" applyBorder="1" applyAlignment="1">
      <alignment horizontal="center" vertical="center"/>
    </xf>
    <xf numFmtId="49" fontId="1" fillId="0" borderId="26" xfId="5" applyNumberFormat="1" applyFont="1" applyFill="1" applyBorder="1" applyAlignment="1">
      <alignment horizontal="center" vertical="center"/>
    </xf>
    <xf numFmtId="49" fontId="1" fillId="0" borderId="38" xfId="5" applyNumberFormat="1" applyFont="1" applyFill="1" applyBorder="1" applyAlignment="1">
      <alignment horizontal="center" vertical="center"/>
    </xf>
    <xf numFmtId="0" fontId="5" fillId="0" borderId="27" xfId="5" applyFont="1" applyFill="1" applyBorder="1" applyAlignment="1">
      <alignment vertical="center"/>
    </xf>
    <xf numFmtId="0" fontId="6" fillId="0" borderId="23" xfId="5" applyFont="1" applyFill="1" applyBorder="1" applyAlignment="1">
      <alignment horizontal="center" vertical="center"/>
    </xf>
    <xf numFmtId="49" fontId="6" fillId="0" borderId="34" xfId="5" applyNumberFormat="1" applyFont="1" applyFill="1" applyBorder="1" applyAlignment="1">
      <alignment horizontal="center" vertical="center"/>
    </xf>
    <xf numFmtId="49" fontId="6" fillId="0" borderId="39" xfId="5" applyNumberFormat="1" applyFont="1" applyFill="1" applyBorder="1" applyAlignment="1">
      <alignment horizontal="center" vertical="center"/>
    </xf>
    <xf numFmtId="0" fontId="6" fillId="0" borderId="34" xfId="5" applyFont="1" applyFill="1" applyBorder="1" applyAlignment="1">
      <alignment horizontal="center" vertical="center"/>
    </xf>
    <xf numFmtId="0" fontId="6" fillId="0" borderId="43" xfId="5" applyFont="1" applyFill="1" applyBorder="1" applyAlignment="1">
      <alignment vertical="center"/>
    </xf>
    <xf numFmtId="0" fontId="5" fillId="0" borderId="7" xfId="5" applyFont="1" applyFill="1" applyBorder="1" applyAlignment="1">
      <alignment horizontal="center" vertical="center"/>
    </xf>
    <xf numFmtId="49" fontId="5" fillId="0" borderId="8" xfId="5" applyNumberFormat="1" applyFont="1" applyFill="1" applyBorder="1" applyAlignment="1">
      <alignment horizontal="center" vertical="center"/>
    </xf>
    <xf numFmtId="49" fontId="5" fillId="0" borderId="9" xfId="5" applyNumberFormat="1" applyFont="1" applyFill="1" applyBorder="1" applyAlignment="1">
      <alignment horizontal="center" vertical="center"/>
    </xf>
    <xf numFmtId="0" fontId="5" fillId="0" borderId="11" xfId="5" applyFont="1" applyFill="1" applyBorder="1" applyAlignment="1">
      <alignment horizontal="center" vertical="center"/>
    </xf>
    <xf numFmtId="0" fontId="5" fillId="0" borderId="8" xfId="5" applyFont="1" applyFill="1" applyBorder="1" applyAlignment="1">
      <alignment horizontal="center" vertical="center"/>
    </xf>
    <xf numFmtId="0" fontId="5" fillId="0" borderId="8" xfId="5" applyFont="1" applyFill="1" applyBorder="1" applyAlignment="1">
      <alignment vertical="center"/>
    </xf>
    <xf numFmtId="4" fontId="5" fillId="3" borderId="23" xfId="5" applyNumberFormat="1" applyFont="1" applyFill="1" applyBorder="1" applyAlignment="1">
      <alignment vertical="center"/>
    </xf>
    <xf numFmtId="4" fontId="5" fillId="0" borderId="23" xfId="5" applyNumberFormat="1" applyFont="1" applyFill="1" applyBorder="1" applyAlignment="1">
      <alignment vertical="center"/>
    </xf>
    <xf numFmtId="0" fontId="5" fillId="0" borderId="44" xfId="5" applyFont="1" applyFill="1" applyBorder="1" applyAlignment="1">
      <alignment horizontal="center" vertical="center"/>
    </xf>
    <xf numFmtId="49" fontId="5" fillId="0" borderId="43" xfId="5" applyNumberFormat="1" applyFont="1" applyFill="1" applyBorder="1" applyAlignment="1">
      <alignment horizontal="center" vertical="center"/>
    </xf>
    <xf numFmtId="49" fontId="5" fillId="0" borderId="45" xfId="5" applyNumberFormat="1" applyFont="1" applyFill="1" applyBorder="1" applyAlignment="1">
      <alignment horizontal="center" vertical="center"/>
    </xf>
    <xf numFmtId="0" fontId="5" fillId="0" borderId="46" xfId="5" applyFont="1" applyFill="1" applyBorder="1" applyAlignment="1">
      <alignment horizontal="center" vertical="center"/>
    </xf>
    <xf numFmtId="0" fontId="5" fillId="0" borderId="43" xfId="5" applyFont="1" applyFill="1" applyBorder="1" applyAlignment="1">
      <alignment horizontal="center" vertical="center"/>
    </xf>
    <xf numFmtId="0" fontId="5" fillId="0" borderId="43" xfId="5" applyFont="1" applyFill="1" applyBorder="1" applyAlignment="1">
      <alignment vertical="center"/>
    </xf>
    <xf numFmtId="0" fontId="6" fillId="0" borderId="44" xfId="5" applyFont="1" applyFill="1" applyBorder="1" applyAlignment="1">
      <alignment horizontal="center" vertical="center"/>
    </xf>
    <xf numFmtId="49" fontId="6" fillId="0" borderId="43" xfId="5" applyNumberFormat="1" applyFont="1" applyFill="1" applyBorder="1" applyAlignment="1">
      <alignment horizontal="center" vertical="center"/>
    </xf>
    <xf numFmtId="49" fontId="6" fillId="0" borderId="45" xfId="5" applyNumberFormat="1" applyFont="1" applyFill="1" applyBorder="1" applyAlignment="1">
      <alignment horizontal="center" vertical="center"/>
    </xf>
    <xf numFmtId="0" fontId="6" fillId="0" borderId="46" xfId="5" applyFont="1" applyFill="1" applyBorder="1" applyAlignment="1">
      <alignment horizontal="center" vertical="center"/>
    </xf>
    <xf numFmtId="0" fontId="6" fillId="0" borderId="43" xfId="5" applyFont="1" applyFill="1" applyBorder="1" applyAlignment="1">
      <alignment horizontal="center" vertical="center"/>
    </xf>
    <xf numFmtId="49" fontId="5" fillId="0" borderId="34" xfId="5" applyNumberFormat="1" applyFont="1" applyFill="1" applyBorder="1" applyAlignment="1">
      <alignment horizontal="center" vertical="center"/>
    </xf>
    <xf numFmtId="49" fontId="5" fillId="0" borderId="39" xfId="5" applyNumberFormat="1" applyFont="1" applyFill="1" applyBorder="1" applyAlignment="1">
      <alignment horizontal="center" vertical="center"/>
    </xf>
    <xf numFmtId="4" fontId="6" fillId="3" borderId="27" xfId="8" applyNumberFormat="1" applyFont="1" applyFill="1" applyBorder="1" applyAlignment="1">
      <alignment horizontal="right" vertical="center"/>
    </xf>
    <xf numFmtId="4" fontId="6" fillId="0" borderId="27" xfId="8" applyNumberFormat="1" applyFont="1" applyFill="1" applyBorder="1" applyAlignment="1">
      <alignment horizontal="right" vertical="center"/>
    </xf>
    <xf numFmtId="49" fontId="5" fillId="0" borderId="26" xfId="5" applyNumberFormat="1" applyFont="1" applyFill="1" applyBorder="1" applyAlignment="1">
      <alignment vertical="center"/>
    </xf>
    <xf numFmtId="4" fontId="5" fillId="3" borderId="46" xfId="5" applyNumberFormat="1" applyFont="1" applyFill="1" applyBorder="1" applyAlignment="1">
      <alignment vertical="center"/>
    </xf>
    <xf numFmtId="4" fontId="5" fillId="0" borderId="46" xfId="5" applyNumberFormat="1" applyFont="1" applyFill="1" applyBorder="1" applyAlignment="1">
      <alignment vertical="center"/>
    </xf>
    <xf numFmtId="4" fontId="5" fillId="0" borderId="46" xfId="5" applyNumberFormat="1" applyFont="1" applyFill="1" applyBorder="1" applyAlignment="1" applyProtection="1">
      <alignment horizontal="right" vertical="center"/>
      <protection locked="0"/>
    </xf>
    <xf numFmtId="49" fontId="6" fillId="0" borderId="34" xfId="5" applyNumberFormat="1" applyFont="1" applyFill="1" applyBorder="1" applyAlignment="1">
      <alignment horizontal="center" vertical="center" wrapText="1"/>
    </xf>
    <xf numFmtId="49" fontId="6" fillId="0" borderId="39" xfId="5" applyNumberFormat="1" applyFont="1" applyFill="1" applyBorder="1" applyAlignment="1">
      <alignment horizontal="center" vertical="center" wrapText="1"/>
    </xf>
    <xf numFmtId="0" fontId="5" fillId="0" borderId="29" xfId="5" applyFont="1" applyFill="1" applyBorder="1" applyAlignment="1">
      <alignment vertical="center" wrapText="1"/>
    </xf>
    <xf numFmtId="49" fontId="5" fillId="0" borderId="34" xfId="5" applyNumberFormat="1" applyFont="1" applyFill="1" applyBorder="1" applyAlignment="1">
      <alignment horizontal="center" vertical="center" wrapText="1"/>
    </xf>
    <xf numFmtId="49" fontId="5" fillId="0" borderId="39" xfId="5" applyNumberFormat="1" applyFont="1" applyFill="1" applyBorder="1" applyAlignment="1">
      <alignment horizontal="center" vertical="center" wrapText="1"/>
    </xf>
    <xf numFmtId="0" fontId="5" fillId="0" borderId="23" xfId="5" applyFont="1" applyFill="1" applyBorder="1" applyAlignment="1">
      <alignment horizontal="center" vertical="center" wrapText="1"/>
    </xf>
    <xf numFmtId="0" fontId="5" fillId="0" borderId="23" xfId="5" applyFont="1" applyFill="1" applyBorder="1" applyAlignment="1">
      <alignment vertical="center" wrapText="1"/>
    </xf>
    <xf numFmtId="4" fontId="5" fillId="0" borderId="27" xfId="5" applyNumberFormat="1" applyFont="1" applyFill="1" applyBorder="1" applyAlignment="1">
      <alignment vertical="center" wrapText="1"/>
    </xf>
    <xf numFmtId="4" fontId="5" fillId="0" borderId="27" xfId="1" applyNumberFormat="1" applyFont="1" applyFill="1" applyBorder="1" applyAlignment="1" applyProtection="1">
      <alignment vertical="center" wrapText="1"/>
      <protection locked="0"/>
    </xf>
    <xf numFmtId="49" fontId="5" fillId="0" borderId="26" xfId="5" applyNumberFormat="1" applyFont="1" applyFill="1" applyBorder="1" applyAlignment="1">
      <alignment horizontal="center" vertical="center" wrapText="1"/>
    </xf>
    <xf numFmtId="49" fontId="5" fillId="0" borderId="38" xfId="5" applyNumberFormat="1" applyFont="1" applyFill="1" applyBorder="1" applyAlignment="1">
      <alignment horizontal="center" vertical="center" wrapText="1"/>
    </xf>
    <xf numFmtId="0" fontId="5" fillId="0" borderId="27" xfId="5" applyFont="1" applyFill="1" applyBorder="1" applyAlignment="1">
      <alignment horizontal="center" vertical="center" wrapText="1"/>
    </xf>
    <xf numFmtId="0" fontId="5" fillId="0" borderId="26" xfId="5" applyFont="1" applyFill="1" applyBorder="1" applyAlignment="1">
      <alignment horizontal="center" wrapText="1"/>
    </xf>
    <xf numFmtId="0" fontId="5" fillId="0" borderId="27" xfId="5" applyFont="1" applyFill="1" applyBorder="1" applyAlignment="1">
      <alignment wrapText="1"/>
    </xf>
    <xf numFmtId="0" fontId="5" fillId="0" borderId="21" xfId="5" applyFont="1" applyFill="1" applyBorder="1" applyAlignment="1">
      <alignment vertical="center" wrapText="1"/>
    </xf>
    <xf numFmtId="0" fontId="5" fillId="0" borderId="26" xfId="5" applyFont="1" applyFill="1" applyBorder="1" applyAlignment="1">
      <alignment horizontal="center" vertical="center" wrapText="1"/>
    </xf>
    <xf numFmtId="0" fontId="5" fillId="0" borderId="27" xfId="5" applyFont="1" applyFill="1" applyBorder="1" applyAlignment="1">
      <alignment vertical="center" wrapText="1"/>
    </xf>
    <xf numFmtId="0" fontId="5" fillId="0" borderId="34" xfId="5" applyFont="1" applyFill="1" applyBorder="1" applyAlignment="1">
      <alignment horizontal="center" vertical="center" wrapText="1"/>
    </xf>
    <xf numFmtId="0" fontId="6" fillId="0" borderId="29" xfId="5" applyFont="1" applyFill="1" applyBorder="1" applyAlignment="1">
      <alignment vertical="center" wrapText="1"/>
    </xf>
    <xf numFmtId="49" fontId="6" fillId="0" borderId="26" xfId="5" applyNumberFormat="1" applyFont="1" applyFill="1" applyBorder="1" applyAlignment="1">
      <alignment horizontal="center" vertical="center" wrapText="1"/>
    </xf>
    <xf numFmtId="49" fontId="6" fillId="0" borderId="38" xfId="5" applyNumberFormat="1" applyFont="1" applyFill="1" applyBorder="1" applyAlignment="1">
      <alignment horizontal="center" vertical="center" wrapText="1"/>
    </xf>
    <xf numFmtId="0" fontId="6" fillId="0" borderId="47" xfId="5" applyFont="1" applyFill="1" applyBorder="1" applyAlignment="1">
      <alignment vertical="center" wrapText="1"/>
    </xf>
    <xf numFmtId="49" fontId="6" fillId="0" borderId="48" xfId="5" applyNumberFormat="1" applyFont="1" applyFill="1" applyBorder="1" applyAlignment="1">
      <alignment horizontal="center" vertical="center" wrapText="1"/>
    </xf>
    <xf numFmtId="49" fontId="6" fillId="0" borderId="49" xfId="5" applyNumberFormat="1" applyFont="1" applyFill="1" applyBorder="1" applyAlignment="1">
      <alignment horizontal="center" vertical="center" wrapText="1"/>
    </xf>
    <xf numFmtId="0" fontId="5" fillId="0" borderId="41" xfId="5" applyFont="1" applyFill="1" applyBorder="1" applyAlignment="1">
      <alignment horizontal="center" vertical="center" wrapText="1"/>
    </xf>
    <xf numFmtId="0" fontId="5" fillId="0" borderId="48" xfId="5" applyFont="1" applyFill="1" applyBorder="1" applyAlignment="1">
      <alignment horizontal="center" wrapText="1"/>
    </xf>
    <xf numFmtId="0" fontId="5" fillId="0" borderId="50" xfId="5" applyFont="1" applyFill="1" applyBorder="1" applyAlignment="1">
      <alignment horizontal="center" vertical="center"/>
    </xf>
    <xf numFmtId="0" fontId="5" fillId="0" borderId="41" xfId="5" applyFont="1" applyFill="1" applyBorder="1" applyAlignment="1">
      <alignment wrapText="1"/>
    </xf>
    <xf numFmtId="4" fontId="5" fillId="3" borderId="41" xfId="5" applyNumberFormat="1" applyFont="1" applyFill="1" applyBorder="1" applyAlignment="1">
      <alignment vertical="center"/>
    </xf>
    <xf numFmtId="4" fontId="5" fillId="0" borderId="41" xfId="5" applyNumberFormat="1" applyFont="1" applyFill="1" applyBorder="1" applyAlignment="1">
      <alignment vertical="center" wrapText="1"/>
    </xf>
    <xf numFmtId="4" fontId="5" fillId="0" borderId="41" xfId="1" applyNumberFormat="1" applyFont="1" applyFill="1" applyBorder="1" applyAlignment="1" applyProtection="1">
      <alignment vertical="center" wrapText="1"/>
      <protection locked="0"/>
    </xf>
    <xf numFmtId="4" fontId="12" fillId="0" borderId="51" xfId="4" applyNumberFormat="1" applyFont="1" applyFill="1" applyBorder="1" applyAlignment="1">
      <alignment horizontal="right" vertical="center"/>
    </xf>
    <xf numFmtId="4" fontId="6" fillId="0" borderId="27" xfId="8" applyNumberFormat="1" applyFont="1" applyFill="1" applyBorder="1" applyAlignment="1" applyProtection="1">
      <alignment horizontal="right" vertical="center"/>
    </xf>
    <xf numFmtId="4" fontId="6" fillId="0" borderId="23" xfId="5" applyNumberFormat="1" applyFont="1" applyFill="1" applyBorder="1" applyAlignment="1" applyProtection="1">
      <alignment horizontal="right" vertical="center"/>
    </xf>
    <xf numFmtId="4" fontId="6" fillId="3" borderId="5" xfId="1" applyNumberFormat="1" applyFont="1" applyFill="1" applyBorder="1" applyAlignment="1">
      <alignment horizontal="center" vertical="center" wrapText="1"/>
    </xf>
    <xf numFmtId="0" fontId="14" fillId="5" borderId="52" xfId="9" applyFont="1" applyFill="1" applyBorder="1" applyAlignment="1">
      <alignment horizontal="center"/>
    </xf>
    <xf numFmtId="0" fontId="15" fillId="0" borderId="0" xfId="9" applyFont="1" applyFill="1"/>
    <xf numFmtId="0" fontId="15" fillId="0" borderId="0" xfId="9" applyFont="1" applyFill="1" applyAlignment="1">
      <alignment horizontal="right"/>
    </xf>
    <xf numFmtId="0" fontId="13" fillId="0" borderId="0" xfId="9"/>
    <xf numFmtId="0" fontId="16" fillId="5" borderId="1" xfId="9" applyFont="1" applyFill="1" applyBorder="1" applyAlignment="1">
      <alignment horizontal="center" vertical="center" wrapText="1"/>
    </xf>
    <xf numFmtId="0" fontId="16" fillId="5" borderId="4" xfId="9" applyFont="1" applyFill="1" applyBorder="1" applyAlignment="1">
      <alignment horizontal="center" vertical="center" wrapText="1"/>
    </xf>
    <xf numFmtId="0" fontId="16" fillId="5" borderId="53" xfId="9" applyFont="1" applyFill="1" applyBorder="1" applyAlignment="1">
      <alignment horizontal="center" vertical="center" wrapText="1"/>
    </xf>
    <xf numFmtId="0" fontId="17" fillId="0" borderId="21" xfId="9" applyFont="1" applyBorder="1" applyAlignment="1">
      <alignment vertical="center" wrapText="1"/>
    </xf>
    <xf numFmtId="0" fontId="17" fillId="0" borderId="23" xfId="9" applyFont="1" applyBorder="1" applyAlignment="1">
      <alignment horizontal="right" vertical="center" wrapText="1"/>
    </xf>
    <xf numFmtId="4" fontId="17" fillId="0" borderId="23" xfId="9" applyNumberFormat="1" applyFont="1" applyBorder="1" applyAlignment="1">
      <alignment horizontal="right" vertical="center" wrapText="1"/>
    </xf>
    <xf numFmtId="4" fontId="17" fillId="0" borderId="40" xfId="9" applyNumberFormat="1" applyFont="1" applyBorder="1" applyAlignment="1">
      <alignment horizontal="right" vertical="center" wrapText="1"/>
    </xf>
    <xf numFmtId="0" fontId="18" fillId="0" borderId="29" xfId="9" applyFont="1" applyBorder="1" applyAlignment="1">
      <alignment vertical="center" wrapText="1"/>
    </xf>
    <xf numFmtId="0" fontId="18" fillId="0" borderId="27" xfId="9" applyFont="1" applyBorder="1" applyAlignment="1">
      <alignment horizontal="right" vertical="center" wrapText="1"/>
    </xf>
    <xf numFmtId="4" fontId="18" fillId="0" borderId="27" xfId="9" applyNumberFormat="1" applyFont="1" applyBorder="1" applyAlignment="1">
      <alignment horizontal="right" vertical="center" wrapText="1"/>
    </xf>
    <xf numFmtId="4" fontId="18" fillId="0" borderId="27" xfId="9" applyNumberFormat="1" applyFont="1" applyBorder="1" applyAlignment="1">
      <alignment vertical="center"/>
    </xf>
    <xf numFmtId="4" fontId="18" fillId="0" borderId="28" xfId="9" applyNumberFormat="1" applyFont="1" applyBorder="1" applyAlignment="1">
      <alignment vertical="center"/>
    </xf>
    <xf numFmtId="4" fontId="13" fillId="0" borderId="0" xfId="9" applyNumberFormat="1"/>
    <xf numFmtId="4" fontId="18" fillId="0" borderId="23" xfId="9" applyNumberFormat="1" applyFont="1" applyBorder="1" applyAlignment="1">
      <alignment horizontal="right" vertical="center" wrapText="1"/>
    </xf>
    <xf numFmtId="0" fontId="17" fillId="0" borderId="29" xfId="9" applyFont="1" applyBorder="1" applyAlignment="1">
      <alignment vertical="center" wrapText="1"/>
    </xf>
    <xf numFmtId="4" fontId="17" fillId="0" borderId="27" xfId="9" applyNumberFormat="1" applyFont="1" applyBorder="1" applyAlignment="1">
      <alignment horizontal="right" vertical="center" wrapText="1"/>
    </xf>
    <xf numFmtId="4" fontId="17" fillId="0" borderId="28" xfId="9" applyNumberFormat="1" applyFont="1" applyBorder="1" applyAlignment="1">
      <alignment horizontal="right" vertical="center" wrapText="1"/>
    </xf>
    <xf numFmtId="4" fontId="18" fillId="0" borderId="28" xfId="9" applyNumberFormat="1" applyFont="1" applyBorder="1" applyAlignment="1">
      <alignment horizontal="right" vertical="center" wrapText="1"/>
    </xf>
    <xf numFmtId="0" fontId="17" fillId="0" borderId="27" xfId="9" applyFont="1" applyBorder="1" applyAlignment="1">
      <alignment horizontal="right" vertical="center" wrapText="1"/>
    </xf>
    <xf numFmtId="0" fontId="18" fillId="0" borderId="44" xfId="9" applyFont="1" applyBorder="1" applyAlignment="1">
      <alignment vertical="center" wrapText="1"/>
    </xf>
    <xf numFmtId="0" fontId="18" fillId="0" borderId="46" xfId="9" applyFont="1" applyBorder="1" applyAlignment="1">
      <alignment horizontal="right" vertical="center" wrapText="1"/>
    </xf>
    <xf numFmtId="4" fontId="18" fillId="0" borderId="46" xfId="9" applyNumberFormat="1" applyFont="1" applyBorder="1" applyAlignment="1">
      <alignment horizontal="right" vertical="center" wrapText="1"/>
    </xf>
    <xf numFmtId="4" fontId="18" fillId="0" borderId="54" xfId="9" applyNumberFormat="1" applyFont="1" applyBorder="1" applyAlignment="1">
      <alignment horizontal="right" vertical="center" wrapText="1"/>
    </xf>
    <xf numFmtId="0" fontId="17" fillId="0" borderId="1" xfId="9" applyFont="1" applyBorder="1" applyAlignment="1">
      <alignment vertical="center" wrapText="1"/>
    </xf>
    <xf numFmtId="0" fontId="17" fillId="0" borderId="4" xfId="9" applyFont="1" applyBorder="1" applyAlignment="1">
      <alignment horizontal="right" vertical="center" wrapText="1"/>
    </xf>
    <xf numFmtId="4" fontId="17" fillId="0" borderId="4" xfId="9" applyNumberFormat="1" applyFont="1" applyBorder="1" applyAlignment="1">
      <alignment horizontal="right" vertical="center" wrapText="1"/>
    </xf>
    <xf numFmtId="4" fontId="17" fillId="0" borderId="53" xfId="9" applyNumberFormat="1" applyFont="1" applyBorder="1" applyAlignment="1">
      <alignment horizontal="right" vertical="center" wrapText="1"/>
    </xf>
    <xf numFmtId="0" fontId="15" fillId="0" borderId="0" xfId="9" applyFont="1" applyFill="1" applyBorder="1"/>
    <xf numFmtId="164" fontId="15" fillId="0" borderId="52" xfId="9" applyNumberFormat="1" applyFont="1" applyFill="1" applyBorder="1" applyAlignment="1">
      <alignment horizontal="right"/>
    </xf>
    <xf numFmtId="0" fontId="18" fillId="0" borderId="21" xfId="9" applyFont="1" applyBorder="1" applyAlignment="1">
      <alignment horizontal="left" vertical="center" wrapText="1"/>
    </xf>
    <xf numFmtId="0" fontId="18" fillId="0" borderId="23" xfId="9" applyFont="1" applyBorder="1" applyAlignment="1">
      <alignment horizontal="right" vertical="center" wrapText="1"/>
    </xf>
    <xf numFmtId="4" fontId="18" fillId="0" borderId="40" xfId="9" applyNumberFormat="1" applyFont="1" applyBorder="1" applyAlignment="1">
      <alignment horizontal="right" vertical="center" wrapText="1"/>
    </xf>
    <xf numFmtId="0" fontId="18" fillId="0" borderId="29" xfId="9" applyFont="1" applyBorder="1" applyAlignment="1">
      <alignment horizontal="left" vertical="center" wrapText="1"/>
    </xf>
    <xf numFmtId="0" fontId="17" fillId="0" borderId="1" xfId="9" applyFont="1" applyBorder="1" applyAlignment="1">
      <alignment horizontal="left" vertical="center" wrapText="1"/>
    </xf>
  </cellXfs>
  <cellStyles count="10">
    <cellStyle name="čárky 3 2" xfId="8"/>
    <cellStyle name="Normální" xfId="0" builtinId="0"/>
    <cellStyle name="Normální 2" xfId="9"/>
    <cellStyle name="Normální 4" xfId="1"/>
    <cellStyle name="normální_03 Podrobny_rozpis_rozpoctu_2010_Klíma" xfId="7"/>
    <cellStyle name="normální_2. Rozpočet 2007 - tabulky" xfId="2"/>
    <cellStyle name="normální_Rozpis výdajů 03 bez PO 2" xfId="4"/>
    <cellStyle name="normální_Rozpis výdajů 03 bez PO_03 Podrobny_rozpis_rozpoctu_2010_Klíma" xfId="5"/>
    <cellStyle name="normální_Rozpis výdajů 03 bez PO_03. Ekonomický" xfId="6"/>
    <cellStyle name="normální_Rozpis výdajů 03 bez PO_UR 2008 1-168 tisk" xfId="3"/>
  </cellStyles>
  <dxfs count="38"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10" zoomScaleNormal="100" workbookViewId="0">
      <selection activeCell="D33" sqref="D33:D44"/>
    </sheetView>
  </sheetViews>
  <sheetFormatPr defaultRowHeight="12.75" x14ac:dyDescent="0.2"/>
  <cols>
    <col min="1" max="1" width="36.5703125" style="242" bestFit="1" customWidth="1"/>
    <col min="2" max="2" width="7.28515625" style="242" customWidth="1"/>
    <col min="3" max="3" width="13.85546875" style="242" customWidth="1"/>
    <col min="4" max="4" width="10" style="242" bestFit="1" customWidth="1"/>
    <col min="5" max="5" width="14.140625" style="242" customWidth="1"/>
    <col min="6" max="9" width="9.140625" style="242"/>
    <col min="10" max="10" width="11.7109375" style="242" bestFit="1" customWidth="1"/>
    <col min="11" max="256" width="9.140625" style="242"/>
    <col min="257" max="257" width="36.5703125" style="242" bestFit="1" customWidth="1"/>
    <col min="258" max="258" width="7.28515625" style="242" customWidth="1"/>
    <col min="259" max="259" width="13.85546875" style="242" customWidth="1"/>
    <col min="260" max="260" width="10" style="242" bestFit="1" customWidth="1"/>
    <col min="261" max="261" width="14.140625" style="242" customWidth="1"/>
    <col min="262" max="265" width="9.140625" style="242"/>
    <col min="266" max="266" width="11.7109375" style="242" bestFit="1" customWidth="1"/>
    <col min="267" max="512" width="9.140625" style="242"/>
    <col min="513" max="513" width="36.5703125" style="242" bestFit="1" customWidth="1"/>
    <col min="514" max="514" width="7.28515625" style="242" customWidth="1"/>
    <col min="515" max="515" width="13.85546875" style="242" customWidth="1"/>
    <col min="516" max="516" width="10" style="242" bestFit="1" customWidth="1"/>
    <col min="517" max="517" width="14.140625" style="242" customWidth="1"/>
    <col min="518" max="521" width="9.140625" style="242"/>
    <col min="522" max="522" width="11.7109375" style="242" bestFit="1" customWidth="1"/>
    <col min="523" max="768" width="9.140625" style="242"/>
    <col min="769" max="769" width="36.5703125" style="242" bestFit="1" customWidth="1"/>
    <col min="770" max="770" width="7.28515625" style="242" customWidth="1"/>
    <col min="771" max="771" width="13.85546875" style="242" customWidth="1"/>
    <col min="772" max="772" width="10" style="242" bestFit="1" customWidth="1"/>
    <col min="773" max="773" width="14.140625" style="242" customWidth="1"/>
    <col min="774" max="777" width="9.140625" style="242"/>
    <col min="778" max="778" width="11.7109375" style="242" bestFit="1" customWidth="1"/>
    <col min="779" max="1024" width="9.140625" style="242"/>
    <col min="1025" max="1025" width="36.5703125" style="242" bestFit="1" customWidth="1"/>
    <col min="1026" max="1026" width="7.28515625" style="242" customWidth="1"/>
    <col min="1027" max="1027" width="13.85546875" style="242" customWidth="1"/>
    <col min="1028" max="1028" width="10" style="242" bestFit="1" customWidth="1"/>
    <col min="1029" max="1029" width="14.140625" style="242" customWidth="1"/>
    <col min="1030" max="1033" width="9.140625" style="242"/>
    <col min="1034" max="1034" width="11.7109375" style="242" bestFit="1" customWidth="1"/>
    <col min="1035" max="1280" width="9.140625" style="242"/>
    <col min="1281" max="1281" width="36.5703125" style="242" bestFit="1" customWidth="1"/>
    <col min="1282" max="1282" width="7.28515625" style="242" customWidth="1"/>
    <col min="1283" max="1283" width="13.85546875" style="242" customWidth="1"/>
    <col min="1284" max="1284" width="10" style="242" bestFit="1" customWidth="1"/>
    <col min="1285" max="1285" width="14.140625" style="242" customWidth="1"/>
    <col min="1286" max="1289" width="9.140625" style="242"/>
    <col min="1290" max="1290" width="11.7109375" style="242" bestFit="1" customWidth="1"/>
    <col min="1291" max="1536" width="9.140625" style="242"/>
    <col min="1537" max="1537" width="36.5703125" style="242" bestFit="1" customWidth="1"/>
    <col min="1538" max="1538" width="7.28515625" style="242" customWidth="1"/>
    <col min="1539" max="1539" width="13.85546875" style="242" customWidth="1"/>
    <col min="1540" max="1540" width="10" style="242" bestFit="1" customWidth="1"/>
    <col min="1541" max="1541" width="14.140625" style="242" customWidth="1"/>
    <col min="1542" max="1545" width="9.140625" style="242"/>
    <col min="1546" max="1546" width="11.7109375" style="242" bestFit="1" customWidth="1"/>
    <col min="1547" max="1792" width="9.140625" style="242"/>
    <col min="1793" max="1793" width="36.5703125" style="242" bestFit="1" customWidth="1"/>
    <col min="1794" max="1794" width="7.28515625" style="242" customWidth="1"/>
    <col min="1795" max="1795" width="13.85546875" style="242" customWidth="1"/>
    <col min="1796" max="1796" width="10" style="242" bestFit="1" customWidth="1"/>
    <col min="1797" max="1797" width="14.140625" style="242" customWidth="1"/>
    <col min="1798" max="1801" width="9.140625" style="242"/>
    <col min="1802" max="1802" width="11.7109375" style="242" bestFit="1" customWidth="1"/>
    <col min="1803" max="2048" width="9.140625" style="242"/>
    <col min="2049" max="2049" width="36.5703125" style="242" bestFit="1" customWidth="1"/>
    <col min="2050" max="2050" width="7.28515625" style="242" customWidth="1"/>
    <col min="2051" max="2051" width="13.85546875" style="242" customWidth="1"/>
    <col min="2052" max="2052" width="10" style="242" bestFit="1" customWidth="1"/>
    <col min="2053" max="2053" width="14.140625" style="242" customWidth="1"/>
    <col min="2054" max="2057" width="9.140625" style="242"/>
    <col min="2058" max="2058" width="11.7109375" style="242" bestFit="1" customWidth="1"/>
    <col min="2059" max="2304" width="9.140625" style="242"/>
    <col min="2305" max="2305" width="36.5703125" style="242" bestFit="1" customWidth="1"/>
    <col min="2306" max="2306" width="7.28515625" style="242" customWidth="1"/>
    <col min="2307" max="2307" width="13.85546875" style="242" customWidth="1"/>
    <col min="2308" max="2308" width="10" style="242" bestFit="1" customWidth="1"/>
    <col min="2309" max="2309" width="14.140625" style="242" customWidth="1"/>
    <col min="2310" max="2313" width="9.140625" style="242"/>
    <col min="2314" max="2314" width="11.7109375" style="242" bestFit="1" customWidth="1"/>
    <col min="2315" max="2560" width="9.140625" style="242"/>
    <col min="2561" max="2561" width="36.5703125" style="242" bestFit="1" customWidth="1"/>
    <col min="2562" max="2562" width="7.28515625" style="242" customWidth="1"/>
    <col min="2563" max="2563" width="13.85546875" style="242" customWidth="1"/>
    <col min="2564" max="2564" width="10" style="242" bestFit="1" customWidth="1"/>
    <col min="2565" max="2565" width="14.140625" style="242" customWidth="1"/>
    <col min="2566" max="2569" width="9.140625" style="242"/>
    <col min="2570" max="2570" width="11.7109375" style="242" bestFit="1" customWidth="1"/>
    <col min="2571" max="2816" width="9.140625" style="242"/>
    <col min="2817" max="2817" width="36.5703125" style="242" bestFit="1" customWidth="1"/>
    <col min="2818" max="2818" width="7.28515625" style="242" customWidth="1"/>
    <col min="2819" max="2819" width="13.85546875" style="242" customWidth="1"/>
    <col min="2820" max="2820" width="10" style="242" bestFit="1" customWidth="1"/>
    <col min="2821" max="2821" width="14.140625" style="242" customWidth="1"/>
    <col min="2822" max="2825" width="9.140625" style="242"/>
    <col min="2826" max="2826" width="11.7109375" style="242" bestFit="1" customWidth="1"/>
    <col min="2827" max="3072" width="9.140625" style="242"/>
    <col min="3073" max="3073" width="36.5703125" style="242" bestFit="1" customWidth="1"/>
    <col min="3074" max="3074" width="7.28515625" style="242" customWidth="1"/>
    <col min="3075" max="3075" width="13.85546875" style="242" customWidth="1"/>
    <col min="3076" max="3076" width="10" style="242" bestFit="1" customWidth="1"/>
    <col min="3077" max="3077" width="14.140625" style="242" customWidth="1"/>
    <col min="3078" max="3081" width="9.140625" style="242"/>
    <col min="3082" max="3082" width="11.7109375" style="242" bestFit="1" customWidth="1"/>
    <col min="3083" max="3328" width="9.140625" style="242"/>
    <col min="3329" max="3329" width="36.5703125" style="242" bestFit="1" customWidth="1"/>
    <col min="3330" max="3330" width="7.28515625" style="242" customWidth="1"/>
    <col min="3331" max="3331" width="13.85546875" style="242" customWidth="1"/>
    <col min="3332" max="3332" width="10" style="242" bestFit="1" customWidth="1"/>
    <col min="3333" max="3333" width="14.140625" style="242" customWidth="1"/>
    <col min="3334" max="3337" width="9.140625" style="242"/>
    <col min="3338" max="3338" width="11.7109375" style="242" bestFit="1" customWidth="1"/>
    <col min="3339" max="3584" width="9.140625" style="242"/>
    <col min="3585" max="3585" width="36.5703125" style="242" bestFit="1" customWidth="1"/>
    <col min="3586" max="3586" width="7.28515625" style="242" customWidth="1"/>
    <col min="3587" max="3587" width="13.85546875" style="242" customWidth="1"/>
    <col min="3588" max="3588" width="10" style="242" bestFit="1" customWidth="1"/>
    <col min="3589" max="3589" width="14.140625" style="242" customWidth="1"/>
    <col min="3590" max="3593" width="9.140625" style="242"/>
    <col min="3594" max="3594" width="11.7109375" style="242" bestFit="1" customWidth="1"/>
    <col min="3595" max="3840" width="9.140625" style="242"/>
    <col min="3841" max="3841" width="36.5703125" style="242" bestFit="1" customWidth="1"/>
    <col min="3842" max="3842" width="7.28515625" style="242" customWidth="1"/>
    <col min="3843" max="3843" width="13.85546875" style="242" customWidth="1"/>
    <col min="3844" max="3844" width="10" style="242" bestFit="1" customWidth="1"/>
    <col min="3845" max="3845" width="14.140625" style="242" customWidth="1"/>
    <col min="3846" max="3849" width="9.140625" style="242"/>
    <col min="3850" max="3850" width="11.7109375" style="242" bestFit="1" customWidth="1"/>
    <col min="3851" max="4096" width="9.140625" style="242"/>
    <col min="4097" max="4097" width="36.5703125" style="242" bestFit="1" customWidth="1"/>
    <col min="4098" max="4098" width="7.28515625" style="242" customWidth="1"/>
    <col min="4099" max="4099" width="13.85546875" style="242" customWidth="1"/>
    <col min="4100" max="4100" width="10" style="242" bestFit="1" customWidth="1"/>
    <col min="4101" max="4101" width="14.140625" style="242" customWidth="1"/>
    <col min="4102" max="4105" width="9.140625" style="242"/>
    <col min="4106" max="4106" width="11.7109375" style="242" bestFit="1" customWidth="1"/>
    <col min="4107" max="4352" width="9.140625" style="242"/>
    <col min="4353" max="4353" width="36.5703125" style="242" bestFit="1" customWidth="1"/>
    <col min="4354" max="4354" width="7.28515625" style="242" customWidth="1"/>
    <col min="4355" max="4355" width="13.85546875" style="242" customWidth="1"/>
    <col min="4356" max="4356" width="10" style="242" bestFit="1" customWidth="1"/>
    <col min="4357" max="4357" width="14.140625" style="242" customWidth="1"/>
    <col min="4358" max="4361" width="9.140625" style="242"/>
    <col min="4362" max="4362" width="11.7109375" style="242" bestFit="1" customWidth="1"/>
    <col min="4363" max="4608" width="9.140625" style="242"/>
    <col min="4609" max="4609" width="36.5703125" style="242" bestFit="1" customWidth="1"/>
    <col min="4610" max="4610" width="7.28515625" style="242" customWidth="1"/>
    <col min="4611" max="4611" width="13.85546875" style="242" customWidth="1"/>
    <col min="4612" max="4612" width="10" style="242" bestFit="1" customWidth="1"/>
    <col min="4613" max="4613" width="14.140625" style="242" customWidth="1"/>
    <col min="4614" max="4617" width="9.140625" style="242"/>
    <col min="4618" max="4618" width="11.7109375" style="242" bestFit="1" customWidth="1"/>
    <col min="4619" max="4864" width="9.140625" style="242"/>
    <col min="4865" max="4865" width="36.5703125" style="242" bestFit="1" customWidth="1"/>
    <col min="4866" max="4866" width="7.28515625" style="242" customWidth="1"/>
    <col min="4867" max="4867" width="13.85546875" style="242" customWidth="1"/>
    <col min="4868" max="4868" width="10" style="242" bestFit="1" customWidth="1"/>
    <col min="4869" max="4869" width="14.140625" style="242" customWidth="1"/>
    <col min="4870" max="4873" width="9.140625" style="242"/>
    <col min="4874" max="4874" width="11.7109375" style="242" bestFit="1" customWidth="1"/>
    <col min="4875" max="5120" width="9.140625" style="242"/>
    <col min="5121" max="5121" width="36.5703125" style="242" bestFit="1" customWidth="1"/>
    <col min="5122" max="5122" width="7.28515625" style="242" customWidth="1"/>
    <col min="5123" max="5123" width="13.85546875" style="242" customWidth="1"/>
    <col min="5124" max="5124" width="10" style="242" bestFit="1" customWidth="1"/>
    <col min="5125" max="5125" width="14.140625" style="242" customWidth="1"/>
    <col min="5126" max="5129" width="9.140625" style="242"/>
    <col min="5130" max="5130" width="11.7109375" style="242" bestFit="1" customWidth="1"/>
    <col min="5131" max="5376" width="9.140625" style="242"/>
    <col min="5377" max="5377" width="36.5703125" style="242" bestFit="1" customWidth="1"/>
    <col min="5378" max="5378" width="7.28515625" style="242" customWidth="1"/>
    <col min="5379" max="5379" width="13.85546875" style="242" customWidth="1"/>
    <col min="5380" max="5380" width="10" style="242" bestFit="1" customWidth="1"/>
    <col min="5381" max="5381" width="14.140625" style="242" customWidth="1"/>
    <col min="5382" max="5385" width="9.140625" style="242"/>
    <col min="5386" max="5386" width="11.7109375" style="242" bestFit="1" customWidth="1"/>
    <col min="5387" max="5632" width="9.140625" style="242"/>
    <col min="5633" max="5633" width="36.5703125" style="242" bestFit="1" customWidth="1"/>
    <col min="5634" max="5634" width="7.28515625" style="242" customWidth="1"/>
    <col min="5635" max="5635" width="13.85546875" style="242" customWidth="1"/>
    <col min="5636" max="5636" width="10" style="242" bestFit="1" customWidth="1"/>
    <col min="5637" max="5637" width="14.140625" style="242" customWidth="1"/>
    <col min="5638" max="5641" width="9.140625" style="242"/>
    <col min="5642" max="5642" width="11.7109375" style="242" bestFit="1" customWidth="1"/>
    <col min="5643" max="5888" width="9.140625" style="242"/>
    <col min="5889" max="5889" width="36.5703125" style="242" bestFit="1" customWidth="1"/>
    <col min="5890" max="5890" width="7.28515625" style="242" customWidth="1"/>
    <col min="5891" max="5891" width="13.85546875" style="242" customWidth="1"/>
    <col min="5892" max="5892" width="10" style="242" bestFit="1" customWidth="1"/>
    <col min="5893" max="5893" width="14.140625" style="242" customWidth="1"/>
    <col min="5894" max="5897" width="9.140625" style="242"/>
    <col min="5898" max="5898" width="11.7109375" style="242" bestFit="1" customWidth="1"/>
    <col min="5899" max="6144" width="9.140625" style="242"/>
    <col min="6145" max="6145" width="36.5703125" style="242" bestFit="1" customWidth="1"/>
    <col min="6146" max="6146" width="7.28515625" style="242" customWidth="1"/>
    <col min="6147" max="6147" width="13.85546875" style="242" customWidth="1"/>
    <col min="6148" max="6148" width="10" style="242" bestFit="1" customWidth="1"/>
    <col min="6149" max="6149" width="14.140625" style="242" customWidth="1"/>
    <col min="6150" max="6153" width="9.140625" style="242"/>
    <col min="6154" max="6154" width="11.7109375" style="242" bestFit="1" customWidth="1"/>
    <col min="6155" max="6400" width="9.140625" style="242"/>
    <col min="6401" max="6401" width="36.5703125" style="242" bestFit="1" customWidth="1"/>
    <col min="6402" max="6402" width="7.28515625" style="242" customWidth="1"/>
    <col min="6403" max="6403" width="13.85546875" style="242" customWidth="1"/>
    <col min="6404" max="6404" width="10" style="242" bestFit="1" customWidth="1"/>
    <col min="6405" max="6405" width="14.140625" style="242" customWidth="1"/>
    <col min="6406" max="6409" width="9.140625" style="242"/>
    <col min="6410" max="6410" width="11.7109375" style="242" bestFit="1" customWidth="1"/>
    <col min="6411" max="6656" width="9.140625" style="242"/>
    <col min="6657" max="6657" width="36.5703125" style="242" bestFit="1" customWidth="1"/>
    <col min="6658" max="6658" width="7.28515625" style="242" customWidth="1"/>
    <col min="6659" max="6659" width="13.85546875" style="242" customWidth="1"/>
    <col min="6660" max="6660" width="10" style="242" bestFit="1" customWidth="1"/>
    <col min="6661" max="6661" width="14.140625" style="242" customWidth="1"/>
    <col min="6662" max="6665" width="9.140625" style="242"/>
    <col min="6666" max="6666" width="11.7109375" style="242" bestFit="1" customWidth="1"/>
    <col min="6667" max="6912" width="9.140625" style="242"/>
    <col min="6913" max="6913" width="36.5703125" style="242" bestFit="1" customWidth="1"/>
    <col min="6914" max="6914" width="7.28515625" style="242" customWidth="1"/>
    <col min="6915" max="6915" width="13.85546875" style="242" customWidth="1"/>
    <col min="6916" max="6916" width="10" style="242" bestFit="1" customWidth="1"/>
    <col min="6917" max="6917" width="14.140625" style="242" customWidth="1"/>
    <col min="6918" max="6921" width="9.140625" style="242"/>
    <col min="6922" max="6922" width="11.7109375" style="242" bestFit="1" customWidth="1"/>
    <col min="6923" max="7168" width="9.140625" style="242"/>
    <col min="7169" max="7169" width="36.5703125" style="242" bestFit="1" customWidth="1"/>
    <col min="7170" max="7170" width="7.28515625" style="242" customWidth="1"/>
    <col min="7171" max="7171" width="13.85546875" style="242" customWidth="1"/>
    <col min="7172" max="7172" width="10" style="242" bestFit="1" customWidth="1"/>
    <col min="7173" max="7173" width="14.140625" style="242" customWidth="1"/>
    <col min="7174" max="7177" width="9.140625" style="242"/>
    <col min="7178" max="7178" width="11.7109375" style="242" bestFit="1" customWidth="1"/>
    <col min="7179" max="7424" width="9.140625" style="242"/>
    <col min="7425" max="7425" width="36.5703125" style="242" bestFit="1" customWidth="1"/>
    <col min="7426" max="7426" width="7.28515625" style="242" customWidth="1"/>
    <col min="7427" max="7427" width="13.85546875" style="242" customWidth="1"/>
    <col min="7428" max="7428" width="10" style="242" bestFit="1" customWidth="1"/>
    <col min="7429" max="7429" width="14.140625" style="242" customWidth="1"/>
    <col min="7430" max="7433" width="9.140625" style="242"/>
    <col min="7434" max="7434" width="11.7109375" style="242" bestFit="1" customWidth="1"/>
    <col min="7435" max="7680" width="9.140625" style="242"/>
    <col min="7681" max="7681" width="36.5703125" style="242" bestFit="1" customWidth="1"/>
    <col min="7682" max="7682" width="7.28515625" style="242" customWidth="1"/>
    <col min="7683" max="7683" width="13.85546875" style="242" customWidth="1"/>
    <col min="7684" max="7684" width="10" style="242" bestFit="1" customWidth="1"/>
    <col min="7685" max="7685" width="14.140625" style="242" customWidth="1"/>
    <col min="7686" max="7689" width="9.140625" style="242"/>
    <col min="7690" max="7690" width="11.7109375" style="242" bestFit="1" customWidth="1"/>
    <col min="7691" max="7936" width="9.140625" style="242"/>
    <col min="7937" max="7937" width="36.5703125" style="242" bestFit="1" customWidth="1"/>
    <col min="7938" max="7938" width="7.28515625" style="242" customWidth="1"/>
    <col min="7939" max="7939" width="13.85546875" style="242" customWidth="1"/>
    <col min="7940" max="7940" width="10" style="242" bestFit="1" customWidth="1"/>
    <col min="7941" max="7941" width="14.140625" style="242" customWidth="1"/>
    <col min="7942" max="7945" width="9.140625" style="242"/>
    <col min="7946" max="7946" width="11.7109375" style="242" bestFit="1" customWidth="1"/>
    <col min="7947" max="8192" width="9.140625" style="242"/>
    <col min="8193" max="8193" width="36.5703125" style="242" bestFit="1" customWidth="1"/>
    <col min="8194" max="8194" width="7.28515625" style="242" customWidth="1"/>
    <col min="8195" max="8195" width="13.85546875" style="242" customWidth="1"/>
    <col min="8196" max="8196" width="10" style="242" bestFit="1" customWidth="1"/>
    <col min="8197" max="8197" width="14.140625" style="242" customWidth="1"/>
    <col min="8198" max="8201" width="9.140625" style="242"/>
    <col min="8202" max="8202" width="11.7109375" style="242" bestFit="1" customWidth="1"/>
    <col min="8203" max="8448" width="9.140625" style="242"/>
    <col min="8449" max="8449" width="36.5703125" style="242" bestFit="1" customWidth="1"/>
    <col min="8450" max="8450" width="7.28515625" style="242" customWidth="1"/>
    <col min="8451" max="8451" width="13.85546875" style="242" customWidth="1"/>
    <col min="8452" max="8452" width="10" style="242" bestFit="1" customWidth="1"/>
    <col min="8453" max="8453" width="14.140625" style="242" customWidth="1"/>
    <col min="8454" max="8457" width="9.140625" style="242"/>
    <col min="8458" max="8458" width="11.7109375" style="242" bestFit="1" customWidth="1"/>
    <col min="8459" max="8704" width="9.140625" style="242"/>
    <col min="8705" max="8705" width="36.5703125" style="242" bestFit="1" customWidth="1"/>
    <col min="8706" max="8706" width="7.28515625" style="242" customWidth="1"/>
    <col min="8707" max="8707" width="13.85546875" style="242" customWidth="1"/>
    <col min="8708" max="8708" width="10" style="242" bestFit="1" customWidth="1"/>
    <col min="8709" max="8709" width="14.140625" style="242" customWidth="1"/>
    <col min="8710" max="8713" width="9.140625" style="242"/>
    <col min="8714" max="8714" width="11.7109375" style="242" bestFit="1" customWidth="1"/>
    <col min="8715" max="8960" width="9.140625" style="242"/>
    <col min="8961" max="8961" width="36.5703125" style="242" bestFit="1" customWidth="1"/>
    <col min="8962" max="8962" width="7.28515625" style="242" customWidth="1"/>
    <col min="8963" max="8963" width="13.85546875" style="242" customWidth="1"/>
    <col min="8964" max="8964" width="10" style="242" bestFit="1" customWidth="1"/>
    <col min="8965" max="8965" width="14.140625" style="242" customWidth="1"/>
    <col min="8966" max="8969" width="9.140625" style="242"/>
    <col min="8970" max="8970" width="11.7109375" style="242" bestFit="1" customWidth="1"/>
    <col min="8971" max="9216" width="9.140625" style="242"/>
    <col min="9217" max="9217" width="36.5703125" style="242" bestFit="1" customWidth="1"/>
    <col min="9218" max="9218" width="7.28515625" style="242" customWidth="1"/>
    <col min="9219" max="9219" width="13.85546875" style="242" customWidth="1"/>
    <col min="9220" max="9220" width="10" style="242" bestFit="1" customWidth="1"/>
    <col min="9221" max="9221" width="14.140625" style="242" customWidth="1"/>
    <col min="9222" max="9225" width="9.140625" style="242"/>
    <col min="9226" max="9226" width="11.7109375" style="242" bestFit="1" customWidth="1"/>
    <col min="9227" max="9472" width="9.140625" style="242"/>
    <col min="9473" max="9473" width="36.5703125" style="242" bestFit="1" customWidth="1"/>
    <col min="9474" max="9474" width="7.28515625" style="242" customWidth="1"/>
    <col min="9475" max="9475" width="13.85546875" style="242" customWidth="1"/>
    <col min="9476" max="9476" width="10" style="242" bestFit="1" customWidth="1"/>
    <col min="9477" max="9477" width="14.140625" style="242" customWidth="1"/>
    <col min="9478" max="9481" width="9.140625" style="242"/>
    <col min="9482" max="9482" width="11.7109375" style="242" bestFit="1" customWidth="1"/>
    <col min="9483" max="9728" width="9.140625" style="242"/>
    <col min="9729" max="9729" width="36.5703125" style="242" bestFit="1" customWidth="1"/>
    <col min="9730" max="9730" width="7.28515625" style="242" customWidth="1"/>
    <col min="9731" max="9731" width="13.85546875" style="242" customWidth="1"/>
    <col min="9732" max="9732" width="10" style="242" bestFit="1" customWidth="1"/>
    <col min="9733" max="9733" width="14.140625" style="242" customWidth="1"/>
    <col min="9734" max="9737" width="9.140625" style="242"/>
    <col min="9738" max="9738" width="11.7109375" style="242" bestFit="1" customWidth="1"/>
    <col min="9739" max="9984" width="9.140625" style="242"/>
    <col min="9985" max="9985" width="36.5703125" style="242" bestFit="1" customWidth="1"/>
    <col min="9986" max="9986" width="7.28515625" style="242" customWidth="1"/>
    <col min="9987" max="9987" width="13.85546875" style="242" customWidth="1"/>
    <col min="9988" max="9988" width="10" style="242" bestFit="1" customWidth="1"/>
    <col min="9989" max="9989" width="14.140625" style="242" customWidth="1"/>
    <col min="9990" max="9993" width="9.140625" style="242"/>
    <col min="9994" max="9994" width="11.7109375" style="242" bestFit="1" customWidth="1"/>
    <col min="9995" max="10240" width="9.140625" style="242"/>
    <col min="10241" max="10241" width="36.5703125" style="242" bestFit="1" customWidth="1"/>
    <col min="10242" max="10242" width="7.28515625" style="242" customWidth="1"/>
    <col min="10243" max="10243" width="13.85546875" style="242" customWidth="1"/>
    <col min="10244" max="10244" width="10" style="242" bestFit="1" customWidth="1"/>
    <col min="10245" max="10245" width="14.140625" style="242" customWidth="1"/>
    <col min="10246" max="10249" width="9.140625" style="242"/>
    <col min="10250" max="10250" width="11.7109375" style="242" bestFit="1" customWidth="1"/>
    <col min="10251" max="10496" width="9.140625" style="242"/>
    <col min="10497" max="10497" width="36.5703125" style="242" bestFit="1" customWidth="1"/>
    <col min="10498" max="10498" width="7.28515625" style="242" customWidth="1"/>
    <col min="10499" max="10499" width="13.85546875" style="242" customWidth="1"/>
    <col min="10500" max="10500" width="10" style="242" bestFit="1" customWidth="1"/>
    <col min="10501" max="10501" width="14.140625" style="242" customWidth="1"/>
    <col min="10502" max="10505" width="9.140625" style="242"/>
    <col min="10506" max="10506" width="11.7109375" style="242" bestFit="1" customWidth="1"/>
    <col min="10507" max="10752" width="9.140625" style="242"/>
    <col min="10753" max="10753" width="36.5703125" style="242" bestFit="1" customWidth="1"/>
    <col min="10754" max="10754" width="7.28515625" style="242" customWidth="1"/>
    <col min="10755" max="10755" width="13.85546875" style="242" customWidth="1"/>
    <col min="10756" max="10756" width="10" style="242" bestFit="1" customWidth="1"/>
    <col min="10757" max="10757" width="14.140625" style="242" customWidth="1"/>
    <col min="10758" max="10761" width="9.140625" style="242"/>
    <col min="10762" max="10762" width="11.7109375" style="242" bestFit="1" customWidth="1"/>
    <col min="10763" max="11008" width="9.140625" style="242"/>
    <col min="11009" max="11009" width="36.5703125" style="242" bestFit="1" customWidth="1"/>
    <col min="11010" max="11010" width="7.28515625" style="242" customWidth="1"/>
    <col min="11011" max="11011" width="13.85546875" style="242" customWidth="1"/>
    <col min="11012" max="11012" width="10" style="242" bestFit="1" customWidth="1"/>
    <col min="11013" max="11013" width="14.140625" style="242" customWidth="1"/>
    <col min="11014" max="11017" width="9.140625" style="242"/>
    <col min="11018" max="11018" width="11.7109375" style="242" bestFit="1" customWidth="1"/>
    <col min="11019" max="11264" width="9.140625" style="242"/>
    <col min="11265" max="11265" width="36.5703125" style="242" bestFit="1" customWidth="1"/>
    <col min="11266" max="11266" width="7.28515625" style="242" customWidth="1"/>
    <col min="11267" max="11267" width="13.85546875" style="242" customWidth="1"/>
    <col min="11268" max="11268" width="10" style="242" bestFit="1" customWidth="1"/>
    <col min="11269" max="11269" width="14.140625" style="242" customWidth="1"/>
    <col min="11270" max="11273" width="9.140625" style="242"/>
    <col min="11274" max="11274" width="11.7109375" style="242" bestFit="1" customWidth="1"/>
    <col min="11275" max="11520" width="9.140625" style="242"/>
    <col min="11521" max="11521" width="36.5703125" style="242" bestFit="1" customWidth="1"/>
    <col min="11522" max="11522" width="7.28515625" style="242" customWidth="1"/>
    <col min="11523" max="11523" width="13.85546875" style="242" customWidth="1"/>
    <col min="11524" max="11524" width="10" style="242" bestFit="1" customWidth="1"/>
    <col min="11525" max="11525" width="14.140625" style="242" customWidth="1"/>
    <col min="11526" max="11529" width="9.140625" style="242"/>
    <col min="11530" max="11530" width="11.7109375" style="242" bestFit="1" customWidth="1"/>
    <col min="11531" max="11776" width="9.140625" style="242"/>
    <col min="11777" max="11777" width="36.5703125" style="242" bestFit="1" customWidth="1"/>
    <col min="11778" max="11778" width="7.28515625" style="242" customWidth="1"/>
    <col min="11779" max="11779" width="13.85546875" style="242" customWidth="1"/>
    <col min="11780" max="11780" width="10" style="242" bestFit="1" customWidth="1"/>
    <col min="11781" max="11781" width="14.140625" style="242" customWidth="1"/>
    <col min="11782" max="11785" width="9.140625" style="242"/>
    <col min="11786" max="11786" width="11.7109375" style="242" bestFit="1" customWidth="1"/>
    <col min="11787" max="12032" width="9.140625" style="242"/>
    <col min="12033" max="12033" width="36.5703125" style="242" bestFit="1" customWidth="1"/>
    <col min="12034" max="12034" width="7.28515625" style="242" customWidth="1"/>
    <col min="12035" max="12035" width="13.85546875" style="242" customWidth="1"/>
    <col min="12036" max="12036" width="10" style="242" bestFit="1" customWidth="1"/>
    <col min="12037" max="12037" width="14.140625" style="242" customWidth="1"/>
    <col min="12038" max="12041" width="9.140625" style="242"/>
    <col min="12042" max="12042" width="11.7109375" style="242" bestFit="1" customWidth="1"/>
    <col min="12043" max="12288" width="9.140625" style="242"/>
    <col min="12289" max="12289" width="36.5703125" style="242" bestFit="1" customWidth="1"/>
    <col min="12290" max="12290" width="7.28515625" style="242" customWidth="1"/>
    <col min="12291" max="12291" width="13.85546875" style="242" customWidth="1"/>
    <col min="12292" max="12292" width="10" style="242" bestFit="1" customWidth="1"/>
    <col min="12293" max="12293" width="14.140625" style="242" customWidth="1"/>
    <col min="12294" max="12297" width="9.140625" style="242"/>
    <col min="12298" max="12298" width="11.7109375" style="242" bestFit="1" customWidth="1"/>
    <col min="12299" max="12544" width="9.140625" style="242"/>
    <col min="12545" max="12545" width="36.5703125" style="242" bestFit="1" customWidth="1"/>
    <col min="12546" max="12546" width="7.28515625" style="242" customWidth="1"/>
    <col min="12547" max="12547" width="13.85546875" style="242" customWidth="1"/>
    <col min="12548" max="12548" width="10" style="242" bestFit="1" customWidth="1"/>
    <col min="12549" max="12549" width="14.140625" style="242" customWidth="1"/>
    <col min="12550" max="12553" width="9.140625" style="242"/>
    <col min="12554" max="12554" width="11.7109375" style="242" bestFit="1" customWidth="1"/>
    <col min="12555" max="12800" width="9.140625" style="242"/>
    <col min="12801" max="12801" width="36.5703125" style="242" bestFit="1" customWidth="1"/>
    <col min="12802" max="12802" width="7.28515625" style="242" customWidth="1"/>
    <col min="12803" max="12803" width="13.85546875" style="242" customWidth="1"/>
    <col min="12804" max="12804" width="10" style="242" bestFit="1" customWidth="1"/>
    <col min="12805" max="12805" width="14.140625" style="242" customWidth="1"/>
    <col min="12806" max="12809" width="9.140625" style="242"/>
    <col min="12810" max="12810" width="11.7109375" style="242" bestFit="1" customWidth="1"/>
    <col min="12811" max="13056" width="9.140625" style="242"/>
    <col min="13057" max="13057" width="36.5703125" style="242" bestFit="1" customWidth="1"/>
    <col min="13058" max="13058" width="7.28515625" style="242" customWidth="1"/>
    <col min="13059" max="13059" width="13.85546875" style="242" customWidth="1"/>
    <col min="13060" max="13060" width="10" style="242" bestFit="1" customWidth="1"/>
    <col min="13061" max="13061" width="14.140625" style="242" customWidth="1"/>
    <col min="13062" max="13065" width="9.140625" style="242"/>
    <col min="13066" max="13066" width="11.7109375" style="242" bestFit="1" customWidth="1"/>
    <col min="13067" max="13312" width="9.140625" style="242"/>
    <col min="13313" max="13313" width="36.5703125" style="242" bestFit="1" customWidth="1"/>
    <col min="13314" max="13314" width="7.28515625" style="242" customWidth="1"/>
    <col min="13315" max="13315" width="13.85546875" style="242" customWidth="1"/>
    <col min="13316" max="13316" width="10" style="242" bestFit="1" customWidth="1"/>
    <col min="13317" max="13317" width="14.140625" style="242" customWidth="1"/>
    <col min="13318" max="13321" width="9.140625" style="242"/>
    <col min="13322" max="13322" width="11.7109375" style="242" bestFit="1" customWidth="1"/>
    <col min="13323" max="13568" width="9.140625" style="242"/>
    <col min="13569" max="13569" width="36.5703125" style="242" bestFit="1" customWidth="1"/>
    <col min="13570" max="13570" width="7.28515625" style="242" customWidth="1"/>
    <col min="13571" max="13571" width="13.85546875" style="242" customWidth="1"/>
    <col min="13572" max="13572" width="10" style="242" bestFit="1" customWidth="1"/>
    <col min="13573" max="13573" width="14.140625" style="242" customWidth="1"/>
    <col min="13574" max="13577" width="9.140625" style="242"/>
    <col min="13578" max="13578" width="11.7109375" style="242" bestFit="1" customWidth="1"/>
    <col min="13579" max="13824" width="9.140625" style="242"/>
    <col min="13825" max="13825" width="36.5703125" style="242" bestFit="1" customWidth="1"/>
    <col min="13826" max="13826" width="7.28515625" style="242" customWidth="1"/>
    <col min="13827" max="13827" width="13.85546875" style="242" customWidth="1"/>
    <col min="13828" max="13828" width="10" style="242" bestFit="1" customWidth="1"/>
    <col min="13829" max="13829" width="14.140625" style="242" customWidth="1"/>
    <col min="13830" max="13833" width="9.140625" style="242"/>
    <col min="13834" max="13834" width="11.7109375" style="242" bestFit="1" customWidth="1"/>
    <col min="13835" max="14080" width="9.140625" style="242"/>
    <col min="14081" max="14081" width="36.5703125" style="242" bestFit="1" customWidth="1"/>
    <col min="14082" max="14082" width="7.28515625" style="242" customWidth="1"/>
    <col min="14083" max="14083" width="13.85546875" style="242" customWidth="1"/>
    <col min="14084" max="14084" width="10" style="242" bestFit="1" customWidth="1"/>
    <col min="14085" max="14085" width="14.140625" style="242" customWidth="1"/>
    <col min="14086" max="14089" width="9.140625" style="242"/>
    <col min="14090" max="14090" width="11.7109375" style="242" bestFit="1" customWidth="1"/>
    <col min="14091" max="14336" width="9.140625" style="242"/>
    <col min="14337" max="14337" width="36.5703125" style="242" bestFit="1" customWidth="1"/>
    <col min="14338" max="14338" width="7.28515625" style="242" customWidth="1"/>
    <col min="14339" max="14339" width="13.85546875" style="242" customWidth="1"/>
    <col min="14340" max="14340" width="10" style="242" bestFit="1" customWidth="1"/>
    <col min="14341" max="14341" width="14.140625" style="242" customWidth="1"/>
    <col min="14342" max="14345" width="9.140625" style="242"/>
    <col min="14346" max="14346" width="11.7109375" style="242" bestFit="1" customWidth="1"/>
    <col min="14347" max="14592" width="9.140625" style="242"/>
    <col min="14593" max="14593" width="36.5703125" style="242" bestFit="1" customWidth="1"/>
    <col min="14594" max="14594" width="7.28515625" style="242" customWidth="1"/>
    <col min="14595" max="14595" width="13.85546875" style="242" customWidth="1"/>
    <col min="14596" max="14596" width="10" style="242" bestFit="1" customWidth="1"/>
    <col min="14597" max="14597" width="14.140625" style="242" customWidth="1"/>
    <col min="14598" max="14601" width="9.140625" style="242"/>
    <col min="14602" max="14602" width="11.7109375" style="242" bestFit="1" customWidth="1"/>
    <col min="14603" max="14848" width="9.140625" style="242"/>
    <col min="14849" max="14849" width="36.5703125" style="242" bestFit="1" customWidth="1"/>
    <col min="14850" max="14850" width="7.28515625" style="242" customWidth="1"/>
    <col min="14851" max="14851" width="13.85546875" style="242" customWidth="1"/>
    <col min="14852" max="14852" width="10" style="242" bestFit="1" customWidth="1"/>
    <col min="14853" max="14853" width="14.140625" style="242" customWidth="1"/>
    <col min="14854" max="14857" width="9.140625" style="242"/>
    <col min="14858" max="14858" width="11.7109375" style="242" bestFit="1" customWidth="1"/>
    <col min="14859" max="15104" width="9.140625" style="242"/>
    <col min="15105" max="15105" width="36.5703125" style="242" bestFit="1" customWidth="1"/>
    <col min="15106" max="15106" width="7.28515625" style="242" customWidth="1"/>
    <col min="15107" max="15107" width="13.85546875" style="242" customWidth="1"/>
    <col min="15108" max="15108" width="10" style="242" bestFit="1" customWidth="1"/>
    <col min="15109" max="15109" width="14.140625" style="242" customWidth="1"/>
    <col min="15110" max="15113" width="9.140625" style="242"/>
    <col min="15114" max="15114" width="11.7109375" style="242" bestFit="1" customWidth="1"/>
    <col min="15115" max="15360" width="9.140625" style="242"/>
    <col min="15361" max="15361" width="36.5703125" style="242" bestFit="1" customWidth="1"/>
    <col min="15362" max="15362" width="7.28515625" style="242" customWidth="1"/>
    <col min="15363" max="15363" width="13.85546875" style="242" customWidth="1"/>
    <col min="15364" max="15364" width="10" style="242" bestFit="1" customWidth="1"/>
    <col min="15365" max="15365" width="14.140625" style="242" customWidth="1"/>
    <col min="15366" max="15369" width="9.140625" style="242"/>
    <col min="15370" max="15370" width="11.7109375" style="242" bestFit="1" customWidth="1"/>
    <col min="15371" max="15616" width="9.140625" style="242"/>
    <col min="15617" max="15617" width="36.5703125" style="242" bestFit="1" customWidth="1"/>
    <col min="15618" max="15618" width="7.28515625" style="242" customWidth="1"/>
    <col min="15619" max="15619" width="13.85546875" style="242" customWidth="1"/>
    <col min="15620" max="15620" width="10" style="242" bestFit="1" customWidth="1"/>
    <col min="15621" max="15621" width="14.140625" style="242" customWidth="1"/>
    <col min="15622" max="15625" width="9.140625" style="242"/>
    <col min="15626" max="15626" width="11.7109375" style="242" bestFit="1" customWidth="1"/>
    <col min="15627" max="15872" width="9.140625" style="242"/>
    <col min="15873" max="15873" width="36.5703125" style="242" bestFit="1" customWidth="1"/>
    <col min="15874" max="15874" width="7.28515625" style="242" customWidth="1"/>
    <col min="15875" max="15875" width="13.85546875" style="242" customWidth="1"/>
    <col min="15876" max="15876" width="10" style="242" bestFit="1" customWidth="1"/>
    <col min="15877" max="15877" width="14.140625" style="242" customWidth="1"/>
    <col min="15878" max="15881" width="9.140625" style="242"/>
    <col min="15882" max="15882" width="11.7109375" style="242" bestFit="1" customWidth="1"/>
    <col min="15883" max="16128" width="9.140625" style="242"/>
    <col min="16129" max="16129" width="36.5703125" style="242" bestFit="1" customWidth="1"/>
    <col min="16130" max="16130" width="7.28515625" style="242" customWidth="1"/>
    <col min="16131" max="16131" width="13.85546875" style="242" customWidth="1"/>
    <col min="16132" max="16132" width="10" style="242" bestFit="1" customWidth="1"/>
    <col min="16133" max="16133" width="14.140625" style="242" customWidth="1"/>
    <col min="16134" max="16137" width="9.140625" style="242"/>
    <col min="16138" max="16138" width="11.7109375" style="242" bestFit="1" customWidth="1"/>
    <col min="16139" max="16384" width="9.140625" style="242"/>
  </cols>
  <sheetData>
    <row r="1" spans="1:10" ht="13.5" thickBot="1" x14ac:dyDescent="0.25">
      <c r="A1" s="239" t="s">
        <v>130</v>
      </c>
      <c r="B1" s="239"/>
      <c r="C1" s="240"/>
      <c r="D1" s="240"/>
      <c r="E1" s="241" t="s">
        <v>131</v>
      </c>
    </row>
    <row r="2" spans="1:10" ht="24.75" thickBot="1" x14ac:dyDescent="0.25">
      <c r="A2" s="243" t="s">
        <v>132</v>
      </c>
      <c r="B2" s="244" t="s">
        <v>6</v>
      </c>
      <c r="C2" s="245" t="s">
        <v>133</v>
      </c>
      <c r="D2" s="245" t="s">
        <v>193</v>
      </c>
      <c r="E2" s="245" t="s">
        <v>134</v>
      </c>
    </row>
    <row r="3" spans="1:10" ht="15" customHeight="1" x14ac:dyDescent="0.2">
      <c r="A3" s="246" t="s">
        <v>135</v>
      </c>
      <c r="B3" s="247" t="s">
        <v>136</v>
      </c>
      <c r="C3" s="248">
        <f>C4+C5+C6</f>
        <v>2634167.87</v>
      </c>
      <c r="D3" s="248">
        <f>D4+D5+D6</f>
        <v>50</v>
      </c>
      <c r="E3" s="249">
        <f t="shared" ref="E3:E25" si="0">C3+D3</f>
        <v>2634217.87</v>
      </c>
    </row>
    <row r="4" spans="1:10" ht="15" customHeight="1" x14ac:dyDescent="0.2">
      <c r="A4" s="250" t="s">
        <v>137</v>
      </c>
      <c r="B4" s="251" t="s">
        <v>138</v>
      </c>
      <c r="C4" s="252">
        <v>2466142.71</v>
      </c>
      <c r="D4" s="253">
        <v>0</v>
      </c>
      <c r="E4" s="254">
        <f t="shared" si="0"/>
        <v>2466142.71</v>
      </c>
      <c r="J4" s="255"/>
    </row>
    <row r="5" spans="1:10" ht="15" customHeight="1" x14ac:dyDescent="0.2">
      <c r="A5" s="250" t="s">
        <v>139</v>
      </c>
      <c r="B5" s="251" t="s">
        <v>140</v>
      </c>
      <c r="C5" s="252">
        <v>167808.90999999997</v>
      </c>
      <c r="D5" s="256">
        <v>50</v>
      </c>
      <c r="E5" s="254">
        <f t="shared" si="0"/>
        <v>167858.90999999997</v>
      </c>
    </row>
    <row r="6" spans="1:10" ht="15" customHeight="1" x14ac:dyDescent="0.2">
      <c r="A6" s="250" t="s">
        <v>141</v>
      </c>
      <c r="B6" s="251" t="s">
        <v>142</v>
      </c>
      <c r="C6" s="252">
        <v>216.25</v>
      </c>
      <c r="D6" s="252">
        <v>0</v>
      </c>
      <c r="E6" s="254">
        <f t="shared" si="0"/>
        <v>216.25</v>
      </c>
    </row>
    <row r="7" spans="1:10" ht="15" customHeight="1" x14ac:dyDescent="0.2">
      <c r="A7" s="257" t="s">
        <v>143</v>
      </c>
      <c r="B7" s="251" t="s">
        <v>144</v>
      </c>
      <c r="C7" s="258">
        <f>C8+C14</f>
        <v>4596838.04</v>
      </c>
      <c r="D7" s="258">
        <f>D8+D14</f>
        <v>0</v>
      </c>
      <c r="E7" s="259">
        <f t="shared" si="0"/>
        <v>4596838.04</v>
      </c>
    </row>
    <row r="8" spans="1:10" ht="15" customHeight="1" x14ac:dyDescent="0.2">
      <c r="A8" s="250" t="s">
        <v>145</v>
      </c>
      <c r="B8" s="251" t="s">
        <v>146</v>
      </c>
      <c r="C8" s="252">
        <f>C9+C10+C12+C13+C11</f>
        <v>4306322.7</v>
      </c>
      <c r="D8" s="252">
        <f>D9+D10+D12+D13</f>
        <v>0</v>
      </c>
      <c r="E8" s="260">
        <f t="shared" si="0"/>
        <v>4306322.7</v>
      </c>
    </row>
    <row r="9" spans="1:10" ht="15" customHeight="1" x14ac:dyDescent="0.2">
      <c r="A9" s="250" t="s">
        <v>147</v>
      </c>
      <c r="B9" s="251" t="s">
        <v>148</v>
      </c>
      <c r="C9" s="252">
        <v>63118.7</v>
      </c>
      <c r="D9" s="252">
        <v>0</v>
      </c>
      <c r="E9" s="260">
        <f t="shared" si="0"/>
        <v>63118.7</v>
      </c>
    </row>
    <row r="10" spans="1:10" ht="15" customHeight="1" x14ac:dyDescent="0.2">
      <c r="A10" s="250" t="s">
        <v>149</v>
      </c>
      <c r="B10" s="251" t="s">
        <v>146</v>
      </c>
      <c r="C10" s="252">
        <v>4211589.24</v>
      </c>
      <c r="D10" s="252">
        <v>0</v>
      </c>
      <c r="E10" s="260">
        <f t="shared" si="0"/>
        <v>4211589.24</v>
      </c>
    </row>
    <row r="11" spans="1:10" ht="15" customHeight="1" x14ac:dyDescent="0.2">
      <c r="A11" s="250" t="s">
        <v>150</v>
      </c>
      <c r="B11" s="251">
        <v>4123</v>
      </c>
      <c r="C11" s="252">
        <v>6729.85</v>
      </c>
      <c r="D11" s="252">
        <v>0</v>
      </c>
      <c r="E11" s="260">
        <f>SUM(C11:D11)</f>
        <v>6729.85</v>
      </c>
    </row>
    <row r="12" spans="1:10" ht="15" customHeight="1" x14ac:dyDescent="0.2">
      <c r="A12" s="250" t="s">
        <v>151</v>
      </c>
      <c r="B12" s="251" t="s">
        <v>152</v>
      </c>
      <c r="C12" s="252">
        <v>114.91</v>
      </c>
      <c r="D12" s="252">
        <v>0</v>
      </c>
      <c r="E12" s="260">
        <f>SUM(C12:D12)</f>
        <v>114.91</v>
      </c>
    </row>
    <row r="13" spans="1:10" ht="15" customHeight="1" x14ac:dyDescent="0.2">
      <c r="A13" s="250" t="s">
        <v>153</v>
      </c>
      <c r="B13" s="251">
        <v>4121</v>
      </c>
      <c r="C13" s="252">
        <v>24770</v>
      </c>
      <c r="D13" s="252">
        <v>0</v>
      </c>
      <c r="E13" s="260">
        <f>SUM(C13:D13)</f>
        <v>24770</v>
      </c>
    </row>
    <row r="14" spans="1:10" ht="15" customHeight="1" x14ac:dyDescent="0.2">
      <c r="A14" s="250" t="s">
        <v>154</v>
      </c>
      <c r="B14" s="251" t="s">
        <v>155</v>
      </c>
      <c r="C14" s="252">
        <f>C15+C16+C17+C18</f>
        <v>290515.34000000003</v>
      </c>
      <c r="D14" s="252">
        <f>D15+D17+D18</f>
        <v>0</v>
      </c>
      <c r="E14" s="260">
        <f t="shared" si="0"/>
        <v>290515.34000000003</v>
      </c>
    </row>
    <row r="15" spans="1:10" ht="15" customHeight="1" x14ac:dyDescent="0.2">
      <c r="A15" s="250" t="s">
        <v>149</v>
      </c>
      <c r="B15" s="251" t="s">
        <v>156</v>
      </c>
      <c r="C15" s="252">
        <v>253650.47000000003</v>
      </c>
      <c r="D15" s="252">
        <v>0</v>
      </c>
      <c r="E15" s="260">
        <f t="shared" si="0"/>
        <v>253650.47000000003</v>
      </c>
    </row>
    <row r="16" spans="1:10" ht="15" customHeight="1" x14ac:dyDescent="0.2">
      <c r="A16" s="250" t="s">
        <v>157</v>
      </c>
      <c r="B16" s="251">
        <v>4223</v>
      </c>
      <c r="C16" s="252">
        <v>32335.51</v>
      </c>
      <c r="D16" s="252">
        <v>0</v>
      </c>
      <c r="E16" s="260">
        <f>SUM(C16:D16)</f>
        <v>32335.51</v>
      </c>
    </row>
    <row r="17" spans="1:5" ht="15" customHeight="1" x14ac:dyDescent="0.2">
      <c r="A17" s="250" t="s">
        <v>151</v>
      </c>
      <c r="B17" s="251" t="s">
        <v>158</v>
      </c>
      <c r="C17" s="252">
        <v>0</v>
      </c>
      <c r="D17" s="252">
        <v>0</v>
      </c>
      <c r="E17" s="260">
        <f>SUM(C17:D17)</f>
        <v>0</v>
      </c>
    </row>
    <row r="18" spans="1:5" ht="15" customHeight="1" x14ac:dyDescent="0.2">
      <c r="A18" s="250" t="s">
        <v>153</v>
      </c>
      <c r="B18" s="251">
        <v>4221</v>
      </c>
      <c r="C18" s="252">
        <v>4529.3599999999997</v>
      </c>
      <c r="D18" s="252">
        <v>0</v>
      </c>
      <c r="E18" s="260">
        <f>SUM(C18:D18)</f>
        <v>4529.3599999999997</v>
      </c>
    </row>
    <row r="19" spans="1:5" ht="15" customHeight="1" x14ac:dyDescent="0.2">
      <c r="A19" s="257" t="s">
        <v>159</v>
      </c>
      <c r="B19" s="261" t="s">
        <v>160</v>
      </c>
      <c r="C19" s="258">
        <f>C3+C7</f>
        <v>7231005.9100000001</v>
      </c>
      <c r="D19" s="258">
        <f>D3+D7</f>
        <v>50</v>
      </c>
      <c r="E19" s="259">
        <f t="shared" si="0"/>
        <v>7231055.9100000001</v>
      </c>
    </row>
    <row r="20" spans="1:5" ht="15" customHeight="1" x14ac:dyDescent="0.2">
      <c r="A20" s="257" t="s">
        <v>161</v>
      </c>
      <c r="B20" s="261" t="s">
        <v>162</v>
      </c>
      <c r="C20" s="258">
        <f>SUM(C21:C24)</f>
        <v>958065.58000000007</v>
      </c>
      <c r="D20" s="258">
        <f>SUM(D21:D24)</f>
        <v>0</v>
      </c>
      <c r="E20" s="259">
        <f t="shared" si="0"/>
        <v>958065.58000000007</v>
      </c>
    </row>
    <row r="21" spans="1:5" ht="15" customHeight="1" x14ac:dyDescent="0.2">
      <c r="A21" s="250" t="s">
        <v>163</v>
      </c>
      <c r="B21" s="251" t="s">
        <v>164</v>
      </c>
      <c r="C21" s="252">
        <v>127924.29999999999</v>
      </c>
      <c r="D21" s="252">
        <v>0</v>
      </c>
      <c r="E21" s="260">
        <f t="shared" si="0"/>
        <v>127924.29999999999</v>
      </c>
    </row>
    <row r="22" spans="1:5" ht="15" customHeight="1" x14ac:dyDescent="0.2">
      <c r="A22" s="250" t="s">
        <v>165</v>
      </c>
      <c r="B22" s="251">
        <v>8115</v>
      </c>
      <c r="C22" s="252">
        <v>977016.28</v>
      </c>
      <c r="D22" s="252">
        <v>0</v>
      </c>
      <c r="E22" s="260">
        <f>SUM(C22:D22)</f>
        <v>977016.28</v>
      </c>
    </row>
    <row r="23" spans="1:5" ht="15" customHeight="1" x14ac:dyDescent="0.2">
      <c r="A23" s="250" t="s">
        <v>166</v>
      </c>
      <c r="B23" s="251">
        <v>8123</v>
      </c>
      <c r="C23" s="252">
        <v>0</v>
      </c>
      <c r="D23" s="252">
        <v>0</v>
      </c>
      <c r="E23" s="260">
        <f>C23+D23</f>
        <v>0</v>
      </c>
    </row>
    <row r="24" spans="1:5" ht="15" customHeight="1" thickBot="1" x14ac:dyDescent="0.25">
      <c r="A24" s="262" t="s">
        <v>167</v>
      </c>
      <c r="B24" s="263">
        <v>-8124</v>
      </c>
      <c r="C24" s="264">
        <v>-146875</v>
      </c>
      <c r="D24" s="264">
        <v>0</v>
      </c>
      <c r="E24" s="265">
        <f>C24+D24</f>
        <v>-146875</v>
      </c>
    </row>
    <row r="25" spans="1:5" ht="15" customHeight="1" thickBot="1" x14ac:dyDescent="0.25">
      <c r="A25" s="266" t="s">
        <v>168</v>
      </c>
      <c r="B25" s="267"/>
      <c r="C25" s="268">
        <f>C3+C7+C20</f>
        <v>8189071.4900000002</v>
      </c>
      <c r="D25" s="268">
        <f>D19+D20</f>
        <v>50</v>
      </c>
      <c r="E25" s="269">
        <f t="shared" si="0"/>
        <v>8189121.4900000002</v>
      </c>
    </row>
    <row r="26" spans="1:5" ht="13.5" thickBot="1" x14ac:dyDescent="0.25">
      <c r="A26" s="239" t="s">
        <v>169</v>
      </c>
      <c r="B26" s="239"/>
      <c r="C26" s="270"/>
      <c r="D26" s="270"/>
      <c r="E26" s="271" t="s">
        <v>131</v>
      </c>
    </row>
    <row r="27" spans="1:5" ht="24.75" thickBot="1" x14ac:dyDescent="0.25">
      <c r="A27" s="243" t="s">
        <v>170</v>
      </c>
      <c r="B27" s="244" t="s">
        <v>171</v>
      </c>
      <c r="C27" s="245" t="s">
        <v>133</v>
      </c>
      <c r="D27" s="245" t="s">
        <v>193</v>
      </c>
      <c r="E27" s="245" t="s">
        <v>134</v>
      </c>
    </row>
    <row r="28" spans="1:5" ht="15" customHeight="1" x14ac:dyDescent="0.2">
      <c r="A28" s="272" t="s">
        <v>172</v>
      </c>
      <c r="B28" s="273" t="s">
        <v>173</v>
      </c>
      <c r="C28" s="256">
        <v>28361.82</v>
      </c>
      <c r="D28" s="256"/>
      <c r="E28" s="274">
        <f>C28+D28</f>
        <v>28361.82</v>
      </c>
    </row>
    <row r="29" spans="1:5" ht="15" customHeight="1" x14ac:dyDescent="0.2">
      <c r="A29" s="275" t="s">
        <v>174</v>
      </c>
      <c r="B29" s="251" t="s">
        <v>173</v>
      </c>
      <c r="C29" s="252">
        <v>254521.85</v>
      </c>
      <c r="D29" s="256"/>
      <c r="E29" s="274">
        <f t="shared" ref="E29:E44" si="1">C29+D29</f>
        <v>254521.85</v>
      </c>
    </row>
    <row r="30" spans="1:5" ht="15" customHeight="1" x14ac:dyDescent="0.2">
      <c r="A30" s="275" t="s">
        <v>175</v>
      </c>
      <c r="B30" s="251" t="s">
        <v>176</v>
      </c>
      <c r="C30" s="252">
        <v>161056.44</v>
      </c>
      <c r="D30" s="256"/>
      <c r="E30" s="274">
        <f>SUM(C30:D30)</f>
        <v>161056.44</v>
      </c>
    </row>
    <row r="31" spans="1:5" ht="15" customHeight="1" x14ac:dyDescent="0.2">
      <c r="A31" s="275" t="s">
        <v>177</v>
      </c>
      <c r="B31" s="251" t="s">
        <v>173</v>
      </c>
      <c r="C31" s="252">
        <v>941974.97</v>
      </c>
      <c r="D31" s="256"/>
      <c r="E31" s="274">
        <f t="shared" si="1"/>
        <v>941974.97</v>
      </c>
    </row>
    <row r="32" spans="1:5" ht="15" customHeight="1" x14ac:dyDescent="0.2">
      <c r="A32" s="275" t="s">
        <v>178</v>
      </c>
      <c r="B32" s="251" t="s">
        <v>173</v>
      </c>
      <c r="C32" s="252">
        <v>682091.94</v>
      </c>
      <c r="D32" s="256">
        <v>50</v>
      </c>
      <c r="E32" s="274">
        <f t="shared" si="1"/>
        <v>682141.94</v>
      </c>
    </row>
    <row r="33" spans="1:5" ht="15" customHeight="1" x14ac:dyDescent="0.2">
      <c r="A33" s="275" t="s">
        <v>179</v>
      </c>
      <c r="B33" s="251" t="s">
        <v>173</v>
      </c>
      <c r="C33" s="252">
        <v>3741179.16</v>
      </c>
      <c r="D33" s="256"/>
      <c r="E33" s="274">
        <f>C33+D33</f>
        <v>3741179.16</v>
      </c>
    </row>
    <row r="34" spans="1:5" ht="15" customHeight="1" x14ac:dyDescent="0.2">
      <c r="A34" s="275" t="s">
        <v>180</v>
      </c>
      <c r="B34" s="251" t="s">
        <v>176</v>
      </c>
      <c r="C34" s="252">
        <v>526843.55999999994</v>
      </c>
      <c r="D34" s="256"/>
      <c r="E34" s="274">
        <f t="shared" si="1"/>
        <v>526843.55999999994</v>
      </c>
    </row>
    <row r="35" spans="1:5" ht="15" customHeight="1" x14ac:dyDescent="0.2">
      <c r="A35" s="275" t="s">
        <v>181</v>
      </c>
      <c r="B35" s="251" t="s">
        <v>173</v>
      </c>
      <c r="C35" s="252">
        <v>28200</v>
      </c>
      <c r="D35" s="256"/>
      <c r="E35" s="274">
        <f t="shared" si="1"/>
        <v>28200</v>
      </c>
    </row>
    <row r="36" spans="1:5" ht="15" customHeight="1" x14ac:dyDescent="0.2">
      <c r="A36" s="275" t="s">
        <v>182</v>
      </c>
      <c r="B36" s="251" t="s">
        <v>176</v>
      </c>
      <c r="C36" s="252">
        <v>671805.35000000009</v>
      </c>
      <c r="D36" s="256"/>
      <c r="E36" s="274">
        <f t="shared" si="1"/>
        <v>671805.35000000009</v>
      </c>
    </row>
    <row r="37" spans="1:5" ht="15" customHeight="1" x14ac:dyDescent="0.2">
      <c r="A37" s="275" t="s">
        <v>183</v>
      </c>
      <c r="B37" s="251" t="s">
        <v>184</v>
      </c>
      <c r="C37" s="252">
        <v>0</v>
      </c>
      <c r="D37" s="256"/>
      <c r="E37" s="274">
        <f t="shared" si="1"/>
        <v>0</v>
      </c>
    </row>
    <row r="38" spans="1:5" ht="15" customHeight="1" x14ac:dyDescent="0.2">
      <c r="A38" s="275" t="s">
        <v>185</v>
      </c>
      <c r="B38" s="251" t="s">
        <v>176</v>
      </c>
      <c r="C38" s="252">
        <v>880014.10000000009</v>
      </c>
      <c r="D38" s="256"/>
      <c r="E38" s="274">
        <f t="shared" si="1"/>
        <v>880014.10000000009</v>
      </c>
    </row>
    <row r="39" spans="1:5" ht="15" customHeight="1" x14ac:dyDescent="0.2">
      <c r="A39" s="275" t="s">
        <v>186</v>
      </c>
      <c r="B39" s="251" t="s">
        <v>176</v>
      </c>
      <c r="C39" s="252">
        <v>20000</v>
      </c>
      <c r="D39" s="256"/>
      <c r="E39" s="274">
        <f t="shared" si="1"/>
        <v>20000</v>
      </c>
    </row>
    <row r="40" spans="1:5" ht="15" customHeight="1" x14ac:dyDescent="0.2">
      <c r="A40" s="275" t="s">
        <v>187</v>
      </c>
      <c r="B40" s="251" t="s">
        <v>173</v>
      </c>
      <c r="C40" s="252">
        <v>7787.89</v>
      </c>
      <c r="D40" s="256"/>
      <c r="E40" s="274">
        <f t="shared" si="1"/>
        <v>7787.89</v>
      </c>
    </row>
    <row r="41" spans="1:5" ht="15" customHeight="1" x14ac:dyDescent="0.2">
      <c r="A41" s="275" t="s">
        <v>188</v>
      </c>
      <c r="B41" s="251" t="s">
        <v>176</v>
      </c>
      <c r="C41" s="252">
        <v>139252.66999999998</v>
      </c>
      <c r="D41" s="256"/>
      <c r="E41" s="274">
        <f>C41+D41</f>
        <v>139252.66999999998</v>
      </c>
    </row>
    <row r="42" spans="1:5" ht="15" customHeight="1" x14ac:dyDescent="0.2">
      <c r="A42" s="275" t="s">
        <v>189</v>
      </c>
      <c r="B42" s="251" t="s">
        <v>176</v>
      </c>
      <c r="C42" s="252">
        <v>13993.01</v>
      </c>
      <c r="D42" s="256"/>
      <c r="E42" s="274">
        <f t="shared" si="1"/>
        <v>13993.01</v>
      </c>
    </row>
    <row r="43" spans="1:5" ht="15" customHeight="1" x14ac:dyDescent="0.2">
      <c r="A43" s="275" t="s">
        <v>190</v>
      </c>
      <c r="B43" s="251" t="s">
        <v>176</v>
      </c>
      <c r="C43" s="252">
        <v>84728.29</v>
      </c>
      <c r="D43" s="256"/>
      <c r="E43" s="274">
        <f t="shared" si="1"/>
        <v>84728.29</v>
      </c>
    </row>
    <row r="44" spans="1:5" ht="15" customHeight="1" thickBot="1" x14ac:dyDescent="0.25">
      <c r="A44" s="275" t="s">
        <v>191</v>
      </c>
      <c r="B44" s="251" t="s">
        <v>176</v>
      </c>
      <c r="C44" s="252">
        <v>7260.4400000000005</v>
      </c>
      <c r="D44" s="256"/>
      <c r="E44" s="274">
        <f t="shared" si="1"/>
        <v>7260.4400000000005</v>
      </c>
    </row>
    <row r="45" spans="1:5" ht="15" customHeight="1" thickBot="1" x14ac:dyDescent="0.25">
      <c r="A45" s="276" t="s">
        <v>192</v>
      </c>
      <c r="B45" s="267"/>
      <c r="C45" s="268">
        <f>C28+C29+C31+C32+C33+C34+C35+C36+C37+C38+C39+C40+C41+C42+C43+C44+C30</f>
        <v>8189071.4900000002</v>
      </c>
      <c r="D45" s="268">
        <f>SUM(D28:D44)</f>
        <v>50</v>
      </c>
      <c r="E45" s="269">
        <f>SUM(E28:E44)</f>
        <v>8189121.4899999993</v>
      </c>
    </row>
    <row r="46" spans="1:5" x14ac:dyDescent="0.2">
      <c r="C46" s="255"/>
      <c r="E46" s="255"/>
    </row>
    <row r="48" spans="1:5" x14ac:dyDescent="0.2">
      <c r="C48" s="255"/>
    </row>
  </sheetData>
  <mergeCells count="2">
    <mergeCell ref="A1:B1"/>
    <mergeCell ref="A26:B26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4"/>
  <sheetViews>
    <sheetView tabSelected="1" topLeftCell="A73" zoomScale="130" zoomScaleNormal="130" workbookViewId="0">
      <selection activeCell="H7" sqref="H7"/>
    </sheetView>
  </sheetViews>
  <sheetFormatPr defaultRowHeight="15" x14ac:dyDescent="0.25"/>
  <cols>
    <col min="1" max="1" width="3.85546875" bestFit="1" customWidth="1"/>
    <col min="2" max="2" width="6.140625" bestFit="1" customWidth="1"/>
    <col min="3" max="5" width="4.42578125" bestFit="1" customWidth="1"/>
    <col min="6" max="6" width="3" bestFit="1" customWidth="1"/>
    <col min="7" max="7" width="52.28515625" bestFit="1" customWidth="1"/>
    <col min="8" max="9" width="7.85546875" bestFit="1" customWidth="1"/>
    <col min="10" max="10" width="6.28515625" bestFit="1" customWidth="1"/>
    <col min="11" max="11" width="7.85546875" bestFit="1" customWidth="1"/>
  </cols>
  <sheetData>
    <row r="1" spans="1:1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spans="1:11" ht="18" x14ac:dyDescent="0.25">
      <c r="A2" s="3" t="s">
        <v>127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.75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5.75" x14ac:dyDescent="0.25">
      <c r="A4" s="5"/>
      <c r="B4" s="5"/>
      <c r="C4" s="5"/>
      <c r="D4" s="5"/>
      <c r="E4" s="5"/>
      <c r="F4" s="5"/>
      <c r="G4" s="5"/>
      <c r="H4" s="6"/>
      <c r="I4" s="6"/>
      <c r="J4" s="7"/>
      <c r="K4" s="7"/>
    </row>
    <row r="5" spans="1:11" ht="15.75" thickBot="1" x14ac:dyDescent="0.3">
      <c r="A5" s="8"/>
      <c r="B5" s="9"/>
      <c r="C5" s="9"/>
      <c r="D5" s="9"/>
      <c r="E5" s="9"/>
      <c r="F5" s="9"/>
      <c r="G5" s="9"/>
      <c r="H5" s="10"/>
      <c r="I5" s="11"/>
      <c r="J5" s="7"/>
      <c r="K5" s="7" t="s">
        <v>2</v>
      </c>
    </row>
    <row r="6" spans="1:11" ht="34.5" thickBot="1" x14ac:dyDescent="0.3">
      <c r="A6" s="12" t="s">
        <v>3</v>
      </c>
      <c r="B6" s="13" t="s">
        <v>4</v>
      </c>
      <c r="C6" s="14"/>
      <c r="D6" s="15" t="s">
        <v>5</v>
      </c>
      <c r="E6" s="16" t="s">
        <v>6</v>
      </c>
      <c r="F6" s="16" t="s">
        <v>7</v>
      </c>
      <c r="G6" s="17" t="s">
        <v>8</v>
      </c>
      <c r="H6" s="238" t="s">
        <v>129</v>
      </c>
      <c r="I6" s="18" t="s">
        <v>9</v>
      </c>
      <c r="J6" s="18" t="s">
        <v>128</v>
      </c>
      <c r="K6" s="19" t="s">
        <v>10</v>
      </c>
    </row>
    <row r="7" spans="1:11" ht="15.75" thickBot="1" x14ac:dyDescent="0.3">
      <c r="A7" s="20" t="s">
        <v>11</v>
      </c>
      <c r="B7" s="21" t="s">
        <v>12</v>
      </c>
      <c r="C7" s="22"/>
      <c r="D7" s="23" t="s">
        <v>12</v>
      </c>
      <c r="E7" s="24" t="s">
        <v>12</v>
      </c>
      <c r="F7" s="25" t="s">
        <v>12</v>
      </c>
      <c r="G7" s="26" t="s">
        <v>13</v>
      </c>
      <c r="H7" s="27">
        <f>H11+H62+H8</f>
        <v>13058.5</v>
      </c>
      <c r="I7" s="28">
        <f>I11+I62+I8</f>
        <v>13058.5</v>
      </c>
      <c r="J7" s="29">
        <f>ROUNDDOWN((J8+J11+J62),5)</f>
        <v>50</v>
      </c>
      <c r="K7" s="30">
        <f>I7+J7</f>
        <v>13108.5</v>
      </c>
    </row>
    <row r="8" spans="1:11" x14ac:dyDescent="0.25">
      <c r="A8" s="31" t="s">
        <v>12</v>
      </c>
      <c r="B8" s="32" t="s">
        <v>12</v>
      </c>
      <c r="C8" s="33"/>
      <c r="D8" s="34" t="s">
        <v>12</v>
      </c>
      <c r="E8" s="35" t="s">
        <v>12</v>
      </c>
      <c r="F8" s="36" t="s">
        <v>12</v>
      </c>
      <c r="G8" s="37" t="s">
        <v>14</v>
      </c>
      <c r="H8" s="38">
        <f>SUM(H9)</f>
        <v>0</v>
      </c>
      <c r="I8" s="39">
        <f>SUM(I9)</f>
        <v>0</v>
      </c>
      <c r="J8" s="39">
        <f>SUM(J9)</f>
        <v>0</v>
      </c>
      <c r="K8" s="40">
        <f t="shared" ref="K8:K71" si="0">I8+J8</f>
        <v>0</v>
      </c>
    </row>
    <row r="9" spans="1:11" ht="15.75" thickBot="1" x14ac:dyDescent="0.3">
      <c r="A9" s="41" t="s">
        <v>12</v>
      </c>
      <c r="B9" s="42">
        <v>14018</v>
      </c>
      <c r="C9" s="42"/>
      <c r="D9" s="43" t="s">
        <v>12</v>
      </c>
      <c r="E9" s="44" t="s">
        <v>12</v>
      </c>
      <c r="F9" s="45" t="s">
        <v>12</v>
      </c>
      <c r="G9" s="46" t="s">
        <v>15</v>
      </c>
      <c r="H9" s="47">
        <f>SUM(H10)</f>
        <v>0</v>
      </c>
      <c r="I9" s="48">
        <f t="shared" ref="I9:J9" si="1">SUM(I10)</f>
        <v>0</v>
      </c>
      <c r="J9" s="48">
        <f t="shared" si="1"/>
        <v>0</v>
      </c>
      <c r="K9" s="49">
        <f t="shared" si="0"/>
        <v>0</v>
      </c>
    </row>
    <row r="10" spans="1:11" ht="15.75" hidden="1" thickBot="1" x14ac:dyDescent="0.3">
      <c r="A10" s="50"/>
      <c r="B10" s="51"/>
      <c r="C10" s="51"/>
      <c r="D10" s="52">
        <v>6402</v>
      </c>
      <c r="E10" s="53">
        <v>5364</v>
      </c>
      <c r="F10" s="54"/>
      <c r="G10" s="55" t="s">
        <v>16</v>
      </c>
      <c r="H10" s="56">
        <v>0</v>
      </c>
      <c r="I10" s="57">
        <v>0</v>
      </c>
      <c r="J10" s="58">
        <v>0</v>
      </c>
      <c r="K10" s="59">
        <f t="shared" si="0"/>
        <v>0</v>
      </c>
    </row>
    <row r="11" spans="1:11" ht="15.75" thickBot="1" x14ac:dyDescent="0.3">
      <c r="A11" s="31" t="s">
        <v>17</v>
      </c>
      <c r="B11" s="32" t="s">
        <v>12</v>
      </c>
      <c r="C11" s="33"/>
      <c r="D11" s="34" t="s">
        <v>12</v>
      </c>
      <c r="E11" s="35" t="s">
        <v>12</v>
      </c>
      <c r="F11" s="36" t="s">
        <v>12</v>
      </c>
      <c r="G11" s="37" t="s">
        <v>18</v>
      </c>
      <c r="H11" s="38">
        <f>H12+H17+H24+H35+H40+H42+H47+H49+H51+H53+H55</f>
        <v>1725</v>
      </c>
      <c r="I11" s="39">
        <f>I12+I17+I24+I35+I40+I42+I47+I49+I51+I53+I55</f>
        <v>1725</v>
      </c>
      <c r="J11" s="39">
        <f>J12+J17+J24+J35+J40+J42+J47+J49+J51+J53+J55</f>
        <v>0</v>
      </c>
      <c r="K11" s="40">
        <f t="shared" si="0"/>
        <v>1725</v>
      </c>
    </row>
    <row r="12" spans="1:11" hidden="1" x14ac:dyDescent="0.25">
      <c r="A12" s="41" t="s">
        <v>19</v>
      </c>
      <c r="B12" s="42" t="s">
        <v>20</v>
      </c>
      <c r="C12" s="42" t="s">
        <v>21</v>
      </c>
      <c r="D12" s="43" t="s">
        <v>12</v>
      </c>
      <c r="E12" s="44" t="s">
        <v>12</v>
      </c>
      <c r="F12" s="45" t="s">
        <v>12</v>
      </c>
      <c r="G12" s="46" t="s">
        <v>22</v>
      </c>
      <c r="H12" s="47">
        <f>SUM(H13:H16)</f>
        <v>115</v>
      </c>
      <c r="I12" s="48">
        <f t="shared" ref="I12:J12" si="2">SUM(I13:I16)</f>
        <v>115</v>
      </c>
      <c r="J12" s="48">
        <f t="shared" si="2"/>
        <v>0</v>
      </c>
      <c r="K12" s="49">
        <f t="shared" si="0"/>
        <v>115</v>
      </c>
    </row>
    <row r="13" spans="1:11" hidden="1" x14ac:dyDescent="0.25">
      <c r="A13" s="50"/>
      <c r="B13" s="51"/>
      <c r="C13" s="51"/>
      <c r="D13" s="52">
        <v>5273</v>
      </c>
      <c r="E13" s="53">
        <v>5137</v>
      </c>
      <c r="F13" s="54"/>
      <c r="G13" s="55" t="s">
        <v>23</v>
      </c>
      <c r="H13" s="56">
        <v>5</v>
      </c>
      <c r="I13" s="57">
        <v>5</v>
      </c>
      <c r="J13" s="58">
        <v>0</v>
      </c>
      <c r="K13" s="59">
        <f t="shared" si="0"/>
        <v>5</v>
      </c>
    </row>
    <row r="14" spans="1:11" hidden="1" x14ac:dyDescent="0.25">
      <c r="A14" s="50"/>
      <c r="B14" s="60"/>
      <c r="C14" s="60"/>
      <c r="D14" s="52">
        <v>5273</v>
      </c>
      <c r="E14" s="61">
        <v>5139</v>
      </c>
      <c r="F14" s="62"/>
      <c r="G14" s="63" t="s">
        <v>24</v>
      </c>
      <c r="H14" s="56">
        <v>70</v>
      </c>
      <c r="I14" s="57">
        <v>70</v>
      </c>
      <c r="J14" s="58">
        <v>0</v>
      </c>
      <c r="K14" s="59">
        <f t="shared" si="0"/>
        <v>70</v>
      </c>
    </row>
    <row r="15" spans="1:11" hidden="1" x14ac:dyDescent="0.25">
      <c r="A15" s="64"/>
      <c r="B15" s="60"/>
      <c r="C15" s="60"/>
      <c r="D15" s="52">
        <v>5273</v>
      </c>
      <c r="E15" s="65">
        <v>5169</v>
      </c>
      <c r="F15" s="52"/>
      <c r="G15" s="66" t="s">
        <v>25</v>
      </c>
      <c r="H15" s="56">
        <v>20</v>
      </c>
      <c r="I15" s="57">
        <v>20</v>
      </c>
      <c r="J15" s="58">
        <v>0</v>
      </c>
      <c r="K15" s="59">
        <f t="shared" si="0"/>
        <v>20</v>
      </c>
    </row>
    <row r="16" spans="1:11" hidden="1" x14ac:dyDescent="0.25">
      <c r="A16" s="64"/>
      <c r="B16" s="60"/>
      <c r="C16" s="60"/>
      <c r="D16" s="52">
        <v>5273</v>
      </c>
      <c r="E16" s="65">
        <v>5175</v>
      </c>
      <c r="F16" s="52"/>
      <c r="G16" s="66" t="s">
        <v>26</v>
      </c>
      <c r="H16" s="56">
        <v>20</v>
      </c>
      <c r="I16" s="57">
        <v>20</v>
      </c>
      <c r="J16" s="58">
        <v>0</v>
      </c>
      <c r="K16" s="59">
        <f t="shared" si="0"/>
        <v>20</v>
      </c>
    </row>
    <row r="17" spans="1:11" hidden="1" x14ac:dyDescent="0.25">
      <c r="A17" s="41" t="s">
        <v>19</v>
      </c>
      <c r="B17" s="42" t="s">
        <v>27</v>
      </c>
      <c r="C17" s="42" t="s">
        <v>21</v>
      </c>
      <c r="D17" s="43" t="s">
        <v>12</v>
      </c>
      <c r="E17" s="44" t="s">
        <v>12</v>
      </c>
      <c r="F17" s="45" t="s">
        <v>12</v>
      </c>
      <c r="G17" s="46" t="s">
        <v>28</v>
      </c>
      <c r="H17" s="47">
        <f>SUM(H18:H23)</f>
        <v>140</v>
      </c>
      <c r="I17" s="48">
        <f>SUM(I18:I23)</f>
        <v>140</v>
      </c>
      <c r="J17" s="48">
        <f>SUM(J18:J23)</f>
        <v>0</v>
      </c>
      <c r="K17" s="49">
        <f t="shared" si="0"/>
        <v>140</v>
      </c>
    </row>
    <row r="18" spans="1:11" hidden="1" x14ac:dyDescent="0.25">
      <c r="A18" s="50"/>
      <c r="B18" s="51"/>
      <c r="C18" s="51"/>
      <c r="D18" s="52">
        <v>5273</v>
      </c>
      <c r="E18" s="53">
        <v>5132</v>
      </c>
      <c r="F18" s="54"/>
      <c r="G18" s="55" t="s">
        <v>29</v>
      </c>
      <c r="H18" s="56">
        <v>45</v>
      </c>
      <c r="I18" s="57">
        <v>45</v>
      </c>
      <c r="J18" s="58">
        <v>0</v>
      </c>
      <c r="K18" s="59">
        <f t="shared" si="0"/>
        <v>45</v>
      </c>
    </row>
    <row r="19" spans="1:11" hidden="1" x14ac:dyDescent="0.25">
      <c r="A19" s="50"/>
      <c r="B19" s="51"/>
      <c r="C19" s="51"/>
      <c r="D19" s="52">
        <v>5273</v>
      </c>
      <c r="E19" s="53">
        <v>5136</v>
      </c>
      <c r="F19" s="54"/>
      <c r="G19" s="55" t="s">
        <v>30</v>
      </c>
      <c r="H19" s="56">
        <v>5</v>
      </c>
      <c r="I19" s="57">
        <v>5</v>
      </c>
      <c r="J19" s="58">
        <v>0</v>
      </c>
      <c r="K19" s="59">
        <f t="shared" si="0"/>
        <v>5</v>
      </c>
    </row>
    <row r="20" spans="1:11" hidden="1" x14ac:dyDescent="0.25">
      <c r="A20" s="50"/>
      <c r="B20" s="67"/>
      <c r="C20" s="67"/>
      <c r="D20" s="52">
        <v>5273</v>
      </c>
      <c r="E20" s="53">
        <v>5137</v>
      </c>
      <c r="F20" s="68"/>
      <c r="G20" s="69" t="s">
        <v>23</v>
      </c>
      <c r="H20" s="56">
        <v>30</v>
      </c>
      <c r="I20" s="57">
        <v>30</v>
      </c>
      <c r="J20" s="58">
        <v>0</v>
      </c>
      <c r="K20" s="59">
        <f t="shared" si="0"/>
        <v>30</v>
      </c>
    </row>
    <row r="21" spans="1:11" hidden="1" x14ac:dyDescent="0.25">
      <c r="A21" s="50"/>
      <c r="B21" s="51"/>
      <c r="C21" s="51"/>
      <c r="D21" s="52">
        <v>5273</v>
      </c>
      <c r="E21" s="53">
        <v>5139</v>
      </c>
      <c r="F21" s="54"/>
      <c r="G21" s="55" t="s">
        <v>24</v>
      </c>
      <c r="H21" s="56">
        <v>35</v>
      </c>
      <c r="I21" s="57">
        <v>35</v>
      </c>
      <c r="J21" s="58">
        <v>0</v>
      </c>
      <c r="K21" s="59">
        <f t="shared" si="0"/>
        <v>35</v>
      </c>
    </row>
    <row r="22" spans="1:11" hidden="1" x14ac:dyDescent="0.25">
      <c r="A22" s="50"/>
      <c r="B22" s="60"/>
      <c r="C22" s="60"/>
      <c r="D22" s="52">
        <v>5273</v>
      </c>
      <c r="E22" s="61">
        <v>5169</v>
      </c>
      <c r="F22" s="62"/>
      <c r="G22" s="63" t="s">
        <v>25</v>
      </c>
      <c r="H22" s="56">
        <v>15</v>
      </c>
      <c r="I22" s="57">
        <v>15</v>
      </c>
      <c r="J22" s="58">
        <v>0</v>
      </c>
      <c r="K22" s="59">
        <f t="shared" si="0"/>
        <v>15</v>
      </c>
    </row>
    <row r="23" spans="1:11" hidden="1" x14ac:dyDescent="0.25">
      <c r="A23" s="50"/>
      <c r="B23" s="51"/>
      <c r="C23" s="51"/>
      <c r="D23" s="52">
        <v>5273</v>
      </c>
      <c r="E23" s="70">
        <v>5171</v>
      </c>
      <c r="F23" s="52"/>
      <c r="G23" s="66" t="s">
        <v>31</v>
      </c>
      <c r="H23" s="56">
        <v>10</v>
      </c>
      <c r="I23" s="57">
        <v>10</v>
      </c>
      <c r="J23" s="58">
        <v>0</v>
      </c>
      <c r="K23" s="59">
        <f t="shared" si="0"/>
        <v>10</v>
      </c>
    </row>
    <row r="24" spans="1:11" hidden="1" x14ac:dyDescent="0.25">
      <c r="A24" s="41" t="s">
        <v>19</v>
      </c>
      <c r="B24" s="71" t="s">
        <v>32</v>
      </c>
      <c r="C24" s="71" t="s">
        <v>21</v>
      </c>
      <c r="D24" s="43" t="s">
        <v>12</v>
      </c>
      <c r="E24" s="44" t="s">
        <v>12</v>
      </c>
      <c r="F24" s="45" t="s">
        <v>12</v>
      </c>
      <c r="G24" s="46" t="s">
        <v>33</v>
      </c>
      <c r="H24" s="47">
        <f>SUM(H25:H34)</f>
        <v>200</v>
      </c>
      <c r="I24" s="48">
        <f t="shared" ref="I24:J24" si="3">SUM(I25:I34)</f>
        <v>200</v>
      </c>
      <c r="J24" s="48">
        <f t="shared" si="3"/>
        <v>0</v>
      </c>
      <c r="K24" s="49">
        <f t="shared" si="0"/>
        <v>200</v>
      </c>
    </row>
    <row r="25" spans="1:11" hidden="1" x14ac:dyDescent="0.25">
      <c r="A25" s="50"/>
      <c r="B25" s="51"/>
      <c r="C25" s="51"/>
      <c r="D25" s="52">
        <v>5273</v>
      </c>
      <c r="E25" s="53">
        <v>5021</v>
      </c>
      <c r="F25" s="68"/>
      <c r="G25" s="69" t="s">
        <v>34</v>
      </c>
      <c r="H25" s="56">
        <v>50</v>
      </c>
      <c r="I25" s="57">
        <v>50</v>
      </c>
      <c r="J25" s="58">
        <v>0</v>
      </c>
      <c r="K25" s="59">
        <f t="shared" si="0"/>
        <v>50</v>
      </c>
    </row>
    <row r="26" spans="1:11" hidden="1" x14ac:dyDescent="0.25">
      <c r="A26" s="50"/>
      <c r="B26" s="60"/>
      <c r="C26" s="60"/>
      <c r="D26" s="52">
        <v>5273</v>
      </c>
      <c r="E26" s="61">
        <v>5031</v>
      </c>
      <c r="F26" s="72"/>
      <c r="G26" s="69" t="s">
        <v>35</v>
      </c>
      <c r="H26" s="56">
        <v>13</v>
      </c>
      <c r="I26" s="57">
        <v>13</v>
      </c>
      <c r="J26" s="58">
        <v>0</v>
      </c>
      <c r="K26" s="59">
        <f t="shared" si="0"/>
        <v>13</v>
      </c>
    </row>
    <row r="27" spans="1:11" hidden="1" x14ac:dyDescent="0.25">
      <c r="A27" s="50"/>
      <c r="B27" s="51"/>
      <c r="C27" s="51"/>
      <c r="D27" s="52">
        <v>5273</v>
      </c>
      <c r="E27" s="70">
        <v>5032</v>
      </c>
      <c r="F27" s="52"/>
      <c r="G27" s="69" t="s">
        <v>36</v>
      </c>
      <c r="H27" s="56">
        <v>5</v>
      </c>
      <c r="I27" s="57">
        <v>5</v>
      </c>
      <c r="J27" s="58">
        <v>0</v>
      </c>
      <c r="K27" s="59">
        <f t="shared" si="0"/>
        <v>5</v>
      </c>
    </row>
    <row r="28" spans="1:11" hidden="1" x14ac:dyDescent="0.25">
      <c r="A28" s="64"/>
      <c r="B28" s="67"/>
      <c r="C28" s="67"/>
      <c r="D28" s="62">
        <v>5273</v>
      </c>
      <c r="E28" s="73">
        <v>5137</v>
      </c>
      <c r="F28" s="54"/>
      <c r="G28" s="55" t="s">
        <v>23</v>
      </c>
      <c r="H28" s="56">
        <v>5</v>
      </c>
      <c r="I28" s="57">
        <v>10</v>
      </c>
      <c r="J28" s="58">
        <v>0</v>
      </c>
      <c r="K28" s="59">
        <f t="shared" si="0"/>
        <v>10</v>
      </c>
    </row>
    <row r="29" spans="1:11" hidden="1" x14ac:dyDescent="0.25">
      <c r="A29" s="50"/>
      <c r="B29" s="51"/>
      <c r="C29" s="51"/>
      <c r="D29" s="52">
        <v>5273</v>
      </c>
      <c r="E29" s="53">
        <v>5139</v>
      </c>
      <c r="F29" s="54"/>
      <c r="G29" s="55" t="s">
        <v>24</v>
      </c>
      <c r="H29" s="56">
        <v>5</v>
      </c>
      <c r="I29" s="57">
        <v>5</v>
      </c>
      <c r="J29" s="58">
        <v>0</v>
      </c>
      <c r="K29" s="59">
        <f t="shared" si="0"/>
        <v>5</v>
      </c>
    </row>
    <row r="30" spans="1:11" hidden="1" x14ac:dyDescent="0.25">
      <c r="A30" s="50"/>
      <c r="B30" s="67"/>
      <c r="C30" s="67"/>
      <c r="D30" s="52">
        <v>5273</v>
      </c>
      <c r="E30" s="53">
        <v>5151</v>
      </c>
      <c r="F30" s="54"/>
      <c r="G30" s="55" t="s">
        <v>37</v>
      </c>
      <c r="H30" s="56">
        <v>15</v>
      </c>
      <c r="I30" s="57">
        <v>15</v>
      </c>
      <c r="J30" s="58">
        <v>0</v>
      </c>
      <c r="K30" s="59">
        <f t="shared" si="0"/>
        <v>15</v>
      </c>
    </row>
    <row r="31" spans="1:11" hidden="1" x14ac:dyDescent="0.25">
      <c r="A31" s="50"/>
      <c r="B31" s="51"/>
      <c r="C31" s="51"/>
      <c r="D31" s="52">
        <v>5273</v>
      </c>
      <c r="E31" s="53">
        <v>5154</v>
      </c>
      <c r="F31" s="68"/>
      <c r="G31" s="69" t="s">
        <v>38</v>
      </c>
      <c r="H31" s="56">
        <v>17</v>
      </c>
      <c r="I31" s="57">
        <v>17</v>
      </c>
      <c r="J31" s="58">
        <v>0</v>
      </c>
      <c r="K31" s="59">
        <f t="shared" si="0"/>
        <v>17</v>
      </c>
    </row>
    <row r="32" spans="1:11" hidden="1" x14ac:dyDescent="0.25">
      <c r="A32" s="50"/>
      <c r="B32" s="67"/>
      <c r="C32" s="67"/>
      <c r="D32" s="52">
        <v>5273</v>
      </c>
      <c r="E32" s="53">
        <v>5156</v>
      </c>
      <c r="F32" s="68"/>
      <c r="G32" s="69" t="s">
        <v>39</v>
      </c>
      <c r="H32" s="56">
        <v>5</v>
      </c>
      <c r="I32" s="57">
        <v>5</v>
      </c>
      <c r="J32" s="58">
        <v>0</v>
      </c>
      <c r="K32" s="59">
        <f t="shared" si="0"/>
        <v>5</v>
      </c>
    </row>
    <row r="33" spans="1:11" hidden="1" x14ac:dyDescent="0.25">
      <c r="A33" s="50"/>
      <c r="B33" s="51"/>
      <c r="C33" s="51"/>
      <c r="D33" s="52">
        <v>5273</v>
      </c>
      <c r="E33" s="53">
        <v>5169</v>
      </c>
      <c r="F33" s="68"/>
      <c r="G33" s="69" t="s">
        <v>25</v>
      </c>
      <c r="H33" s="56">
        <v>5</v>
      </c>
      <c r="I33" s="57">
        <v>5</v>
      </c>
      <c r="J33" s="58">
        <v>0</v>
      </c>
      <c r="K33" s="59">
        <f t="shared" si="0"/>
        <v>5</v>
      </c>
    </row>
    <row r="34" spans="1:11" hidden="1" x14ac:dyDescent="0.25">
      <c r="A34" s="50"/>
      <c r="B34" s="67"/>
      <c r="C34" s="67"/>
      <c r="D34" s="52">
        <v>5273</v>
      </c>
      <c r="E34" s="53">
        <v>5171</v>
      </c>
      <c r="F34" s="68"/>
      <c r="G34" s="69" t="s">
        <v>31</v>
      </c>
      <c r="H34" s="56">
        <v>80</v>
      </c>
      <c r="I34" s="57">
        <v>75</v>
      </c>
      <c r="J34" s="74">
        <v>0</v>
      </c>
      <c r="K34" s="59">
        <f t="shared" si="0"/>
        <v>75</v>
      </c>
    </row>
    <row r="35" spans="1:11" hidden="1" x14ac:dyDescent="0.25">
      <c r="A35" s="75" t="s">
        <v>19</v>
      </c>
      <c r="B35" s="76" t="s">
        <v>40</v>
      </c>
      <c r="C35" s="76" t="s">
        <v>21</v>
      </c>
      <c r="D35" s="77" t="s">
        <v>12</v>
      </c>
      <c r="E35" s="78" t="s">
        <v>12</v>
      </c>
      <c r="F35" s="79" t="s">
        <v>12</v>
      </c>
      <c r="G35" s="46" t="s">
        <v>41</v>
      </c>
      <c r="H35" s="47">
        <f>SUM(H36:H39)</f>
        <v>120</v>
      </c>
      <c r="I35" s="48">
        <f>SUM(I36:I39)</f>
        <v>120</v>
      </c>
      <c r="J35" s="48">
        <f>SUM(J36:J39)</f>
        <v>0</v>
      </c>
      <c r="K35" s="49">
        <f t="shared" si="0"/>
        <v>120</v>
      </c>
    </row>
    <row r="36" spans="1:11" hidden="1" x14ac:dyDescent="0.25">
      <c r="A36" s="50"/>
      <c r="B36" s="80"/>
      <c r="C36" s="81"/>
      <c r="D36" s="52">
        <v>5273</v>
      </c>
      <c r="E36" s="73">
        <v>5164</v>
      </c>
      <c r="F36" s="54"/>
      <c r="G36" s="55" t="s">
        <v>42</v>
      </c>
      <c r="H36" s="56">
        <v>10</v>
      </c>
      <c r="I36" s="57">
        <v>10</v>
      </c>
      <c r="J36" s="58">
        <v>0</v>
      </c>
      <c r="K36" s="59">
        <f t="shared" si="0"/>
        <v>10</v>
      </c>
    </row>
    <row r="37" spans="1:11" hidden="1" x14ac:dyDescent="0.25">
      <c r="A37" s="50"/>
      <c r="B37" s="67"/>
      <c r="C37" s="67"/>
      <c r="D37" s="52">
        <v>5273</v>
      </c>
      <c r="E37" s="73">
        <v>5167</v>
      </c>
      <c r="F37" s="54"/>
      <c r="G37" s="55" t="s">
        <v>43</v>
      </c>
      <c r="H37" s="56">
        <v>20</v>
      </c>
      <c r="I37" s="57">
        <v>20</v>
      </c>
      <c r="J37" s="58">
        <v>0</v>
      </c>
      <c r="K37" s="59">
        <f t="shared" si="0"/>
        <v>20</v>
      </c>
    </row>
    <row r="38" spans="1:11" hidden="1" x14ac:dyDescent="0.25">
      <c r="A38" s="50"/>
      <c r="B38" s="51"/>
      <c r="C38" s="51"/>
      <c r="D38" s="52">
        <v>5273</v>
      </c>
      <c r="E38" s="73">
        <v>5169</v>
      </c>
      <c r="F38" s="54"/>
      <c r="G38" s="55" t="s">
        <v>25</v>
      </c>
      <c r="H38" s="56">
        <v>40</v>
      </c>
      <c r="I38" s="57">
        <v>40</v>
      </c>
      <c r="J38" s="58">
        <v>0</v>
      </c>
      <c r="K38" s="59">
        <f t="shared" si="0"/>
        <v>40</v>
      </c>
    </row>
    <row r="39" spans="1:11" hidden="1" x14ac:dyDescent="0.25">
      <c r="A39" s="50"/>
      <c r="B39" s="51"/>
      <c r="C39" s="51"/>
      <c r="D39" s="52">
        <v>5273</v>
      </c>
      <c r="E39" s="73">
        <v>5175</v>
      </c>
      <c r="F39" s="54"/>
      <c r="G39" s="55" t="s">
        <v>26</v>
      </c>
      <c r="H39" s="56">
        <v>50</v>
      </c>
      <c r="I39" s="57">
        <v>50</v>
      </c>
      <c r="J39" s="58">
        <v>0</v>
      </c>
      <c r="K39" s="59">
        <f t="shared" si="0"/>
        <v>50</v>
      </c>
    </row>
    <row r="40" spans="1:11" hidden="1" x14ac:dyDescent="0.25">
      <c r="A40" s="41" t="s">
        <v>19</v>
      </c>
      <c r="B40" s="82" t="s">
        <v>44</v>
      </c>
      <c r="C40" s="83" t="s">
        <v>21</v>
      </c>
      <c r="D40" s="43" t="s">
        <v>12</v>
      </c>
      <c r="E40" s="84" t="s">
        <v>12</v>
      </c>
      <c r="F40" s="43" t="s">
        <v>12</v>
      </c>
      <c r="G40" s="46" t="s">
        <v>45</v>
      </c>
      <c r="H40" s="85">
        <f>SUM(H41)</f>
        <v>10</v>
      </c>
      <c r="I40" s="86">
        <f t="shared" ref="I40:J40" si="4">SUM(I41)</f>
        <v>10</v>
      </c>
      <c r="J40" s="86">
        <f t="shared" si="4"/>
        <v>0</v>
      </c>
      <c r="K40" s="49">
        <f t="shared" si="0"/>
        <v>10</v>
      </c>
    </row>
    <row r="41" spans="1:11" hidden="1" x14ac:dyDescent="0.25">
      <c r="A41" s="64"/>
      <c r="B41" s="60"/>
      <c r="C41" s="60"/>
      <c r="D41" s="62">
        <v>5273</v>
      </c>
      <c r="E41" s="73">
        <v>5169</v>
      </c>
      <c r="F41" s="54"/>
      <c r="G41" s="55" t="s">
        <v>25</v>
      </c>
      <c r="H41" s="56">
        <v>10</v>
      </c>
      <c r="I41" s="57">
        <v>10</v>
      </c>
      <c r="J41" s="58">
        <v>0</v>
      </c>
      <c r="K41" s="59">
        <f t="shared" si="0"/>
        <v>10</v>
      </c>
    </row>
    <row r="42" spans="1:11" hidden="1" x14ac:dyDescent="0.25">
      <c r="A42" s="41" t="s">
        <v>19</v>
      </c>
      <c r="B42" s="82" t="s">
        <v>46</v>
      </c>
      <c r="C42" s="83" t="s">
        <v>21</v>
      </c>
      <c r="D42" s="43" t="s">
        <v>12</v>
      </c>
      <c r="E42" s="84" t="s">
        <v>12</v>
      </c>
      <c r="F42" s="43" t="s">
        <v>12</v>
      </c>
      <c r="G42" s="46" t="s">
        <v>47</v>
      </c>
      <c r="H42" s="85">
        <f>SUM(H43:H46)</f>
        <v>100</v>
      </c>
      <c r="I42" s="86">
        <f t="shared" ref="I42:J42" si="5">SUM(I43:I46)</f>
        <v>100</v>
      </c>
      <c r="J42" s="86">
        <f t="shared" si="5"/>
        <v>0</v>
      </c>
      <c r="K42" s="49">
        <f t="shared" si="0"/>
        <v>100</v>
      </c>
    </row>
    <row r="43" spans="1:11" hidden="1" x14ac:dyDescent="0.25">
      <c r="A43" s="50"/>
      <c r="B43" s="51"/>
      <c r="C43" s="51"/>
      <c r="D43" s="52">
        <v>4349</v>
      </c>
      <c r="E43" s="53">
        <v>5136</v>
      </c>
      <c r="F43" s="54"/>
      <c r="G43" s="55" t="s">
        <v>30</v>
      </c>
      <c r="H43" s="87">
        <v>10</v>
      </c>
      <c r="I43" s="88">
        <v>10</v>
      </c>
      <c r="J43" s="89">
        <v>0</v>
      </c>
      <c r="K43" s="59">
        <f t="shared" si="0"/>
        <v>10</v>
      </c>
    </row>
    <row r="44" spans="1:11" hidden="1" x14ac:dyDescent="0.25">
      <c r="A44" s="64"/>
      <c r="B44" s="60"/>
      <c r="C44" s="60"/>
      <c r="D44" s="52">
        <v>4349</v>
      </c>
      <c r="E44" s="53">
        <v>5139</v>
      </c>
      <c r="F44" s="54"/>
      <c r="G44" s="55" t="s">
        <v>24</v>
      </c>
      <c r="H44" s="87">
        <v>30</v>
      </c>
      <c r="I44" s="88">
        <v>30</v>
      </c>
      <c r="J44" s="89">
        <v>0</v>
      </c>
      <c r="K44" s="59">
        <f t="shared" si="0"/>
        <v>30</v>
      </c>
    </row>
    <row r="45" spans="1:11" hidden="1" x14ac:dyDescent="0.25">
      <c r="A45" s="64"/>
      <c r="B45" s="60"/>
      <c r="C45" s="60"/>
      <c r="D45" s="62">
        <v>4349</v>
      </c>
      <c r="E45" s="73">
        <v>5169</v>
      </c>
      <c r="F45" s="54"/>
      <c r="G45" s="55" t="s">
        <v>25</v>
      </c>
      <c r="H45" s="87">
        <v>50</v>
      </c>
      <c r="I45" s="88">
        <v>50</v>
      </c>
      <c r="J45" s="89">
        <v>0</v>
      </c>
      <c r="K45" s="59">
        <f t="shared" si="0"/>
        <v>50</v>
      </c>
    </row>
    <row r="46" spans="1:11" hidden="1" x14ac:dyDescent="0.25">
      <c r="A46" s="64"/>
      <c r="B46" s="60"/>
      <c r="C46" s="60"/>
      <c r="D46" s="62">
        <v>4349</v>
      </c>
      <c r="E46" s="73">
        <v>5175</v>
      </c>
      <c r="F46" s="54"/>
      <c r="G46" s="55" t="s">
        <v>26</v>
      </c>
      <c r="H46" s="87">
        <v>10</v>
      </c>
      <c r="I46" s="88">
        <v>10</v>
      </c>
      <c r="J46" s="89">
        <v>0</v>
      </c>
      <c r="K46" s="59">
        <f t="shared" si="0"/>
        <v>10</v>
      </c>
    </row>
    <row r="47" spans="1:11" hidden="1" x14ac:dyDescent="0.25">
      <c r="A47" s="41" t="s">
        <v>19</v>
      </c>
      <c r="B47" s="42" t="s">
        <v>48</v>
      </c>
      <c r="C47" s="42" t="s">
        <v>21</v>
      </c>
      <c r="D47" s="43" t="s">
        <v>12</v>
      </c>
      <c r="E47" s="44" t="s">
        <v>12</v>
      </c>
      <c r="F47" s="45" t="s">
        <v>12</v>
      </c>
      <c r="G47" s="46" t="s">
        <v>49</v>
      </c>
      <c r="H47" s="47">
        <f>SUM(H48)</f>
        <v>470</v>
      </c>
      <c r="I47" s="48">
        <f t="shared" ref="I47:J47" si="6">SUM(I48)</f>
        <v>470</v>
      </c>
      <c r="J47" s="48">
        <f t="shared" si="6"/>
        <v>0</v>
      </c>
      <c r="K47" s="49">
        <f t="shared" si="0"/>
        <v>470</v>
      </c>
    </row>
    <row r="48" spans="1:11" hidden="1" x14ac:dyDescent="0.25">
      <c r="A48" s="64"/>
      <c r="B48" s="67"/>
      <c r="C48" s="67"/>
      <c r="D48" s="62">
        <v>5273</v>
      </c>
      <c r="E48" s="90">
        <v>5168</v>
      </c>
      <c r="F48" s="91"/>
      <c r="G48" s="92" t="s">
        <v>50</v>
      </c>
      <c r="H48" s="56">
        <v>470</v>
      </c>
      <c r="I48" s="57">
        <v>470</v>
      </c>
      <c r="J48" s="58">
        <v>0</v>
      </c>
      <c r="K48" s="59">
        <f t="shared" si="0"/>
        <v>470</v>
      </c>
    </row>
    <row r="49" spans="1:11" hidden="1" x14ac:dyDescent="0.25">
      <c r="A49" s="75" t="s">
        <v>19</v>
      </c>
      <c r="B49" s="76" t="s">
        <v>51</v>
      </c>
      <c r="C49" s="76" t="s">
        <v>21</v>
      </c>
      <c r="D49" s="77" t="s">
        <v>12</v>
      </c>
      <c r="E49" s="93" t="s">
        <v>12</v>
      </c>
      <c r="F49" s="94" t="s">
        <v>12</v>
      </c>
      <c r="G49" s="46" t="s">
        <v>52</v>
      </c>
      <c r="H49" s="47">
        <f>SUM(H50)</f>
        <v>140</v>
      </c>
      <c r="I49" s="48">
        <f t="shared" ref="I49:J49" si="7">SUM(I50)</f>
        <v>140</v>
      </c>
      <c r="J49" s="48">
        <f t="shared" si="7"/>
        <v>0</v>
      </c>
      <c r="K49" s="49">
        <f t="shared" si="0"/>
        <v>140</v>
      </c>
    </row>
    <row r="50" spans="1:11" hidden="1" x14ac:dyDescent="0.25">
      <c r="A50" s="64"/>
      <c r="B50" s="60"/>
      <c r="C50" s="60"/>
      <c r="D50" s="62">
        <v>5521</v>
      </c>
      <c r="E50" s="95">
        <v>5168</v>
      </c>
      <c r="F50" s="62"/>
      <c r="G50" s="96" t="s">
        <v>50</v>
      </c>
      <c r="H50" s="56">
        <v>140</v>
      </c>
      <c r="I50" s="57">
        <v>140</v>
      </c>
      <c r="J50" s="74">
        <v>0</v>
      </c>
      <c r="K50" s="59">
        <f t="shared" si="0"/>
        <v>140</v>
      </c>
    </row>
    <row r="51" spans="1:11" hidden="1" x14ac:dyDescent="0.25">
      <c r="A51" s="41" t="s">
        <v>19</v>
      </c>
      <c r="B51" s="97" t="s">
        <v>53</v>
      </c>
      <c r="C51" s="42" t="s">
        <v>21</v>
      </c>
      <c r="D51" s="43" t="s">
        <v>12</v>
      </c>
      <c r="E51" s="84" t="s">
        <v>12</v>
      </c>
      <c r="F51" s="43" t="s">
        <v>12</v>
      </c>
      <c r="G51" s="46" t="s">
        <v>54</v>
      </c>
      <c r="H51" s="47">
        <f>SUM(H52:H52)</f>
        <v>20</v>
      </c>
      <c r="I51" s="48">
        <f>SUM(I52:I52)</f>
        <v>20</v>
      </c>
      <c r="J51" s="48">
        <f>SUM(J52:J52)</f>
        <v>0</v>
      </c>
      <c r="K51" s="49">
        <f t="shared" si="0"/>
        <v>20</v>
      </c>
    </row>
    <row r="52" spans="1:11" hidden="1" x14ac:dyDescent="0.25">
      <c r="A52" s="64"/>
      <c r="B52" s="98"/>
      <c r="C52" s="60"/>
      <c r="D52" s="62">
        <v>5273</v>
      </c>
      <c r="E52" s="95">
        <v>5167</v>
      </c>
      <c r="F52" s="62"/>
      <c r="G52" s="63" t="s">
        <v>43</v>
      </c>
      <c r="H52" s="56">
        <v>20</v>
      </c>
      <c r="I52" s="57">
        <v>20</v>
      </c>
      <c r="J52" s="58">
        <v>0</v>
      </c>
      <c r="K52" s="99">
        <f t="shared" si="0"/>
        <v>20</v>
      </c>
    </row>
    <row r="53" spans="1:11" hidden="1" x14ac:dyDescent="0.25">
      <c r="A53" s="41" t="s">
        <v>19</v>
      </c>
      <c r="B53" s="97" t="s">
        <v>55</v>
      </c>
      <c r="C53" s="42" t="s">
        <v>21</v>
      </c>
      <c r="D53" s="43" t="s">
        <v>12</v>
      </c>
      <c r="E53" s="84" t="s">
        <v>12</v>
      </c>
      <c r="F53" s="43" t="s">
        <v>12</v>
      </c>
      <c r="G53" s="46" t="s">
        <v>56</v>
      </c>
      <c r="H53" s="47">
        <f>SUM(H54)</f>
        <v>300</v>
      </c>
      <c r="I53" s="48">
        <f t="shared" ref="I53:J53" si="8">SUM(I54)</f>
        <v>300</v>
      </c>
      <c r="J53" s="48">
        <f t="shared" si="8"/>
        <v>0</v>
      </c>
      <c r="K53" s="49">
        <f t="shared" si="0"/>
        <v>300</v>
      </c>
    </row>
    <row r="54" spans="1:11" hidden="1" x14ac:dyDescent="0.25">
      <c r="A54" s="50"/>
      <c r="B54" s="51"/>
      <c r="C54" s="51"/>
      <c r="D54" s="52">
        <v>5521</v>
      </c>
      <c r="E54" s="70">
        <v>5169</v>
      </c>
      <c r="F54" s="52"/>
      <c r="G54" s="66" t="s">
        <v>25</v>
      </c>
      <c r="H54" s="56">
        <v>300</v>
      </c>
      <c r="I54" s="57">
        <v>300</v>
      </c>
      <c r="J54" s="58">
        <v>0</v>
      </c>
      <c r="K54" s="99">
        <f t="shared" si="0"/>
        <v>300</v>
      </c>
    </row>
    <row r="55" spans="1:11" hidden="1" x14ac:dyDescent="0.25">
      <c r="A55" s="41" t="s">
        <v>19</v>
      </c>
      <c r="B55" s="97" t="s">
        <v>57</v>
      </c>
      <c r="C55" s="42" t="s">
        <v>21</v>
      </c>
      <c r="D55" s="43" t="s">
        <v>12</v>
      </c>
      <c r="E55" s="84" t="s">
        <v>12</v>
      </c>
      <c r="F55" s="43" t="s">
        <v>12</v>
      </c>
      <c r="G55" s="46" t="s">
        <v>58</v>
      </c>
      <c r="H55" s="47">
        <f>SUM(H56:H61)</f>
        <v>110</v>
      </c>
      <c r="I55" s="48">
        <f>SUM(I56:I61)</f>
        <v>110</v>
      </c>
      <c r="J55" s="48">
        <f>SUM(J56:J61)</f>
        <v>0</v>
      </c>
      <c r="K55" s="49">
        <f t="shared" si="0"/>
        <v>110</v>
      </c>
    </row>
    <row r="56" spans="1:11" hidden="1" x14ac:dyDescent="0.25">
      <c r="A56" s="50"/>
      <c r="B56" s="51"/>
      <c r="C56" s="51"/>
      <c r="D56" s="100">
        <v>5273</v>
      </c>
      <c r="E56" s="100">
        <v>5137</v>
      </c>
      <c r="F56" s="52"/>
      <c r="G56" s="101" t="s">
        <v>23</v>
      </c>
      <c r="H56" s="56">
        <v>5</v>
      </c>
      <c r="I56" s="57">
        <v>5</v>
      </c>
      <c r="J56" s="102">
        <v>0</v>
      </c>
      <c r="K56" s="99">
        <f t="shared" si="0"/>
        <v>5</v>
      </c>
    </row>
    <row r="57" spans="1:11" hidden="1" x14ac:dyDescent="0.25">
      <c r="A57" s="64"/>
      <c r="B57" s="60"/>
      <c r="C57" s="60"/>
      <c r="D57" s="100">
        <v>5273</v>
      </c>
      <c r="E57" s="100">
        <v>5139</v>
      </c>
      <c r="F57" s="62"/>
      <c r="G57" s="101" t="s">
        <v>24</v>
      </c>
      <c r="H57" s="103">
        <v>20</v>
      </c>
      <c r="I57" s="104">
        <v>20</v>
      </c>
      <c r="J57" s="102">
        <v>0</v>
      </c>
      <c r="K57" s="99">
        <f t="shared" si="0"/>
        <v>20</v>
      </c>
    </row>
    <row r="58" spans="1:11" hidden="1" x14ac:dyDescent="0.25">
      <c r="A58" s="64"/>
      <c r="B58" s="60"/>
      <c r="C58" s="60"/>
      <c r="D58" s="100">
        <v>5273</v>
      </c>
      <c r="E58" s="100">
        <v>5156</v>
      </c>
      <c r="F58" s="52"/>
      <c r="G58" s="101" t="s">
        <v>39</v>
      </c>
      <c r="H58" s="103">
        <v>20</v>
      </c>
      <c r="I58" s="104">
        <v>20</v>
      </c>
      <c r="J58" s="102">
        <v>0</v>
      </c>
      <c r="K58" s="99">
        <f t="shared" si="0"/>
        <v>20</v>
      </c>
    </row>
    <row r="59" spans="1:11" hidden="1" x14ac:dyDescent="0.25">
      <c r="A59" s="64"/>
      <c r="B59" s="60"/>
      <c r="C59" s="60"/>
      <c r="D59" s="100">
        <v>5273</v>
      </c>
      <c r="E59" s="100">
        <v>5169</v>
      </c>
      <c r="F59" s="62"/>
      <c r="G59" s="101" t="s">
        <v>25</v>
      </c>
      <c r="H59" s="103">
        <v>40</v>
      </c>
      <c r="I59" s="104">
        <v>40</v>
      </c>
      <c r="J59" s="102">
        <v>0</v>
      </c>
      <c r="K59" s="99">
        <f t="shared" si="0"/>
        <v>40</v>
      </c>
    </row>
    <row r="60" spans="1:11" hidden="1" x14ac:dyDescent="0.25">
      <c r="A60" s="64"/>
      <c r="B60" s="60"/>
      <c r="C60" s="60"/>
      <c r="D60" s="100">
        <v>5273</v>
      </c>
      <c r="E60" s="100">
        <v>5171</v>
      </c>
      <c r="F60" s="62"/>
      <c r="G60" s="101" t="s">
        <v>31</v>
      </c>
      <c r="H60" s="103">
        <v>20</v>
      </c>
      <c r="I60" s="104">
        <v>20</v>
      </c>
      <c r="J60" s="102">
        <v>0</v>
      </c>
      <c r="K60" s="105">
        <f t="shared" si="0"/>
        <v>20</v>
      </c>
    </row>
    <row r="61" spans="1:11" ht="15.75" hidden="1" thickBot="1" x14ac:dyDescent="0.3">
      <c r="A61" s="64"/>
      <c r="B61" s="60"/>
      <c r="C61" s="60"/>
      <c r="D61" s="106">
        <v>5273</v>
      </c>
      <c r="E61" s="106">
        <v>5362</v>
      </c>
      <c r="F61" s="62"/>
      <c r="G61" s="107" t="s">
        <v>59</v>
      </c>
      <c r="H61" s="103">
        <v>5</v>
      </c>
      <c r="I61" s="104">
        <v>5</v>
      </c>
      <c r="J61" s="108">
        <v>0</v>
      </c>
      <c r="K61" s="105">
        <f t="shared" si="0"/>
        <v>5</v>
      </c>
    </row>
    <row r="62" spans="1:11" x14ac:dyDescent="0.25">
      <c r="A62" s="109" t="s">
        <v>17</v>
      </c>
      <c r="B62" s="110" t="s">
        <v>12</v>
      </c>
      <c r="C62" s="111"/>
      <c r="D62" s="112" t="s">
        <v>12</v>
      </c>
      <c r="E62" s="113" t="s">
        <v>12</v>
      </c>
      <c r="F62" s="114" t="s">
        <v>12</v>
      </c>
      <c r="G62" s="115" t="s">
        <v>60</v>
      </c>
      <c r="H62" s="116">
        <f>H63+H65+H67+H69+H71+H73+H75+H78+H80+H83+H85+H91+H94+H98+H104+H106+H110+H115+H120+H125+H127+H129+H135+H139+H143+H145+H148+H151+H153+H156+H160+H162</f>
        <v>11333.5</v>
      </c>
      <c r="I62" s="117">
        <f t="shared" ref="I62:J62" si="9">I63+I65+I67+I69+I71+I73+I75+I78+I80+I83+I85+I91+I94+I98+I104+I106+I110+I115+I120+I125+I127+I129+I135+I139+I143+I145+I148+I151+I153+I156+I160+I162</f>
        <v>11333.5</v>
      </c>
      <c r="J62" s="117">
        <f t="shared" si="9"/>
        <v>50</v>
      </c>
      <c r="K62" s="118">
        <f t="shared" si="0"/>
        <v>11383.5</v>
      </c>
    </row>
    <row r="63" spans="1:11" x14ac:dyDescent="0.25">
      <c r="A63" s="119" t="s">
        <v>19</v>
      </c>
      <c r="B63" s="120" t="s">
        <v>61</v>
      </c>
      <c r="C63" s="121" t="s">
        <v>21</v>
      </c>
      <c r="D63" s="122" t="s">
        <v>12</v>
      </c>
      <c r="E63" s="123" t="s">
        <v>12</v>
      </c>
      <c r="F63" s="124" t="s">
        <v>12</v>
      </c>
      <c r="G63" s="46" t="s">
        <v>62</v>
      </c>
      <c r="H63" s="125">
        <f>SUM(H64)</f>
        <v>1550</v>
      </c>
      <c r="I63" s="126">
        <f>SUM(I64)</f>
        <v>1450</v>
      </c>
      <c r="J63" s="140">
        <f>SUM(J64)</f>
        <v>0</v>
      </c>
      <c r="K63" s="49">
        <f t="shared" si="0"/>
        <v>1450</v>
      </c>
    </row>
    <row r="64" spans="1:11" hidden="1" x14ac:dyDescent="0.25">
      <c r="A64" s="127"/>
      <c r="B64" s="128"/>
      <c r="C64" s="129"/>
      <c r="D64" s="130">
        <v>6113</v>
      </c>
      <c r="E64" s="131">
        <v>5139</v>
      </c>
      <c r="F64" s="130"/>
      <c r="G64" s="132" t="s">
        <v>24</v>
      </c>
      <c r="H64" s="133">
        <v>1550</v>
      </c>
      <c r="I64" s="134">
        <v>1450</v>
      </c>
      <c r="J64" s="165">
        <v>0</v>
      </c>
      <c r="K64" s="59">
        <f t="shared" si="0"/>
        <v>1450</v>
      </c>
    </row>
    <row r="65" spans="1:11" x14ac:dyDescent="0.25">
      <c r="A65" s="119" t="s">
        <v>19</v>
      </c>
      <c r="B65" s="120" t="s">
        <v>63</v>
      </c>
      <c r="C65" s="121" t="s">
        <v>21</v>
      </c>
      <c r="D65" s="124" t="s">
        <v>12</v>
      </c>
      <c r="E65" s="123" t="s">
        <v>12</v>
      </c>
      <c r="F65" s="136" t="s">
        <v>12</v>
      </c>
      <c r="G65" s="137" t="s">
        <v>64</v>
      </c>
      <c r="H65" s="138">
        <f>SUM(H66:H66)</f>
        <v>300</v>
      </c>
      <c r="I65" s="139">
        <f>SUM(I66:I66)</f>
        <v>300</v>
      </c>
      <c r="J65" s="140">
        <f>SUM(J66:J66)</f>
        <v>0</v>
      </c>
      <c r="K65" s="49">
        <f t="shared" si="0"/>
        <v>300</v>
      </c>
    </row>
    <row r="66" spans="1:11" hidden="1" x14ac:dyDescent="0.25">
      <c r="A66" s="141"/>
      <c r="B66" s="128"/>
      <c r="C66" s="129"/>
      <c r="D66" s="142">
        <v>6113</v>
      </c>
      <c r="E66" s="143">
        <v>5168</v>
      </c>
      <c r="F66" s="142"/>
      <c r="G66" s="66" t="s">
        <v>50</v>
      </c>
      <c r="H66" s="144">
        <v>300</v>
      </c>
      <c r="I66" s="145">
        <v>300</v>
      </c>
      <c r="J66" s="165">
        <v>0</v>
      </c>
      <c r="K66" s="59">
        <f t="shared" si="0"/>
        <v>300</v>
      </c>
    </row>
    <row r="67" spans="1:11" x14ac:dyDescent="0.25">
      <c r="A67" s="146" t="s">
        <v>19</v>
      </c>
      <c r="B67" s="147" t="s">
        <v>65</v>
      </c>
      <c r="C67" s="148" t="s">
        <v>21</v>
      </c>
      <c r="D67" s="149" t="s">
        <v>12</v>
      </c>
      <c r="E67" s="150" t="s">
        <v>12</v>
      </c>
      <c r="F67" s="136" t="s">
        <v>12</v>
      </c>
      <c r="G67" s="151" t="s">
        <v>66</v>
      </c>
      <c r="H67" s="152">
        <f>SUM(H68)</f>
        <v>300</v>
      </c>
      <c r="I67" s="153">
        <f>SUM(I68:I68)</f>
        <v>300</v>
      </c>
      <c r="J67" s="237">
        <f>SUM(J68:J68)</f>
        <v>0</v>
      </c>
      <c r="K67" s="154">
        <f t="shared" si="0"/>
        <v>300</v>
      </c>
    </row>
    <row r="68" spans="1:11" hidden="1" x14ac:dyDescent="0.25">
      <c r="A68" s="127"/>
      <c r="B68" s="128"/>
      <c r="C68" s="129"/>
      <c r="D68" s="155" t="s">
        <v>67</v>
      </c>
      <c r="E68" s="156">
        <v>5169</v>
      </c>
      <c r="F68" s="142"/>
      <c r="G68" s="157" t="s">
        <v>25</v>
      </c>
      <c r="H68" s="158">
        <v>300</v>
      </c>
      <c r="I68" s="159">
        <v>300</v>
      </c>
      <c r="J68" s="165">
        <v>0</v>
      </c>
      <c r="K68" s="59">
        <f t="shared" si="0"/>
        <v>300</v>
      </c>
    </row>
    <row r="69" spans="1:11" x14ac:dyDescent="0.25">
      <c r="A69" s="119" t="s">
        <v>19</v>
      </c>
      <c r="B69" s="120" t="s">
        <v>68</v>
      </c>
      <c r="C69" s="121" t="s">
        <v>21</v>
      </c>
      <c r="D69" s="160" t="s">
        <v>12</v>
      </c>
      <c r="E69" s="123" t="s">
        <v>12</v>
      </c>
      <c r="F69" s="124" t="s">
        <v>12</v>
      </c>
      <c r="G69" s="46" t="s">
        <v>69</v>
      </c>
      <c r="H69" s="138">
        <f>SUM(H70)</f>
        <v>250</v>
      </c>
      <c r="I69" s="139">
        <f>SUM(I70)</f>
        <v>220</v>
      </c>
      <c r="J69" s="140">
        <f>SUM(J70)</f>
        <v>0</v>
      </c>
      <c r="K69" s="49">
        <f t="shared" si="0"/>
        <v>220</v>
      </c>
    </row>
    <row r="70" spans="1:11" hidden="1" x14ac:dyDescent="0.25">
      <c r="A70" s="161"/>
      <c r="B70" s="162"/>
      <c r="C70" s="163"/>
      <c r="D70" s="164">
        <v>6113</v>
      </c>
      <c r="E70" s="131">
        <v>5169</v>
      </c>
      <c r="F70" s="130"/>
      <c r="G70" s="132" t="s">
        <v>25</v>
      </c>
      <c r="H70" s="144">
        <v>250</v>
      </c>
      <c r="I70" s="145">
        <v>220</v>
      </c>
      <c r="J70" s="165">
        <v>0</v>
      </c>
      <c r="K70" s="59">
        <f t="shared" si="0"/>
        <v>220</v>
      </c>
    </row>
    <row r="71" spans="1:11" x14ac:dyDescent="0.25">
      <c r="A71" s="119" t="s">
        <v>19</v>
      </c>
      <c r="B71" s="120" t="s">
        <v>70</v>
      </c>
      <c r="C71" s="121" t="s">
        <v>21</v>
      </c>
      <c r="D71" s="160" t="s">
        <v>12</v>
      </c>
      <c r="E71" s="123" t="s">
        <v>12</v>
      </c>
      <c r="F71" s="124" t="s">
        <v>12</v>
      </c>
      <c r="G71" s="46" t="s">
        <v>71</v>
      </c>
      <c r="H71" s="138">
        <f>SUM(H72)</f>
        <v>681</v>
      </c>
      <c r="I71" s="139">
        <f>SUM(I72)</f>
        <v>681</v>
      </c>
      <c r="J71" s="140">
        <f>SUM(J72)</f>
        <v>0</v>
      </c>
      <c r="K71" s="49">
        <f t="shared" si="0"/>
        <v>681</v>
      </c>
    </row>
    <row r="72" spans="1:11" hidden="1" x14ac:dyDescent="0.25">
      <c r="A72" s="161"/>
      <c r="B72" s="162"/>
      <c r="C72" s="163"/>
      <c r="D72" s="164">
        <v>6113</v>
      </c>
      <c r="E72" s="131">
        <v>5169</v>
      </c>
      <c r="F72" s="130"/>
      <c r="G72" s="132" t="s">
        <v>25</v>
      </c>
      <c r="H72" s="144">
        <v>681</v>
      </c>
      <c r="I72" s="145">
        <v>681</v>
      </c>
      <c r="J72" s="165">
        <v>0</v>
      </c>
      <c r="K72" s="59">
        <f t="shared" ref="K72:K141" si="10">I72+J72</f>
        <v>681</v>
      </c>
    </row>
    <row r="73" spans="1:11" x14ac:dyDescent="0.25">
      <c r="A73" s="119" t="s">
        <v>19</v>
      </c>
      <c r="B73" s="120" t="s">
        <v>72</v>
      </c>
      <c r="C73" s="121" t="s">
        <v>21</v>
      </c>
      <c r="D73" s="160" t="s">
        <v>12</v>
      </c>
      <c r="E73" s="123" t="s">
        <v>12</v>
      </c>
      <c r="F73" s="124" t="s">
        <v>12</v>
      </c>
      <c r="G73" s="46" t="s">
        <v>73</v>
      </c>
      <c r="H73" s="138">
        <f>SUM(H74)</f>
        <v>500</v>
      </c>
      <c r="I73" s="139">
        <f>SUM(I74)</f>
        <v>530</v>
      </c>
      <c r="J73" s="140">
        <f>SUM(J74)</f>
        <v>0</v>
      </c>
      <c r="K73" s="49">
        <f t="shared" si="10"/>
        <v>530</v>
      </c>
    </row>
    <row r="74" spans="1:11" hidden="1" x14ac:dyDescent="0.25">
      <c r="A74" s="166"/>
      <c r="B74" s="167"/>
      <c r="C74" s="163"/>
      <c r="D74" s="168">
        <v>6113</v>
      </c>
      <c r="E74" s="156">
        <v>5169</v>
      </c>
      <c r="F74" s="142"/>
      <c r="G74" s="157" t="s">
        <v>25</v>
      </c>
      <c r="H74" s="144">
        <v>500</v>
      </c>
      <c r="I74" s="145">
        <v>530</v>
      </c>
      <c r="J74" s="165">
        <v>0</v>
      </c>
      <c r="K74" s="59">
        <f t="shared" si="10"/>
        <v>530</v>
      </c>
    </row>
    <row r="75" spans="1:11" x14ac:dyDescent="0.25">
      <c r="A75" s="119" t="s">
        <v>19</v>
      </c>
      <c r="B75" s="120" t="s">
        <v>74</v>
      </c>
      <c r="C75" s="121" t="s">
        <v>21</v>
      </c>
      <c r="D75" s="160" t="s">
        <v>12</v>
      </c>
      <c r="E75" s="123" t="s">
        <v>12</v>
      </c>
      <c r="F75" s="124" t="s">
        <v>12</v>
      </c>
      <c r="G75" s="46" t="s">
        <v>75</v>
      </c>
      <c r="H75" s="138">
        <f>SUM(H76:H77)</f>
        <v>600</v>
      </c>
      <c r="I75" s="139">
        <f>SUM(I76:I77)</f>
        <v>600</v>
      </c>
      <c r="J75" s="140">
        <f>SUM(J76:J77)</f>
        <v>0</v>
      </c>
      <c r="K75" s="49">
        <f t="shared" si="10"/>
        <v>600</v>
      </c>
    </row>
    <row r="76" spans="1:11" hidden="1" x14ac:dyDescent="0.25">
      <c r="A76" s="166"/>
      <c r="B76" s="167"/>
      <c r="C76" s="163"/>
      <c r="D76" s="168">
        <v>6113</v>
      </c>
      <c r="E76" s="156">
        <v>5139</v>
      </c>
      <c r="F76" s="142"/>
      <c r="G76" s="157" t="s">
        <v>24</v>
      </c>
      <c r="H76" s="144">
        <v>20</v>
      </c>
      <c r="I76" s="145">
        <v>20</v>
      </c>
      <c r="J76" s="165">
        <v>0</v>
      </c>
      <c r="K76" s="59">
        <f t="shared" si="10"/>
        <v>20</v>
      </c>
    </row>
    <row r="77" spans="1:11" hidden="1" x14ac:dyDescent="0.25">
      <c r="A77" s="166"/>
      <c r="B77" s="167"/>
      <c r="C77" s="163"/>
      <c r="D77" s="168">
        <v>6113</v>
      </c>
      <c r="E77" s="156">
        <v>5169</v>
      </c>
      <c r="F77" s="142"/>
      <c r="G77" s="157" t="s">
        <v>25</v>
      </c>
      <c r="H77" s="144">
        <v>580</v>
      </c>
      <c r="I77" s="145">
        <v>580</v>
      </c>
      <c r="J77" s="165">
        <v>0</v>
      </c>
      <c r="K77" s="59">
        <f t="shared" si="10"/>
        <v>580</v>
      </c>
    </row>
    <row r="78" spans="1:11" x14ac:dyDescent="0.25">
      <c r="A78" s="119" t="s">
        <v>19</v>
      </c>
      <c r="B78" s="120" t="s">
        <v>76</v>
      </c>
      <c r="C78" s="121" t="s">
        <v>21</v>
      </c>
      <c r="D78" s="160" t="s">
        <v>12</v>
      </c>
      <c r="E78" s="123" t="s">
        <v>12</v>
      </c>
      <c r="F78" s="124" t="s">
        <v>12</v>
      </c>
      <c r="G78" s="46" t="s">
        <v>77</v>
      </c>
      <c r="H78" s="138">
        <f>SUM(H79)</f>
        <v>700</v>
      </c>
      <c r="I78" s="139">
        <f>SUM(I79)</f>
        <v>700</v>
      </c>
      <c r="J78" s="140">
        <f>SUM(J79)</f>
        <v>0</v>
      </c>
      <c r="K78" s="49">
        <f t="shared" si="10"/>
        <v>700</v>
      </c>
    </row>
    <row r="79" spans="1:11" hidden="1" x14ac:dyDescent="0.25">
      <c r="A79" s="166"/>
      <c r="B79" s="167"/>
      <c r="C79" s="163"/>
      <c r="D79" s="168">
        <v>6113</v>
      </c>
      <c r="E79" s="156">
        <v>5169</v>
      </c>
      <c r="F79" s="142"/>
      <c r="G79" s="157" t="s">
        <v>25</v>
      </c>
      <c r="H79" s="144">
        <v>700</v>
      </c>
      <c r="I79" s="145">
        <v>700</v>
      </c>
      <c r="J79" s="165">
        <v>0</v>
      </c>
      <c r="K79" s="59">
        <f t="shared" si="10"/>
        <v>700</v>
      </c>
    </row>
    <row r="80" spans="1:11" x14ac:dyDescent="0.25">
      <c r="A80" s="119" t="s">
        <v>19</v>
      </c>
      <c r="B80" s="120" t="s">
        <v>78</v>
      </c>
      <c r="C80" s="121" t="s">
        <v>21</v>
      </c>
      <c r="D80" s="160" t="s">
        <v>12</v>
      </c>
      <c r="E80" s="123" t="s">
        <v>12</v>
      </c>
      <c r="F80" s="124" t="s">
        <v>12</v>
      </c>
      <c r="G80" s="46" t="s">
        <v>79</v>
      </c>
      <c r="H80" s="138">
        <f>SUM(H81:H82)</f>
        <v>300</v>
      </c>
      <c r="I80" s="139">
        <f>SUM(I81:I82)</f>
        <v>300</v>
      </c>
      <c r="J80" s="140">
        <f>SUM(J81:J82)</f>
        <v>0</v>
      </c>
      <c r="K80" s="49">
        <f t="shared" si="10"/>
        <v>300</v>
      </c>
    </row>
    <row r="81" spans="1:11" hidden="1" x14ac:dyDescent="0.25">
      <c r="A81" s="166"/>
      <c r="B81" s="169"/>
      <c r="C81" s="170"/>
      <c r="D81" s="142">
        <v>6113</v>
      </c>
      <c r="E81" s="156">
        <v>5139</v>
      </c>
      <c r="F81" s="142"/>
      <c r="G81" s="157" t="s">
        <v>24</v>
      </c>
      <c r="H81" s="144">
        <v>270</v>
      </c>
      <c r="I81" s="145">
        <v>270</v>
      </c>
      <c r="J81" s="165">
        <v>0</v>
      </c>
      <c r="K81" s="59">
        <f t="shared" si="10"/>
        <v>270</v>
      </c>
    </row>
    <row r="82" spans="1:11" hidden="1" x14ac:dyDescent="0.25">
      <c r="A82" s="166"/>
      <c r="B82" s="169"/>
      <c r="C82" s="170"/>
      <c r="D82" s="142">
        <v>6113</v>
      </c>
      <c r="E82" s="156">
        <v>5169</v>
      </c>
      <c r="F82" s="130"/>
      <c r="G82" s="171" t="s">
        <v>25</v>
      </c>
      <c r="H82" s="144">
        <v>30</v>
      </c>
      <c r="I82" s="145">
        <v>30</v>
      </c>
      <c r="J82" s="165">
        <v>0</v>
      </c>
      <c r="K82" s="59">
        <f t="shared" si="10"/>
        <v>30</v>
      </c>
    </row>
    <row r="83" spans="1:11" x14ac:dyDescent="0.25">
      <c r="A83" s="119" t="s">
        <v>19</v>
      </c>
      <c r="B83" s="120" t="s">
        <v>80</v>
      </c>
      <c r="C83" s="121" t="s">
        <v>21</v>
      </c>
      <c r="D83" s="124" t="s">
        <v>12</v>
      </c>
      <c r="E83" s="123" t="s">
        <v>12</v>
      </c>
      <c r="F83" s="172" t="s">
        <v>12</v>
      </c>
      <c r="G83" s="151" t="s">
        <v>81</v>
      </c>
      <c r="H83" s="138">
        <f>SUM(H84)</f>
        <v>50</v>
      </c>
      <c r="I83" s="139">
        <f>SUM(I84)</f>
        <v>50</v>
      </c>
      <c r="J83" s="140">
        <f>SUM(J84)</f>
        <v>0</v>
      </c>
      <c r="K83" s="49">
        <f t="shared" si="10"/>
        <v>50</v>
      </c>
    </row>
    <row r="84" spans="1:11" hidden="1" x14ac:dyDescent="0.25">
      <c r="A84" s="141"/>
      <c r="B84" s="128"/>
      <c r="C84" s="129"/>
      <c r="D84" s="142">
        <v>6113</v>
      </c>
      <c r="E84" s="156">
        <v>5169</v>
      </c>
      <c r="F84" s="142"/>
      <c r="G84" s="157" t="s">
        <v>25</v>
      </c>
      <c r="H84" s="144">
        <v>50</v>
      </c>
      <c r="I84" s="145">
        <v>50</v>
      </c>
      <c r="J84" s="165">
        <v>0</v>
      </c>
      <c r="K84" s="59">
        <f t="shared" si="10"/>
        <v>50</v>
      </c>
    </row>
    <row r="85" spans="1:11" x14ac:dyDescent="0.25">
      <c r="A85" s="146" t="s">
        <v>19</v>
      </c>
      <c r="B85" s="173" t="s">
        <v>82</v>
      </c>
      <c r="C85" s="174" t="s">
        <v>21</v>
      </c>
      <c r="D85" s="172" t="s">
        <v>12</v>
      </c>
      <c r="E85" s="175" t="s">
        <v>12</v>
      </c>
      <c r="F85" s="124" t="s">
        <v>12</v>
      </c>
      <c r="G85" s="176" t="s">
        <v>83</v>
      </c>
      <c r="H85" s="138">
        <f>SUM(H86:H90)</f>
        <v>300</v>
      </c>
      <c r="I85" s="139">
        <f>SUM(I86:I90)</f>
        <v>300</v>
      </c>
      <c r="J85" s="140">
        <f>SUM(J86:J90)</f>
        <v>0</v>
      </c>
      <c r="K85" s="49">
        <f t="shared" si="10"/>
        <v>300</v>
      </c>
    </row>
    <row r="86" spans="1:11" hidden="1" x14ac:dyDescent="0.25">
      <c r="A86" s="141"/>
      <c r="B86" s="128"/>
      <c r="C86" s="129"/>
      <c r="D86" s="142">
        <v>3900</v>
      </c>
      <c r="E86" s="156">
        <v>5041</v>
      </c>
      <c r="F86" s="142"/>
      <c r="G86" s="157" t="s">
        <v>84</v>
      </c>
      <c r="H86" s="144">
        <v>30</v>
      </c>
      <c r="I86" s="145">
        <v>30</v>
      </c>
      <c r="J86" s="165">
        <v>0</v>
      </c>
      <c r="K86" s="99">
        <f t="shared" si="10"/>
        <v>30</v>
      </c>
    </row>
    <row r="87" spans="1:11" hidden="1" x14ac:dyDescent="0.25">
      <c r="A87" s="177"/>
      <c r="B87" s="178"/>
      <c r="C87" s="179"/>
      <c r="D87" s="180">
        <v>3900</v>
      </c>
      <c r="E87" s="181">
        <v>5139</v>
      </c>
      <c r="F87" s="180"/>
      <c r="G87" s="182" t="s">
        <v>24</v>
      </c>
      <c r="H87" s="183">
        <v>100</v>
      </c>
      <c r="I87" s="184">
        <v>30</v>
      </c>
      <c r="J87" s="165">
        <v>0</v>
      </c>
      <c r="K87" s="59">
        <f t="shared" si="10"/>
        <v>30</v>
      </c>
    </row>
    <row r="88" spans="1:11" hidden="1" x14ac:dyDescent="0.25">
      <c r="A88" s="185"/>
      <c r="B88" s="186"/>
      <c r="C88" s="187"/>
      <c r="D88" s="188">
        <v>3900</v>
      </c>
      <c r="E88" s="189">
        <v>5164</v>
      </c>
      <c r="F88" s="188"/>
      <c r="G88" s="190" t="s">
        <v>42</v>
      </c>
      <c r="H88" s="144">
        <v>15</v>
      </c>
      <c r="I88" s="145">
        <v>15</v>
      </c>
      <c r="J88" s="165">
        <v>0</v>
      </c>
      <c r="K88" s="59">
        <f t="shared" si="10"/>
        <v>15</v>
      </c>
    </row>
    <row r="89" spans="1:11" hidden="1" x14ac:dyDescent="0.25">
      <c r="A89" s="185"/>
      <c r="B89" s="186"/>
      <c r="C89" s="187"/>
      <c r="D89" s="188">
        <v>3900</v>
      </c>
      <c r="E89" s="189">
        <v>5169</v>
      </c>
      <c r="F89" s="188"/>
      <c r="G89" s="190" t="s">
        <v>25</v>
      </c>
      <c r="H89" s="144">
        <v>155</v>
      </c>
      <c r="I89" s="145">
        <v>155</v>
      </c>
      <c r="J89" s="165">
        <v>0</v>
      </c>
      <c r="K89" s="59">
        <f t="shared" si="10"/>
        <v>155</v>
      </c>
    </row>
    <row r="90" spans="1:11" hidden="1" x14ac:dyDescent="0.25">
      <c r="A90" s="185"/>
      <c r="B90" s="186"/>
      <c r="C90" s="187"/>
      <c r="D90" s="188">
        <v>3900</v>
      </c>
      <c r="E90" s="189">
        <v>5175</v>
      </c>
      <c r="F90" s="188"/>
      <c r="G90" s="190" t="s">
        <v>26</v>
      </c>
      <c r="H90" s="144">
        <v>0</v>
      </c>
      <c r="I90" s="145">
        <v>70</v>
      </c>
      <c r="J90" s="165">
        <v>0</v>
      </c>
      <c r="K90" s="59">
        <f t="shared" si="10"/>
        <v>70</v>
      </c>
    </row>
    <row r="91" spans="1:11" x14ac:dyDescent="0.25">
      <c r="A91" s="191" t="s">
        <v>19</v>
      </c>
      <c r="B91" s="192" t="s">
        <v>85</v>
      </c>
      <c r="C91" s="193" t="s">
        <v>21</v>
      </c>
      <c r="D91" s="194" t="s">
        <v>12</v>
      </c>
      <c r="E91" s="195" t="s">
        <v>12</v>
      </c>
      <c r="F91" s="194" t="s">
        <v>12</v>
      </c>
      <c r="G91" s="46" t="s">
        <v>86</v>
      </c>
      <c r="H91" s="138">
        <f>SUM(H92:H93)</f>
        <v>1750</v>
      </c>
      <c r="I91" s="139">
        <f>SUM(I92:I93)</f>
        <v>1750</v>
      </c>
      <c r="J91" s="140">
        <f>SUM(J92:J93)</f>
        <v>0</v>
      </c>
      <c r="K91" s="49">
        <f t="shared" si="10"/>
        <v>1750</v>
      </c>
    </row>
    <row r="92" spans="1:11" hidden="1" x14ac:dyDescent="0.25">
      <c r="A92" s="185"/>
      <c r="B92" s="186"/>
      <c r="C92" s="187"/>
      <c r="D92" s="188">
        <v>6113</v>
      </c>
      <c r="E92" s="189">
        <v>5139</v>
      </c>
      <c r="F92" s="188"/>
      <c r="G92" s="190" t="s">
        <v>24</v>
      </c>
      <c r="H92" s="144">
        <v>10</v>
      </c>
      <c r="I92" s="145">
        <v>10</v>
      </c>
      <c r="J92" s="165">
        <v>0</v>
      </c>
      <c r="K92" s="59">
        <f t="shared" si="10"/>
        <v>10</v>
      </c>
    </row>
    <row r="93" spans="1:11" hidden="1" x14ac:dyDescent="0.25">
      <c r="A93" s="141"/>
      <c r="B93" s="128"/>
      <c r="C93" s="129"/>
      <c r="D93" s="142">
        <v>6113</v>
      </c>
      <c r="E93" s="156">
        <v>5169</v>
      </c>
      <c r="F93" s="142"/>
      <c r="G93" s="157" t="s">
        <v>25</v>
      </c>
      <c r="H93" s="133">
        <v>1740</v>
      </c>
      <c r="I93" s="134">
        <v>1740</v>
      </c>
      <c r="J93" s="165">
        <v>0</v>
      </c>
      <c r="K93" s="59">
        <f t="shared" si="10"/>
        <v>1740</v>
      </c>
    </row>
    <row r="94" spans="1:11" x14ac:dyDescent="0.25">
      <c r="A94" s="119" t="s">
        <v>19</v>
      </c>
      <c r="B94" s="120" t="s">
        <v>87</v>
      </c>
      <c r="C94" s="121" t="s">
        <v>21</v>
      </c>
      <c r="D94" s="124" t="s">
        <v>12</v>
      </c>
      <c r="E94" s="123" t="s">
        <v>12</v>
      </c>
      <c r="F94" s="124" t="s">
        <v>12</v>
      </c>
      <c r="G94" s="46" t="s">
        <v>88</v>
      </c>
      <c r="H94" s="138">
        <f>SUM(H95:H97)</f>
        <v>50</v>
      </c>
      <c r="I94" s="139">
        <f>SUM(I95:I97)</f>
        <v>50</v>
      </c>
      <c r="J94" s="140">
        <f>SUM(J95:J97)</f>
        <v>0</v>
      </c>
      <c r="K94" s="49">
        <f t="shared" si="10"/>
        <v>50</v>
      </c>
    </row>
    <row r="95" spans="1:11" hidden="1" x14ac:dyDescent="0.25">
      <c r="A95" s="141"/>
      <c r="B95" s="128"/>
      <c r="C95" s="129"/>
      <c r="D95" s="142">
        <v>3900</v>
      </c>
      <c r="E95" s="156">
        <v>5139</v>
      </c>
      <c r="F95" s="142"/>
      <c r="G95" s="157" t="s">
        <v>24</v>
      </c>
      <c r="H95" s="144">
        <v>23</v>
      </c>
      <c r="I95" s="145">
        <v>3</v>
      </c>
      <c r="J95" s="165">
        <v>0</v>
      </c>
      <c r="K95" s="59">
        <f t="shared" si="10"/>
        <v>3</v>
      </c>
    </row>
    <row r="96" spans="1:11" hidden="1" x14ac:dyDescent="0.25">
      <c r="A96" s="141"/>
      <c r="B96" s="128"/>
      <c r="C96" s="129"/>
      <c r="D96" s="142">
        <v>3900</v>
      </c>
      <c r="E96" s="156">
        <v>5169</v>
      </c>
      <c r="F96" s="142"/>
      <c r="G96" s="157" t="s">
        <v>25</v>
      </c>
      <c r="H96" s="144">
        <v>22</v>
      </c>
      <c r="I96" s="145">
        <v>12</v>
      </c>
      <c r="J96" s="165">
        <v>0</v>
      </c>
      <c r="K96" s="59">
        <f t="shared" si="10"/>
        <v>12</v>
      </c>
    </row>
    <row r="97" spans="1:11" hidden="1" x14ac:dyDescent="0.25">
      <c r="A97" s="141"/>
      <c r="B97" s="128"/>
      <c r="C97" s="129"/>
      <c r="D97" s="142">
        <v>3900</v>
      </c>
      <c r="E97" s="156">
        <v>5175</v>
      </c>
      <c r="F97" s="142"/>
      <c r="G97" s="157" t="s">
        <v>26</v>
      </c>
      <c r="H97" s="144">
        <v>5</v>
      </c>
      <c r="I97" s="145">
        <v>35</v>
      </c>
      <c r="J97" s="135">
        <v>0</v>
      </c>
      <c r="K97" s="59">
        <f t="shared" si="10"/>
        <v>35</v>
      </c>
    </row>
    <row r="98" spans="1:11" x14ac:dyDescent="0.25">
      <c r="A98" s="119" t="s">
        <v>19</v>
      </c>
      <c r="B98" s="120" t="s">
        <v>89</v>
      </c>
      <c r="C98" s="121" t="s">
        <v>21</v>
      </c>
      <c r="D98" s="124" t="s">
        <v>12</v>
      </c>
      <c r="E98" s="123" t="s">
        <v>12</v>
      </c>
      <c r="F98" s="124" t="s">
        <v>12</v>
      </c>
      <c r="G98" s="46" t="s">
        <v>90</v>
      </c>
      <c r="H98" s="138">
        <f>SUM(H99:H103)</f>
        <v>350</v>
      </c>
      <c r="I98" s="139">
        <f>SUM(I99:I103)</f>
        <v>350</v>
      </c>
      <c r="J98" s="140">
        <f>SUM(J99:J103)</f>
        <v>0</v>
      </c>
      <c r="K98" s="49">
        <f t="shared" si="10"/>
        <v>350</v>
      </c>
    </row>
    <row r="99" spans="1:11" hidden="1" x14ac:dyDescent="0.25">
      <c r="A99" s="141"/>
      <c r="B99" s="128"/>
      <c r="C99" s="129"/>
      <c r="D99" s="142">
        <v>3399</v>
      </c>
      <c r="E99" s="156">
        <v>5021</v>
      </c>
      <c r="F99" s="142"/>
      <c r="G99" s="157" t="s">
        <v>34</v>
      </c>
      <c r="H99" s="144">
        <v>0</v>
      </c>
      <c r="I99" s="145">
        <v>5</v>
      </c>
      <c r="J99" s="165">
        <v>0</v>
      </c>
      <c r="K99" s="99">
        <f t="shared" si="10"/>
        <v>5</v>
      </c>
    </row>
    <row r="100" spans="1:11" hidden="1" x14ac:dyDescent="0.25">
      <c r="A100" s="141"/>
      <c r="B100" s="128"/>
      <c r="C100" s="129"/>
      <c r="D100" s="142">
        <v>3399</v>
      </c>
      <c r="E100" s="156">
        <v>5041</v>
      </c>
      <c r="F100" s="142"/>
      <c r="G100" s="157" t="s">
        <v>84</v>
      </c>
      <c r="H100" s="144">
        <v>10</v>
      </c>
      <c r="I100" s="145">
        <v>10</v>
      </c>
      <c r="J100" s="165">
        <v>0</v>
      </c>
      <c r="K100" s="99">
        <f t="shared" si="10"/>
        <v>10</v>
      </c>
    </row>
    <row r="101" spans="1:11" hidden="1" x14ac:dyDescent="0.25">
      <c r="A101" s="141"/>
      <c r="B101" s="128"/>
      <c r="C101" s="129"/>
      <c r="D101" s="142">
        <v>3399</v>
      </c>
      <c r="E101" s="156">
        <v>5139</v>
      </c>
      <c r="F101" s="142"/>
      <c r="G101" s="157" t="s">
        <v>24</v>
      </c>
      <c r="H101" s="144">
        <v>20</v>
      </c>
      <c r="I101" s="145">
        <v>15</v>
      </c>
      <c r="J101" s="165">
        <v>0</v>
      </c>
      <c r="K101" s="99">
        <f t="shared" si="10"/>
        <v>15</v>
      </c>
    </row>
    <row r="102" spans="1:11" hidden="1" x14ac:dyDescent="0.25">
      <c r="A102" s="141"/>
      <c r="B102" s="128"/>
      <c r="C102" s="129"/>
      <c r="D102" s="142">
        <v>3399</v>
      </c>
      <c r="E102" s="156">
        <v>5169</v>
      </c>
      <c r="F102" s="142"/>
      <c r="G102" s="157" t="s">
        <v>25</v>
      </c>
      <c r="H102" s="144">
        <v>315</v>
      </c>
      <c r="I102" s="145">
        <v>250</v>
      </c>
      <c r="J102" s="135">
        <v>0</v>
      </c>
      <c r="K102" s="99">
        <f t="shared" si="10"/>
        <v>250</v>
      </c>
    </row>
    <row r="103" spans="1:11" hidden="1" x14ac:dyDescent="0.25">
      <c r="A103" s="141"/>
      <c r="B103" s="128"/>
      <c r="C103" s="129"/>
      <c r="D103" s="142">
        <v>3399</v>
      </c>
      <c r="E103" s="156">
        <v>5175</v>
      </c>
      <c r="F103" s="142"/>
      <c r="G103" s="157" t="s">
        <v>26</v>
      </c>
      <c r="H103" s="144">
        <v>5</v>
      </c>
      <c r="I103" s="145">
        <v>70</v>
      </c>
      <c r="J103" s="135">
        <v>0</v>
      </c>
      <c r="K103" s="59">
        <f t="shared" si="10"/>
        <v>70</v>
      </c>
    </row>
    <row r="104" spans="1:11" x14ac:dyDescent="0.25">
      <c r="A104" s="119" t="s">
        <v>19</v>
      </c>
      <c r="B104" s="120" t="s">
        <v>91</v>
      </c>
      <c r="C104" s="121" t="s">
        <v>21</v>
      </c>
      <c r="D104" s="124" t="s">
        <v>12</v>
      </c>
      <c r="E104" s="123" t="s">
        <v>12</v>
      </c>
      <c r="F104" s="124" t="s">
        <v>12</v>
      </c>
      <c r="G104" s="46" t="s">
        <v>92</v>
      </c>
      <c r="H104" s="138">
        <f>SUM(H105)</f>
        <v>100</v>
      </c>
      <c r="I104" s="139">
        <f>SUM(I105)</f>
        <v>100</v>
      </c>
      <c r="J104" s="140">
        <f>SUM(J105)</f>
        <v>0</v>
      </c>
      <c r="K104" s="49">
        <f t="shared" si="10"/>
        <v>100</v>
      </c>
    </row>
    <row r="105" spans="1:11" hidden="1" x14ac:dyDescent="0.25">
      <c r="A105" s="141"/>
      <c r="B105" s="128"/>
      <c r="C105" s="129"/>
      <c r="D105" s="142">
        <v>6113</v>
      </c>
      <c r="E105" s="156">
        <v>5169</v>
      </c>
      <c r="F105" s="142"/>
      <c r="G105" s="157" t="s">
        <v>25</v>
      </c>
      <c r="H105" s="144">
        <v>100</v>
      </c>
      <c r="I105" s="145">
        <v>100</v>
      </c>
      <c r="J105" s="135">
        <v>0</v>
      </c>
      <c r="K105" s="59">
        <f t="shared" si="10"/>
        <v>100</v>
      </c>
    </row>
    <row r="106" spans="1:11" x14ac:dyDescent="0.25">
      <c r="A106" s="119" t="s">
        <v>19</v>
      </c>
      <c r="B106" s="120" t="s">
        <v>93</v>
      </c>
      <c r="C106" s="121" t="s">
        <v>21</v>
      </c>
      <c r="D106" s="124" t="s">
        <v>12</v>
      </c>
      <c r="E106" s="123" t="s">
        <v>12</v>
      </c>
      <c r="F106" s="124" t="s">
        <v>12</v>
      </c>
      <c r="G106" s="46" t="s">
        <v>94</v>
      </c>
      <c r="H106" s="138">
        <f>SUM(H107:H109)</f>
        <v>400</v>
      </c>
      <c r="I106" s="139">
        <f>SUM(I107:I109)</f>
        <v>400</v>
      </c>
      <c r="J106" s="140">
        <f>SUM(J107:J109)</f>
        <v>0</v>
      </c>
      <c r="K106" s="49">
        <f t="shared" si="10"/>
        <v>400</v>
      </c>
    </row>
    <row r="107" spans="1:11" hidden="1" x14ac:dyDescent="0.25">
      <c r="A107" s="141"/>
      <c r="B107" s="128"/>
      <c r="C107" s="129"/>
      <c r="D107" s="142">
        <v>3399</v>
      </c>
      <c r="E107" s="156">
        <v>5041</v>
      </c>
      <c r="F107" s="142"/>
      <c r="G107" s="157" t="s">
        <v>84</v>
      </c>
      <c r="H107" s="144">
        <v>200</v>
      </c>
      <c r="I107" s="145">
        <v>175</v>
      </c>
      <c r="J107" s="165">
        <v>0</v>
      </c>
      <c r="K107" s="59">
        <f t="shared" si="10"/>
        <v>175</v>
      </c>
    </row>
    <row r="108" spans="1:11" hidden="1" x14ac:dyDescent="0.25">
      <c r="A108" s="141"/>
      <c r="B108" s="128"/>
      <c r="C108" s="129"/>
      <c r="D108" s="142">
        <v>3399</v>
      </c>
      <c r="E108" s="156">
        <v>5139</v>
      </c>
      <c r="F108" s="142"/>
      <c r="G108" s="157" t="s">
        <v>24</v>
      </c>
      <c r="H108" s="144">
        <v>40</v>
      </c>
      <c r="I108" s="145">
        <v>30</v>
      </c>
      <c r="J108" s="135">
        <v>0</v>
      </c>
      <c r="K108" s="59">
        <f t="shared" si="10"/>
        <v>30</v>
      </c>
    </row>
    <row r="109" spans="1:11" hidden="1" x14ac:dyDescent="0.25">
      <c r="A109" s="141"/>
      <c r="B109" s="128"/>
      <c r="C109" s="129"/>
      <c r="D109" s="142">
        <v>3399</v>
      </c>
      <c r="E109" s="156">
        <v>5169</v>
      </c>
      <c r="F109" s="142"/>
      <c r="G109" s="157" t="s">
        <v>25</v>
      </c>
      <c r="H109" s="144">
        <v>160</v>
      </c>
      <c r="I109" s="145">
        <v>195</v>
      </c>
      <c r="J109" s="165">
        <v>0</v>
      </c>
      <c r="K109" s="59">
        <f t="shared" si="10"/>
        <v>195</v>
      </c>
    </row>
    <row r="110" spans="1:11" x14ac:dyDescent="0.25">
      <c r="A110" s="119" t="s">
        <v>19</v>
      </c>
      <c r="B110" s="120" t="s">
        <v>95</v>
      </c>
      <c r="C110" s="121" t="s">
        <v>21</v>
      </c>
      <c r="D110" s="124" t="s">
        <v>12</v>
      </c>
      <c r="E110" s="123" t="s">
        <v>12</v>
      </c>
      <c r="F110" s="124" t="s">
        <v>12</v>
      </c>
      <c r="G110" s="46" t="s">
        <v>96</v>
      </c>
      <c r="H110" s="138">
        <f>SUM(H111:H114)</f>
        <v>400</v>
      </c>
      <c r="I110" s="139">
        <f>SUM(I111:I114)</f>
        <v>450</v>
      </c>
      <c r="J110" s="140">
        <f>SUM(J111:J114)</f>
        <v>0</v>
      </c>
      <c r="K110" s="49">
        <f t="shared" si="10"/>
        <v>450</v>
      </c>
    </row>
    <row r="111" spans="1:11" hidden="1" x14ac:dyDescent="0.25">
      <c r="A111" s="141"/>
      <c r="B111" s="128"/>
      <c r="C111" s="129"/>
      <c r="D111" s="142">
        <v>3399</v>
      </c>
      <c r="E111" s="156">
        <v>5021</v>
      </c>
      <c r="F111" s="142"/>
      <c r="G111" s="157" t="s">
        <v>34</v>
      </c>
      <c r="H111" s="144">
        <v>0</v>
      </c>
      <c r="I111" s="145">
        <v>5</v>
      </c>
      <c r="J111" s="165">
        <v>0</v>
      </c>
      <c r="K111" s="99">
        <f t="shared" si="10"/>
        <v>5</v>
      </c>
    </row>
    <row r="112" spans="1:11" hidden="1" x14ac:dyDescent="0.25">
      <c r="A112" s="141"/>
      <c r="B112" s="128"/>
      <c r="C112" s="129"/>
      <c r="D112" s="142">
        <v>3399</v>
      </c>
      <c r="E112" s="156">
        <v>5139</v>
      </c>
      <c r="F112" s="142"/>
      <c r="G112" s="157" t="s">
        <v>24</v>
      </c>
      <c r="H112" s="144">
        <v>10</v>
      </c>
      <c r="I112" s="145">
        <v>40</v>
      </c>
      <c r="J112" s="135">
        <v>0</v>
      </c>
      <c r="K112" s="59">
        <f t="shared" si="10"/>
        <v>40</v>
      </c>
    </row>
    <row r="113" spans="1:11" hidden="1" x14ac:dyDescent="0.25">
      <c r="A113" s="141"/>
      <c r="B113" s="128"/>
      <c r="C113" s="129"/>
      <c r="D113" s="142">
        <v>3399</v>
      </c>
      <c r="E113" s="156">
        <v>5164</v>
      </c>
      <c r="F113" s="142"/>
      <c r="G113" s="157" t="s">
        <v>42</v>
      </c>
      <c r="H113" s="144">
        <v>40</v>
      </c>
      <c r="I113" s="145">
        <v>25</v>
      </c>
      <c r="J113" s="135">
        <v>0</v>
      </c>
      <c r="K113" s="59">
        <f t="shared" si="10"/>
        <v>25</v>
      </c>
    </row>
    <row r="114" spans="1:11" hidden="1" x14ac:dyDescent="0.25">
      <c r="A114" s="141"/>
      <c r="B114" s="128"/>
      <c r="C114" s="129"/>
      <c r="D114" s="142">
        <v>3399</v>
      </c>
      <c r="E114" s="156">
        <v>5169</v>
      </c>
      <c r="F114" s="142"/>
      <c r="G114" s="157" t="s">
        <v>25</v>
      </c>
      <c r="H114" s="144">
        <v>350</v>
      </c>
      <c r="I114" s="145">
        <v>380</v>
      </c>
      <c r="J114" s="135">
        <v>0</v>
      </c>
      <c r="K114" s="59">
        <f t="shared" si="10"/>
        <v>380</v>
      </c>
    </row>
    <row r="115" spans="1:11" x14ac:dyDescent="0.25">
      <c r="A115" s="119" t="s">
        <v>19</v>
      </c>
      <c r="B115" s="120" t="s">
        <v>97</v>
      </c>
      <c r="C115" s="121" t="s">
        <v>21</v>
      </c>
      <c r="D115" s="124" t="s">
        <v>12</v>
      </c>
      <c r="E115" s="123" t="s">
        <v>12</v>
      </c>
      <c r="F115" s="124" t="s">
        <v>12</v>
      </c>
      <c r="G115" s="46" t="s">
        <v>98</v>
      </c>
      <c r="H115" s="138">
        <f>SUM(H116:H119)</f>
        <v>300</v>
      </c>
      <c r="I115" s="139">
        <f>SUM(I116:I119)</f>
        <v>300</v>
      </c>
      <c r="J115" s="140">
        <f>SUM(J116:J119)</f>
        <v>0</v>
      </c>
      <c r="K115" s="49">
        <f t="shared" si="10"/>
        <v>300</v>
      </c>
    </row>
    <row r="116" spans="1:11" hidden="1" x14ac:dyDescent="0.25">
      <c r="A116" s="141"/>
      <c r="B116" s="128"/>
      <c r="C116" s="129"/>
      <c r="D116" s="142">
        <v>3399</v>
      </c>
      <c r="E116" s="156">
        <v>5139</v>
      </c>
      <c r="F116" s="142"/>
      <c r="G116" s="157" t="s">
        <v>24</v>
      </c>
      <c r="H116" s="144">
        <v>5</v>
      </c>
      <c r="I116" s="145">
        <v>5</v>
      </c>
      <c r="J116" s="135">
        <v>0</v>
      </c>
      <c r="K116" s="59">
        <f t="shared" si="10"/>
        <v>5</v>
      </c>
    </row>
    <row r="117" spans="1:11" hidden="1" x14ac:dyDescent="0.25">
      <c r="A117" s="141"/>
      <c r="B117" s="128"/>
      <c r="C117" s="129"/>
      <c r="D117" s="142">
        <v>3399</v>
      </c>
      <c r="E117" s="156">
        <v>5164</v>
      </c>
      <c r="F117" s="142"/>
      <c r="G117" s="157" t="s">
        <v>42</v>
      </c>
      <c r="H117" s="144">
        <v>100</v>
      </c>
      <c r="I117" s="145">
        <v>100</v>
      </c>
      <c r="J117" s="135">
        <v>0</v>
      </c>
      <c r="K117" s="59">
        <f t="shared" si="10"/>
        <v>100</v>
      </c>
    </row>
    <row r="118" spans="1:11" hidden="1" x14ac:dyDescent="0.25">
      <c r="A118" s="141"/>
      <c r="B118" s="128"/>
      <c r="C118" s="129"/>
      <c r="D118" s="142">
        <v>3399</v>
      </c>
      <c r="E118" s="156">
        <v>5169</v>
      </c>
      <c r="F118" s="142"/>
      <c r="G118" s="157" t="s">
        <v>25</v>
      </c>
      <c r="H118" s="144">
        <v>195</v>
      </c>
      <c r="I118" s="145">
        <v>125</v>
      </c>
      <c r="J118" s="165">
        <v>0</v>
      </c>
      <c r="K118" s="59">
        <f t="shared" si="10"/>
        <v>125</v>
      </c>
    </row>
    <row r="119" spans="1:11" hidden="1" x14ac:dyDescent="0.25">
      <c r="A119" s="127"/>
      <c r="B119" s="196"/>
      <c r="C119" s="197"/>
      <c r="D119" s="130">
        <v>3399</v>
      </c>
      <c r="E119" s="131">
        <v>5175</v>
      </c>
      <c r="F119" s="130"/>
      <c r="G119" s="157" t="s">
        <v>26</v>
      </c>
      <c r="H119" s="144">
        <v>0</v>
      </c>
      <c r="I119" s="145">
        <v>70</v>
      </c>
      <c r="J119" s="165">
        <v>0</v>
      </c>
      <c r="K119" s="59">
        <f t="shared" si="10"/>
        <v>70</v>
      </c>
    </row>
    <row r="120" spans="1:11" x14ac:dyDescent="0.25">
      <c r="A120" s="146" t="s">
        <v>19</v>
      </c>
      <c r="B120" s="173" t="s">
        <v>99</v>
      </c>
      <c r="C120" s="174" t="s">
        <v>21</v>
      </c>
      <c r="D120" s="172" t="s">
        <v>12</v>
      </c>
      <c r="E120" s="175" t="s">
        <v>12</v>
      </c>
      <c r="F120" s="172" t="s">
        <v>12</v>
      </c>
      <c r="G120" s="46" t="s">
        <v>100</v>
      </c>
      <c r="H120" s="138">
        <f>SUM(H121:H124)</f>
        <v>200</v>
      </c>
      <c r="I120" s="139">
        <f>SUM(I121:I124)</f>
        <v>100</v>
      </c>
      <c r="J120" s="140">
        <f>SUM(J121:J124)</f>
        <v>0</v>
      </c>
      <c r="K120" s="49">
        <f t="shared" si="10"/>
        <v>100</v>
      </c>
    </row>
    <row r="121" spans="1:11" hidden="1" x14ac:dyDescent="0.25">
      <c r="A121" s="141"/>
      <c r="B121" s="128"/>
      <c r="C121" s="129"/>
      <c r="D121" s="142">
        <v>3399</v>
      </c>
      <c r="E121" s="156">
        <v>5139</v>
      </c>
      <c r="F121" s="142"/>
      <c r="G121" s="157" t="s">
        <v>24</v>
      </c>
      <c r="H121" s="144">
        <v>5</v>
      </c>
      <c r="I121" s="145">
        <v>5</v>
      </c>
      <c r="J121" s="135">
        <v>0</v>
      </c>
      <c r="K121" s="59">
        <f t="shared" si="10"/>
        <v>5</v>
      </c>
    </row>
    <row r="122" spans="1:11" hidden="1" x14ac:dyDescent="0.25">
      <c r="A122" s="141"/>
      <c r="B122" s="128"/>
      <c r="C122" s="129"/>
      <c r="D122" s="142">
        <v>3399</v>
      </c>
      <c r="E122" s="156">
        <v>5164</v>
      </c>
      <c r="F122" s="142"/>
      <c r="G122" s="157" t="s">
        <v>42</v>
      </c>
      <c r="H122" s="144">
        <v>50</v>
      </c>
      <c r="I122" s="145">
        <v>25</v>
      </c>
      <c r="J122" s="135">
        <v>0</v>
      </c>
      <c r="K122" s="59">
        <f t="shared" si="10"/>
        <v>25</v>
      </c>
    </row>
    <row r="123" spans="1:11" hidden="1" x14ac:dyDescent="0.25">
      <c r="A123" s="141"/>
      <c r="B123" s="128"/>
      <c r="C123" s="129"/>
      <c r="D123" s="142">
        <v>3399</v>
      </c>
      <c r="E123" s="156">
        <v>5169</v>
      </c>
      <c r="F123" s="142"/>
      <c r="G123" s="157" t="s">
        <v>25</v>
      </c>
      <c r="H123" s="144">
        <v>95</v>
      </c>
      <c r="I123" s="145">
        <v>45</v>
      </c>
      <c r="J123" s="135">
        <v>0</v>
      </c>
      <c r="K123" s="59">
        <f t="shared" si="10"/>
        <v>45</v>
      </c>
    </row>
    <row r="124" spans="1:11" hidden="1" x14ac:dyDescent="0.25">
      <c r="A124" s="141"/>
      <c r="B124" s="128"/>
      <c r="C124" s="129"/>
      <c r="D124" s="142">
        <v>3399</v>
      </c>
      <c r="E124" s="156">
        <v>5175</v>
      </c>
      <c r="F124" s="130"/>
      <c r="G124" s="132" t="s">
        <v>26</v>
      </c>
      <c r="H124" s="144">
        <v>50</v>
      </c>
      <c r="I124" s="145">
        <v>25</v>
      </c>
      <c r="J124" s="135">
        <v>0</v>
      </c>
      <c r="K124" s="59">
        <f t="shared" si="10"/>
        <v>25</v>
      </c>
    </row>
    <row r="125" spans="1:11" x14ac:dyDescent="0.25">
      <c r="A125" s="119" t="s">
        <v>19</v>
      </c>
      <c r="B125" s="120" t="s">
        <v>101</v>
      </c>
      <c r="C125" s="121" t="s">
        <v>21</v>
      </c>
      <c r="D125" s="124" t="s">
        <v>12</v>
      </c>
      <c r="E125" s="123" t="s">
        <v>12</v>
      </c>
      <c r="F125" s="172" t="s">
        <v>12</v>
      </c>
      <c r="G125" s="151" t="s">
        <v>102</v>
      </c>
      <c r="H125" s="138">
        <f>SUM(H126)</f>
        <v>150</v>
      </c>
      <c r="I125" s="139">
        <f>SUM(I126)</f>
        <v>150</v>
      </c>
      <c r="J125" s="140">
        <f>SUM(J126)</f>
        <v>0</v>
      </c>
      <c r="K125" s="49">
        <f t="shared" si="10"/>
        <v>150</v>
      </c>
    </row>
    <row r="126" spans="1:11" hidden="1" x14ac:dyDescent="0.25">
      <c r="A126" s="141"/>
      <c r="B126" s="128"/>
      <c r="C126" s="129"/>
      <c r="D126" s="142">
        <v>6113</v>
      </c>
      <c r="E126" s="156">
        <v>5169</v>
      </c>
      <c r="F126" s="142"/>
      <c r="G126" s="157" t="s">
        <v>25</v>
      </c>
      <c r="H126" s="144">
        <v>150</v>
      </c>
      <c r="I126" s="145">
        <v>150</v>
      </c>
      <c r="J126" s="135">
        <v>0</v>
      </c>
      <c r="K126" s="59">
        <f t="shared" si="10"/>
        <v>150</v>
      </c>
    </row>
    <row r="127" spans="1:11" x14ac:dyDescent="0.25">
      <c r="A127" s="146" t="s">
        <v>19</v>
      </c>
      <c r="B127" s="173" t="s">
        <v>103</v>
      </c>
      <c r="C127" s="174" t="s">
        <v>21</v>
      </c>
      <c r="D127" s="172" t="s">
        <v>12</v>
      </c>
      <c r="E127" s="175" t="s">
        <v>12</v>
      </c>
      <c r="F127" s="172" t="s">
        <v>12</v>
      </c>
      <c r="G127" s="46" t="s">
        <v>104</v>
      </c>
      <c r="H127" s="198">
        <f>SUM(H128)</f>
        <v>950</v>
      </c>
      <c r="I127" s="199">
        <f>SUM(I128)</f>
        <v>950</v>
      </c>
      <c r="J127" s="236">
        <f>SUM(J128)</f>
        <v>0</v>
      </c>
      <c r="K127" s="49">
        <f t="shared" si="10"/>
        <v>950</v>
      </c>
    </row>
    <row r="128" spans="1:11" hidden="1" x14ac:dyDescent="0.25">
      <c r="A128" s="141"/>
      <c r="B128" s="200"/>
      <c r="C128" s="129"/>
      <c r="D128" s="142">
        <v>6113</v>
      </c>
      <c r="E128" s="156">
        <v>5169</v>
      </c>
      <c r="F128" s="142"/>
      <c r="G128" s="157" t="s">
        <v>25</v>
      </c>
      <c r="H128" s="133">
        <v>950</v>
      </c>
      <c r="I128" s="134">
        <v>950</v>
      </c>
      <c r="J128" s="135">
        <v>0</v>
      </c>
      <c r="K128" s="59">
        <f t="shared" si="10"/>
        <v>950</v>
      </c>
    </row>
    <row r="129" spans="1:11" x14ac:dyDescent="0.25">
      <c r="A129" s="119" t="s">
        <v>19</v>
      </c>
      <c r="B129" s="120" t="s">
        <v>105</v>
      </c>
      <c r="C129" s="121" t="s">
        <v>21</v>
      </c>
      <c r="D129" s="124" t="s">
        <v>12</v>
      </c>
      <c r="E129" s="123" t="s">
        <v>12</v>
      </c>
      <c r="F129" s="124" t="s">
        <v>12</v>
      </c>
      <c r="G129" s="46" t="s">
        <v>106</v>
      </c>
      <c r="H129" s="138">
        <f>SUM(H130:H134)</f>
        <v>80</v>
      </c>
      <c r="I129" s="139">
        <f>SUM(I130:I134)</f>
        <v>80</v>
      </c>
      <c r="J129" s="139">
        <f>SUM(J130:J134)</f>
        <v>0</v>
      </c>
      <c r="K129" s="49">
        <f t="shared" si="10"/>
        <v>80</v>
      </c>
    </row>
    <row r="130" spans="1:11" hidden="1" x14ac:dyDescent="0.25">
      <c r="A130" s="119"/>
      <c r="B130" s="120"/>
      <c r="C130" s="121"/>
      <c r="D130" s="142">
        <v>3399</v>
      </c>
      <c r="E130" s="156">
        <v>5021</v>
      </c>
      <c r="F130" s="124"/>
      <c r="G130" s="55" t="s">
        <v>34</v>
      </c>
      <c r="H130" s="144">
        <v>10</v>
      </c>
      <c r="I130" s="145">
        <v>13</v>
      </c>
      <c r="J130" s="135">
        <v>0</v>
      </c>
      <c r="K130" s="59">
        <f t="shared" si="10"/>
        <v>13</v>
      </c>
    </row>
    <row r="131" spans="1:11" hidden="1" x14ac:dyDescent="0.25">
      <c r="A131" s="119"/>
      <c r="B131" s="120"/>
      <c r="C131" s="121"/>
      <c r="D131" s="142">
        <v>3399</v>
      </c>
      <c r="E131" s="156">
        <v>5137</v>
      </c>
      <c r="F131" s="124"/>
      <c r="G131" s="55" t="s">
        <v>23</v>
      </c>
      <c r="H131" s="144">
        <v>4</v>
      </c>
      <c r="I131" s="145">
        <v>4</v>
      </c>
      <c r="J131" s="135">
        <v>0</v>
      </c>
      <c r="K131" s="59">
        <f t="shared" si="10"/>
        <v>4</v>
      </c>
    </row>
    <row r="132" spans="1:11" hidden="1" x14ac:dyDescent="0.25">
      <c r="A132" s="141"/>
      <c r="B132" s="157"/>
      <c r="C132" s="168"/>
      <c r="D132" s="142">
        <v>3399</v>
      </c>
      <c r="E132" s="156">
        <v>5139</v>
      </c>
      <c r="F132" s="142"/>
      <c r="G132" s="157" t="s">
        <v>24</v>
      </c>
      <c r="H132" s="144">
        <v>2</v>
      </c>
      <c r="I132" s="145">
        <v>2</v>
      </c>
      <c r="J132" s="135">
        <v>0</v>
      </c>
      <c r="K132" s="59">
        <f t="shared" si="10"/>
        <v>2</v>
      </c>
    </row>
    <row r="133" spans="1:11" hidden="1" x14ac:dyDescent="0.25">
      <c r="A133" s="141"/>
      <c r="B133" s="157"/>
      <c r="C133" s="168"/>
      <c r="D133" s="142">
        <v>3399</v>
      </c>
      <c r="E133" s="156">
        <v>5164</v>
      </c>
      <c r="F133" s="142"/>
      <c r="G133" s="157" t="s">
        <v>42</v>
      </c>
      <c r="H133" s="144">
        <v>2</v>
      </c>
      <c r="I133" s="145">
        <v>2</v>
      </c>
      <c r="J133" s="135">
        <v>0</v>
      </c>
      <c r="K133" s="59">
        <f t="shared" si="10"/>
        <v>2</v>
      </c>
    </row>
    <row r="134" spans="1:11" hidden="1" x14ac:dyDescent="0.25">
      <c r="A134" s="141"/>
      <c r="B134" s="157"/>
      <c r="C134" s="168"/>
      <c r="D134" s="142">
        <v>3399</v>
      </c>
      <c r="E134" s="156">
        <v>5169</v>
      </c>
      <c r="F134" s="142"/>
      <c r="G134" s="157" t="s">
        <v>25</v>
      </c>
      <c r="H134" s="144">
        <v>62</v>
      </c>
      <c r="I134" s="145">
        <v>59</v>
      </c>
      <c r="J134" s="135">
        <v>0</v>
      </c>
      <c r="K134" s="59">
        <f t="shared" si="10"/>
        <v>59</v>
      </c>
    </row>
    <row r="135" spans="1:11" x14ac:dyDescent="0.25">
      <c r="A135" s="119" t="s">
        <v>19</v>
      </c>
      <c r="B135" s="120" t="s">
        <v>107</v>
      </c>
      <c r="C135" s="121" t="s">
        <v>21</v>
      </c>
      <c r="D135" s="124" t="s">
        <v>12</v>
      </c>
      <c r="E135" s="123" t="s">
        <v>12</v>
      </c>
      <c r="F135" s="124" t="s">
        <v>12</v>
      </c>
      <c r="G135" s="46" t="s">
        <v>108</v>
      </c>
      <c r="H135" s="125">
        <f>SUM(H136:H138)</f>
        <v>80</v>
      </c>
      <c r="I135" s="126">
        <f>SUM(I136:I138)</f>
        <v>80</v>
      </c>
      <c r="J135" s="140">
        <f>SUM(J136:J138)</f>
        <v>0</v>
      </c>
      <c r="K135" s="49">
        <f t="shared" si="10"/>
        <v>80</v>
      </c>
    </row>
    <row r="136" spans="1:11" hidden="1" x14ac:dyDescent="0.25">
      <c r="A136" s="141"/>
      <c r="B136" s="128"/>
      <c r="C136" s="129"/>
      <c r="D136" s="142">
        <v>3900</v>
      </c>
      <c r="E136" s="156">
        <v>5139</v>
      </c>
      <c r="F136" s="142"/>
      <c r="G136" s="157" t="s">
        <v>24</v>
      </c>
      <c r="H136" s="158">
        <v>12</v>
      </c>
      <c r="I136" s="159">
        <v>12</v>
      </c>
      <c r="J136" s="165">
        <v>0</v>
      </c>
      <c r="K136" s="59">
        <f t="shared" si="10"/>
        <v>12</v>
      </c>
    </row>
    <row r="137" spans="1:11" hidden="1" x14ac:dyDescent="0.25">
      <c r="A137" s="141"/>
      <c r="B137" s="128"/>
      <c r="C137" s="129"/>
      <c r="D137" s="142">
        <v>3900</v>
      </c>
      <c r="E137" s="156">
        <v>5164</v>
      </c>
      <c r="F137" s="142"/>
      <c r="G137" s="157" t="s">
        <v>42</v>
      </c>
      <c r="H137" s="158">
        <v>21</v>
      </c>
      <c r="I137" s="159">
        <v>21</v>
      </c>
      <c r="J137" s="135">
        <v>0</v>
      </c>
      <c r="K137" s="59">
        <f t="shared" si="10"/>
        <v>21</v>
      </c>
    </row>
    <row r="138" spans="1:11" hidden="1" x14ac:dyDescent="0.25">
      <c r="A138" s="141"/>
      <c r="B138" s="128"/>
      <c r="C138" s="129"/>
      <c r="D138" s="142">
        <v>3900</v>
      </c>
      <c r="E138" s="156">
        <v>5169</v>
      </c>
      <c r="F138" s="142"/>
      <c r="G138" s="157" t="s">
        <v>25</v>
      </c>
      <c r="H138" s="158">
        <v>47</v>
      </c>
      <c r="I138" s="159">
        <v>47</v>
      </c>
      <c r="J138" s="135">
        <v>0</v>
      </c>
      <c r="K138" s="59">
        <f t="shared" si="10"/>
        <v>47</v>
      </c>
    </row>
    <row r="139" spans="1:11" x14ac:dyDescent="0.25">
      <c r="A139" s="119" t="s">
        <v>19</v>
      </c>
      <c r="B139" s="120" t="s">
        <v>109</v>
      </c>
      <c r="C139" s="121" t="s">
        <v>21</v>
      </c>
      <c r="D139" s="124" t="s">
        <v>12</v>
      </c>
      <c r="E139" s="123" t="s">
        <v>12</v>
      </c>
      <c r="F139" s="124" t="s">
        <v>12</v>
      </c>
      <c r="G139" s="46" t="s">
        <v>110</v>
      </c>
      <c r="H139" s="125">
        <f>SUM(H140:H142)</f>
        <v>90</v>
      </c>
      <c r="I139" s="126">
        <f>SUM(I140:I142)</f>
        <v>90</v>
      </c>
      <c r="J139" s="140">
        <f>SUM(J140:J142)</f>
        <v>0</v>
      </c>
      <c r="K139" s="49">
        <f t="shared" si="10"/>
        <v>90</v>
      </c>
    </row>
    <row r="140" spans="1:11" hidden="1" x14ac:dyDescent="0.25">
      <c r="A140" s="141"/>
      <c r="B140" s="128"/>
      <c r="C140" s="129"/>
      <c r="D140" s="142">
        <v>6113</v>
      </c>
      <c r="E140" s="156">
        <v>5139</v>
      </c>
      <c r="F140" s="142"/>
      <c r="G140" s="157" t="s">
        <v>24</v>
      </c>
      <c r="H140" s="158">
        <v>60</v>
      </c>
      <c r="I140" s="159">
        <v>15</v>
      </c>
      <c r="J140" s="135">
        <v>0</v>
      </c>
      <c r="K140" s="59">
        <f t="shared" si="10"/>
        <v>15</v>
      </c>
    </row>
    <row r="141" spans="1:11" hidden="1" x14ac:dyDescent="0.25">
      <c r="A141" s="141"/>
      <c r="B141" s="128"/>
      <c r="C141" s="129"/>
      <c r="D141" s="142">
        <v>6113</v>
      </c>
      <c r="E141" s="156">
        <v>5164</v>
      </c>
      <c r="F141" s="142"/>
      <c r="G141" s="157" t="s">
        <v>42</v>
      </c>
      <c r="H141" s="158">
        <v>10</v>
      </c>
      <c r="I141" s="159">
        <v>10</v>
      </c>
      <c r="J141" s="135">
        <v>0</v>
      </c>
      <c r="K141" s="59">
        <f t="shared" si="10"/>
        <v>10</v>
      </c>
    </row>
    <row r="142" spans="1:11" hidden="1" x14ac:dyDescent="0.25">
      <c r="A142" s="141"/>
      <c r="B142" s="128"/>
      <c r="C142" s="129"/>
      <c r="D142" s="142">
        <v>6113</v>
      </c>
      <c r="E142" s="156">
        <v>5169</v>
      </c>
      <c r="F142" s="142"/>
      <c r="G142" s="157" t="s">
        <v>25</v>
      </c>
      <c r="H142" s="158">
        <v>20</v>
      </c>
      <c r="I142" s="159">
        <v>65</v>
      </c>
      <c r="J142" s="135">
        <v>0</v>
      </c>
      <c r="K142" s="59">
        <f t="shared" ref="K142:K164" si="11">I142+J142</f>
        <v>65</v>
      </c>
    </row>
    <row r="143" spans="1:11" x14ac:dyDescent="0.25">
      <c r="A143" s="119" t="s">
        <v>19</v>
      </c>
      <c r="B143" s="120" t="s">
        <v>111</v>
      </c>
      <c r="C143" s="121" t="s">
        <v>21</v>
      </c>
      <c r="D143" s="124" t="s">
        <v>12</v>
      </c>
      <c r="E143" s="123" t="s">
        <v>12</v>
      </c>
      <c r="F143" s="124" t="s">
        <v>12</v>
      </c>
      <c r="G143" s="46" t="s">
        <v>112</v>
      </c>
      <c r="H143" s="138">
        <f>SUM(H144)</f>
        <v>120</v>
      </c>
      <c r="I143" s="139">
        <f>SUM(I144)</f>
        <v>120</v>
      </c>
      <c r="J143" s="140">
        <f>SUM(J144:J144)</f>
        <v>0</v>
      </c>
      <c r="K143" s="49">
        <f t="shared" si="11"/>
        <v>120</v>
      </c>
    </row>
    <row r="144" spans="1:11" hidden="1" x14ac:dyDescent="0.25">
      <c r="A144" s="141"/>
      <c r="B144" s="128"/>
      <c r="C144" s="129"/>
      <c r="D144" s="142">
        <v>6172</v>
      </c>
      <c r="E144" s="156">
        <v>5169</v>
      </c>
      <c r="F144" s="142"/>
      <c r="G144" s="157" t="s">
        <v>25</v>
      </c>
      <c r="H144" s="144">
        <v>120</v>
      </c>
      <c r="I144" s="145">
        <v>120</v>
      </c>
      <c r="J144" s="135">
        <v>0</v>
      </c>
      <c r="K144" s="59">
        <f t="shared" si="11"/>
        <v>120</v>
      </c>
    </row>
    <row r="145" spans="1:11" x14ac:dyDescent="0.25">
      <c r="A145" s="119" t="s">
        <v>19</v>
      </c>
      <c r="B145" s="120" t="s">
        <v>113</v>
      </c>
      <c r="C145" s="121" t="s">
        <v>21</v>
      </c>
      <c r="D145" s="124" t="s">
        <v>12</v>
      </c>
      <c r="E145" s="123" t="s">
        <v>12</v>
      </c>
      <c r="F145" s="172" t="s">
        <v>12</v>
      </c>
      <c r="G145" s="46" t="s">
        <v>114</v>
      </c>
      <c r="H145" s="138">
        <f>SUM(H146:H147)</f>
        <v>12.5</v>
      </c>
      <c r="I145" s="139">
        <f>SUM(I146:I147)</f>
        <v>12.5</v>
      </c>
      <c r="J145" s="140">
        <f>SUM(J146:J147)</f>
        <v>0</v>
      </c>
      <c r="K145" s="49">
        <f t="shared" si="11"/>
        <v>12.5</v>
      </c>
    </row>
    <row r="146" spans="1:11" hidden="1" x14ac:dyDescent="0.25">
      <c r="A146" s="141"/>
      <c r="B146" s="128"/>
      <c r="C146" s="129"/>
      <c r="D146" s="142">
        <v>6113</v>
      </c>
      <c r="E146" s="156">
        <v>5169</v>
      </c>
      <c r="F146" s="142"/>
      <c r="G146" s="157" t="s">
        <v>25</v>
      </c>
      <c r="H146" s="144">
        <v>2.5</v>
      </c>
      <c r="I146" s="145">
        <v>2.5</v>
      </c>
      <c r="J146" s="135">
        <v>0</v>
      </c>
      <c r="K146" s="59">
        <f t="shared" si="11"/>
        <v>2.5</v>
      </c>
    </row>
    <row r="147" spans="1:11" hidden="1" x14ac:dyDescent="0.25">
      <c r="A147" s="141"/>
      <c r="B147" s="128"/>
      <c r="C147" s="129"/>
      <c r="D147" s="142">
        <v>6113</v>
      </c>
      <c r="E147" s="156">
        <v>5175</v>
      </c>
      <c r="F147" s="130"/>
      <c r="G147" s="157" t="s">
        <v>26</v>
      </c>
      <c r="H147" s="144">
        <v>10</v>
      </c>
      <c r="I147" s="145">
        <v>10</v>
      </c>
      <c r="J147" s="135">
        <v>0</v>
      </c>
      <c r="K147" s="59">
        <f t="shared" si="11"/>
        <v>10</v>
      </c>
    </row>
    <row r="148" spans="1:11" x14ac:dyDescent="0.25">
      <c r="A148" s="119" t="s">
        <v>19</v>
      </c>
      <c r="B148" s="120" t="s">
        <v>115</v>
      </c>
      <c r="C148" s="121" t="s">
        <v>21</v>
      </c>
      <c r="D148" s="124" t="s">
        <v>12</v>
      </c>
      <c r="E148" s="123" t="s">
        <v>12</v>
      </c>
      <c r="F148" s="172" t="s">
        <v>12</v>
      </c>
      <c r="G148" s="46" t="s">
        <v>116</v>
      </c>
      <c r="H148" s="138">
        <f>SUM(H149:H150)</f>
        <v>30</v>
      </c>
      <c r="I148" s="139">
        <f>SUM(I149:I150)</f>
        <v>30</v>
      </c>
      <c r="J148" s="140">
        <f>SUM(J149:J150)</f>
        <v>0</v>
      </c>
      <c r="K148" s="49">
        <f t="shared" si="11"/>
        <v>30</v>
      </c>
    </row>
    <row r="149" spans="1:11" hidden="1" x14ac:dyDescent="0.25">
      <c r="A149" s="185"/>
      <c r="B149" s="186"/>
      <c r="C149" s="187"/>
      <c r="D149" s="188">
        <v>3900</v>
      </c>
      <c r="E149" s="189">
        <v>5139</v>
      </c>
      <c r="F149" s="142"/>
      <c r="G149" s="190" t="s">
        <v>24</v>
      </c>
      <c r="H149" s="201">
        <v>10</v>
      </c>
      <c r="I149" s="202">
        <v>10</v>
      </c>
      <c r="J149" s="203">
        <v>0</v>
      </c>
      <c r="K149" s="59">
        <f t="shared" si="11"/>
        <v>10</v>
      </c>
    </row>
    <row r="150" spans="1:11" hidden="1" x14ac:dyDescent="0.25">
      <c r="A150" s="185"/>
      <c r="B150" s="128"/>
      <c r="C150" s="129"/>
      <c r="D150" s="142">
        <v>3900</v>
      </c>
      <c r="E150" s="156">
        <v>5169</v>
      </c>
      <c r="F150" s="142"/>
      <c r="G150" s="171" t="s">
        <v>25</v>
      </c>
      <c r="H150" s="144">
        <v>20</v>
      </c>
      <c r="I150" s="145">
        <v>20</v>
      </c>
      <c r="J150" s="135">
        <v>0</v>
      </c>
      <c r="K150" s="59">
        <f t="shared" si="11"/>
        <v>20</v>
      </c>
    </row>
    <row r="151" spans="1:11" x14ac:dyDescent="0.25">
      <c r="A151" s="119" t="s">
        <v>19</v>
      </c>
      <c r="B151" s="204" t="s">
        <v>117</v>
      </c>
      <c r="C151" s="205" t="s">
        <v>21</v>
      </c>
      <c r="D151" s="124" t="s">
        <v>12</v>
      </c>
      <c r="E151" s="123" t="s">
        <v>12</v>
      </c>
      <c r="F151" s="172" t="s">
        <v>12</v>
      </c>
      <c r="G151" s="46" t="s">
        <v>118</v>
      </c>
      <c r="H151" s="138">
        <f>SUM(H152)</f>
        <v>500</v>
      </c>
      <c r="I151" s="139">
        <f t="shared" ref="I151:J151" si="12">SUM(I152)</f>
        <v>540</v>
      </c>
      <c r="J151" s="139">
        <f t="shared" si="12"/>
        <v>50</v>
      </c>
      <c r="K151" s="49">
        <f t="shared" si="11"/>
        <v>590</v>
      </c>
    </row>
    <row r="152" spans="1:11" x14ac:dyDescent="0.25">
      <c r="A152" s="206"/>
      <c r="B152" s="207"/>
      <c r="C152" s="208"/>
      <c r="D152" s="209">
        <v>3900</v>
      </c>
      <c r="E152" s="209">
        <v>5139</v>
      </c>
      <c r="F152" s="142"/>
      <c r="G152" s="210" t="s">
        <v>24</v>
      </c>
      <c r="H152" s="144">
        <v>500</v>
      </c>
      <c r="I152" s="211">
        <v>540</v>
      </c>
      <c r="J152" s="212">
        <v>50</v>
      </c>
      <c r="K152" s="59">
        <f t="shared" si="11"/>
        <v>590</v>
      </c>
    </row>
    <row r="153" spans="1:11" x14ac:dyDescent="0.25">
      <c r="A153" s="119" t="s">
        <v>19</v>
      </c>
      <c r="B153" s="204" t="s">
        <v>119</v>
      </c>
      <c r="C153" s="205" t="s">
        <v>21</v>
      </c>
      <c r="D153" s="124" t="s">
        <v>12</v>
      </c>
      <c r="E153" s="123" t="s">
        <v>12</v>
      </c>
      <c r="F153" s="124" t="s">
        <v>12</v>
      </c>
      <c r="G153" s="46" t="s">
        <v>120</v>
      </c>
      <c r="H153" s="138">
        <f>SUM(H154:H155)</f>
        <v>40</v>
      </c>
      <c r="I153" s="139">
        <f t="shared" ref="I153:J153" si="13">SUM(I154:I155)</f>
        <v>40</v>
      </c>
      <c r="J153" s="139">
        <f t="shared" si="13"/>
        <v>0</v>
      </c>
      <c r="K153" s="49">
        <f t="shared" si="11"/>
        <v>40</v>
      </c>
    </row>
    <row r="154" spans="1:11" hidden="1" x14ac:dyDescent="0.25">
      <c r="A154" s="206"/>
      <c r="B154" s="213"/>
      <c r="C154" s="214"/>
      <c r="D154" s="215">
        <v>6113</v>
      </c>
      <c r="E154" s="216">
        <v>5139</v>
      </c>
      <c r="F154" s="142"/>
      <c r="G154" s="217" t="s">
        <v>24</v>
      </c>
      <c r="H154" s="144">
        <v>15</v>
      </c>
      <c r="I154" s="211">
        <v>15</v>
      </c>
      <c r="J154" s="212">
        <v>0</v>
      </c>
      <c r="K154" s="59">
        <f t="shared" si="11"/>
        <v>15</v>
      </c>
    </row>
    <row r="155" spans="1:11" hidden="1" x14ac:dyDescent="0.25">
      <c r="A155" s="218"/>
      <c r="B155" s="207"/>
      <c r="C155" s="208"/>
      <c r="D155" s="215">
        <v>6113</v>
      </c>
      <c r="E155" s="219">
        <v>5169</v>
      </c>
      <c r="F155" s="142"/>
      <c r="G155" s="220" t="s">
        <v>25</v>
      </c>
      <c r="H155" s="144">
        <v>25</v>
      </c>
      <c r="I155" s="211">
        <v>25</v>
      </c>
      <c r="J155" s="212">
        <v>0</v>
      </c>
      <c r="K155" s="59">
        <f t="shared" si="11"/>
        <v>25</v>
      </c>
    </row>
    <row r="156" spans="1:11" x14ac:dyDescent="0.25">
      <c r="A156" s="119" t="s">
        <v>19</v>
      </c>
      <c r="B156" s="204" t="s">
        <v>121</v>
      </c>
      <c r="C156" s="205" t="s">
        <v>21</v>
      </c>
      <c r="D156" s="172" t="s">
        <v>12</v>
      </c>
      <c r="E156" s="175" t="s">
        <v>12</v>
      </c>
      <c r="F156" s="172" t="s">
        <v>12</v>
      </c>
      <c r="G156" s="46" t="s">
        <v>122</v>
      </c>
      <c r="H156" s="138">
        <f>SUM(H157:H159)</f>
        <v>50</v>
      </c>
      <c r="I156" s="139">
        <f t="shared" ref="I156:J156" si="14">SUM(I157:I159)</f>
        <v>100</v>
      </c>
      <c r="J156" s="139">
        <f t="shared" si="14"/>
        <v>0</v>
      </c>
      <c r="K156" s="49">
        <f t="shared" si="11"/>
        <v>100</v>
      </c>
    </row>
    <row r="157" spans="1:11" hidden="1" x14ac:dyDescent="0.25">
      <c r="A157" s="206"/>
      <c r="B157" s="213"/>
      <c r="C157" s="214"/>
      <c r="D157" s="215">
        <v>3900</v>
      </c>
      <c r="E157" s="216">
        <v>5139</v>
      </c>
      <c r="F157" s="130"/>
      <c r="G157" s="217" t="s">
        <v>24</v>
      </c>
      <c r="H157" s="144">
        <v>10</v>
      </c>
      <c r="I157" s="211">
        <v>10</v>
      </c>
      <c r="J157" s="212">
        <v>0</v>
      </c>
      <c r="K157" s="59">
        <f t="shared" si="11"/>
        <v>10</v>
      </c>
    </row>
    <row r="158" spans="1:11" hidden="1" x14ac:dyDescent="0.25">
      <c r="A158" s="218"/>
      <c r="B158" s="207"/>
      <c r="C158" s="208"/>
      <c r="D158" s="209">
        <v>3900</v>
      </c>
      <c r="E158" s="221">
        <v>5169</v>
      </c>
      <c r="F158" s="130"/>
      <c r="G158" s="210" t="s">
        <v>25</v>
      </c>
      <c r="H158" s="144">
        <v>30</v>
      </c>
      <c r="I158" s="211">
        <v>80</v>
      </c>
      <c r="J158" s="212">
        <v>0</v>
      </c>
      <c r="K158" s="59">
        <f t="shared" si="11"/>
        <v>80</v>
      </c>
    </row>
    <row r="159" spans="1:11" hidden="1" x14ac:dyDescent="0.25">
      <c r="A159" s="218"/>
      <c r="B159" s="207"/>
      <c r="C159" s="208"/>
      <c r="D159" s="209">
        <v>3900</v>
      </c>
      <c r="E159" s="221">
        <v>5175</v>
      </c>
      <c r="F159" s="130"/>
      <c r="G159" s="210" t="s">
        <v>26</v>
      </c>
      <c r="H159" s="144">
        <v>10</v>
      </c>
      <c r="I159" s="211">
        <v>10</v>
      </c>
      <c r="J159" s="212">
        <v>0</v>
      </c>
      <c r="K159" s="59">
        <f t="shared" si="11"/>
        <v>10</v>
      </c>
    </row>
    <row r="160" spans="1:11" x14ac:dyDescent="0.25">
      <c r="A160" s="119" t="s">
        <v>19</v>
      </c>
      <c r="B160" s="204" t="s">
        <v>123</v>
      </c>
      <c r="C160" s="205" t="s">
        <v>21</v>
      </c>
      <c r="D160" s="172" t="s">
        <v>12</v>
      </c>
      <c r="E160" s="175" t="s">
        <v>12</v>
      </c>
      <c r="F160" s="172" t="s">
        <v>12</v>
      </c>
      <c r="G160" s="46" t="s">
        <v>124</v>
      </c>
      <c r="H160" s="138">
        <f>SUM(H161)</f>
        <v>50</v>
      </c>
      <c r="I160" s="139">
        <f t="shared" ref="I160:J160" si="15">SUM(I161)</f>
        <v>50</v>
      </c>
      <c r="J160" s="139">
        <f t="shared" si="15"/>
        <v>0</v>
      </c>
      <c r="K160" s="49">
        <f t="shared" si="11"/>
        <v>50</v>
      </c>
    </row>
    <row r="161" spans="1:11" hidden="1" x14ac:dyDescent="0.25">
      <c r="A161" s="206"/>
      <c r="B161" s="213"/>
      <c r="C161" s="214"/>
      <c r="D161" s="215">
        <v>3900</v>
      </c>
      <c r="E161" s="219">
        <v>5169</v>
      </c>
      <c r="F161" s="130"/>
      <c r="G161" s="220" t="s">
        <v>25</v>
      </c>
      <c r="H161" s="144">
        <v>50</v>
      </c>
      <c r="I161" s="211">
        <v>50</v>
      </c>
      <c r="J161" s="212">
        <v>0</v>
      </c>
      <c r="K161" s="59">
        <f t="shared" si="11"/>
        <v>50</v>
      </c>
    </row>
    <row r="162" spans="1:11" x14ac:dyDescent="0.25">
      <c r="A162" s="119" t="s">
        <v>19</v>
      </c>
      <c r="B162" s="204" t="s">
        <v>125</v>
      </c>
      <c r="C162" s="205" t="s">
        <v>21</v>
      </c>
      <c r="D162" s="172" t="s">
        <v>12</v>
      </c>
      <c r="E162" s="175" t="s">
        <v>12</v>
      </c>
      <c r="F162" s="172" t="s">
        <v>12</v>
      </c>
      <c r="G162" s="46" t="s">
        <v>126</v>
      </c>
      <c r="H162" s="138">
        <f>SUM(H163:H164)</f>
        <v>100</v>
      </c>
      <c r="I162" s="139">
        <f t="shared" ref="I162:J162" si="16">SUM(I163:I164)</f>
        <v>160</v>
      </c>
      <c r="J162" s="139">
        <f t="shared" si="16"/>
        <v>0</v>
      </c>
      <c r="K162" s="49">
        <f t="shared" si="11"/>
        <v>160</v>
      </c>
    </row>
    <row r="163" spans="1:11" hidden="1" x14ac:dyDescent="0.25">
      <c r="A163" s="222"/>
      <c r="B163" s="223"/>
      <c r="C163" s="224"/>
      <c r="D163" s="215">
        <v>6113</v>
      </c>
      <c r="E163" s="216">
        <v>5139</v>
      </c>
      <c r="F163" s="130"/>
      <c r="G163" s="217" t="s">
        <v>24</v>
      </c>
      <c r="H163" s="144">
        <v>40</v>
      </c>
      <c r="I163" s="211">
        <v>70</v>
      </c>
      <c r="J163" s="212">
        <v>0</v>
      </c>
      <c r="K163" s="59">
        <f t="shared" si="11"/>
        <v>70</v>
      </c>
    </row>
    <row r="164" spans="1:11" ht="15.75" hidden="1" thickBot="1" x14ac:dyDescent="0.3">
      <c r="A164" s="225"/>
      <c r="B164" s="226"/>
      <c r="C164" s="227"/>
      <c r="D164" s="228">
        <v>6113</v>
      </c>
      <c r="E164" s="229">
        <v>5169</v>
      </c>
      <c r="F164" s="230"/>
      <c r="G164" s="231" t="s">
        <v>25</v>
      </c>
      <c r="H164" s="232">
        <v>60</v>
      </c>
      <c r="I164" s="233">
        <v>90</v>
      </c>
      <c r="J164" s="234">
        <v>0</v>
      </c>
      <c r="K164" s="235">
        <f t="shared" si="11"/>
        <v>90</v>
      </c>
    </row>
  </sheetData>
  <mergeCells count="8">
    <mergeCell ref="B11:C11"/>
    <mergeCell ref="B62:C62"/>
    <mergeCell ref="A1:K1"/>
    <mergeCell ref="A2:K2"/>
    <mergeCell ref="A3:K3"/>
    <mergeCell ref="B6:C6"/>
    <mergeCell ref="B7:C7"/>
    <mergeCell ref="B8:C8"/>
  </mergeCells>
  <conditionalFormatting sqref="A115:F115 A116:G120 A54:K54 A7:K7 A9:J10 H115:K120 A11:K52 G55 A56:G57 H56:K61 A123:K144 A148:F163 H148:K163 A62:K103 A106:K114">
    <cfRule type="expression" dxfId="37" priority="18">
      <formula>$J7&lt;&gt;0</formula>
    </cfRule>
  </conditionalFormatting>
  <conditionalFormatting sqref="G115">
    <cfRule type="expression" dxfId="35" priority="17">
      <formula>$J115&lt;&gt;0</formula>
    </cfRule>
  </conditionalFormatting>
  <conditionalFormatting sqref="A53:K53">
    <cfRule type="expression" dxfId="33" priority="16">
      <formula>$J53&lt;&gt;0</formula>
    </cfRule>
  </conditionalFormatting>
  <conditionalFormatting sqref="A59:G61 A58:C58">
    <cfRule type="expression" dxfId="31" priority="15">
      <formula>$J58&lt;&gt;0</formula>
    </cfRule>
  </conditionalFormatting>
  <conditionalFormatting sqref="A55:K55">
    <cfRule type="expression" dxfId="29" priority="14">
      <formula>$J55&lt;&gt;0</formula>
    </cfRule>
  </conditionalFormatting>
  <conditionalFormatting sqref="A121:K122">
    <cfRule type="expression" dxfId="27" priority="13">
      <formula>$J121&lt;&gt;0</formula>
    </cfRule>
  </conditionalFormatting>
  <conditionalFormatting sqref="A145:F145 H145:K145">
    <cfRule type="expression" dxfId="25" priority="12">
      <formula>$J145&lt;&gt;0</formula>
    </cfRule>
  </conditionalFormatting>
  <conditionalFormatting sqref="A146:K147">
    <cfRule type="expression" dxfId="23" priority="11">
      <formula>$J146&lt;&gt;0</formula>
    </cfRule>
  </conditionalFormatting>
  <conditionalFormatting sqref="G145">
    <cfRule type="expression" dxfId="21" priority="10">
      <formula>$J145&lt;&gt;0</formula>
    </cfRule>
  </conditionalFormatting>
  <conditionalFormatting sqref="G148:G163">
    <cfRule type="expression" dxfId="19" priority="9">
      <formula>$J148&lt;&gt;0</formula>
    </cfRule>
  </conditionalFormatting>
  <conditionalFormatting sqref="A104:K105">
    <cfRule type="expression" dxfId="17" priority="8">
      <formula>$J104&lt;&gt;0</formula>
    </cfRule>
  </conditionalFormatting>
  <conditionalFormatting sqref="G53">
    <cfRule type="expression" dxfId="15" priority="7">
      <formula>$J53&lt;&gt;0</formula>
    </cfRule>
  </conditionalFormatting>
  <conditionalFormatting sqref="G53">
    <cfRule type="expression" dxfId="13" priority="6">
      <formula>$J53&lt;&gt;0</formula>
    </cfRule>
  </conditionalFormatting>
  <conditionalFormatting sqref="A8:J8">
    <cfRule type="expression" dxfId="11" priority="5">
      <formula>$J8&lt;&gt;0</formula>
    </cfRule>
  </conditionalFormatting>
  <conditionalFormatting sqref="K9:K10">
    <cfRule type="expression" dxfId="9" priority="4">
      <formula>$J9&lt;&gt;0</formula>
    </cfRule>
  </conditionalFormatting>
  <conditionalFormatting sqref="K8">
    <cfRule type="expression" dxfId="7" priority="3">
      <formula>$J8&lt;&gt;0</formula>
    </cfRule>
  </conditionalFormatting>
  <conditionalFormatting sqref="D58:G58">
    <cfRule type="expression" dxfId="5" priority="19">
      <formula>#REF!&lt;&gt;0</formula>
    </cfRule>
  </conditionalFormatting>
  <conditionalFormatting sqref="A164:F164 H164:K164">
    <cfRule type="expression" dxfId="3" priority="2">
      <formula>$J164&lt;&gt;0</formula>
    </cfRule>
  </conditionalFormatting>
  <conditionalFormatting sqref="G164">
    <cfRule type="expression" dxfId="1" priority="1">
      <formula>$J164&lt;&gt;0</formula>
    </cfRule>
  </conditionalFormatting>
  <hyperlinks>
    <hyperlink ref="G63" location="'025000'!A1" display="Propagační předměty"/>
    <hyperlink ref="G65" location="'025200'!A1" display="Monitoring"/>
    <hyperlink ref="G67" location="'025201'!A1" display="Média, PR, infotisk"/>
    <hyperlink ref="G69" location="'025202'!A1" display="TV výstupy"/>
    <hyperlink ref="G71" location="'025203'!A1" display="Mediální prezentace LK - TV"/>
    <hyperlink ref="G73" location="'025204'!A1" display="RCL"/>
    <hyperlink ref="G75" location="'025205'!A1" display="Tištěná inzerce LK"/>
    <hyperlink ref="G78" location="'025206'!A1" display="Internetová prezentace LK"/>
    <hyperlink ref="G80" location="'025300'!A1" display="Kalendáře"/>
    <hyperlink ref="G83" location="'025400'!A1" display="Infografika"/>
    <hyperlink ref="G85" location="'025500'!A1" display="Ostatní akce"/>
    <hyperlink ref="G91" location="'025600'!A1" display="Magazín LK"/>
    <hyperlink ref="G94" location="'025700'!A1" display="Marketingová podpora regionálních výrobců"/>
    <hyperlink ref="G98" location="'025800'!A1" display="Partnerství St. Gallen"/>
    <hyperlink ref="G110" location="'026200'!A1" display="Krajské slavnosti 2014"/>
    <hyperlink ref="G120" location="'026700'!A1" display="Prezentační akce kraje v Bruselu"/>
    <hyperlink ref="G125" location="'026900'!A1" display="Grafický manuál"/>
    <hyperlink ref="G127" location="'027500'!A1" display="Zastoupení LK v Bruselu"/>
    <hyperlink ref="G129" location="'027600'!A1" display="Slavnostní večer k 28. 10. (Pocty hejtmana LK)"/>
    <hyperlink ref="G135" location="'027700'!A1" display="Den otevřených dveří LK"/>
    <hyperlink ref="G139" location="'027900'!A1" display="Dny hejtmana 2014"/>
    <hyperlink ref="G143" location="'028000'!A1" display="Výroční zpráva LK"/>
    <hyperlink ref="G148" location="'028200'!A1" display="Kreativní park u Oblastní galerie Liberec (Lázně)"/>
    <hyperlink ref="G115" location="'026600'!A1" display="Organizační zajištění návštěvy prezidenta republiky"/>
    <hyperlink ref="G145" location="'028100'!A1" display="Tripartita - pakt zaměstnanosti"/>
    <hyperlink ref="G106" location="'026100'!A1" display="Hejtmanský ples"/>
    <hyperlink ref="G104" location="'025800'!A1" display="Partnerství St. Gallen"/>
    <hyperlink ref="G12" location="'018100'!A1" display="Prevence pro krizové stavy a cvičení krizového štábu"/>
    <hyperlink ref="G17" location="'018200'!A1" display="Činnost a vybavení krizového štábu"/>
    <hyperlink ref="G24" location="'018201'!A1" display="Provozní náklady chráněného pracoviště Česká Lípa"/>
    <hyperlink ref="G35" location="'018300'!A1" display="Opatření pro krizové stavy, školení obcí, jednání BRK"/>
    <hyperlink ref="G40" location="'018400'!A1" display="Příprava hospodářských opatření pro krizové situace"/>
    <hyperlink ref="G42" location="'018700'!A1" display="Prevence kriminality v LK"/>
    <hyperlink ref="G47" location="'018900'!A1" display="Sběr dat a zpracování podkladů pro dílčí krizové plány"/>
    <hyperlink ref="G49" location="'018901'!A1" display="Datové spojení IZS - provoz"/>
    <hyperlink ref="G51" location="'019100'!A1" display="Zajištění úkolů v oblasti utajovaných informací"/>
    <hyperlink ref="G53" location="'019300'!A1" display="Úpravy a rozšíření SW pořízeného v rámci projektu č. 10098187"/>
    <hyperlink ref="G55" location="'019400'!A1" display="Zásahové vozidlo pro mobilní řízení krizových situací"/>
    <hyperlink ref="G151" location="'028300'!A1" display="Kufříky pro prvňáky"/>
    <hyperlink ref="G153" location="'028400'!A1" display="Brožura Rok vlády"/>
    <hyperlink ref="G156" location="'028500'!A1" display="Memoriál záchranářů z Manhattanu"/>
    <hyperlink ref="G160" location="'028600'!A1" display="Manažer roku"/>
    <hyperlink ref="G162" location="'028700'!A1" display="Grafické práce, tisky, výlepy"/>
  </hyperlinks>
  <pageMargins left="0.70866141732283472" right="0.70866141732283472" top="0.74803149606299213" bottom="0.74803149606299213" header="0.31496062992125984" footer="0.31496062992125984"/>
  <pageSetup paperSize="9" scale="80" orientation="portrait" horizontalDpi="0" verticalDpi="0" r:id="rId1"/>
  <ignoredErrors>
    <ignoredError sqref="B12:C16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Bilance PaV</vt:lpstr>
      <vt:lpstr>ZR-RO 225-16</vt:lpstr>
      <vt:lpstr>List2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2016-07-11T13:21:50Z</dcterms:modified>
</cp:coreProperties>
</file>