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5480" windowHeight="9510" activeTab="1"/>
  </bookViews>
  <sheets>
    <sheet name="Bilance PaV" sheetId="1" r:id="rId1"/>
    <sheet name="917 05 " sheetId="2" r:id="rId2"/>
  </sheets>
  <definedNames>
    <definedName name="_xlnm.Print_Area" localSheetId="1">'917 05 '!$B$1:$K$180</definedName>
    <definedName name="_xlnm.Print_Area" localSheetId="0">'Bilance PaV'!#REF!</definedName>
  </definedNames>
  <calcPr fullCalcOnLoad="1"/>
</workbook>
</file>

<file path=xl/sharedStrings.xml><?xml version="1.0" encoding="utf-8"?>
<sst xmlns="http://schemas.openxmlformats.org/spreadsheetml/2006/main" count="532" uniqueCount="311">
  <si>
    <t>pol.</t>
  </si>
  <si>
    <t>uk.</t>
  </si>
  <si>
    <t>č.a.</t>
  </si>
  <si>
    <t>§</t>
  </si>
  <si>
    <t>x</t>
  </si>
  <si>
    <t>0000</t>
  </si>
  <si>
    <t>ROZPIS ROZPOČTU LIBERECKÉHO KRAJE 2016</t>
  </si>
  <si>
    <t>91705 - T R A N S F E R Y</t>
  </si>
  <si>
    <t>Výdajový limit resortu v kapitole</t>
  </si>
  <si>
    <t>0570001</t>
  </si>
  <si>
    <t>Protidrogová politika</t>
  </si>
  <si>
    <t>neinvestiční transfery spolkům</t>
  </si>
  <si>
    <t>0580004</t>
  </si>
  <si>
    <t>Potravinová banka</t>
  </si>
  <si>
    <t>0580006</t>
  </si>
  <si>
    <t>Euroklíč</t>
  </si>
  <si>
    <t>0570007</t>
  </si>
  <si>
    <t>Podpora ojedinělých projektů zaměřených na řešení naléhavých potřeb financování v sociální oblasti Libereckého kraje</t>
  </si>
  <si>
    <t xml:space="preserve">Financování sociálních služeb z prostředků LK </t>
  </si>
  <si>
    <t>nespecifikované rezervy</t>
  </si>
  <si>
    <t>xxxxxxx</t>
  </si>
  <si>
    <t>xxxx</t>
  </si>
  <si>
    <t>ÚZ</t>
  </si>
  <si>
    <t>Financování soc. služeb z rozpočtu LK z prostředků MPSV</t>
  </si>
  <si>
    <t>UR I. 2016</t>
  </si>
  <si>
    <t>Zdrojová část rozpočtu LK 2016</t>
  </si>
  <si>
    <t>v tis. Kč</t>
  </si>
  <si>
    <t>ukazatel</t>
  </si>
  <si>
    <t xml:space="preserve">pol. 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</si>
  <si>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</si>
  <si>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</si>
  <si>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</si>
  <si>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</si>
  <si>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</si>
  <si>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</si>
  <si>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</si>
  <si>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</si>
  <si>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</si>
  <si>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</si>
  <si>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</si>
  <si>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>411x</t>
  </si>
  <si>
    <t xml:space="preserve">   zákon o st.rozpočtu</t>
  </si>
  <si>
    <t>4112</t>
  </si>
  <si>
    <t>415x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</si>
  <si>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</si>
  <si>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421x</t>
  </si>
  <si>
    <t>P ř í j m y   celkem</t>
  </si>
  <si>
    <t>1-4xxx</t>
  </si>
  <si>
    <t>C/ F i n a n c o v á n í</t>
  </si>
  <si>
    <t>8xxx</t>
  </si>
  <si>
    <t>1. Zapojení fondů z r. 2015</t>
  </si>
  <si>
    <t>8115</t>
  </si>
  <si>
    <t>2. Zapojení  zákl.běžného účtu z r. 2015</t>
  </si>
  <si>
    <t xml:space="preserve">Z d r o j e  L K   c e l k e m </t>
  </si>
  <si>
    <t>Výdajová část rozpočtu LK 2016</t>
  </si>
  <si>
    <t xml:space="preserve">     ukazatel</t>
  </si>
  <si>
    <t>Kap.910-zastupitelstvo</t>
  </si>
  <si>
    <t>5xxx</t>
  </si>
  <si>
    <t>Kap.911-krajský úřad</t>
  </si>
  <si>
    <t>Kap.912-účelové příspěvky PO</t>
  </si>
  <si>
    <t>5-6xxx</t>
  </si>
  <si>
    <t>Kap.913-příspěvkové organizace</t>
  </si>
  <si>
    <t>Kap.914-působnosti</t>
  </si>
  <si>
    <t>Kap.916-úč.neinv.dot.-škol.</t>
  </si>
  <si>
    <t>Kap.917-transfery</t>
  </si>
  <si>
    <t>Kap.919-Pokladní správa</t>
  </si>
  <si>
    <t>Kap.920-kapitálové výdaje</t>
  </si>
  <si>
    <t>6xxx</t>
  </si>
  <si>
    <t>Kap.921-úč.invest.dotace-škol.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</si>
  <si>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</si>
  <si>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</si>
  <si>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</si>
  <si>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</si>
  <si>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</si>
  <si>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</si>
  <si>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</si>
  <si>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 xml:space="preserve">V ý d a je   c e l k e m </t>
  </si>
  <si>
    <t xml:space="preserve">   resort. účelové dotace (ze SR, st.fondů)</t>
  </si>
  <si>
    <t xml:space="preserve">   dotace od regionální rady</t>
  </si>
  <si>
    <t xml:space="preserve">   dotace ze zahraničí</t>
  </si>
  <si>
    <t xml:space="preserve">  dotace od obcí</t>
  </si>
  <si>
    <t xml:space="preserve">    dotace od regionální rady</t>
  </si>
  <si>
    <t>UR II. 2016</t>
  </si>
  <si>
    <t>SU</t>
  </si>
  <si>
    <t>DU</t>
  </si>
  <si>
    <t>UR I.  2016</t>
  </si>
  <si>
    <t>UR II.  2016</t>
  </si>
  <si>
    <t>42xx</t>
  </si>
  <si>
    <t>423x</t>
  </si>
  <si>
    <t>3. úvěr</t>
  </si>
  <si>
    <t>4. uhrazené splátky dlouhod.půjč.</t>
  </si>
  <si>
    <t>05 - Odbor sociálních věcí</t>
  </si>
  <si>
    <r>
      <t xml:space="preserve">       </t>
    </r>
    <r>
      <rPr>
        <b/>
        <sz val="12"/>
        <rFont val="Arial CE"/>
        <family val="0"/>
      </rPr>
      <t xml:space="preserve"> Kapitola 917 05 - TRANSFERY</t>
    </r>
  </si>
  <si>
    <t>0580001</t>
  </si>
  <si>
    <t>Advaita, zapsaný ústav-protidrogové programy</t>
  </si>
  <si>
    <t>ostatní neinvestiční transfery neziskovým a podobným organizacím</t>
  </si>
  <si>
    <t>0580002</t>
  </si>
  <si>
    <t>Most k naději,spolek-protidrogové programy</t>
  </si>
  <si>
    <t>0580003</t>
  </si>
  <si>
    <t>Laxus o.s., spolek-protidrogové programy</t>
  </si>
  <si>
    <t>0570005</t>
  </si>
  <si>
    <t>Zařízení okamžité pomoci</t>
  </si>
  <si>
    <t>Hvězdička při SANREPO, o.p.s.</t>
  </si>
  <si>
    <t>Paprsek při Dětském centru SLUNÍČKO Liberec, p.o.</t>
  </si>
  <si>
    <t>Fond ohrožených dětí - Klokánek</t>
  </si>
  <si>
    <t>0580008</t>
  </si>
  <si>
    <t>Slunce všem - příspěvek na přístavbu odl. služeb</t>
  </si>
  <si>
    <t>investiční transfery spolkům</t>
  </si>
  <si>
    <t>0580009</t>
  </si>
  <si>
    <t>Festival národnostních menšin</t>
  </si>
  <si>
    <t>0570091</t>
  </si>
  <si>
    <t>SAREMA LIBEREC s.r.o.</t>
  </si>
  <si>
    <t>neinvestiční transfery nefinančním podnikatelským subjektům</t>
  </si>
  <si>
    <t>Domov U Spasitele, středisko Diakonie a misie Církve čsh</t>
  </si>
  <si>
    <t>Domov U Spasitele, středisko DM CČSH - reg.č. 3988103</t>
  </si>
  <si>
    <t>0570093</t>
  </si>
  <si>
    <t>0570094</t>
  </si>
  <si>
    <t>917 05 - Transfery</t>
  </si>
  <si>
    <t xml:space="preserve">ZR-RO             č. 240/16 </t>
  </si>
  <si>
    <t>0570015</t>
  </si>
  <si>
    <t>Déčko Liberec z. s.</t>
  </si>
  <si>
    <t>Občanská poradna - reg. č. 9813481</t>
  </si>
  <si>
    <t>0570016</t>
  </si>
  <si>
    <t>ADVAITA, z. ú.</t>
  </si>
  <si>
    <t>Centrum ambul.csl. - doléčovací program - reg. č. 4142726</t>
  </si>
  <si>
    <t>Centrum ambul.sl. - program ambul. poradenství - reg. č .6552817</t>
  </si>
  <si>
    <t>0570018</t>
  </si>
  <si>
    <t>Bílý kruh bezpečí, z. s.</t>
  </si>
  <si>
    <t>Poradna Bílého kruhu bezpečí, z. s., Liberec - reg. č. 9015328</t>
  </si>
  <si>
    <t>0570020</t>
  </si>
  <si>
    <t>CENTRUM PRO ZDRAVOTNĚ POSTIŽENÉ Lib. kraje, o. p. s.</t>
  </si>
  <si>
    <t>Odlehčovací služby Česká Lípa - reg. č. 1656576</t>
  </si>
  <si>
    <t>Odlehčovací služby Liberec - reg. č. 2164863</t>
  </si>
  <si>
    <t>Tlumočnické služby Liberecký kraj - reg. č. 2453453</t>
  </si>
  <si>
    <t>Osobní asistence Semily - reg. č. 3852372</t>
  </si>
  <si>
    <t>Odlehčovací služby Jablonec nad Nisou - reg. č. 5362299</t>
  </si>
  <si>
    <t>Odlehčovací služby Semily - reg. č. 6806376</t>
  </si>
  <si>
    <t>Osobní asistence Jablonec nad Nisou - reg. č. 7135154</t>
  </si>
  <si>
    <t>Osobní asistence Česká Lípa - reg. č. 7559709</t>
  </si>
  <si>
    <t>Osobní asistence Liberec - reg. č. 9349276</t>
  </si>
  <si>
    <t>0570022</t>
  </si>
  <si>
    <t>Člověk v tísni, o. p. s.</t>
  </si>
  <si>
    <t>NZDM V kleci - reg. č. 5235056</t>
  </si>
  <si>
    <t>Terénní programy pobočka Liberec - reg. č. 5713240</t>
  </si>
  <si>
    <t>Odborné sociální poradenství - reg. č. 6719009</t>
  </si>
  <si>
    <t>0570024</t>
  </si>
  <si>
    <t>Diakonie Beránek z.s.</t>
  </si>
  <si>
    <t>Diakonie Beránek o.s. - reg. č. 5231429</t>
  </si>
  <si>
    <t>0570025</t>
  </si>
  <si>
    <t>Diakonie ČCE - středisko v Jablonci nad Nisou</t>
  </si>
  <si>
    <t>NZDM Kruháč - reg. č. 3428319</t>
  </si>
  <si>
    <t>Pečovatelská služba - reg. č. 5741111</t>
  </si>
  <si>
    <t>SAS pro rodiny s dětmi - reg. č. 7080749</t>
  </si>
  <si>
    <t>0570026</t>
  </si>
  <si>
    <t>DIAKONIE DUBÁ z.s.</t>
  </si>
  <si>
    <t>Centrum sociální rehabilitace - reg. č. 1372957</t>
  </si>
  <si>
    <t>0570028</t>
  </si>
  <si>
    <t>Společnost Dolmen, z. ú.</t>
  </si>
  <si>
    <t>Dolmen,o.p.s. Agentura pro chr. bydlení - reg. č. 4353078</t>
  </si>
  <si>
    <t>Dolmen,o.p.s. Agentura pro chr. bydlení - reg. č. 5227172</t>
  </si>
  <si>
    <t>0570034</t>
  </si>
  <si>
    <t>FOKUS Turnov, z. s.</t>
  </si>
  <si>
    <t>FOKUS Turnov - reg. č. 4661168</t>
  </si>
  <si>
    <t>FOKUS Turnov - reg. č. 7471836</t>
  </si>
  <si>
    <t>FOKUS Turnov - reg. č. 9314906</t>
  </si>
  <si>
    <t>0570035</t>
  </si>
  <si>
    <t>Hospicová péče sv. Zdislavy, o.p.s.</t>
  </si>
  <si>
    <t>Hospicová péče sv.Zdislavy, o.p.s. - reg. č. 4343228</t>
  </si>
  <si>
    <t>Hospicová péče sv.Zdislavy,o.p.s - reg. č. 9543067</t>
  </si>
  <si>
    <t>0570038</t>
  </si>
  <si>
    <t>MAJÁK o.p.s.</t>
  </si>
  <si>
    <t>NZDM Zapes - reg. č. 6714275</t>
  </si>
  <si>
    <t>NZDM Voraz - reg. č. 6899978</t>
  </si>
  <si>
    <t>NZDM Vagón - reg. č. 8975100</t>
  </si>
  <si>
    <t>0570039</t>
  </si>
  <si>
    <t>MCU KOLOSEUM, o.p.s.</t>
  </si>
  <si>
    <t>Osobní asistence - reg. č. 4873800</t>
  </si>
  <si>
    <t>0570040</t>
  </si>
  <si>
    <t>Most k naději</t>
  </si>
  <si>
    <t>Dům na půl cesty - reg. č. 1220799</t>
  </si>
  <si>
    <t>K-centrum Liberec - reg. č. 1229581</t>
  </si>
  <si>
    <t>Služby sociální prevence v LK - reg. č. 3775974</t>
  </si>
  <si>
    <t>K-centrum - Centrum pro drog. závislosti - reg. č. 3801846</t>
  </si>
  <si>
    <t>Terénní programy pro lidi ohrožené drogou - reg. č. 8306216</t>
  </si>
  <si>
    <t>0570042</t>
  </si>
  <si>
    <t>NADĚJE</t>
  </si>
  <si>
    <t>Dům Naděje Jbc - nízkoprahové denní centrum - reg. č. 1020591</t>
  </si>
  <si>
    <t>Dům Naděje Jbc - noclehárna - reg. č. 1303151</t>
  </si>
  <si>
    <t>Středisko Naděje Jbc - terénní program - reg. č. 1420566</t>
  </si>
  <si>
    <t>Středisko Naděje Liberec - terénní program - reg. č. 1775589</t>
  </si>
  <si>
    <t>Středisko Naděje Liberec - Valdštejnská - reg. č. 2481915</t>
  </si>
  <si>
    <t>Středisko Naděje Liberec - noclehárna - reg. č. 3822869</t>
  </si>
  <si>
    <t>Dům Naděje Jbc - azylový dům - reg. č. 5918012</t>
  </si>
  <si>
    <t>Dům Naděje Jbc - terénní program - reg. č. 9860755</t>
  </si>
  <si>
    <t>0570043</t>
  </si>
  <si>
    <t>Návrat, o.p.s.</t>
  </si>
  <si>
    <t>Azylový dům Speramus - reg. č. 6224406</t>
  </si>
  <si>
    <t>0570046</t>
  </si>
  <si>
    <t>Občanské sdružení D.R.A.K., z.s.</t>
  </si>
  <si>
    <t xml:space="preserve">Terénní programy - reg. č. 5063729 </t>
  </si>
  <si>
    <t>Sociálně aktivizační služby pro rodiny s dětmi - reg. č. 6374958</t>
  </si>
  <si>
    <t>SAS pro seniory a osoby se ZP - reg. č. 8054292</t>
  </si>
  <si>
    <t>Odborné sociální poradenství - reg. č. 8791447</t>
  </si>
  <si>
    <t>0570047</t>
  </si>
  <si>
    <t>Foreigners z.s.</t>
  </si>
  <si>
    <t>Sociální rehabilitace - reg. č. 5635924</t>
  </si>
  <si>
    <t>Odborné sociální poradenství - reg. č. 8874865</t>
  </si>
  <si>
    <t>0570048</t>
  </si>
  <si>
    <t>Občanské sdružení LAMPA</t>
  </si>
  <si>
    <t>Centrum LAMPA - reg. č. 1457407</t>
  </si>
  <si>
    <t>Centrum LAMPA - reg. č. 7555345</t>
  </si>
  <si>
    <t>0570052</t>
  </si>
  <si>
    <t>Reva o. p. s.</t>
  </si>
  <si>
    <t>Reva o.p.s. - reg. č. 2049573</t>
  </si>
  <si>
    <t>0570053</t>
  </si>
  <si>
    <t>Rodina24</t>
  </si>
  <si>
    <t>Rodina24 - reg. č. 6407777</t>
  </si>
  <si>
    <t>Rodina24 - reg. č. 8419868</t>
  </si>
  <si>
    <t>Rodina 24 - reg. č. 5391602</t>
  </si>
  <si>
    <t>0570054</t>
  </si>
  <si>
    <t>Romodrom o.p.s.</t>
  </si>
  <si>
    <t>Terénní programy - Liberecký kraj - reg.č. 1161877</t>
  </si>
  <si>
    <t>0570056</t>
  </si>
  <si>
    <t>Denní stacionář pro sen.U Antonína,Lbc Ruprechtice-reg.č. 9603734</t>
  </si>
  <si>
    <t>0570057</t>
  </si>
  <si>
    <t>Rytmus Liberec, o.p.s.</t>
  </si>
  <si>
    <t>Rytmus Liberec, o.p.s. - reg.č. 2527518</t>
  </si>
  <si>
    <t>0570059</t>
  </si>
  <si>
    <t>Sdružení občanů při vých. a vzdělávacím zařízení Alvalída</t>
  </si>
  <si>
    <t>Denní stacionář ALVALÍDA - reg.č. 5293571</t>
  </si>
  <si>
    <t>0570060</t>
  </si>
  <si>
    <t>Sdružení tělesně postižených Česká Lípa, o.p.s.</t>
  </si>
  <si>
    <t>SAS pro seniory a osoby se zdravotním postižením - reg.č. 9072226</t>
  </si>
  <si>
    <t>0570061</t>
  </si>
  <si>
    <t>SeniA</t>
  </si>
  <si>
    <t>Denní centrum pro seniory s demencemi v Jbc - reg.č. 5792926</t>
  </si>
  <si>
    <t>0570063</t>
  </si>
  <si>
    <t>Spokojený domov, o. p. s.</t>
  </si>
  <si>
    <t>Odlehčovací služby - reg.č. 5968921</t>
  </si>
  <si>
    <t>Osobní asistence - reg.č. 7143232</t>
  </si>
  <si>
    <t>Pečovatelská služba - reg. č. 7253089</t>
  </si>
  <si>
    <t>0570064</t>
  </si>
  <si>
    <t>Centrum LIRA, z. ú.</t>
  </si>
  <si>
    <t>Středisko pro ranou péči Liberec, o. p. s. - reg. č. 3959325</t>
  </si>
  <si>
    <t>SAS - reg. č. 4823957</t>
  </si>
  <si>
    <t>0570070</t>
  </si>
  <si>
    <t>MAREVA o. s.</t>
  </si>
  <si>
    <t>Pečovatelská služba - reg. č. 7734736</t>
  </si>
  <si>
    <t>0570074</t>
  </si>
  <si>
    <t>Rodina v centru, o. s.</t>
  </si>
  <si>
    <t>NZDM - reg. č. 2930990</t>
  </si>
  <si>
    <t>SAS - reg. č. 4141507</t>
  </si>
  <si>
    <t>0570090</t>
  </si>
  <si>
    <t>2003</t>
  </si>
  <si>
    <t>Město Frýdlant</t>
  </si>
  <si>
    <t>Středisko sociální péče - reg. č. 2088349</t>
  </si>
  <si>
    <t>2005</t>
  </si>
  <si>
    <t>Město Hodkovice nad Mohelkou</t>
  </si>
  <si>
    <t>Dům s pečovatelskou službou - reg. č. 3886672</t>
  </si>
  <si>
    <t>2007</t>
  </si>
  <si>
    <t>Město Chrastava</t>
  </si>
  <si>
    <t>Město Chrastava - reg. č. 7777619</t>
  </si>
  <si>
    <t>2008</t>
  </si>
  <si>
    <t>Město Nové Město pod Smrkem</t>
  </si>
  <si>
    <t>Pečovatelská služba - reg. č. 8227630</t>
  </si>
  <si>
    <t>2009</t>
  </si>
  <si>
    <t>MĚSTO RASPENAVA</t>
  </si>
  <si>
    <t>Sociální služby - reg. č. 2587147</t>
  </si>
  <si>
    <t>2058</t>
  </si>
  <si>
    <t>Město Jablonné v Podještědí</t>
  </si>
  <si>
    <t>pečovatelská služba - reg. č. 2838544</t>
  </si>
  <si>
    <t>2504</t>
  </si>
  <si>
    <t>Pečovatelská služba Hrádek nad Nisou</t>
  </si>
  <si>
    <t>Pečovatelská služba Hrádek nad Nisou - reg. č. 5475959</t>
  </si>
  <si>
    <t>3003</t>
  </si>
  <si>
    <t>Město Rychnov u Jablonce nad Nisou</t>
  </si>
  <si>
    <t>Dům s pečovatelskou službou - reg. č. 2552651</t>
  </si>
  <si>
    <t>3502</t>
  </si>
  <si>
    <t>Centrum sociálních služeb Jablonec nad Nisou, p.o.</t>
  </si>
  <si>
    <t>Centrum sociálních služeb Jablonec nad Nisou, p.o. - reg.č. 1947710</t>
  </si>
  <si>
    <t>Centrum sociálních služeb Jablonec nad Nisou, p.o. - reg.č. 8396068</t>
  </si>
  <si>
    <t>5004</t>
  </si>
  <si>
    <t>Město Jilemnice</t>
  </si>
  <si>
    <t>Pečovatelská služba - reg. č. 2084701</t>
  </si>
  <si>
    <t>5005</t>
  </si>
  <si>
    <t>Město Lomnice nad Popelkou</t>
  </si>
  <si>
    <t>Pečovatelská služba - reg. č. 8460985</t>
  </si>
  <si>
    <t>5021</t>
  </si>
  <si>
    <t>Obec Horní Branná</t>
  </si>
  <si>
    <t>DPS Horní Branná - reg. č. 7177985</t>
  </si>
  <si>
    <t>5036</t>
  </si>
  <si>
    <t>Obec Mírová pod Kozákovem</t>
  </si>
  <si>
    <t>Pečovatelská služba - reg. č. 3005927</t>
  </si>
  <si>
    <t>5504</t>
  </si>
  <si>
    <t>Dětské centrum Jilemnice</t>
  </si>
  <si>
    <t>Dětské centrum Jilemnice - reg. č. 3790182</t>
  </si>
  <si>
    <t>Dětské centrum Jilemnice - reg. č. 5312119</t>
  </si>
  <si>
    <t>5902</t>
  </si>
  <si>
    <t>Nemocnice následné péče Lomnice nad Popelkou</t>
  </si>
  <si>
    <t>Nemocnice následné péče - reg. č. 3682159</t>
  </si>
  <si>
    <t>Terapeutická komunita</t>
  </si>
  <si>
    <t>Dolmen, o.p.s.  - soc. terapeut. dílny - reg. č. 6650186</t>
  </si>
  <si>
    <t>Ruprechtické farní spolek</t>
  </si>
  <si>
    <t>Tichý svět, o.p.s.</t>
  </si>
  <si>
    <t>Tichý svět o.p.s. -  sociální rehabilitace reg.č. 4385424</t>
  </si>
  <si>
    <t>ROZKOŠ bez RIZIKA,z. s.</t>
  </si>
  <si>
    <t>Terénní programy - č. reg 4441304</t>
  </si>
  <si>
    <t>0570055</t>
  </si>
  <si>
    <t>0570068</t>
  </si>
  <si>
    <t>ZR-RO č. 240/16</t>
  </si>
  <si>
    <t>029_P01_ZR_RO_240_16_XLS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</si>
</sst>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0"/>
    <numFmt numFmtId="166" formatCode="#,##0.000\ _K_č"/>
    <numFmt numFmtId="167" formatCode="#,##0.000"/>
    <numFmt numFmtId="168" formatCode="[$-405]d\.\ mmmm\ yyyy"/>
    <numFmt numFmtId="169" formatCode="0.000"/>
    <numFmt numFmtId="170" formatCode="#,##0.0000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b/>
      <sz val="12"/>
      <name val="Arial CE"/>
      <family val="0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/>
      <top style="thin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thin"/>
      <top style="medium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medium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57">
      <alignment/>
      <protection/>
    </xf>
    <xf numFmtId="0" fontId="8" fillId="0" borderId="0" xfId="56">
      <alignment/>
      <protection/>
    </xf>
    <xf numFmtId="0" fontId="0" fillId="0" borderId="0" xfId="59">
      <alignment/>
      <protection/>
    </xf>
    <xf numFmtId="0" fontId="7" fillId="0" borderId="10" xfId="59" applyFont="1" applyFill="1" applyBorder="1" applyAlignment="1">
      <alignment horizontal="center" vertical="center"/>
      <protection/>
    </xf>
    <xf numFmtId="0" fontId="7" fillId="0" borderId="11" xfId="59" applyFont="1" applyFill="1" applyBorder="1" applyAlignment="1">
      <alignment horizontal="center" vertical="center"/>
      <protection/>
    </xf>
    <xf numFmtId="0" fontId="7" fillId="0" borderId="11" xfId="57" applyFont="1" applyFill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 vertical="center"/>
      <protection/>
    </xf>
    <xf numFmtId="0" fontId="7" fillId="0" borderId="11" xfId="59" applyFont="1" applyFill="1" applyBorder="1" applyAlignment="1">
      <alignment horizontal="left" vertical="center"/>
      <protection/>
    </xf>
    <xf numFmtId="49" fontId="4" fillId="0" borderId="12" xfId="57" applyNumberFormat="1" applyFont="1" applyBorder="1" applyAlignment="1">
      <alignment horizontal="center" vertical="center"/>
      <protection/>
    </xf>
    <xf numFmtId="0" fontId="4" fillId="0" borderId="13" xfId="57" applyFont="1" applyFill="1" applyBorder="1" applyAlignment="1">
      <alignment horizontal="center" vertical="center"/>
      <protection/>
    </xf>
    <xf numFmtId="0" fontId="4" fillId="33" borderId="13" xfId="57" applyFont="1" applyFill="1" applyBorder="1" applyAlignment="1">
      <alignment vertical="center"/>
      <protection/>
    </xf>
    <xf numFmtId="49" fontId="7" fillId="0" borderId="14" xfId="57" applyNumberFormat="1" applyFont="1" applyFill="1" applyBorder="1" applyAlignment="1">
      <alignment horizontal="center" vertical="center"/>
      <protection/>
    </xf>
    <xf numFmtId="0" fontId="7" fillId="0" borderId="15" xfId="57" applyFont="1" applyFill="1" applyBorder="1" applyAlignment="1">
      <alignment horizontal="center" vertical="center"/>
      <protection/>
    </xf>
    <xf numFmtId="0" fontId="7" fillId="33" borderId="15" xfId="57" applyFont="1" applyFill="1" applyBorder="1" applyAlignment="1">
      <alignment vertical="center"/>
      <protection/>
    </xf>
    <xf numFmtId="49" fontId="4" fillId="0" borderId="16" xfId="57" applyNumberFormat="1" applyFont="1" applyFill="1" applyBorder="1" applyAlignment="1">
      <alignment horizontal="center" vertical="center"/>
      <protection/>
    </xf>
    <xf numFmtId="0" fontId="4" fillId="33" borderId="17" xfId="60" applyFont="1" applyFill="1" applyBorder="1" applyAlignment="1">
      <alignment horizontal="center" vertical="center"/>
      <protection/>
    </xf>
    <xf numFmtId="49" fontId="4" fillId="0" borderId="12" xfId="57" applyNumberFormat="1" applyFont="1" applyFill="1" applyBorder="1" applyAlignment="1">
      <alignment horizontal="center" vertical="center"/>
      <protection/>
    </xf>
    <xf numFmtId="0" fontId="7" fillId="0" borderId="18" xfId="59" applyFont="1" applyFill="1" applyBorder="1" applyAlignment="1">
      <alignment horizontal="center" vertical="center"/>
      <protection/>
    </xf>
    <xf numFmtId="0" fontId="7" fillId="0" borderId="18" xfId="57" applyFont="1" applyBorder="1" applyAlignment="1">
      <alignment horizontal="center" vertical="center"/>
      <protection/>
    </xf>
    <xf numFmtId="0" fontId="4" fillId="0" borderId="19" xfId="57" applyFont="1" applyBorder="1" applyAlignment="1">
      <alignment horizontal="center" vertical="center"/>
      <protection/>
    </xf>
    <xf numFmtId="0" fontId="7" fillId="0" borderId="20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/>
      <protection/>
    </xf>
    <xf numFmtId="0" fontId="4" fillId="0" borderId="19" xfId="57" applyFont="1" applyFill="1" applyBorder="1" applyAlignment="1">
      <alignment horizontal="center" vertical="center"/>
      <protection/>
    </xf>
    <xf numFmtId="0" fontId="7" fillId="0" borderId="20" xfId="57" applyFont="1" applyBorder="1" applyAlignment="1">
      <alignment horizontal="center" vertical="center"/>
      <protection/>
    </xf>
    <xf numFmtId="49" fontId="7" fillId="0" borderId="14" xfId="57" applyNumberFormat="1" applyFont="1" applyBorder="1" applyAlignment="1">
      <alignment horizontal="center" vertical="center"/>
      <protection/>
    </xf>
    <xf numFmtId="0" fontId="7" fillId="0" borderId="15" xfId="57" applyFont="1" applyBorder="1" applyAlignment="1">
      <alignment vertical="center"/>
      <protection/>
    </xf>
    <xf numFmtId="167" fontId="7" fillId="0" borderId="21" xfId="57" applyNumberFormat="1" applyFont="1" applyFill="1" applyBorder="1" applyAlignment="1">
      <alignment vertical="center"/>
      <protection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2" fillId="34" borderId="22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horizontal="right" vertical="center" wrapText="1"/>
    </xf>
    <xf numFmtId="0" fontId="14" fillId="0" borderId="26" xfId="0" applyFont="1" applyBorder="1" applyAlignment="1">
      <alignment vertical="center" wrapText="1"/>
    </xf>
    <xf numFmtId="0" fontId="14" fillId="0" borderId="27" xfId="0" applyFont="1" applyBorder="1" applyAlignment="1">
      <alignment horizontal="right" vertical="center" wrapText="1"/>
    </xf>
    <xf numFmtId="0" fontId="13" fillId="0" borderId="26" xfId="0" applyFont="1" applyBorder="1" applyAlignment="1">
      <alignment vertical="center" wrapText="1"/>
    </xf>
    <xf numFmtId="0" fontId="13" fillId="0" borderId="27" xfId="0" applyFont="1" applyBorder="1" applyAlignment="1">
      <alignment horizontal="right" vertical="center" wrapText="1"/>
    </xf>
    <xf numFmtId="0" fontId="14" fillId="0" borderId="28" xfId="0" applyFont="1" applyBorder="1" applyAlignment="1">
      <alignment vertical="center" wrapText="1"/>
    </xf>
    <xf numFmtId="0" fontId="14" fillId="0" borderId="29" xfId="0" applyFont="1" applyBorder="1" applyAlignment="1">
      <alignment horizontal="right" vertical="center" wrapText="1"/>
    </xf>
    <xf numFmtId="0" fontId="13" fillId="0" borderId="22" xfId="0" applyFont="1" applyBorder="1" applyAlignment="1">
      <alignment vertical="center" wrapText="1"/>
    </xf>
    <xf numFmtId="0" fontId="13" fillId="0" borderId="11" xfId="0" applyFont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164" fontId="11" fillId="0" borderId="19" xfId="0" applyNumberFormat="1" applyFont="1" applyFill="1" applyBorder="1" applyAlignment="1">
      <alignment horizontal="right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right" vertical="center" wrapText="1"/>
    </xf>
    <xf numFmtId="0" fontId="14" fillId="0" borderId="26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4" fillId="0" borderId="26" xfId="57" applyFont="1" applyBorder="1" applyAlignment="1">
      <alignment horizontal="center" vertical="center"/>
      <protection/>
    </xf>
    <xf numFmtId="49" fontId="4" fillId="0" borderId="30" xfId="57" applyNumberFormat="1" applyFont="1" applyBorder="1" applyAlignment="1">
      <alignment horizontal="center" vertical="center"/>
      <protection/>
    </xf>
    <xf numFmtId="0" fontId="4" fillId="33" borderId="27" xfId="57" applyFont="1" applyFill="1" applyBorder="1" applyAlignment="1">
      <alignment vertical="center"/>
      <protection/>
    </xf>
    <xf numFmtId="4" fontId="13" fillId="0" borderId="25" xfId="0" applyNumberFormat="1" applyFont="1" applyBorder="1" applyAlignment="1">
      <alignment horizontal="right" vertical="center" wrapText="1"/>
    </xf>
    <xf numFmtId="4" fontId="13" fillId="0" borderId="31" xfId="0" applyNumberFormat="1" applyFont="1" applyBorder="1" applyAlignment="1">
      <alignment horizontal="right" vertical="center" wrapText="1"/>
    </xf>
    <xf numFmtId="4" fontId="14" fillId="0" borderId="27" xfId="0" applyNumberFormat="1" applyFont="1" applyBorder="1" applyAlignment="1">
      <alignment horizontal="right" vertical="center" wrapText="1"/>
    </xf>
    <xf numFmtId="4" fontId="14" fillId="0" borderId="27" xfId="0" applyNumberFormat="1" applyFont="1" applyBorder="1" applyAlignment="1">
      <alignment vertical="center"/>
    </xf>
    <xf numFmtId="4" fontId="14" fillId="0" borderId="32" xfId="0" applyNumberFormat="1" applyFont="1" applyBorder="1" applyAlignment="1">
      <alignment vertical="center"/>
    </xf>
    <xf numFmtId="4" fontId="14" fillId="0" borderId="25" xfId="0" applyNumberFormat="1" applyFont="1" applyBorder="1" applyAlignment="1">
      <alignment horizontal="right" vertical="center" wrapText="1"/>
    </xf>
    <xf numFmtId="4" fontId="13" fillId="0" borderId="27" xfId="0" applyNumberFormat="1" applyFont="1" applyBorder="1" applyAlignment="1">
      <alignment horizontal="right" vertical="center" wrapText="1"/>
    </xf>
    <xf numFmtId="4" fontId="13" fillId="0" borderId="32" xfId="0" applyNumberFormat="1" applyFont="1" applyBorder="1" applyAlignment="1">
      <alignment horizontal="right" vertical="center" wrapText="1"/>
    </xf>
    <xf numFmtId="4" fontId="14" fillId="0" borderId="32" xfId="0" applyNumberFormat="1" applyFont="1" applyBorder="1" applyAlignment="1">
      <alignment horizontal="right" vertical="center" wrapText="1"/>
    </xf>
    <xf numFmtId="4" fontId="14" fillId="0" borderId="29" xfId="0" applyNumberFormat="1" applyFont="1" applyBorder="1" applyAlignment="1">
      <alignment horizontal="right" vertical="center" wrapText="1"/>
    </xf>
    <xf numFmtId="4" fontId="14" fillId="0" borderId="33" xfId="0" applyNumberFormat="1" applyFont="1" applyBorder="1" applyAlignment="1">
      <alignment horizontal="right" vertical="center" wrapText="1"/>
    </xf>
    <xf numFmtId="4" fontId="13" fillId="0" borderId="11" xfId="0" applyNumberFormat="1" applyFont="1" applyBorder="1" applyAlignment="1">
      <alignment horizontal="right" vertical="center" wrapText="1"/>
    </xf>
    <xf numFmtId="4" fontId="13" fillId="0" borderId="23" xfId="0" applyNumberFormat="1" applyFont="1" applyBorder="1" applyAlignment="1">
      <alignment horizontal="right" vertical="center" wrapText="1"/>
    </xf>
    <xf numFmtId="4" fontId="14" fillId="0" borderId="31" xfId="0" applyNumberFormat="1" applyFont="1" applyBorder="1" applyAlignment="1">
      <alignment horizontal="right" vertical="center" wrapText="1"/>
    </xf>
    <xf numFmtId="0" fontId="4" fillId="33" borderId="17" xfId="57" applyFont="1" applyFill="1" applyBorder="1" applyAlignment="1">
      <alignment horizontal="center" vertical="center"/>
      <protection/>
    </xf>
    <xf numFmtId="0" fontId="7" fillId="0" borderId="22" xfId="59" applyFont="1" applyFill="1" applyBorder="1" applyAlignment="1">
      <alignment horizontal="center" vertical="center"/>
      <protection/>
    </xf>
    <xf numFmtId="0" fontId="7" fillId="0" borderId="22" xfId="57" applyFont="1" applyBorder="1" applyAlignment="1">
      <alignment horizontal="center" vertical="center"/>
      <protection/>
    </xf>
    <xf numFmtId="0" fontId="7" fillId="0" borderId="34" xfId="57" applyFont="1" applyBorder="1" applyAlignment="1">
      <alignment horizontal="center" vertical="center"/>
      <protection/>
    </xf>
    <xf numFmtId="0" fontId="4" fillId="0" borderId="35" xfId="57" applyFont="1" applyBorder="1" applyAlignment="1">
      <alignment horizontal="center" vertical="center"/>
      <protection/>
    </xf>
    <xf numFmtId="0" fontId="7" fillId="0" borderId="3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49" fontId="7" fillId="0" borderId="15" xfId="57" applyNumberFormat="1" applyFont="1" applyFill="1" applyBorder="1" applyAlignment="1">
      <alignment horizontal="center"/>
      <protection/>
    </xf>
    <xf numFmtId="0" fontId="7" fillId="0" borderId="15" xfId="57" applyFont="1" applyFill="1" applyBorder="1" applyAlignment="1">
      <alignment horizontal="center"/>
      <protection/>
    </xf>
    <xf numFmtId="0" fontId="7" fillId="0" borderId="20" xfId="57" applyFont="1" applyFill="1" applyBorder="1">
      <alignment/>
      <protection/>
    </xf>
    <xf numFmtId="0" fontId="15" fillId="0" borderId="37" xfId="0" applyFont="1" applyFill="1" applyBorder="1" applyAlignment="1">
      <alignment/>
    </xf>
    <xf numFmtId="0" fontId="0" fillId="0" borderId="13" xfId="0" applyFill="1" applyBorder="1" applyAlignment="1">
      <alignment/>
    </xf>
    <xf numFmtId="49" fontId="4" fillId="0" borderId="13" xfId="57" applyNumberFormat="1" applyFont="1" applyFill="1" applyBorder="1" applyAlignment="1">
      <alignment horizontal="center"/>
      <protection/>
    </xf>
    <xf numFmtId="0" fontId="4" fillId="0" borderId="13" xfId="57" applyFont="1" applyFill="1" applyBorder="1" applyAlignment="1">
      <alignment horizontal="center"/>
      <protection/>
    </xf>
    <xf numFmtId="0" fontId="4" fillId="0" borderId="17" xfId="57" applyFont="1" applyFill="1" applyBorder="1">
      <alignment/>
      <protection/>
    </xf>
    <xf numFmtId="0" fontId="0" fillId="0" borderId="15" xfId="0" applyFont="1" applyFill="1" applyBorder="1" applyAlignment="1">
      <alignment/>
    </xf>
    <xf numFmtId="49" fontId="7" fillId="0" borderId="15" xfId="60" applyNumberFormat="1" applyFont="1" applyFill="1" applyBorder="1" applyAlignment="1">
      <alignment horizontal="center"/>
      <protection/>
    </xf>
    <xf numFmtId="0" fontId="7" fillId="0" borderId="38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49" fontId="7" fillId="0" borderId="25" xfId="60" applyNumberFormat="1" applyFont="1" applyFill="1" applyBorder="1" applyAlignment="1">
      <alignment horizontal="center"/>
      <protection/>
    </xf>
    <xf numFmtId="0" fontId="7" fillId="0" borderId="25" xfId="57" applyFont="1" applyFill="1" applyBorder="1" applyAlignment="1">
      <alignment horizontal="center"/>
      <protection/>
    </xf>
    <xf numFmtId="0" fontId="7" fillId="0" borderId="39" xfId="57" applyFont="1" applyFill="1" applyBorder="1">
      <alignment/>
      <protection/>
    </xf>
    <xf numFmtId="0" fontId="7" fillId="0" borderId="40" xfId="57" applyFont="1" applyBorder="1" applyAlignment="1">
      <alignment horizontal="center" vertical="center"/>
      <protection/>
    </xf>
    <xf numFmtId="0" fontId="7" fillId="0" borderId="41" xfId="57" applyFont="1" applyBorder="1" applyAlignment="1">
      <alignment horizontal="center" vertical="center"/>
      <protection/>
    </xf>
    <xf numFmtId="49" fontId="7" fillId="0" borderId="42" xfId="57" applyNumberFormat="1" applyFont="1" applyBorder="1" applyAlignment="1">
      <alignment horizontal="center" vertical="center"/>
      <protection/>
    </xf>
    <xf numFmtId="0" fontId="7" fillId="0" borderId="15" xfId="51" applyFont="1" applyBorder="1" applyAlignment="1">
      <alignment horizontal="center" vertical="center"/>
      <protection/>
    </xf>
    <xf numFmtId="0" fontId="7" fillId="0" borderId="43" xfId="57" applyFont="1" applyFill="1" applyBorder="1" applyAlignment="1">
      <alignment horizontal="center" vertical="center"/>
      <protection/>
    </xf>
    <xf numFmtId="0" fontId="7" fillId="0" borderId="43" xfId="57" applyFont="1" applyFill="1" applyBorder="1">
      <alignment/>
      <protection/>
    </xf>
    <xf numFmtId="0" fontId="4" fillId="0" borderId="27" xfId="57" applyFont="1" applyBorder="1" applyAlignment="1">
      <alignment horizontal="center" vertical="center"/>
      <protection/>
    </xf>
    <xf numFmtId="49" fontId="4" fillId="0" borderId="27" xfId="57" applyNumberFormat="1" applyFont="1" applyFill="1" applyBorder="1" applyAlignment="1">
      <alignment horizontal="center" vertical="center"/>
      <protection/>
    </xf>
    <xf numFmtId="0" fontId="4" fillId="0" borderId="27" xfId="57" applyFont="1" applyFill="1" applyBorder="1" applyAlignment="1">
      <alignment horizontal="center"/>
      <protection/>
    </xf>
    <xf numFmtId="0" fontId="4" fillId="0" borderId="28" xfId="57" applyFont="1" applyBorder="1" applyAlignment="1">
      <alignment horizontal="center" vertical="center"/>
      <protection/>
    </xf>
    <xf numFmtId="0" fontId="4" fillId="0" borderId="29" xfId="57" applyFont="1" applyBorder="1" applyAlignment="1">
      <alignment horizontal="center" vertical="center"/>
      <protection/>
    </xf>
    <xf numFmtId="49" fontId="4" fillId="0" borderId="44" xfId="57" applyNumberFormat="1" applyFont="1" applyBorder="1" applyAlignment="1">
      <alignment horizontal="center" vertical="center"/>
      <protection/>
    </xf>
    <xf numFmtId="0" fontId="4" fillId="0" borderId="27" xfId="51" applyFont="1" applyBorder="1" applyAlignment="1">
      <alignment horizontal="center" vertical="center"/>
      <protection/>
    </xf>
    <xf numFmtId="0" fontId="4" fillId="0" borderId="29" xfId="57" applyFont="1" applyFill="1" applyBorder="1" applyAlignment="1">
      <alignment horizontal="center"/>
      <protection/>
    </xf>
    <xf numFmtId="0" fontId="4" fillId="33" borderId="29" xfId="57" applyFont="1" applyFill="1" applyBorder="1" applyAlignment="1">
      <alignment vertical="center"/>
      <protection/>
    </xf>
    <xf numFmtId="0" fontId="4" fillId="0" borderId="45" xfId="57" applyFont="1" applyBorder="1" applyAlignment="1">
      <alignment horizontal="center" vertical="center"/>
      <protection/>
    </xf>
    <xf numFmtId="0" fontId="4" fillId="0" borderId="13" xfId="57" applyFont="1" applyBorder="1" applyAlignment="1">
      <alignment horizontal="center" vertical="center"/>
      <protection/>
    </xf>
    <xf numFmtId="49" fontId="4" fillId="0" borderId="16" xfId="57" applyNumberFormat="1" applyFont="1" applyBorder="1" applyAlignment="1">
      <alignment horizontal="center" vertical="center"/>
      <protection/>
    </xf>
    <xf numFmtId="49" fontId="4" fillId="0" borderId="25" xfId="57" applyNumberFormat="1" applyFont="1" applyFill="1" applyBorder="1" applyAlignment="1">
      <alignment horizontal="center" vertical="center"/>
      <protection/>
    </xf>
    <xf numFmtId="0" fontId="7" fillId="0" borderId="34" xfId="57" applyFont="1" applyFill="1" applyBorder="1" applyAlignment="1">
      <alignment horizontal="center" vertical="center"/>
      <protection/>
    </xf>
    <xf numFmtId="0" fontId="4" fillId="0" borderId="45" xfId="57" applyFont="1" applyFill="1" applyBorder="1" applyAlignment="1">
      <alignment horizontal="center" vertical="center"/>
      <protection/>
    </xf>
    <xf numFmtId="0" fontId="4" fillId="0" borderId="35" xfId="57" applyFont="1" applyFill="1" applyBorder="1" applyAlignment="1">
      <alignment horizontal="center" vertical="center"/>
      <protection/>
    </xf>
    <xf numFmtId="0" fontId="55" fillId="0" borderId="15" xfId="57" applyFont="1" applyFill="1" applyBorder="1" applyAlignment="1">
      <alignment horizontal="center" vertical="center"/>
      <protection/>
    </xf>
    <xf numFmtId="49" fontId="7" fillId="33" borderId="14" xfId="58" applyNumberFormat="1" applyFont="1" applyFill="1" applyBorder="1" applyAlignment="1">
      <alignment horizontal="center" vertical="center"/>
      <protection/>
    </xf>
    <xf numFmtId="49" fontId="7" fillId="33" borderId="25" xfId="58" applyNumberFormat="1" applyFont="1" applyFill="1" applyBorder="1" applyAlignment="1">
      <alignment horizontal="center" vertical="center"/>
      <protection/>
    </xf>
    <xf numFmtId="0" fontId="7" fillId="33" borderId="25" xfId="58" applyFont="1" applyFill="1" applyBorder="1" applyAlignment="1">
      <alignment horizontal="center" vertical="center"/>
      <protection/>
    </xf>
    <xf numFmtId="0" fontId="7" fillId="33" borderId="14" xfId="58" applyFont="1" applyFill="1" applyBorder="1" applyAlignment="1">
      <alignment vertical="center"/>
      <protection/>
    </xf>
    <xf numFmtId="49" fontId="4" fillId="33" borderId="16" xfId="58" applyNumberFormat="1" applyFont="1" applyFill="1" applyBorder="1" applyAlignment="1">
      <alignment horizontal="center" vertical="center"/>
      <protection/>
    </xf>
    <xf numFmtId="0" fontId="4" fillId="33" borderId="16" xfId="60" applyFont="1" applyFill="1" applyBorder="1" applyAlignment="1">
      <alignment vertical="center"/>
      <protection/>
    </xf>
    <xf numFmtId="0" fontId="7" fillId="0" borderId="40" xfId="57" applyFont="1" applyFill="1" applyBorder="1" applyAlignment="1">
      <alignment horizontal="center" vertical="center"/>
      <protection/>
    </xf>
    <xf numFmtId="0" fontId="7" fillId="0" borderId="46" xfId="57" applyFont="1" applyFill="1" applyBorder="1" applyAlignment="1">
      <alignment horizontal="center" vertical="center"/>
      <protection/>
    </xf>
    <xf numFmtId="49" fontId="7" fillId="0" borderId="47" xfId="57" applyNumberFormat="1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7" fillId="0" borderId="14" xfId="60" applyFont="1" applyFill="1" applyBorder="1" applyAlignment="1">
      <alignment vertical="center"/>
      <protection/>
    </xf>
    <xf numFmtId="0" fontId="4" fillId="0" borderId="48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49" fontId="4" fillId="0" borderId="47" xfId="57" applyNumberFormat="1" applyFont="1" applyFill="1" applyBorder="1" applyAlignment="1">
      <alignment horizontal="center" vertical="center"/>
      <protection/>
    </xf>
    <xf numFmtId="0" fontId="0" fillId="0" borderId="49" xfId="51" applyFont="1" applyFill="1" applyBorder="1" applyAlignment="1">
      <alignment vertical="center"/>
      <protection/>
    </xf>
    <xf numFmtId="0" fontId="4" fillId="0" borderId="16" xfId="60" applyFont="1" applyFill="1" applyBorder="1" applyAlignment="1">
      <alignment vertical="center"/>
      <protection/>
    </xf>
    <xf numFmtId="0" fontId="7" fillId="0" borderId="15" xfId="57" applyFont="1" applyFill="1" applyBorder="1" applyAlignment="1">
      <alignment vertical="center"/>
      <protection/>
    </xf>
    <xf numFmtId="0" fontId="4" fillId="0" borderId="13" xfId="57" applyFont="1" applyFill="1" applyBorder="1" applyAlignment="1">
      <alignment vertical="center"/>
      <protection/>
    </xf>
    <xf numFmtId="49" fontId="7" fillId="35" borderId="22" xfId="0" applyNumberFormat="1" applyFont="1" applyFill="1" applyBorder="1" applyAlignment="1">
      <alignment horizontal="center" vertical="center"/>
    </xf>
    <xf numFmtId="49" fontId="7" fillId="35" borderId="21" xfId="0" applyNumberFormat="1" applyFont="1" applyFill="1" applyBorder="1" applyAlignment="1">
      <alignment horizontal="center" vertical="center"/>
    </xf>
    <xf numFmtId="0" fontId="7" fillId="35" borderId="50" xfId="0" applyFont="1" applyFill="1" applyBorder="1" applyAlignment="1">
      <alignment vertical="center"/>
    </xf>
    <xf numFmtId="0" fontId="7" fillId="33" borderId="14" xfId="57" applyFont="1" applyFill="1" applyBorder="1" applyAlignment="1">
      <alignment vertical="center" wrapText="1"/>
      <protection/>
    </xf>
    <xf numFmtId="167" fontId="7" fillId="0" borderId="10" xfId="57" applyNumberFormat="1" applyFont="1" applyFill="1" applyBorder="1" applyAlignment="1">
      <alignment vertical="center"/>
      <protection/>
    </xf>
    <xf numFmtId="167" fontId="7" fillId="0" borderId="14" xfId="57" applyNumberFormat="1" applyFont="1" applyFill="1" applyBorder="1" applyAlignment="1">
      <alignment vertical="center"/>
      <protection/>
    </xf>
    <xf numFmtId="167" fontId="4" fillId="0" borderId="12" xfId="57" applyNumberFormat="1" applyFont="1" applyFill="1" applyBorder="1" applyAlignment="1">
      <alignment vertical="center"/>
      <protection/>
    </xf>
    <xf numFmtId="167" fontId="7" fillId="0" borderId="14" xfId="57" applyNumberFormat="1" applyFont="1" applyFill="1" applyBorder="1" applyAlignment="1">
      <alignment horizontal="right" vertical="center"/>
      <protection/>
    </xf>
    <xf numFmtId="167" fontId="4" fillId="0" borderId="44" xfId="57" applyNumberFormat="1" applyFont="1" applyFill="1" applyBorder="1" applyAlignment="1">
      <alignment horizontal="right" vertical="center"/>
      <protection/>
    </xf>
    <xf numFmtId="167" fontId="4" fillId="0" borderId="16" xfId="57" applyNumberFormat="1" applyFont="1" applyFill="1" applyBorder="1" applyAlignment="1">
      <alignment horizontal="right" vertical="center"/>
      <protection/>
    </xf>
    <xf numFmtId="167" fontId="7" fillId="0" borderId="42" xfId="57" applyNumberFormat="1" applyFont="1" applyFill="1" applyBorder="1" applyAlignment="1">
      <alignment horizontal="right" vertical="center"/>
      <protection/>
    </xf>
    <xf numFmtId="167" fontId="4" fillId="0" borderId="30" xfId="57" applyNumberFormat="1" applyFont="1" applyFill="1" applyBorder="1" applyAlignment="1">
      <alignment horizontal="right" vertical="center"/>
      <protection/>
    </xf>
    <xf numFmtId="167" fontId="4" fillId="0" borderId="16" xfId="57" applyNumberFormat="1" applyFont="1" applyFill="1" applyBorder="1" applyAlignment="1">
      <alignment vertical="center"/>
      <protection/>
    </xf>
    <xf numFmtId="167" fontId="7" fillId="35" borderId="50" xfId="0" applyNumberFormat="1" applyFont="1" applyFill="1" applyBorder="1" applyAlignment="1">
      <alignment vertical="center"/>
    </xf>
    <xf numFmtId="0" fontId="16" fillId="0" borderId="0" xfId="0" applyFont="1" applyAlignment="1">
      <alignment horizontal="right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67" fontId="7" fillId="0" borderId="51" xfId="0" applyNumberFormat="1" applyFont="1" applyBorder="1" applyAlignment="1">
      <alignment/>
    </xf>
    <xf numFmtId="167" fontId="4" fillId="0" borderId="52" xfId="0" applyNumberFormat="1" applyFont="1" applyBorder="1" applyAlignment="1">
      <alignment/>
    </xf>
    <xf numFmtId="167" fontId="4" fillId="0" borderId="53" xfId="0" applyNumberFormat="1" applyFont="1" applyBorder="1" applyAlignment="1">
      <alignment/>
    </xf>
    <xf numFmtId="167" fontId="7" fillId="0" borderId="54" xfId="57" applyNumberFormat="1" applyFont="1" applyFill="1" applyBorder="1" applyAlignment="1">
      <alignment vertical="center"/>
      <protection/>
    </xf>
    <xf numFmtId="167" fontId="4" fillId="0" borderId="51" xfId="57" applyNumberFormat="1" applyFont="1" applyFill="1" applyBorder="1" applyAlignment="1">
      <alignment vertical="center"/>
      <protection/>
    </xf>
    <xf numFmtId="167" fontId="7" fillId="0" borderId="55" xfId="0" applyNumberFormat="1" applyFont="1" applyBorder="1" applyAlignment="1">
      <alignment/>
    </xf>
    <xf numFmtId="167" fontId="7" fillId="0" borderId="14" xfId="57" applyNumberFormat="1" applyFont="1" applyFill="1" applyBorder="1" applyAlignment="1">
      <alignment/>
      <protection/>
    </xf>
    <xf numFmtId="0" fontId="7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7" fillId="36" borderId="21" xfId="0" applyFont="1" applyFill="1" applyBorder="1" applyAlignment="1">
      <alignment horizontal="center" vertical="center"/>
    </xf>
    <xf numFmtId="0" fontId="7" fillId="36" borderId="56" xfId="0" applyFont="1" applyFill="1" applyBorder="1" applyAlignment="1">
      <alignment horizontal="center" vertical="center" wrapText="1"/>
    </xf>
    <xf numFmtId="49" fontId="7" fillId="0" borderId="14" xfId="57" applyNumberFormat="1" applyFont="1" applyFill="1" applyBorder="1" applyAlignment="1">
      <alignment horizontal="center"/>
      <protection/>
    </xf>
    <xf numFmtId="49" fontId="4" fillId="0" borderId="16" xfId="57" applyNumberFormat="1" applyFont="1" applyFill="1" applyBorder="1" applyAlignment="1">
      <alignment horizontal="center"/>
      <protection/>
    </xf>
    <xf numFmtId="49" fontId="7" fillId="0" borderId="15" xfId="57" applyNumberFormat="1" applyFont="1" applyFill="1" applyBorder="1" applyAlignment="1">
      <alignment horizontal="center" vertical="center"/>
      <protection/>
    </xf>
    <xf numFmtId="0" fontId="0" fillId="0" borderId="57" xfId="51" applyFont="1" applyBorder="1" applyAlignment="1">
      <alignment vertical="center"/>
      <protection/>
    </xf>
    <xf numFmtId="0" fontId="0" fillId="0" borderId="16" xfId="51" applyFont="1" applyFill="1" applyBorder="1" applyAlignment="1">
      <alignment vertical="center"/>
      <protection/>
    </xf>
    <xf numFmtId="0" fontId="0" fillId="0" borderId="57" xfId="51" applyFont="1" applyFill="1" applyBorder="1" applyAlignment="1">
      <alignment vertical="center"/>
      <protection/>
    </xf>
    <xf numFmtId="0" fontId="0" fillId="33" borderId="13" xfId="51" applyFont="1" applyFill="1" applyBorder="1" applyAlignment="1">
      <alignment vertical="center"/>
      <protection/>
    </xf>
    <xf numFmtId="0" fontId="7" fillId="0" borderId="58" xfId="57" applyFont="1" applyFill="1" applyBorder="1" applyAlignment="1">
      <alignment horizontal="center"/>
      <protection/>
    </xf>
    <xf numFmtId="0" fontId="4" fillId="0" borderId="59" xfId="57" applyFont="1" applyFill="1" applyBorder="1" applyAlignment="1">
      <alignment horizontal="center"/>
      <protection/>
    </xf>
    <xf numFmtId="0" fontId="7" fillId="0" borderId="60" xfId="57" applyFont="1" applyFill="1" applyBorder="1" applyAlignment="1">
      <alignment horizontal="center"/>
      <protection/>
    </xf>
    <xf numFmtId="0" fontId="7" fillId="33" borderId="46" xfId="57" applyFont="1" applyFill="1" applyBorder="1" applyAlignment="1">
      <alignment horizontal="center" vertical="center"/>
      <protection/>
    </xf>
    <xf numFmtId="0" fontId="4" fillId="0" borderId="61" xfId="57" applyFont="1" applyFill="1" applyBorder="1" applyAlignment="1">
      <alignment horizontal="center"/>
      <protection/>
    </xf>
    <xf numFmtId="0" fontId="4" fillId="0" borderId="62" xfId="57" applyFont="1" applyFill="1" applyBorder="1" applyAlignment="1">
      <alignment horizontal="center"/>
      <protection/>
    </xf>
    <xf numFmtId="0" fontId="7" fillId="33" borderId="20" xfId="57" applyFont="1" applyFill="1" applyBorder="1" applyAlignment="1">
      <alignment horizontal="center" vertical="center"/>
      <protection/>
    </xf>
    <xf numFmtId="0" fontId="7" fillId="33" borderId="39" xfId="58" applyFont="1" applyFill="1" applyBorder="1" applyAlignment="1">
      <alignment horizontal="center" vertical="center"/>
      <protection/>
    </xf>
    <xf numFmtId="0" fontId="7" fillId="33" borderId="58" xfId="58" applyFont="1" applyFill="1" applyBorder="1" applyAlignment="1">
      <alignment horizontal="center" vertical="center"/>
      <protection/>
    </xf>
    <xf numFmtId="0" fontId="4" fillId="33" borderId="59" xfId="60" applyFont="1" applyFill="1" applyBorder="1" applyAlignment="1">
      <alignment horizontal="center" vertical="center"/>
      <protection/>
    </xf>
    <xf numFmtId="0" fontId="7" fillId="35" borderId="21" xfId="0" applyFont="1" applyFill="1" applyBorder="1" applyAlignment="1">
      <alignment horizontal="center" vertical="center"/>
    </xf>
    <xf numFmtId="0" fontId="4" fillId="33" borderId="59" xfId="58" applyFont="1" applyFill="1" applyBorder="1" applyAlignment="1">
      <alignment horizontal="center" vertical="center"/>
      <protection/>
    </xf>
    <xf numFmtId="0" fontId="7" fillId="0" borderId="63" xfId="57" applyFont="1" applyFill="1" applyBorder="1" applyAlignment="1">
      <alignment horizontal="center" vertical="center"/>
      <protection/>
    </xf>
    <xf numFmtId="0" fontId="7" fillId="35" borderId="22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167" fontId="7" fillId="35" borderId="56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7" fillId="0" borderId="56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vertical="center"/>
    </xf>
    <xf numFmtId="167" fontId="7" fillId="0" borderId="56" xfId="57" applyNumberFormat="1" applyFont="1" applyFill="1" applyBorder="1" applyAlignment="1">
      <alignment vertical="center"/>
      <protection/>
    </xf>
    <xf numFmtId="167" fontId="7" fillId="0" borderId="56" xfId="0" applyNumberFormat="1" applyFont="1" applyFill="1" applyBorder="1" applyAlignment="1">
      <alignment vertical="center"/>
    </xf>
    <xf numFmtId="0" fontId="7" fillId="0" borderId="56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vertical="center"/>
    </xf>
    <xf numFmtId="167" fontId="4" fillId="0" borderId="56" xfId="57" applyNumberFormat="1" applyFont="1" applyFill="1" applyBorder="1" applyAlignment="1">
      <alignment vertical="center"/>
      <protection/>
    </xf>
    <xf numFmtId="167" fontId="4" fillId="0" borderId="56" xfId="0" applyNumberFormat="1" applyFont="1" applyFill="1" applyBorder="1" applyAlignment="1">
      <alignment vertical="center"/>
    </xf>
    <xf numFmtId="167" fontId="4" fillId="0" borderId="21" xfId="57" applyNumberFormat="1" applyFont="1" applyFill="1" applyBorder="1" applyAlignment="1">
      <alignment horizontal="right" vertical="center"/>
      <protection/>
    </xf>
    <xf numFmtId="167" fontId="7" fillId="0" borderId="56" xfId="0" applyNumberFormat="1" applyFont="1" applyFill="1" applyBorder="1" applyAlignment="1">
      <alignment horizontal="right" vertical="center"/>
    </xf>
    <xf numFmtId="167" fontId="7" fillId="0" borderId="21" xfId="57" applyNumberFormat="1" applyFont="1" applyFill="1" applyBorder="1" applyAlignment="1">
      <alignment horizontal="right" vertical="center"/>
      <protection/>
    </xf>
    <xf numFmtId="0" fontId="7" fillId="0" borderId="5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64" xfId="0" applyNumberFormat="1" applyFont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/>
    </xf>
    <xf numFmtId="167" fontId="4" fillId="0" borderId="54" xfId="57" applyNumberFormat="1" applyFont="1" applyFill="1" applyBorder="1" applyAlignment="1">
      <alignment horizontal="right" vertical="center"/>
      <protection/>
    </xf>
    <xf numFmtId="167" fontId="4" fillId="0" borderId="54" xfId="0" applyNumberFormat="1" applyFont="1" applyFill="1" applyBorder="1" applyAlignment="1">
      <alignment horizontal="right" vertical="center"/>
    </xf>
    <xf numFmtId="167" fontId="4" fillId="0" borderId="65" xfId="57" applyNumberFormat="1" applyFont="1" applyFill="1" applyBorder="1" applyAlignment="1">
      <alignment horizontal="right" vertical="center"/>
      <protection/>
    </xf>
    <xf numFmtId="0" fontId="7" fillId="0" borderId="51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67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167" fontId="4" fillId="0" borderId="51" xfId="57" applyNumberFormat="1" applyFont="1" applyFill="1" applyBorder="1" applyAlignment="1">
      <alignment horizontal="right" vertical="center"/>
      <protection/>
    </xf>
    <xf numFmtId="167" fontId="4" fillId="0" borderId="51" xfId="0" applyNumberFormat="1" applyFont="1" applyFill="1" applyBorder="1" applyAlignment="1">
      <alignment horizontal="right" vertical="center"/>
    </xf>
    <xf numFmtId="167" fontId="4" fillId="0" borderId="67" xfId="57" applyNumberFormat="1" applyFont="1" applyFill="1" applyBorder="1" applyAlignment="1">
      <alignment horizontal="right" vertical="center"/>
      <protection/>
    </xf>
    <xf numFmtId="167" fontId="4" fillId="0" borderId="56" xfId="57" applyNumberFormat="1" applyFont="1" applyFill="1" applyBorder="1" applyAlignment="1">
      <alignment horizontal="right" vertical="center"/>
      <protection/>
    </xf>
    <xf numFmtId="167" fontId="4" fillId="0" borderId="56" xfId="0" applyNumberFormat="1" applyFont="1" applyFill="1" applyBorder="1" applyAlignment="1">
      <alignment horizontal="right" vertical="center"/>
    </xf>
    <xf numFmtId="49" fontId="7" fillId="0" borderId="65" xfId="0" applyNumberFormat="1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167" fontId="4" fillId="0" borderId="68" xfId="57" applyNumberFormat="1" applyFont="1" applyFill="1" applyBorder="1" applyAlignment="1">
      <alignment horizontal="right" vertical="center"/>
      <protection/>
    </xf>
    <xf numFmtId="0" fontId="7" fillId="0" borderId="5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69" xfId="0" applyNumberFormat="1" applyFont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vertical="center"/>
    </xf>
    <xf numFmtId="167" fontId="4" fillId="0" borderId="55" xfId="57" applyNumberFormat="1" applyFont="1" applyFill="1" applyBorder="1" applyAlignment="1">
      <alignment horizontal="right" vertical="center"/>
      <protection/>
    </xf>
    <xf numFmtId="167" fontId="4" fillId="0" borderId="55" xfId="0" applyNumberFormat="1" applyFont="1" applyFill="1" applyBorder="1" applyAlignment="1">
      <alignment horizontal="right" vertical="center"/>
    </xf>
    <xf numFmtId="0" fontId="7" fillId="0" borderId="53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68" xfId="0" applyNumberFormat="1" applyFont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vertical="center"/>
    </xf>
    <xf numFmtId="167" fontId="4" fillId="0" borderId="53" xfId="57" applyNumberFormat="1" applyFont="1" applyFill="1" applyBorder="1" applyAlignment="1">
      <alignment horizontal="right" vertical="center"/>
      <protection/>
    </xf>
    <xf numFmtId="167" fontId="4" fillId="0" borderId="53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vertical="center"/>
    </xf>
    <xf numFmtId="49" fontId="7" fillId="0" borderId="20" xfId="0" applyNumberFormat="1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vertical="center"/>
    </xf>
    <xf numFmtId="49" fontId="7" fillId="0" borderId="19" xfId="0" applyNumberFormat="1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69" xfId="0" applyNumberFormat="1" applyFont="1" applyFill="1" applyBorder="1" applyAlignment="1">
      <alignment horizontal="center" vertical="center"/>
    </xf>
    <xf numFmtId="167" fontId="4" fillId="0" borderId="69" xfId="57" applyNumberFormat="1" applyFont="1" applyFill="1" applyBorder="1" applyAlignment="1">
      <alignment horizontal="right" vertical="center"/>
      <protection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65" xfId="0" applyNumberFormat="1" applyFont="1" applyFill="1" applyBorder="1" applyAlignment="1">
      <alignment horizontal="center" vertical="center"/>
    </xf>
    <xf numFmtId="167" fontId="7" fillId="0" borderId="56" xfId="57" applyNumberFormat="1" applyFont="1" applyFill="1" applyBorder="1" applyAlignment="1">
      <alignment horizontal="right" vertical="center"/>
      <protection/>
    </xf>
    <xf numFmtId="49" fontId="7" fillId="0" borderId="35" xfId="0" applyNumberFormat="1" applyFont="1" applyFill="1" applyBorder="1" applyAlignment="1">
      <alignment horizontal="center" vertical="center"/>
    </xf>
    <xf numFmtId="49" fontId="7" fillId="0" borderId="67" xfId="0" applyNumberFormat="1" applyFont="1" applyFill="1" applyBorder="1" applyAlignment="1">
      <alignment horizontal="center" vertical="center"/>
    </xf>
    <xf numFmtId="0" fontId="56" fillId="0" borderId="51" xfId="0" applyFont="1" applyFill="1" applyBorder="1" applyAlignment="1">
      <alignment horizontal="center" vertical="center" wrapText="1"/>
    </xf>
    <xf numFmtId="0" fontId="56" fillId="0" borderId="51" xfId="0" applyFont="1" applyFill="1" applyBorder="1" applyAlignment="1">
      <alignment/>
    </xf>
    <xf numFmtId="167" fontId="4" fillId="0" borderId="51" xfId="57" applyNumberFormat="1" applyFont="1" applyFill="1" applyBorder="1" applyAlignment="1">
      <alignment horizontal="right"/>
      <protection/>
    </xf>
    <xf numFmtId="167" fontId="56" fillId="0" borderId="51" xfId="0" applyNumberFormat="1" applyFont="1" applyFill="1" applyBorder="1" applyAlignment="1">
      <alignment horizontal="right"/>
    </xf>
    <xf numFmtId="0" fontId="57" fillId="0" borderId="56" xfId="0" applyFont="1" applyFill="1" applyBorder="1" applyAlignment="1">
      <alignment horizontal="center" vertical="center" wrapText="1"/>
    </xf>
    <xf numFmtId="0" fontId="57" fillId="0" borderId="56" xfId="0" applyFont="1" applyFill="1" applyBorder="1" applyAlignment="1">
      <alignment/>
    </xf>
    <xf numFmtId="167" fontId="57" fillId="0" borderId="56" xfId="0" applyNumberFormat="1" applyFont="1" applyFill="1" applyBorder="1" applyAlignment="1">
      <alignment horizontal="right"/>
    </xf>
    <xf numFmtId="167" fontId="7" fillId="0" borderId="56" xfId="57" applyNumberFormat="1" applyFont="1" applyFill="1" applyBorder="1" applyAlignment="1">
      <alignment horizontal="right"/>
      <protection/>
    </xf>
    <xf numFmtId="0" fontId="56" fillId="0" borderId="56" xfId="0" applyFont="1" applyFill="1" applyBorder="1" applyAlignment="1">
      <alignment horizontal="center" vertical="center" wrapText="1"/>
    </xf>
    <xf numFmtId="0" fontId="56" fillId="0" borderId="56" xfId="0" applyFont="1" applyFill="1" applyBorder="1" applyAlignment="1">
      <alignment/>
    </xf>
    <xf numFmtId="167" fontId="4" fillId="0" borderId="56" xfId="57" applyNumberFormat="1" applyFont="1" applyFill="1" applyBorder="1" applyAlignment="1">
      <alignment horizontal="right"/>
      <protection/>
    </xf>
    <xf numFmtId="167" fontId="56" fillId="0" borderId="56" xfId="0" applyNumberFormat="1" applyFont="1" applyFill="1" applyBorder="1" applyAlignment="1">
      <alignment horizontal="right"/>
    </xf>
    <xf numFmtId="0" fontId="56" fillId="0" borderId="54" xfId="0" applyFont="1" applyFill="1" applyBorder="1" applyAlignment="1">
      <alignment horizontal="center" vertical="center" wrapText="1"/>
    </xf>
    <xf numFmtId="0" fontId="56" fillId="0" borderId="54" xfId="0" applyFont="1" applyFill="1" applyBorder="1" applyAlignment="1">
      <alignment/>
    </xf>
    <xf numFmtId="167" fontId="4" fillId="0" borderId="54" xfId="57" applyNumberFormat="1" applyFont="1" applyFill="1" applyBorder="1" applyAlignment="1">
      <alignment horizontal="right"/>
      <protection/>
    </xf>
    <xf numFmtId="167" fontId="56" fillId="0" borderId="54" xfId="0" applyNumberFormat="1" applyFont="1" applyFill="1" applyBorder="1" applyAlignment="1">
      <alignment horizontal="right"/>
    </xf>
    <xf numFmtId="0" fontId="57" fillId="0" borderId="51" xfId="0" applyFont="1" applyFill="1" applyBorder="1" applyAlignment="1">
      <alignment horizontal="center" vertical="center" wrapText="1"/>
    </xf>
    <xf numFmtId="0" fontId="57" fillId="0" borderId="51" xfId="0" applyFont="1" applyFill="1" applyBorder="1" applyAlignment="1">
      <alignment/>
    </xf>
    <xf numFmtId="167" fontId="57" fillId="0" borderId="51" xfId="0" applyNumberFormat="1" applyFont="1" applyFill="1" applyBorder="1" applyAlignment="1">
      <alignment horizontal="right"/>
    </xf>
    <xf numFmtId="167" fontId="7" fillId="0" borderId="51" xfId="57" applyNumberFormat="1" applyFont="1" applyFill="1" applyBorder="1" applyAlignment="1">
      <alignment horizontal="right"/>
      <protection/>
    </xf>
    <xf numFmtId="0" fontId="56" fillId="0" borderId="74" xfId="0" applyFont="1" applyFill="1" applyBorder="1" applyAlignment="1">
      <alignment horizontal="center" vertical="center" wrapText="1"/>
    </xf>
    <xf numFmtId="0" fontId="56" fillId="0" borderId="52" xfId="0" applyFont="1" applyFill="1" applyBorder="1" applyAlignment="1">
      <alignment horizontal="center" vertical="center" wrapText="1"/>
    </xf>
    <xf numFmtId="49" fontId="7" fillId="0" borderId="75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7" fontId="4" fillId="0" borderId="72" xfId="57" applyNumberFormat="1" applyFont="1" applyFill="1" applyBorder="1" applyAlignment="1">
      <alignment horizontal="right" vertical="center"/>
      <protection/>
    </xf>
    <xf numFmtId="167" fontId="4" fillId="0" borderId="72" xfId="0" applyNumberFormat="1" applyFont="1" applyFill="1" applyBorder="1" applyAlignment="1">
      <alignment horizontal="right" vertical="center"/>
    </xf>
    <xf numFmtId="167" fontId="4" fillId="0" borderId="75" xfId="57" applyNumberFormat="1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167" fontId="4" fillId="0" borderId="54" xfId="0" applyNumberFormat="1" applyFont="1" applyBorder="1" applyAlignment="1">
      <alignment horizontal="right" vertical="center"/>
    </xf>
    <xf numFmtId="167" fontId="7" fillId="0" borderId="54" xfId="0" applyNumberFormat="1" applyFont="1" applyBorder="1" applyAlignment="1">
      <alignment horizontal="right" vertical="center"/>
    </xf>
    <xf numFmtId="167" fontId="7" fillId="0" borderId="65" xfId="57" applyNumberFormat="1" applyFont="1" applyFill="1" applyBorder="1" applyAlignment="1">
      <alignment horizontal="right" vertical="center"/>
      <protection/>
    </xf>
    <xf numFmtId="0" fontId="4" fillId="0" borderId="1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167" fontId="4" fillId="0" borderId="51" xfId="0" applyNumberFormat="1" applyFont="1" applyBorder="1" applyAlignment="1">
      <alignment horizontal="right" vertical="center"/>
    </xf>
    <xf numFmtId="0" fontId="57" fillId="0" borderId="54" xfId="0" applyFont="1" applyFill="1" applyBorder="1" applyAlignment="1">
      <alignment horizontal="center" vertical="center" wrapText="1"/>
    </xf>
    <xf numFmtId="0" fontId="57" fillId="0" borderId="54" xfId="0" applyFont="1" applyFill="1" applyBorder="1" applyAlignment="1">
      <alignment/>
    </xf>
    <xf numFmtId="167" fontId="7" fillId="0" borderId="54" xfId="57" applyNumberFormat="1" applyFont="1" applyFill="1" applyBorder="1" applyAlignment="1">
      <alignment horizontal="right"/>
      <protection/>
    </xf>
    <xf numFmtId="0" fontId="4" fillId="33" borderId="19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/>
    </xf>
    <xf numFmtId="0" fontId="16" fillId="0" borderId="0" xfId="0" applyFont="1" applyAlignment="1">
      <alignment horizontal="left"/>
    </xf>
    <xf numFmtId="0" fontId="10" fillId="34" borderId="19" xfId="0" applyFont="1" applyFill="1" applyBorder="1" applyAlignment="1">
      <alignment horizontal="center"/>
    </xf>
    <xf numFmtId="0" fontId="5" fillId="0" borderId="0" xfId="51" applyFont="1" applyFill="1" applyAlignment="1">
      <alignment horizontal="center" vertical="center" wrapText="1"/>
      <protection/>
    </xf>
    <xf numFmtId="0" fontId="7" fillId="0" borderId="10" xfId="59" applyFont="1" applyFill="1" applyBorder="1" applyAlignment="1">
      <alignment horizontal="center" vertical="center"/>
      <protection/>
    </xf>
    <xf numFmtId="0" fontId="7" fillId="0" borderId="76" xfId="59" applyFont="1" applyFill="1" applyBorder="1" applyAlignment="1">
      <alignment horizontal="center" vertical="center"/>
      <protection/>
    </xf>
    <xf numFmtId="49" fontId="7" fillId="0" borderId="10" xfId="57" applyNumberFormat="1" applyFont="1" applyBorder="1" applyAlignment="1">
      <alignment horizontal="center" vertical="center"/>
      <protection/>
    </xf>
    <xf numFmtId="49" fontId="7" fillId="0" borderId="76" xfId="57" applyNumberFormat="1" applyFont="1" applyBorder="1" applyAlignment="1">
      <alignment horizontal="center" vertical="center"/>
      <protection/>
    </xf>
    <xf numFmtId="0" fontId="17" fillId="0" borderId="74" xfId="0" applyFont="1" applyBorder="1" applyAlignment="1">
      <alignment horizontal="center" vertical="center" textRotation="90"/>
    </xf>
    <xf numFmtId="0" fontId="17" fillId="0" borderId="72" xfId="0" applyFont="1" applyBorder="1" applyAlignment="1">
      <alignment horizontal="center" vertical="center" textRotation="90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čárky 3" xfId="36"/>
    <cellStyle name="čárky 3 2" xfId="37"/>
    <cellStyle name="Comma [0]" xfId="38"/>
    <cellStyle name="Hyperlink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11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_2. Rozpočet 2007 - tabulky" xfId="56"/>
    <cellStyle name="normální_Rozpis výdajů 03 bez PO 2 2" xfId="57"/>
    <cellStyle name="normální_Rozpis výdajů 03 bez PO 2 2 2" xfId="58"/>
    <cellStyle name="normální_Rozpis výdajů 03 bez PO_04 - OSMTVS" xfId="59"/>
    <cellStyle name="normální_Rozpis výdajů 03 bez PO_UR 2008 1-168 tisk" xfId="60"/>
    <cellStyle name="Followed Hyperlink" xfId="61"/>
    <cellStyle name="Poznámka" xfId="62"/>
    <cellStyle name="Percent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D1" sqref="D1:E1"/>
    </sheetView>
  </sheetViews>
  <sheetFormatPr defaultColWidth="9.140625" defaultRowHeight="12.75"/>
  <cols>
    <col min="1" max="1" width="36.57421875" style="0" customWidth="1"/>
    <col min="2" max="2" width="10.7109375" style="0" customWidth="1"/>
    <col min="3" max="3" width="15.00390625" style="0" customWidth="1"/>
    <col min="4" max="4" width="11.7109375" style="0" customWidth="1"/>
    <col min="5" max="5" width="14.00390625" style="0" customWidth="1"/>
  </cols>
  <sheetData>
    <row r="1" spans="4:5" ht="12.75">
      <c r="D1" s="313" t="s">
        <v>310</v>
      </c>
      <c r="E1" s="313"/>
    </row>
    <row r="2" spans="1:5" ht="13.5" thickBot="1">
      <c r="A2" s="314" t="s">
        <v>25</v>
      </c>
      <c r="B2" s="314"/>
      <c r="C2" s="30"/>
      <c r="D2" s="30"/>
      <c r="E2" s="31" t="s">
        <v>26</v>
      </c>
    </row>
    <row r="3" spans="1:5" ht="24.75" thickBot="1">
      <c r="A3" s="32" t="s">
        <v>27</v>
      </c>
      <c r="B3" s="33" t="s">
        <v>28</v>
      </c>
      <c r="C3" s="34" t="s">
        <v>85</v>
      </c>
      <c r="D3" s="34" t="s">
        <v>309</v>
      </c>
      <c r="E3" s="34" t="s">
        <v>86</v>
      </c>
    </row>
    <row r="4" spans="1:5" ht="14.25">
      <c r="A4" s="35" t="s">
        <v>29</v>
      </c>
      <c r="B4" s="36" t="s">
        <v>30</v>
      </c>
      <c r="C4" s="54">
        <f>C5+C6+C7</f>
        <v>2636550.9699999997</v>
      </c>
      <c r="D4" s="54">
        <f>D5+D6+D7</f>
        <v>0</v>
      </c>
      <c r="E4" s="55">
        <f aca="true" t="shared" si="0" ref="E4:E26">C4+D4</f>
        <v>2636550.9699999997</v>
      </c>
    </row>
    <row r="5" spans="1:5" ht="15">
      <c r="A5" s="37" t="s">
        <v>31</v>
      </c>
      <c r="B5" s="38" t="s">
        <v>32</v>
      </c>
      <c r="C5" s="56">
        <v>2466142.71</v>
      </c>
      <c r="D5" s="57">
        <v>0</v>
      </c>
      <c r="E5" s="58">
        <f t="shared" si="0"/>
        <v>2466142.71</v>
      </c>
    </row>
    <row r="6" spans="1:5" ht="15">
      <c r="A6" s="37" t="s">
        <v>33</v>
      </c>
      <c r="B6" s="38" t="s">
        <v>34</v>
      </c>
      <c r="C6" s="56">
        <v>170192.01</v>
      </c>
      <c r="D6" s="59">
        <v>0</v>
      </c>
      <c r="E6" s="58">
        <f t="shared" si="0"/>
        <v>170192.01</v>
      </c>
    </row>
    <row r="7" spans="1:5" ht="15">
      <c r="A7" s="37" t="s">
        <v>35</v>
      </c>
      <c r="B7" s="38" t="s">
        <v>36</v>
      </c>
      <c r="C7" s="56">
        <v>216.25</v>
      </c>
      <c r="D7" s="56">
        <v>0</v>
      </c>
      <c r="E7" s="58">
        <f t="shared" si="0"/>
        <v>216.25</v>
      </c>
    </row>
    <row r="8" spans="1:5" ht="15">
      <c r="A8" s="39" t="s">
        <v>37</v>
      </c>
      <c r="B8" s="38" t="s">
        <v>38</v>
      </c>
      <c r="C8" s="60">
        <f>C9+C15</f>
        <v>4635387.59</v>
      </c>
      <c r="D8" s="60">
        <f>D9+D15</f>
        <v>0</v>
      </c>
      <c r="E8" s="61">
        <f t="shared" si="0"/>
        <v>4635387.59</v>
      </c>
    </row>
    <row r="9" spans="1:5" ht="15">
      <c r="A9" s="37" t="s">
        <v>39</v>
      </c>
      <c r="B9" s="38" t="s">
        <v>40</v>
      </c>
      <c r="C9" s="56">
        <f>C10+C11+C13+C14+C12</f>
        <v>4344866.7</v>
      </c>
      <c r="D9" s="56">
        <f>D10+D11+D13+D14</f>
        <v>0</v>
      </c>
      <c r="E9" s="62">
        <f t="shared" si="0"/>
        <v>4344866.7</v>
      </c>
    </row>
    <row r="10" spans="1:5" ht="15">
      <c r="A10" s="37" t="s">
        <v>41</v>
      </c>
      <c r="B10" s="38" t="s">
        <v>42</v>
      </c>
      <c r="C10" s="56">
        <v>63118.7</v>
      </c>
      <c r="D10" s="56">
        <v>0</v>
      </c>
      <c r="E10" s="62">
        <f t="shared" si="0"/>
        <v>63118.7</v>
      </c>
    </row>
    <row r="11" spans="1:5" ht="30">
      <c r="A11" s="37" t="s">
        <v>77</v>
      </c>
      <c r="B11" s="38" t="s">
        <v>40</v>
      </c>
      <c r="C11" s="56">
        <v>4250133.24</v>
      </c>
      <c r="D11" s="56">
        <v>0</v>
      </c>
      <c r="E11" s="62">
        <f t="shared" si="0"/>
        <v>4250133.24</v>
      </c>
    </row>
    <row r="12" spans="1:5" ht="15">
      <c r="A12" s="37" t="s">
        <v>78</v>
      </c>
      <c r="B12" s="38">
        <v>4123</v>
      </c>
      <c r="C12" s="56">
        <v>6729.85</v>
      </c>
      <c r="D12" s="56">
        <v>0</v>
      </c>
      <c r="E12" s="62">
        <f>SUM(C12:D12)</f>
        <v>6729.85</v>
      </c>
    </row>
    <row r="13" spans="1:5" ht="15">
      <c r="A13" s="37" t="s">
        <v>79</v>
      </c>
      <c r="B13" s="38" t="s">
        <v>43</v>
      </c>
      <c r="C13" s="56">
        <v>114.91</v>
      </c>
      <c r="D13" s="56">
        <v>0</v>
      </c>
      <c r="E13" s="62">
        <f>SUM(C13:D13)</f>
        <v>114.91</v>
      </c>
    </row>
    <row r="14" spans="1:5" ht="15">
      <c r="A14" s="37" t="s">
        <v>80</v>
      </c>
      <c r="B14" s="38">
        <v>4121</v>
      </c>
      <c r="C14" s="56">
        <v>24770</v>
      </c>
      <c r="D14" s="56">
        <v>0</v>
      </c>
      <c r="E14" s="62">
        <f>SUM(C14:D14)</f>
        <v>24770</v>
      </c>
    </row>
    <row r="15" spans="1:5" ht="15">
      <c r="A15" s="37" t="s">
        <v>44</v>
      </c>
      <c r="B15" s="38" t="s">
        <v>87</v>
      </c>
      <c r="C15" s="56">
        <f>C16+C17+C18+C19</f>
        <v>290520.89</v>
      </c>
      <c r="D15" s="56">
        <f>D16+D18+D19</f>
        <v>0</v>
      </c>
      <c r="E15" s="62">
        <f t="shared" si="0"/>
        <v>290520.89</v>
      </c>
    </row>
    <row r="16" spans="1:5" ht="30">
      <c r="A16" s="37" t="s">
        <v>77</v>
      </c>
      <c r="B16" s="38" t="s">
        <v>45</v>
      </c>
      <c r="C16" s="56">
        <v>253650.47000000003</v>
      </c>
      <c r="D16" s="56">
        <v>0</v>
      </c>
      <c r="E16" s="62">
        <f t="shared" si="0"/>
        <v>253650.47000000003</v>
      </c>
    </row>
    <row r="17" spans="1:5" ht="15">
      <c r="A17" s="37" t="s">
        <v>81</v>
      </c>
      <c r="B17" s="38">
        <v>4223</v>
      </c>
      <c r="C17" s="56">
        <v>32335.51</v>
      </c>
      <c r="D17" s="56">
        <v>0</v>
      </c>
      <c r="E17" s="62">
        <f>SUM(C17:D17)</f>
        <v>32335.51</v>
      </c>
    </row>
    <row r="18" spans="1:5" ht="15">
      <c r="A18" s="37" t="s">
        <v>79</v>
      </c>
      <c r="B18" s="38" t="s">
        <v>88</v>
      </c>
      <c r="C18" s="56">
        <v>0</v>
      </c>
      <c r="D18" s="56">
        <v>0</v>
      </c>
      <c r="E18" s="62">
        <f>SUM(C18:D18)</f>
        <v>0</v>
      </c>
    </row>
    <row r="19" spans="1:5" ht="15">
      <c r="A19" s="37" t="s">
        <v>80</v>
      </c>
      <c r="B19" s="38">
        <v>4221</v>
      </c>
      <c r="C19" s="56">
        <v>4534.91</v>
      </c>
      <c r="D19" s="56">
        <v>0</v>
      </c>
      <c r="E19" s="62">
        <f>SUM(C19:D19)</f>
        <v>4534.91</v>
      </c>
    </row>
    <row r="20" spans="1:5" ht="14.25">
      <c r="A20" s="39" t="s">
        <v>46</v>
      </c>
      <c r="B20" s="40" t="s">
        <v>47</v>
      </c>
      <c r="C20" s="60">
        <f>C4+C8</f>
        <v>7271938.56</v>
      </c>
      <c r="D20" s="60">
        <f>D4+D8</f>
        <v>0</v>
      </c>
      <c r="E20" s="61">
        <f t="shared" si="0"/>
        <v>7271938.56</v>
      </c>
    </row>
    <row r="21" spans="1:5" ht="14.25">
      <c r="A21" s="39" t="s">
        <v>48</v>
      </c>
      <c r="B21" s="40" t="s">
        <v>49</v>
      </c>
      <c r="C21" s="60">
        <f>SUM(C22:C25)</f>
        <v>958065.5800000001</v>
      </c>
      <c r="D21" s="60">
        <f>SUM(D22:D25)</f>
        <v>0</v>
      </c>
      <c r="E21" s="61">
        <f t="shared" si="0"/>
        <v>958065.5800000001</v>
      </c>
    </row>
    <row r="22" spans="1:5" ht="15">
      <c r="A22" s="37" t="s">
        <v>50</v>
      </c>
      <c r="B22" s="38" t="s">
        <v>51</v>
      </c>
      <c r="C22" s="56">
        <v>127924.29999999999</v>
      </c>
      <c r="D22" s="56">
        <v>0</v>
      </c>
      <c r="E22" s="62">
        <f t="shared" si="0"/>
        <v>127924.29999999999</v>
      </c>
    </row>
    <row r="23" spans="1:5" ht="15">
      <c r="A23" s="37" t="s">
        <v>52</v>
      </c>
      <c r="B23" s="38">
        <v>8115</v>
      </c>
      <c r="C23" s="56">
        <v>977016.28</v>
      </c>
      <c r="D23" s="56">
        <v>0</v>
      </c>
      <c r="E23" s="62">
        <f>SUM(C23:D23)</f>
        <v>977016.28</v>
      </c>
    </row>
    <row r="24" spans="1:5" ht="15">
      <c r="A24" s="37" t="s">
        <v>89</v>
      </c>
      <c r="B24" s="38">
        <v>8123</v>
      </c>
      <c r="C24" s="56">
        <v>0</v>
      </c>
      <c r="D24" s="56">
        <v>0</v>
      </c>
      <c r="E24" s="62">
        <f>C24+D24</f>
        <v>0</v>
      </c>
    </row>
    <row r="25" spans="1:5" ht="15.75" thickBot="1">
      <c r="A25" s="41" t="s">
        <v>90</v>
      </c>
      <c r="B25" s="42">
        <v>-8124</v>
      </c>
      <c r="C25" s="63">
        <v>-146875</v>
      </c>
      <c r="D25" s="63">
        <v>0</v>
      </c>
      <c r="E25" s="64">
        <f>C25+D25</f>
        <v>-146875</v>
      </c>
    </row>
    <row r="26" spans="1:5" ht="15" thickBot="1">
      <c r="A26" s="43" t="s">
        <v>53</v>
      </c>
      <c r="B26" s="44"/>
      <c r="C26" s="65">
        <f>C4+C8+C21</f>
        <v>8230004.14</v>
      </c>
      <c r="D26" s="65">
        <f>D20+D21</f>
        <v>0</v>
      </c>
      <c r="E26" s="66">
        <f t="shared" si="0"/>
        <v>8230004.14</v>
      </c>
    </row>
    <row r="27" spans="1:5" ht="13.5" thickBot="1">
      <c r="A27" s="314" t="s">
        <v>54</v>
      </c>
      <c r="B27" s="314"/>
      <c r="C27" s="45"/>
      <c r="D27" s="45"/>
      <c r="E27" s="46" t="s">
        <v>26</v>
      </c>
    </row>
    <row r="28" spans="1:5" ht="24.75" thickBot="1">
      <c r="A28" s="32" t="s">
        <v>55</v>
      </c>
      <c r="B28" s="33" t="s">
        <v>0</v>
      </c>
      <c r="C28" s="34" t="s">
        <v>85</v>
      </c>
      <c r="D28" s="34" t="s">
        <v>309</v>
      </c>
      <c r="E28" s="34" t="s">
        <v>86</v>
      </c>
    </row>
    <row r="29" spans="1:5" ht="15">
      <c r="A29" s="47" t="s">
        <v>56</v>
      </c>
      <c r="B29" s="48" t="s">
        <v>57</v>
      </c>
      <c r="C29" s="59">
        <v>28361.82</v>
      </c>
      <c r="D29" s="59">
        <v>0</v>
      </c>
      <c r="E29" s="67">
        <f>C29+D29</f>
        <v>28361.82</v>
      </c>
    </row>
    <row r="30" spans="1:5" ht="15">
      <c r="A30" s="49" t="s">
        <v>58</v>
      </c>
      <c r="B30" s="38" t="s">
        <v>57</v>
      </c>
      <c r="C30" s="56">
        <v>254521.85</v>
      </c>
      <c r="D30" s="59">
        <v>0</v>
      </c>
      <c r="E30" s="67">
        <f aca="true" t="shared" si="1" ref="E30:E45">C30+D30</f>
        <v>254521.85</v>
      </c>
    </row>
    <row r="31" spans="1:5" ht="15">
      <c r="A31" s="49" t="s">
        <v>59</v>
      </c>
      <c r="B31" s="38" t="s">
        <v>60</v>
      </c>
      <c r="C31" s="56">
        <v>161056.44</v>
      </c>
      <c r="D31" s="59">
        <v>0</v>
      </c>
      <c r="E31" s="67">
        <f>SUM(C31:D31)</f>
        <v>161056.44</v>
      </c>
    </row>
    <row r="32" spans="1:5" ht="15">
      <c r="A32" s="49" t="s">
        <v>61</v>
      </c>
      <c r="B32" s="38" t="s">
        <v>57</v>
      </c>
      <c r="C32" s="56">
        <v>943224.97</v>
      </c>
      <c r="D32" s="59">
        <v>0</v>
      </c>
      <c r="E32" s="67">
        <f t="shared" si="1"/>
        <v>943224.97</v>
      </c>
    </row>
    <row r="33" spans="1:5" ht="15">
      <c r="A33" s="49" t="s">
        <v>62</v>
      </c>
      <c r="B33" s="38" t="s">
        <v>57</v>
      </c>
      <c r="C33" s="56">
        <v>682333.05</v>
      </c>
      <c r="D33" s="59">
        <v>0</v>
      </c>
      <c r="E33" s="67">
        <f t="shared" si="1"/>
        <v>682333.05</v>
      </c>
    </row>
    <row r="34" spans="1:5" ht="15">
      <c r="A34" s="49" t="s">
        <v>63</v>
      </c>
      <c r="B34" s="38" t="s">
        <v>57</v>
      </c>
      <c r="C34" s="56">
        <v>3779609.16</v>
      </c>
      <c r="D34" s="59">
        <v>0</v>
      </c>
      <c r="E34" s="67">
        <f>C34+D34</f>
        <v>3779609.16</v>
      </c>
    </row>
    <row r="35" spans="1:5" ht="15">
      <c r="A35" s="49" t="s">
        <v>64</v>
      </c>
      <c r="B35" s="38" t="s">
        <v>60</v>
      </c>
      <c r="C35" s="56">
        <v>527573.5599999999</v>
      </c>
      <c r="D35" s="59">
        <v>0</v>
      </c>
      <c r="E35" s="67">
        <f t="shared" si="1"/>
        <v>527573.5599999999</v>
      </c>
    </row>
    <row r="36" spans="1:5" ht="15">
      <c r="A36" s="49" t="s">
        <v>65</v>
      </c>
      <c r="B36" s="38" t="s">
        <v>57</v>
      </c>
      <c r="C36" s="56">
        <v>28200</v>
      </c>
      <c r="D36" s="59">
        <v>0</v>
      </c>
      <c r="E36" s="67">
        <f t="shared" si="1"/>
        <v>28200</v>
      </c>
    </row>
    <row r="37" spans="1:5" ht="15">
      <c r="A37" s="49" t="s">
        <v>66</v>
      </c>
      <c r="B37" s="38" t="s">
        <v>60</v>
      </c>
      <c r="C37" s="56">
        <v>672086.89</v>
      </c>
      <c r="D37" s="59">
        <v>0</v>
      </c>
      <c r="E37" s="67">
        <f t="shared" si="1"/>
        <v>672086.89</v>
      </c>
    </row>
    <row r="38" spans="1:5" ht="15">
      <c r="A38" s="49" t="s">
        <v>68</v>
      </c>
      <c r="B38" s="38" t="s">
        <v>67</v>
      </c>
      <c r="C38" s="56">
        <v>0</v>
      </c>
      <c r="D38" s="59">
        <v>0</v>
      </c>
      <c r="E38" s="67">
        <f t="shared" si="1"/>
        <v>0</v>
      </c>
    </row>
    <row r="39" spans="1:5" ht="15">
      <c r="A39" s="49" t="s">
        <v>69</v>
      </c>
      <c r="B39" s="38" t="s">
        <v>60</v>
      </c>
      <c r="C39" s="56">
        <v>880014.1000000001</v>
      </c>
      <c r="D39" s="59">
        <v>0</v>
      </c>
      <c r="E39" s="67">
        <f t="shared" si="1"/>
        <v>880014.1000000001</v>
      </c>
    </row>
    <row r="40" spans="1:5" ht="15">
      <c r="A40" s="49" t="s">
        <v>70</v>
      </c>
      <c r="B40" s="38" t="s">
        <v>60</v>
      </c>
      <c r="C40" s="56">
        <v>20000</v>
      </c>
      <c r="D40" s="59">
        <v>0</v>
      </c>
      <c r="E40" s="67">
        <f t="shared" si="1"/>
        <v>20000</v>
      </c>
    </row>
    <row r="41" spans="1:5" ht="15">
      <c r="A41" s="49" t="s">
        <v>71</v>
      </c>
      <c r="B41" s="38" t="s">
        <v>57</v>
      </c>
      <c r="C41" s="56">
        <v>7787.89</v>
      </c>
      <c r="D41" s="59">
        <v>0</v>
      </c>
      <c r="E41" s="67">
        <f t="shared" si="1"/>
        <v>7787.89</v>
      </c>
    </row>
    <row r="42" spans="1:5" ht="15">
      <c r="A42" s="49" t="s">
        <v>72</v>
      </c>
      <c r="B42" s="38" t="s">
        <v>60</v>
      </c>
      <c r="C42" s="56">
        <v>139252.66999999998</v>
      </c>
      <c r="D42" s="59">
        <v>0</v>
      </c>
      <c r="E42" s="67">
        <f>C42+D42</f>
        <v>139252.66999999998</v>
      </c>
    </row>
    <row r="43" spans="1:5" ht="15">
      <c r="A43" s="49" t="s">
        <v>73</v>
      </c>
      <c r="B43" s="38" t="s">
        <v>60</v>
      </c>
      <c r="C43" s="56">
        <v>13993.01</v>
      </c>
      <c r="D43" s="59">
        <v>0</v>
      </c>
      <c r="E43" s="67">
        <f t="shared" si="1"/>
        <v>13993.01</v>
      </c>
    </row>
    <row r="44" spans="1:5" ht="15">
      <c r="A44" s="49" t="s">
        <v>74</v>
      </c>
      <c r="B44" s="38" t="s">
        <v>60</v>
      </c>
      <c r="C44" s="56">
        <v>84728.29</v>
      </c>
      <c r="D44" s="59">
        <v>0</v>
      </c>
      <c r="E44" s="67">
        <f t="shared" si="1"/>
        <v>84728.29</v>
      </c>
    </row>
    <row r="45" spans="1:5" ht="15.75" thickBot="1">
      <c r="A45" s="49" t="s">
        <v>75</v>
      </c>
      <c r="B45" s="38" t="s">
        <v>60</v>
      </c>
      <c r="C45" s="56">
        <v>7260.4400000000005</v>
      </c>
      <c r="D45" s="59">
        <v>0</v>
      </c>
      <c r="E45" s="67">
        <f t="shared" si="1"/>
        <v>7260.4400000000005</v>
      </c>
    </row>
    <row r="46" spans="1:5" ht="15" thickBot="1">
      <c r="A46" s="50" t="s">
        <v>76</v>
      </c>
      <c r="B46" s="44"/>
      <c r="C46" s="65">
        <f>C29+C30+C32+C33+C34+C35+C36+C37+C38+C39+C40+C41+C42+C43+C44+C45+C31</f>
        <v>8230004.139999999</v>
      </c>
      <c r="D46" s="65">
        <f>SUM(D29:D45)</f>
        <v>0</v>
      </c>
      <c r="E46" s="66">
        <f>SUM(E29:E45)</f>
        <v>8230004.14</v>
      </c>
    </row>
  </sheetData>
  <sheetProtection/>
  <mergeCells count="3">
    <mergeCell ref="D1:E1"/>
    <mergeCell ref="A2:B2"/>
    <mergeCell ref="A27:B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0"/>
  <sheetViews>
    <sheetView tabSelected="1" zoomScalePageLayoutView="0" workbookViewId="0" topLeftCell="A1">
      <selection activeCell="I1" sqref="I1:K1"/>
    </sheetView>
  </sheetViews>
  <sheetFormatPr defaultColWidth="9.140625" defaultRowHeight="12.75"/>
  <cols>
    <col min="1" max="1" width="3.28125" style="0" customWidth="1"/>
    <col min="2" max="2" width="3.00390625" style="0" customWidth="1"/>
    <col min="3" max="3" width="5.57421875" style="0" customWidth="1"/>
    <col min="4" max="4" width="7.421875" style="0" customWidth="1"/>
    <col min="5" max="5" width="5.8515625" style="0" customWidth="1"/>
    <col min="6" max="6" width="6.28125" style="0" customWidth="1"/>
    <col min="7" max="7" width="7.8515625" style="0" customWidth="1"/>
    <col min="8" max="8" width="48.28125" style="0" customWidth="1"/>
    <col min="9" max="9" width="9.8515625" style="0" customWidth="1"/>
    <col min="10" max="10" width="11.28125" style="0" customWidth="1"/>
    <col min="11" max="11" width="9.8515625" style="0" customWidth="1"/>
  </cols>
  <sheetData>
    <row r="1" spans="4:11" ht="15.75">
      <c r="D1" s="1"/>
      <c r="E1" s="1"/>
      <c r="F1" s="1"/>
      <c r="G1" s="1"/>
      <c r="H1" s="1"/>
      <c r="I1" s="322" t="s">
        <v>310</v>
      </c>
      <c r="J1" s="323"/>
      <c r="K1" s="323"/>
    </row>
    <row r="2" spans="4:8" ht="15.75">
      <c r="D2" s="1"/>
      <c r="E2" s="1"/>
      <c r="F2" s="1"/>
      <c r="G2" s="315" t="s">
        <v>6</v>
      </c>
      <c r="H2" s="315"/>
    </row>
    <row r="3" spans="4:8" ht="15.75">
      <c r="D3" s="1"/>
      <c r="E3" s="1"/>
      <c r="F3" s="1"/>
      <c r="G3" s="315"/>
      <c r="H3" s="315"/>
    </row>
    <row r="4" spans="4:8" ht="29.25" customHeight="1">
      <c r="D4" s="1"/>
      <c r="E4" s="1"/>
      <c r="F4" s="1"/>
      <c r="G4" s="2"/>
      <c r="H4" s="2" t="s">
        <v>91</v>
      </c>
    </row>
    <row r="5" spans="4:8" ht="15.75">
      <c r="D5" s="1"/>
      <c r="E5" s="1"/>
      <c r="F5" s="1"/>
      <c r="G5" s="2"/>
      <c r="H5" s="2"/>
    </row>
    <row r="6" spans="2:11" ht="19.5" customHeight="1" thickBot="1">
      <c r="B6" s="3"/>
      <c r="C6" s="3"/>
      <c r="D6" s="4"/>
      <c r="E6" s="4"/>
      <c r="F6" s="4"/>
      <c r="G6" s="4"/>
      <c r="H6" s="4" t="s">
        <v>92</v>
      </c>
      <c r="I6" s="145"/>
      <c r="K6" s="183" t="s">
        <v>26</v>
      </c>
    </row>
    <row r="7" spans="2:8" ht="13.5" hidden="1" thickBot="1">
      <c r="B7" s="3"/>
      <c r="C7" s="3"/>
      <c r="D7" s="4"/>
      <c r="E7" s="4"/>
      <c r="F7" s="4"/>
      <c r="G7" s="4"/>
      <c r="H7" s="4"/>
    </row>
    <row r="8" spans="2:8" ht="13.5" hidden="1" thickBot="1">
      <c r="B8" s="5"/>
      <c r="C8" s="5"/>
      <c r="D8" s="5"/>
      <c r="E8" s="5"/>
      <c r="F8" s="5"/>
      <c r="G8" s="5"/>
      <c r="H8" s="5"/>
    </row>
    <row r="9" spans="1:14" ht="23.25" customHeight="1" thickBot="1">
      <c r="A9" s="320" t="s">
        <v>117</v>
      </c>
      <c r="B9" s="69" t="s">
        <v>1</v>
      </c>
      <c r="C9" s="20" t="s">
        <v>22</v>
      </c>
      <c r="D9" s="316" t="s">
        <v>2</v>
      </c>
      <c r="E9" s="317"/>
      <c r="F9" s="7" t="s">
        <v>3</v>
      </c>
      <c r="G9" s="6" t="s">
        <v>0</v>
      </c>
      <c r="H9" s="7" t="s">
        <v>7</v>
      </c>
      <c r="I9" s="158" t="s">
        <v>24</v>
      </c>
      <c r="J9" s="159" t="s">
        <v>118</v>
      </c>
      <c r="K9" s="158" t="s">
        <v>82</v>
      </c>
      <c r="N9" s="146"/>
    </row>
    <row r="10" spans="1:11" ht="13.5" thickBot="1">
      <c r="A10" s="321"/>
      <c r="B10" s="70"/>
      <c r="C10" s="21"/>
      <c r="D10" s="318" t="s">
        <v>4</v>
      </c>
      <c r="E10" s="319"/>
      <c r="F10" s="8" t="s">
        <v>4</v>
      </c>
      <c r="G10" s="9" t="s">
        <v>4</v>
      </c>
      <c r="H10" s="10" t="s">
        <v>8</v>
      </c>
      <c r="I10" s="148">
        <v>374437.735</v>
      </c>
      <c r="J10" s="135">
        <v>0</v>
      </c>
      <c r="K10" s="148">
        <v>374437.735</v>
      </c>
    </row>
    <row r="11" spans="1:11" ht="12.75">
      <c r="A11" s="321"/>
      <c r="B11" s="71"/>
      <c r="C11" s="26"/>
      <c r="D11" s="27" t="s">
        <v>9</v>
      </c>
      <c r="E11" s="162" t="s">
        <v>5</v>
      </c>
      <c r="F11" s="15" t="s">
        <v>4</v>
      </c>
      <c r="G11" s="26" t="s">
        <v>4</v>
      </c>
      <c r="H11" s="28" t="s">
        <v>10</v>
      </c>
      <c r="I11" s="151">
        <v>0</v>
      </c>
      <c r="J11" s="136">
        <v>0</v>
      </c>
      <c r="K11" s="151">
        <v>0</v>
      </c>
    </row>
    <row r="12" spans="1:11" ht="13.5" thickBot="1">
      <c r="A12" s="321"/>
      <c r="B12" s="72"/>
      <c r="C12" s="22"/>
      <c r="D12" s="11"/>
      <c r="E12" s="163"/>
      <c r="F12" s="12">
        <v>4349</v>
      </c>
      <c r="G12" s="68">
        <v>5222</v>
      </c>
      <c r="H12" s="13" t="s">
        <v>11</v>
      </c>
      <c r="I12" s="152">
        <v>0</v>
      </c>
      <c r="J12" s="137">
        <v>0</v>
      </c>
      <c r="K12" s="152">
        <v>0</v>
      </c>
    </row>
    <row r="13" spans="1:18" ht="12.75">
      <c r="A13" s="321"/>
      <c r="B13" s="73" t="s">
        <v>83</v>
      </c>
      <c r="C13" s="74"/>
      <c r="D13" s="160" t="s">
        <v>93</v>
      </c>
      <c r="E13" s="75" t="s">
        <v>5</v>
      </c>
      <c r="F13" s="76" t="s">
        <v>4</v>
      </c>
      <c r="G13" s="167" t="s">
        <v>4</v>
      </c>
      <c r="H13" s="77" t="s">
        <v>94</v>
      </c>
      <c r="I13" s="153">
        <v>1795</v>
      </c>
      <c r="J13" s="138">
        <f>J14</f>
        <v>0</v>
      </c>
      <c r="K13" s="153">
        <v>1795</v>
      </c>
      <c r="R13" s="183"/>
    </row>
    <row r="14" spans="1:11" ht="13.5" thickBot="1">
      <c r="A14" s="321"/>
      <c r="B14" s="78"/>
      <c r="C14" s="79"/>
      <c r="D14" s="161"/>
      <c r="E14" s="80"/>
      <c r="F14" s="81">
        <v>4349</v>
      </c>
      <c r="G14" s="168">
        <v>5229</v>
      </c>
      <c r="H14" s="82" t="s">
        <v>95</v>
      </c>
      <c r="I14" s="149">
        <v>1795</v>
      </c>
      <c r="J14" s="139">
        <v>0</v>
      </c>
      <c r="K14" s="149">
        <v>1795</v>
      </c>
    </row>
    <row r="15" spans="1:11" ht="12.75">
      <c r="A15" s="321"/>
      <c r="B15" s="73" t="s">
        <v>83</v>
      </c>
      <c r="C15" s="83"/>
      <c r="D15" s="160" t="s">
        <v>96</v>
      </c>
      <c r="E15" s="84" t="s">
        <v>5</v>
      </c>
      <c r="F15" s="76" t="s">
        <v>4</v>
      </c>
      <c r="G15" s="167" t="s">
        <v>4</v>
      </c>
      <c r="H15" s="77" t="s">
        <v>97</v>
      </c>
      <c r="I15" s="153">
        <v>1105</v>
      </c>
      <c r="J15" s="138">
        <f>J16</f>
        <v>0</v>
      </c>
      <c r="K15" s="153">
        <v>1105</v>
      </c>
    </row>
    <row r="16" spans="1:11" ht="13.5" thickBot="1">
      <c r="A16" s="321"/>
      <c r="B16" s="78"/>
      <c r="C16" s="79"/>
      <c r="D16" s="161"/>
      <c r="E16" s="80"/>
      <c r="F16" s="81">
        <v>4349</v>
      </c>
      <c r="G16" s="168">
        <v>5222</v>
      </c>
      <c r="H16" s="82" t="s">
        <v>11</v>
      </c>
      <c r="I16" s="149">
        <v>1105</v>
      </c>
      <c r="J16" s="139">
        <v>0</v>
      </c>
      <c r="K16" s="149">
        <v>1105</v>
      </c>
    </row>
    <row r="17" spans="1:11" ht="12.75">
      <c r="A17" s="321"/>
      <c r="B17" s="85" t="s">
        <v>83</v>
      </c>
      <c r="C17" s="86"/>
      <c r="D17" s="160" t="s">
        <v>98</v>
      </c>
      <c r="E17" s="87" t="s">
        <v>5</v>
      </c>
      <c r="F17" s="88" t="s">
        <v>4</v>
      </c>
      <c r="G17" s="169" t="s">
        <v>4</v>
      </c>
      <c r="H17" s="89" t="s">
        <v>99</v>
      </c>
      <c r="I17" s="153">
        <v>300</v>
      </c>
      <c r="J17" s="138">
        <f>J18</f>
        <v>0</v>
      </c>
      <c r="K17" s="153">
        <v>300</v>
      </c>
    </row>
    <row r="18" spans="1:11" ht="13.5" thickBot="1">
      <c r="A18" s="321"/>
      <c r="B18" s="78"/>
      <c r="C18" s="79"/>
      <c r="D18" s="161"/>
      <c r="E18" s="80"/>
      <c r="F18" s="81">
        <v>4349</v>
      </c>
      <c r="G18" s="168">
        <v>5222</v>
      </c>
      <c r="H18" s="82" t="s">
        <v>11</v>
      </c>
      <c r="I18" s="149">
        <v>300</v>
      </c>
      <c r="J18" s="140">
        <v>0</v>
      </c>
      <c r="K18" s="149">
        <v>300</v>
      </c>
    </row>
    <row r="19" spans="1:11" ht="12.75">
      <c r="A19" s="321"/>
      <c r="B19" s="90" t="s">
        <v>84</v>
      </c>
      <c r="C19" s="91">
        <v>13307</v>
      </c>
      <c r="D19" s="92" t="s">
        <v>100</v>
      </c>
      <c r="E19" s="93" t="s">
        <v>4</v>
      </c>
      <c r="F19" s="94" t="s">
        <v>4</v>
      </c>
      <c r="G19" s="170" t="s">
        <v>4</v>
      </c>
      <c r="H19" s="95" t="s">
        <v>101</v>
      </c>
      <c r="I19" s="153">
        <v>7000</v>
      </c>
      <c r="J19" s="141">
        <f>J20+J22+J21</f>
        <v>0</v>
      </c>
      <c r="K19" s="153">
        <v>7000</v>
      </c>
    </row>
    <row r="20" spans="1:11" ht="12.75">
      <c r="A20" s="321"/>
      <c r="B20" s="51"/>
      <c r="C20" s="96"/>
      <c r="D20" s="52"/>
      <c r="E20" s="97" t="s">
        <v>5</v>
      </c>
      <c r="F20" s="98">
        <v>4324</v>
      </c>
      <c r="G20" s="171">
        <v>5221</v>
      </c>
      <c r="H20" s="53" t="s">
        <v>102</v>
      </c>
      <c r="I20" s="150">
        <v>2560.2</v>
      </c>
      <c r="J20" s="142">
        <v>0</v>
      </c>
      <c r="K20" s="150">
        <v>2560.2</v>
      </c>
    </row>
    <row r="21" spans="1:11" ht="12.75">
      <c r="A21" s="321"/>
      <c r="B21" s="99"/>
      <c r="C21" s="100"/>
      <c r="D21" s="101"/>
      <c r="E21" s="102">
        <v>2503</v>
      </c>
      <c r="F21" s="103">
        <v>4324</v>
      </c>
      <c r="G21" s="172">
        <v>5321</v>
      </c>
      <c r="H21" s="104" t="s">
        <v>103</v>
      </c>
      <c r="I21" s="150">
        <v>4300</v>
      </c>
      <c r="J21" s="139">
        <v>0</v>
      </c>
      <c r="K21" s="150">
        <v>4300</v>
      </c>
    </row>
    <row r="22" spans="1:11" ht="13.5" thickBot="1">
      <c r="A22" s="321"/>
      <c r="B22" s="105"/>
      <c r="C22" s="106"/>
      <c r="D22" s="107"/>
      <c r="E22" s="108" t="s">
        <v>5</v>
      </c>
      <c r="F22" s="81">
        <v>4324</v>
      </c>
      <c r="G22" s="168">
        <v>5222</v>
      </c>
      <c r="H22" s="13" t="s">
        <v>104</v>
      </c>
      <c r="I22" s="149">
        <v>139.8</v>
      </c>
      <c r="J22" s="140">
        <v>0</v>
      </c>
      <c r="K22" s="149">
        <v>139.8</v>
      </c>
    </row>
    <row r="23" spans="1:11" ht="12.75">
      <c r="A23" s="321"/>
      <c r="B23" s="109"/>
      <c r="C23" s="23"/>
      <c r="D23" s="14" t="s">
        <v>12</v>
      </c>
      <c r="E23" s="162" t="s">
        <v>5</v>
      </c>
      <c r="F23" s="15" t="s">
        <v>4</v>
      </c>
      <c r="G23" s="173" t="s">
        <v>4</v>
      </c>
      <c r="H23" s="16" t="s">
        <v>13</v>
      </c>
      <c r="I23" s="153">
        <v>120</v>
      </c>
      <c r="J23" s="136">
        <v>0</v>
      </c>
      <c r="K23" s="153">
        <v>120</v>
      </c>
    </row>
    <row r="24" spans="1:11" ht="13.5" thickBot="1">
      <c r="A24" s="321"/>
      <c r="B24" s="110"/>
      <c r="C24" s="24"/>
      <c r="D24" s="17"/>
      <c r="E24" s="164"/>
      <c r="F24" s="12">
        <v>4349</v>
      </c>
      <c r="G24" s="18">
        <v>5222</v>
      </c>
      <c r="H24" s="13" t="s">
        <v>11</v>
      </c>
      <c r="I24" s="149">
        <v>120</v>
      </c>
      <c r="J24" s="143">
        <v>0</v>
      </c>
      <c r="K24" s="149">
        <v>120</v>
      </c>
    </row>
    <row r="25" spans="1:11" ht="12.75">
      <c r="A25" s="321"/>
      <c r="B25" s="109"/>
      <c r="C25" s="23"/>
      <c r="D25" s="14" t="s">
        <v>14</v>
      </c>
      <c r="E25" s="162" t="s">
        <v>5</v>
      </c>
      <c r="F25" s="15" t="s">
        <v>4</v>
      </c>
      <c r="G25" s="173" t="s">
        <v>4</v>
      </c>
      <c r="H25" s="16" t="s">
        <v>15</v>
      </c>
      <c r="I25" s="153">
        <v>80</v>
      </c>
      <c r="J25" s="136">
        <v>0</v>
      </c>
      <c r="K25" s="153">
        <v>80</v>
      </c>
    </row>
    <row r="26" spans="1:12" ht="13.5" thickBot="1">
      <c r="A26" s="321"/>
      <c r="B26" s="111"/>
      <c r="C26" s="25"/>
      <c r="D26" s="19"/>
      <c r="E26" s="165"/>
      <c r="F26" s="12">
        <v>4349</v>
      </c>
      <c r="G26" s="68">
        <v>5222</v>
      </c>
      <c r="H26" s="13" t="s">
        <v>11</v>
      </c>
      <c r="I26" s="149">
        <v>80</v>
      </c>
      <c r="J26" s="137">
        <v>0</v>
      </c>
      <c r="K26" s="149">
        <v>80</v>
      </c>
      <c r="L26" s="147"/>
    </row>
    <row r="27" spans="1:11" ht="12.75">
      <c r="A27" s="321"/>
      <c r="B27" s="109" t="s">
        <v>83</v>
      </c>
      <c r="C27" s="112"/>
      <c r="D27" s="113" t="s">
        <v>105</v>
      </c>
      <c r="E27" s="114" t="s">
        <v>5</v>
      </c>
      <c r="F27" s="115" t="s">
        <v>4</v>
      </c>
      <c r="G27" s="174" t="s">
        <v>4</v>
      </c>
      <c r="H27" s="116" t="s">
        <v>106</v>
      </c>
      <c r="I27" s="153">
        <v>500</v>
      </c>
      <c r="J27" s="138">
        <f>J28</f>
        <v>0</v>
      </c>
      <c r="K27" s="153">
        <v>500</v>
      </c>
    </row>
    <row r="28" spans="1:11" ht="13.5" thickBot="1">
      <c r="A28" s="321"/>
      <c r="B28" s="110"/>
      <c r="C28" s="12"/>
      <c r="D28" s="117"/>
      <c r="E28" s="166"/>
      <c r="F28" s="178">
        <v>4359</v>
      </c>
      <c r="G28" s="18">
        <v>6322</v>
      </c>
      <c r="H28" s="118" t="s">
        <v>107</v>
      </c>
      <c r="I28" s="149">
        <v>500</v>
      </c>
      <c r="J28" s="140">
        <v>0</v>
      </c>
      <c r="K28" s="149">
        <v>500</v>
      </c>
    </row>
    <row r="29" spans="1:11" ht="12.75">
      <c r="A29" s="321"/>
      <c r="B29" s="119"/>
      <c r="C29" s="120"/>
      <c r="D29" s="121" t="s">
        <v>108</v>
      </c>
      <c r="E29" s="114" t="s">
        <v>5</v>
      </c>
      <c r="F29" s="179"/>
      <c r="G29" s="122"/>
      <c r="H29" s="123" t="s">
        <v>109</v>
      </c>
      <c r="I29" s="153">
        <v>70</v>
      </c>
      <c r="J29" s="138">
        <f>J30</f>
        <v>0</v>
      </c>
      <c r="K29" s="153">
        <v>70</v>
      </c>
    </row>
    <row r="30" spans="1:11" ht="13.5" thickBot="1">
      <c r="A30" s="321"/>
      <c r="B30" s="124"/>
      <c r="C30" s="125"/>
      <c r="D30" s="126"/>
      <c r="E30" s="127"/>
      <c r="F30" s="12">
        <v>4349</v>
      </c>
      <c r="G30" s="68">
        <v>5222</v>
      </c>
      <c r="H30" s="128" t="s">
        <v>11</v>
      </c>
      <c r="I30" s="149">
        <v>70</v>
      </c>
      <c r="J30" s="140">
        <v>0</v>
      </c>
      <c r="K30" s="149">
        <v>70</v>
      </c>
    </row>
    <row r="31" spans="1:13" ht="32.25" customHeight="1">
      <c r="A31" s="321"/>
      <c r="B31" s="109"/>
      <c r="C31" s="23"/>
      <c r="D31" s="14" t="s">
        <v>16</v>
      </c>
      <c r="E31" s="162" t="s">
        <v>5</v>
      </c>
      <c r="F31" s="15" t="s">
        <v>4</v>
      </c>
      <c r="G31" s="173" t="s">
        <v>4</v>
      </c>
      <c r="H31" s="134" t="s">
        <v>17</v>
      </c>
      <c r="I31" s="153">
        <v>0</v>
      </c>
      <c r="J31" s="154">
        <v>0</v>
      </c>
      <c r="K31" s="153">
        <v>0</v>
      </c>
      <c r="M31" s="157"/>
    </row>
    <row r="32" spans="1:11" ht="13.5" thickBot="1">
      <c r="A32" s="321"/>
      <c r="B32" s="111"/>
      <c r="C32" s="25"/>
      <c r="D32" s="19"/>
      <c r="E32" s="165"/>
      <c r="F32" s="12">
        <v>4349</v>
      </c>
      <c r="G32" s="68">
        <v>5222</v>
      </c>
      <c r="H32" s="13" t="s">
        <v>11</v>
      </c>
      <c r="I32" s="149">
        <v>0</v>
      </c>
      <c r="J32" s="137">
        <v>0</v>
      </c>
      <c r="K32" s="149">
        <v>0</v>
      </c>
    </row>
    <row r="33" spans="1:11" ht="12.75">
      <c r="A33" s="321"/>
      <c r="B33" s="109" t="s">
        <v>83</v>
      </c>
      <c r="C33" s="112"/>
      <c r="D33" s="113" t="s">
        <v>115</v>
      </c>
      <c r="E33" s="114" t="s">
        <v>5</v>
      </c>
      <c r="F33" s="115" t="s">
        <v>4</v>
      </c>
      <c r="G33" s="174" t="s">
        <v>4</v>
      </c>
      <c r="H33" s="116" t="s">
        <v>111</v>
      </c>
      <c r="I33" s="153">
        <v>300</v>
      </c>
      <c r="J33" s="138">
        <v>0</v>
      </c>
      <c r="K33" s="153">
        <v>300</v>
      </c>
    </row>
    <row r="34" spans="1:11" ht="13.5" thickBot="1">
      <c r="A34" s="321"/>
      <c r="B34" s="110"/>
      <c r="C34" s="12"/>
      <c r="D34" s="117"/>
      <c r="E34" s="166"/>
      <c r="F34" s="178">
        <v>4379</v>
      </c>
      <c r="G34" s="18">
        <v>5213</v>
      </c>
      <c r="H34" s="118" t="s">
        <v>112</v>
      </c>
      <c r="I34" s="149">
        <v>300</v>
      </c>
      <c r="J34" s="140">
        <v>0</v>
      </c>
      <c r="K34" s="149">
        <v>300</v>
      </c>
    </row>
    <row r="35" spans="1:11" ht="13.5" thickBot="1">
      <c r="A35" s="321"/>
      <c r="B35" s="109" t="s">
        <v>83</v>
      </c>
      <c r="C35" s="112"/>
      <c r="D35" s="113" t="s">
        <v>116</v>
      </c>
      <c r="E35" s="114" t="s">
        <v>5</v>
      </c>
      <c r="F35" s="115" t="s">
        <v>4</v>
      </c>
      <c r="G35" s="175" t="s">
        <v>4</v>
      </c>
      <c r="H35" s="155" t="s">
        <v>113</v>
      </c>
      <c r="I35" s="153">
        <v>200</v>
      </c>
      <c r="J35" s="138">
        <v>0</v>
      </c>
      <c r="K35" s="153">
        <v>200</v>
      </c>
    </row>
    <row r="36" spans="1:11" ht="13.5" thickBot="1">
      <c r="A36" s="321"/>
      <c r="B36" s="110"/>
      <c r="C36" s="12"/>
      <c r="D36" s="117"/>
      <c r="E36" s="166"/>
      <c r="F36" s="178">
        <v>4350</v>
      </c>
      <c r="G36" s="176">
        <v>5223</v>
      </c>
      <c r="H36" s="156" t="s">
        <v>114</v>
      </c>
      <c r="I36" s="149">
        <v>200</v>
      </c>
      <c r="J36" s="140">
        <v>0</v>
      </c>
      <c r="K36" s="149">
        <v>200</v>
      </c>
    </row>
    <row r="37" spans="1:11" ht="13.5" thickBot="1">
      <c r="A37" s="321"/>
      <c r="B37" s="180"/>
      <c r="C37" s="181">
        <v>13305</v>
      </c>
      <c r="D37" s="131" t="s">
        <v>20</v>
      </c>
      <c r="E37" s="132" t="s">
        <v>21</v>
      </c>
      <c r="F37" s="180" t="s">
        <v>4</v>
      </c>
      <c r="G37" s="177" t="s">
        <v>4</v>
      </c>
      <c r="H37" s="133" t="s">
        <v>23</v>
      </c>
      <c r="I37" s="182">
        <v>357489</v>
      </c>
      <c r="J37" s="144">
        <v>0</v>
      </c>
      <c r="K37" s="182">
        <v>357489</v>
      </c>
    </row>
    <row r="38" spans="1:11" ht="12.75">
      <c r="A38" s="321"/>
      <c r="B38" s="109"/>
      <c r="C38" s="23"/>
      <c r="D38" s="14" t="s">
        <v>110</v>
      </c>
      <c r="E38" s="162" t="s">
        <v>5</v>
      </c>
      <c r="F38" s="15" t="s">
        <v>4</v>
      </c>
      <c r="G38" s="23" t="s">
        <v>4</v>
      </c>
      <c r="H38" s="129" t="s">
        <v>18</v>
      </c>
      <c r="I38" s="153">
        <v>5478.735</v>
      </c>
      <c r="J38" s="136">
        <v>-5078</v>
      </c>
      <c r="K38" s="153">
        <f>I38+J38</f>
        <v>400.7349999999997</v>
      </c>
    </row>
    <row r="39" spans="1:11" ht="13.5" thickBot="1">
      <c r="A39" s="321"/>
      <c r="B39" s="111"/>
      <c r="C39" s="25"/>
      <c r="D39" s="19"/>
      <c r="E39" s="165"/>
      <c r="F39" s="12">
        <v>4359</v>
      </c>
      <c r="G39" s="24">
        <v>5901</v>
      </c>
      <c r="H39" s="130" t="s">
        <v>19</v>
      </c>
      <c r="I39" s="149">
        <v>5478.735</v>
      </c>
      <c r="J39" s="137">
        <v>-5078</v>
      </c>
      <c r="K39" s="149">
        <f>I39+J39</f>
        <v>400.7349999999997</v>
      </c>
    </row>
    <row r="40" spans="2:11" ht="13.5" thickBot="1">
      <c r="B40" s="184"/>
      <c r="C40" s="185"/>
      <c r="D40" s="186" t="s">
        <v>119</v>
      </c>
      <c r="E40" s="187" t="s">
        <v>5</v>
      </c>
      <c r="F40" s="188" t="s">
        <v>4</v>
      </c>
      <c r="G40" s="184" t="s">
        <v>4</v>
      </c>
      <c r="H40" s="189" t="s">
        <v>120</v>
      </c>
      <c r="I40" s="190">
        <v>0</v>
      </c>
      <c r="J40" s="191">
        <v>56</v>
      </c>
      <c r="K40" s="29">
        <f aca="true" t="shared" si="0" ref="K40:K70">I40+J40</f>
        <v>56</v>
      </c>
    </row>
    <row r="41" spans="2:11" ht="13.5" thickBot="1">
      <c r="B41" s="192"/>
      <c r="C41" s="193"/>
      <c r="D41" s="194"/>
      <c r="E41" s="195"/>
      <c r="F41" s="196">
        <v>4312</v>
      </c>
      <c r="G41" s="197">
        <v>5222</v>
      </c>
      <c r="H41" s="198" t="s">
        <v>121</v>
      </c>
      <c r="I41" s="199">
        <v>0</v>
      </c>
      <c r="J41" s="200">
        <v>56</v>
      </c>
      <c r="K41" s="201">
        <f t="shared" si="0"/>
        <v>56</v>
      </c>
    </row>
    <row r="42" spans="2:11" ht="13.5" thickBot="1">
      <c r="B42" s="192"/>
      <c r="C42" s="185"/>
      <c r="D42" s="186" t="s">
        <v>122</v>
      </c>
      <c r="E42" s="187" t="s">
        <v>5</v>
      </c>
      <c r="F42" s="188" t="s">
        <v>4</v>
      </c>
      <c r="G42" s="184" t="s">
        <v>4</v>
      </c>
      <c r="H42" s="155" t="s">
        <v>123</v>
      </c>
      <c r="I42" s="202">
        <v>0</v>
      </c>
      <c r="J42" s="202">
        <f>J43+J44+J45</f>
        <v>155</v>
      </c>
      <c r="K42" s="203">
        <f t="shared" si="0"/>
        <v>155</v>
      </c>
    </row>
    <row r="43" spans="2:11" ht="12.75">
      <c r="B43" s="204"/>
      <c r="C43" s="205"/>
      <c r="D43" s="206"/>
      <c r="E43" s="207"/>
      <c r="F43" s="208">
        <v>4376</v>
      </c>
      <c r="G43" s="208">
        <v>5229</v>
      </c>
      <c r="H43" s="209" t="s">
        <v>124</v>
      </c>
      <c r="I43" s="210">
        <v>0</v>
      </c>
      <c r="J43" s="211">
        <v>56</v>
      </c>
      <c r="K43" s="212">
        <f t="shared" si="0"/>
        <v>56</v>
      </c>
    </row>
    <row r="44" spans="2:11" ht="13.5" thickBot="1">
      <c r="B44" s="213"/>
      <c r="C44" s="214"/>
      <c r="D44" s="215"/>
      <c r="E44" s="216"/>
      <c r="F44" s="217">
        <v>4312</v>
      </c>
      <c r="G44" s="218">
        <v>5229</v>
      </c>
      <c r="H44" s="209" t="s">
        <v>125</v>
      </c>
      <c r="I44" s="219">
        <v>0</v>
      </c>
      <c r="J44" s="220">
        <v>43</v>
      </c>
      <c r="K44" s="221">
        <f t="shared" si="0"/>
        <v>43</v>
      </c>
    </row>
    <row r="45" spans="2:11" ht="13.5" thickBot="1">
      <c r="B45" s="213"/>
      <c r="C45" s="214"/>
      <c r="D45" s="215"/>
      <c r="E45" s="216"/>
      <c r="F45" s="310">
        <v>4376</v>
      </c>
      <c r="G45" s="311">
        <v>5229</v>
      </c>
      <c r="H45" s="312" t="s">
        <v>300</v>
      </c>
      <c r="I45" s="219">
        <v>0</v>
      </c>
      <c r="J45" s="220">
        <v>56</v>
      </c>
      <c r="K45" s="221">
        <v>56</v>
      </c>
    </row>
    <row r="46" spans="2:11" ht="13.5" thickBot="1">
      <c r="B46" s="192"/>
      <c r="C46" s="185"/>
      <c r="D46" s="186" t="s">
        <v>126</v>
      </c>
      <c r="E46" s="187" t="s">
        <v>5</v>
      </c>
      <c r="F46" s="188" t="s">
        <v>4</v>
      </c>
      <c r="G46" s="184" t="s">
        <v>4</v>
      </c>
      <c r="H46" s="155" t="s">
        <v>127</v>
      </c>
      <c r="I46" s="202">
        <v>0</v>
      </c>
      <c r="J46" s="202">
        <f>J47</f>
        <v>56</v>
      </c>
      <c r="K46" s="203">
        <f t="shared" si="0"/>
        <v>56</v>
      </c>
    </row>
    <row r="47" spans="2:11" ht="13.5" thickBot="1">
      <c r="B47" s="192"/>
      <c r="C47" s="193"/>
      <c r="D47" s="194"/>
      <c r="E47" s="195"/>
      <c r="F47" s="196">
        <v>4312</v>
      </c>
      <c r="G47" s="197">
        <v>5222</v>
      </c>
      <c r="H47" s="156" t="s">
        <v>128</v>
      </c>
      <c r="I47" s="222">
        <v>0</v>
      </c>
      <c r="J47" s="223">
        <v>56</v>
      </c>
      <c r="K47" s="201">
        <f t="shared" si="0"/>
        <v>56</v>
      </c>
    </row>
    <row r="48" spans="2:11" ht="13.5" thickBot="1">
      <c r="B48" s="192"/>
      <c r="C48" s="185"/>
      <c r="D48" s="186" t="s">
        <v>129</v>
      </c>
      <c r="E48" s="187" t="s">
        <v>5</v>
      </c>
      <c r="F48" s="188" t="s">
        <v>4</v>
      </c>
      <c r="G48" s="184" t="s">
        <v>4</v>
      </c>
      <c r="H48" s="155" t="s">
        <v>130</v>
      </c>
      <c r="I48" s="202">
        <v>0</v>
      </c>
      <c r="J48" s="202">
        <f>J49+J50+J51+J52+J53+J54+J55+J56+J57</f>
        <v>582</v>
      </c>
      <c r="K48" s="203">
        <f t="shared" si="0"/>
        <v>582</v>
      </c>
    </row>
    <row r="49" spans="2:11" ht="12.75">
      <c r="B49" s="204"/>
      <c r="C49" s="205"/>
      <c r="D49" s="206"/>
      <c r="E49" s="224"/>
      <c r="F49" s="225">
        <v>4359</v>
      </c>
      <c r="G49" s="208">
        <v>5221</v>
      </c>
      <c r="H49" s="226" t="s">
        <v>131</v>
      </c>
      <c r="I49" s="210">
        <v>0</v>
      </c>
      <c r="J49" s="211">
        <v>68</v>
      </c>
      <c r="K49" s="227">
        <f t="shared" si="0"/>
        <v>68</v>
      </c>
    </row>
    <row r="50" spans="2:11" ht="12.75">
      <c r="B50" s="237"/>
      <c r="C50" s="238"/>
      <c r="D50" s="239"/>
      <c r="E50" s="240"/>
      <c r="F50" s="241">
        <v>4359</v>
      </c>
      <c r="G50" s="242">
        <v>5221</v>
      </c>
      <c r="H50" s="243" t="s">
        <v>132</v>
      </c>
      <c r="I50" s="244">
        <v>0</v>
      </c>
      <c r="J50" s="245">
        <v>59</v>
      </c>
      <c r="K50" s="227">
        <f t="shared" si="0"/>
        <v>59</v>
      </c>
    </row>
    <row r="51" spans="2:11" ht="12.75">
      <c r="B51" s="237"/>
      <c r="C51" s="238"/>
      <c r="D51" s="239"/>
      <c r="E51" s="240"/>
      <c r="F51" s="241">
        <v>4379</v>
      </c>
      <c r="G51" s="242">
        <v>5221</v>
      </c>
      <c r="H51" s="243" t="s">
        <v>133</v>
      </c>
      <c r="I51" s="244">
        <v>0</v>
      </c>
      <c r="J51" s="245">
        <v>53</v>
      </c>
      <c r="K51" s="227">
        <f t="shared" si="0"/>
        <v>53</v>
      </c>
    </row>
    <row r="52" spans="2:11" ht="12.75">
      <c r="B52" s="237"/>
      <c r="C52" s="238"/>
      <c r="D52" s="239"/>
      <c r="E52" s="240"/>
      <c r="F52" s="241">
        <v>4351</v>
      </c>
      <c r="G52" s="242">
        <v>5221</v>
      </c>
      <c r="H52" s="243" t="s">
        <v>134</v>
      </c>
      <c r="I52" s="244">
        <v>0</v>
      </c>
      <c r="J52" s="245">
        <v>68</v>
      </c>
      <c r="K52" s="227">
        <f t="shared" si="0"/>
        <v>68</v>
      </c>
    </row>
    <row r="53" spans="2:11" ht="12.75">
      <c r="B53" s="237"/>
      <c r="C53" s="238"/>
      <c r="D53" s="239"/>
      <c r="E53" s="240"/>
      <c r="F53" s="241">
        <v>4359</v>
      </c>
      <c r="G53" s="242">
        <v>5221</v>
      </c>
      <c r="H53" s="243" t="s">
        <v>135</v>
      </c>
      <c r="I53" s="244">
        <v>0</v>
      </c>
      <c r="J53" s="245">
        <v>63</v>
      </c>
      <c r="K53" s="227">
        <f t="shared" si="0"/>
        <v>63</v>
      </c>
    </row>
    <row r="54" spans="2:11" ht="12.75">
      <c r="B54" s="237"/>
      <c r="C54" s="238"/>
      <c r="D54" s="239"/>
      <c r="E54" s="240"/>
      <c r="F54" s="241">
        <v>4359</v>
      </c>
      <c r="G54" s="242">
        <v>5221</v>
      </c>
      <c r="H54" s="243" t="s">
        <v>136</v>
      </c>
      <c r="I54" s="244">
        <v>0</v>
      </c>
      <c r="J54" s="245">
        <v>67</v>
      </c>
      <c r="K54" s="227">
        <f t="shared" si="0"/>
        <v>67</v>
      </c>
    </row>
    <row r="55" spans="2:11" ht="12.75">
      <c r="B55" s="237"/>
      <c r="C55" s="238"/>
      <c r="D55" s="239"/>
      <c r="E55" s="240"/>
      <c r="F55" s="241">
        <v>4351</v>
      </c>
      <c r="G55" s="242">
        <v>5221</v>
      </c>
      <c r="H55" s="243" t="s">
        <v>137</v>
      </c>
      <c r="I55" s="244">
        <v>0</v>
      </c>
      <c r="J55" s="245">
        <v>68</v>
      </c>
      <c r="K55" s="227">
        <f t="shared" si="0"/>
        <v>68</v>
      </c>
    </row>
    <row r="56" spans="2:11" ht="12.75">
      <c r="B56" s="237"/>
      <c r="C56" s="238"/>
      <c r="D56" s="239"/>
      <c r="E56" s="240"/>
      <c r="F56" s="241">
        <v>4351</v>
      </c>
      <c r="G56" s="242">
        <v>5221</v>
      </c>
      <c r="H56" s="243" t="s">
        <v>138</v>
      </c>
      <c r="I56" s="244">
        <v>0</v>
      </c>
      <c r="J56" s="245">
        <v>68</v>
      </c>
      <c r="K56" s="227">
        <f t="shared" si="0"/>
        <v>68</v>
      </c>
    </row>
    <row r="57" spans="2:11" ht="13.5" thickBot="1">
      <c r="B57" s="237"/>
      <c r="C57" s="238"/>
      <c r="D57" s="239"/>
      <c r="E57" s="240"/>
      <c r="F57" s="241">
        <v>4351</v>
      </c>
      <c r="G57" s="242">
        <v>5221</v>
      </c>
      <c r="H57" s="243" t="s">
        <v>139</v>
      </c>
      <c r="I57" s="244">
        <v>0</v>
      </c>
      <c r="J57" s="245">
        <v>68</v>
      </c>
      <c r="K57" s="227">
        <f t="shared" si="0"/>
        <v>68</v>
      </c>
    </row>
    <row r="58" spans="2:11" ht="13.5" thickBot="1">
      <c r="B58" s="192"/>
      <c r="C58" s="185"/>
      <c r="D58" s="186" t="s">
        <v>140</v>
      </c>
      <c r="E58" s="187" t="s">
        <v>5</v>
      </c>
      <c r="F58" s="188" t="s">
        <v>4</v>
      </c>
      <c r="G58" s="184" t="s">
        <v>4</v>
      </c>
      <c r="H58" s="155" t="s">
        <v>141</v>
      </c>
      <c r="I58" s="202">
        <v>0</v>
      </c>
      <c r="J58" s="202">
        <f>J59+J60+J61</f>
        <v>149</v>
      </c>
      <c r="K58" s="203">
        <f t="shared" si="0"/>
        <v>149</v>
      </c>
    </row>
    <row r="59" spans="2:11" ht="12.75">
      <c r="B59" s="204"/>
      <c r="C59" s="205"/>
      <c r="D59" s="206"/>
      <c r="E59" s="247"/>
      <c r="F59" s="248">
        <v>4375</v>
      </c>
      <c r="G59" s="208">
        <v>5221</v>
      </c>
      <c r="H59" s="226" t="s">
        <v>142</v>
      </c>
      <c r="I59" s="210">
        <v>0</v>
      </c>
      <c r="J59" s="211">
        <v>56</v>
      </c>
      <c r="K59" s="212">
        <f t="shared" si="0"/>
        <v>56</v>
      </c>
    </row>
    <row r="60" spans="2:11" ht="12.75">
      <c r="B60" s="249"/>
      <c r="C60" s="250"/>
      <c r="D60" s="251"/>
      <c r="E60" s="252"/>
      <c r="F60" s="253">
        <v>4378</v>
      </c>
      <c r="G60" s="254">
        <v>5221</v>
      </c>
      <c r="H60" s="255" t="s">
        <v>143</v>
      </c>
      <c r="I60" s="244">
        <v>0</v>
      </c>
      <c r="J60" s="245">
        <v>56</v>
      </c>
      <c r="K60" s="244">
        <f t="shared" si="0"/>
        <v>56</v>
      </c>
    </row>
    <row r="61" spans="2:11" ht="13.5" thickBot="1">
      <c r="B61" s="213"/>
      <c r="C61" s="214"/>
      <c r="D61" s="215"/>
      <c r="E61" s="256"/>
      <c r="F61" s="257">
        <v>4312</v>
      </c>
      <c r="G61" s="258">
        <v>5221</v>
      </c>
      <c r="H61" s="246" t="s">
        <v>144</v>
      </c>
      <c r="I61" s="219">
        <v>0</v>
      </c>
      <c r="J61" s="220">
        <v>37</v>
      </c>
      <c r="K61" s="221">
        <f t="shared" si="0"/>
        <v>37</v>
      </c>
    </row>
    <row r="62" spans="2:11" ht="13.5" thickBot="1">
      <c r="B62" s="192"/>
      <c r="C62" s="185"/>
      <c r="D62" s="186" t="s">
        <v>145</v>
      </c>
      <c r="E62" s="187" t="s">
        <v>5</v>
      </c>
      <c r="F62" s="188" t="s">
        <v>4</v>
      </c>
      <c r="G62" s="184" t="s">
        <v>4</v>
      </c>
      <c r="H62" s="155" t="s">
        <v>146</v>
      </c>
      <c r="I62" s="202">
        <v>0</v>
      </c>
      <c r="J62" s="202">
        <f>J63</f>
        <v>49</v>
      </c>
      <c r="K62" s="203">
        <f t="shared" si="0"/>
        <v>49</v>
      </c>
    </row>
    <row r="63" spans="2:11" ht="13.5" thickBot="1">
      <c r="B63" s="192"/>
      <c r="C63" s="193"/>
      <c r="D63" s="194"/>
      <c r="E63" s="195"/>
      <c r="F63" s="196">
        <v>4351</v>
      </c>
      <c r="G63" s="197">
        <v>5222</v>
      </c>
      <c r="H63" s="156" t="s">
        <v>147</v>
      </c>
      <c r="I63" s="222">
        <v>0</v>
      </c>
      <c r="J63" s="223">
        <v>49</v>
      </c>
      <c r="K63" s="201">
        <f t="shared" si="0"/>
        <v>49</v>
      </c>
    </row>
    <row r="64" spans="2:11" ht="13.5" thickBot="1">
      <c r="B64" s="192"/>
      <c r="C64" s="185"/>
      <c r="D64" s="186" t="s">
        <v>148</v>
      </c>
      <c r="E64" s="187" t="s">
        <v>5</v>
      </c>
      <c r="F64" s="188" t="s">
        <v>4</v>
      </c>
      <c r="G64" s="184" t="s">
        <v>4</v>
      </c>
      <c r="H64" s="155" t="s">
        <v>149</v>
      </c>
      <c r="I64" s="202">
        <v>0</v>
      </c>
      <c r="J64" s="202">
        <f>J65+J66+J67</f>
        <v>161</v>
      </c>
      <c r="K64" s="203">
        <f t="shared" si="0"/>
        <v>161</v>
      </c>
    </row>
    <row r="65" spans="2:11" ht="12.75">
      <c r="B65" s="204"/>
      <c r="C65" s="205"/>
      <c r="D65" s="206"/>
      <c r="E65" s="224"/>
      <c r="F65" s="225">
        <v>4375</v>
      </c>
      <c r="G65" s="208">
        <v>5223</v>
      </c>
      <c r="H65" s="226" t="s">
        <v>150</v>
      </c>
      <c r="I65" s="210">
        <v>0</v>
      </c>
      <c r="J65" s="211">
        <v>56</v>
      </c>
      <c r="K65" s="212">
        <f t="shared" si="0"/>
        <v>56</v>
      </c>
    </row>
    <row r="66" spans="2:11" ht="12.75">
      <c r="B66" s="237"/>
      <c r="C66" s="238"/>
      <c r="D66" s="239"/>
      <c r="E66" s="240"/>
      <c r="F66" s="241">
        <v>4351</v>
      </c>
      <c r="G66" s="242">
        <v>5223</v>
      </c>
      <c r="H66" s="243" t="s">
        <v>151</v>
      </c>
      <c r="I66" s="244">
        <v>0</v>
      </c>
      <c r="J66" s="245">
        <v>49</v>
      </c>
      <c r="K66" s="227">
        <f t="shared" si="0"/>
        <v>49</v>
      </c>
    </row>
    <row r="67" spans="2:11" ht="13.5" thickBot="1">
      <c r="B67" s="213"/>
      <c r="C67" s="214"/>
      <c r="D67" s="215"/>
      <c r="E67" s="216"/>
      <c r="F67" s="217">
        <v>4371</v>
      </c>
      <c r="G67" s="218">
        <v>5223</v>
      </c>
      <c r="H67" s="246" t="s">
        <v>152</v>
      </c>
      <c r="I67" s="219">
        <v>0</v>
      </c>
      <c r="J67" s="220">
        <v>56</v>
      </c>
      <c r="K67" s="221">
        <f t="shared" si="0"/>
        <v>56</v>
      </c>
    </row>
    <row r="68" spans="2:11" ht="13.5" thickBot="1">
      <c r="B68" s="192"/>
      <c r="C68" s="185"/>
      <c r="D68" s="186" t="s">
        <v>153</v>
      </c>
      <c r="E68" s="187" t="s">
        <v>5</v>
      </c>
      <c r="F68" s="188" t="s">
        <v>4</v>
      </c>
      <c r="G68" s="184" t="s">
        <v>4</v>
      </c>
      <c r="H68" s="155" t="s">
        <v>154</v>
      </c>
      <c r="I68" s="202">
        <v>0</v>
      </c>
      <c r="J68" s="202">
        <v>56</v>
      </c>
      <c r="K68" s="203">
        <f t="shared" si="0"/>
        <v>56</v>
      </c>
    </row>
    <row r="69" spans="2:11" ht="13.5" thickBot="1">
      <c r="B69" s="192"/>
      <c r="C69" s="193"/>
      <c r="D69" s="194"/>
      <c r="E69" s="195"/>
      <c r="F69" s="196">
        <v>4379</v>
      </c>
      <c r="G69" s="197">
        <v>5222</v>
      </c>
      <c r="H69" s="156" t="s">
        <v>155</v>
      </c>
      <c r="I69" s="222">
        <v>0</v>
      </c>
      <c r="J69" s="223">
        <v>56</v>
      </c>
      <c r="K69" s="201">
        <f t="shared" si="0"/>
        <v>56</v>
      </c>
    </row>
    <row r="70" spans="2:11" ht="13.5" thickBot="1">
      <c r="B70" s="192"/>
      <c r="C70" s="185"/>
      <c r="D70" s="186" t="s">
        <v>156</v>
      </c>
      <c r="E70" s="187" t="s">
        <v>5</v>
      </c>
      <c r="F70" s="188" t="s">
        <v>4</v>
      </c>
      <c r="G70" s="184" t="s">
        <v>4</v>
      </c>
      <c r="H70" s="155" t="s">
        <v>157</v>
      </c>
      <c r="I70" s="202">
        <v>0</v>
      </c>
      <c r="J70" s="202">
        <f>J71+J72+J73</f>
        <v>161</v>
      </c>
      <c r="K70" s="203">
        <f t="shared" si="0"/>
        <v>161</v>
      </c>
    </row>
    <row r="71" spans="2:11" ht="12.75">
      <c r="B71" s="204"/>
      <c r="C71" s="205"/>
      <c r="D71" s="206"/>
      <c r="E71" s="224"/>
      <c r="F71" s="225">
        <v>4351</v>
      </c>
      <c r="G71" s="208">
        <v>5221</v>
      </c>
      <c r="H71" s="226" t="s">
        <v>158</v>
      </c>
      <c r="I71" s="210">
        <v>0</v>
      </c>
      <c r="J71" s="211">
        <v>62</v>
      </c>
      <c r="K71" s="212">
        <f>I71+J71</f>
        <v>62</v>
      </c>
    </row>
    <row r="72" spans="2:11" ht="12.75">
      <c r="B72" s="237"/>
      <c r="C72" s="238"/>
      <c r="D72" s="239"/>
      <c r="E72" s="240"/>
      <c r="F72" s="259">
        <v>4354</v>
      </c>
      <c r="G72" s="242">
        <v>5221</v>
      </c>
      <c r="H72" s="260" t="s">
        <v>159</v>
      </c>
      <c r="I72" s="244">
        <v>0</v>
      </c>
      <c r="J72" s="245">
        <v>43</v>
      </c>
      <c r="K72" s="227">
        <f>I72+J72</f>
        <v>43</v>
      </c>
    </row>
    <row r="73" spans="2:11" ht="13.5" thickBot="1">
      <c r="B73" s="249"/>
      <c r="C73" s="250"/>
      <c r="D73" s="251"/>
      <c r="E73" s="293"/>
      <c r="F73" s="232">
        <v>4377</v>
      </c>
      <c r="G73" s="254">
        <v>5221</v>
      </c>
      <c r="H73" s="294" t="s">
        <v>301</v>
      </c>
      <c r="I73" s="295">
        <v>0</v>
      </c>
      <c r="J73" s="296">
        <v>56</v>
      </c>
      <c r="K73" s="297">
        <v>56</v>
      </c>
    </row>
    <row r="74" spans="2:11" ht="13.5" thickBot="1">
      <c r="B74" s="184"/>
      <c r="C74" s="185"/>
      <c r="D74" s="186" t="s">
        <v>160</v>
      </c>
      <c r="E74" s="187" t="s">
        <v>5</v>
      </c>
      <c r="F74" s="188" t="s">
        <v>4</v>
      </c>
      <c r="G74" s="184" t="s">
        <v>4</v>
      </c>
      <c r="H74" s="155" t="s">
        <v>161</v>
      </c>
      <c r="I74" s="202">
        <v>0</v>
      </c>
      <c r="J74" s="202">
        <f>J75+J76+J77</f>
        <v>171</v>
      </c>
      <c r="K74" s="203">
        <f aca="true" t="shared" si="1" ref="K74:K114">I74+J74</f>
        <v>171</v>
      </c>
    </row>
    <row r="75" spans="2:11" ht="12.75">
      <c r="B75" s="261"/>
      <c r="C75" s="262"/>
      <c r="D75" s="263"/>
      <c r="E75" s="264"/>
      <c r="F75" s="232">
        <v>4377</v>
      </c>
      <c r="G75" s="233">
        <v>5222</v>
      </c>
      <c r="H75" s="234" t="s">
        <v>162</v>
      </c>
      <c r="I75" s="235">
        <v>0</v>
      </c>
      <c r="J75" s="236">
        <v>73</v>
      </c>
      <c r="K75" s="265">
        <f t="shared" si="1"/>
        <v>73</v>
      </c>
    </row>
    <row r="76" spans="2:11" ht="12.75">
      <c r="B76" s="228"/>
      <c r="C76" s="229"/>
      <c r="D76" s="230"/>
      <c r="E76" s="231"/>
      <c r="F76" s="232">
        <v>4351</v>
      </c>
      <c r="G76" s="233">
        <v>5222</v>
      </c>
      <c r="H76" s="234" t="s">
        <v>163</v>
      </c>
      <c r="I76" s="235">
        <v>0</v>
      </c>
      <c r="J76" s="236">
        <v>49</v>
      </c>
      <c r="K76" s="265">
        <f t="shared" si="1"/>
        <v>49</v>
      </c>
    </row>
    <row r="77" spans="2:11" ht="13.5" thickBot="1">
      <c r="B77" s="213"/>
      <c r="C77" s="214"/>
      <c r="D77" s="215"/>
      <c r="E77" s="216"/>
      <c r="F77" s="217">
        <v>4356</v>
      </c>
      <c r="G77" s="218">
        <v>5222</v>
      </c>
      <c r="H77" s="246" t="s">
        <v>164</v>
      </c>
      <c r="I77" s="219">
        <v>0</v>
      </c>
      <c r="J77" s="220">
        <v>49</v>
      </c>
      <c r="K77" s="221">
        <f t="shared" si="1"/>
        <v>49</v>
      </c>
    </row>
    <row r="78" spans="2:11" ht="13.5" thickBot="1">
      <c r="B78" s="192"/>
      <c r="C78" s="185"/>
      <c r="D78" s="186" t="s">
        <v>165</v>
      </c>
      <c r="E78" s="187" t="s">
        <v>5</v>
      </c>
      <c r="F78" s="188" t="s">
        <v>4</v>
      </c>
      <c r="G78" s="184" t="s">
        <v>4</v>
      </c>
      <c r="H78" s="155" t="s">
        <v>166</v>
      </c>
      <c r="I78" s="202">
        <v>0</v>
      </c>
      <c r="J78" s="202">
        <f>J79+J80</f>
        <v>86</v>
      </c>
      <c r="K78" s="203">
        <f>I78+J78</f>
        <v>86</v>
      </c>
    </row>
    <row r="79" spans="2:11" ht="12.75">
      <c r="B79" s="204"/>
      <c r="C79" s="205"/>
      <c r="D79" s="206"/>
      <c r="E79" s="224"/>
      <c r="F79" s="225">
        <v>4359</v>
      </c>
      <c r="G79" s="208">
        <v>5221</v>
      </c>
      <c r="H79" s="226" t="s">
        <v>167</v>
      </c>
      <c r="I79" s="210">
        <v>0</v>
      </c>
      <c r="J79" s="211">
        <v>49</v>
      </c>
      <c r="K79" s="212">
        <f t="shared" si="1"/>
        <v>49</v>
      </c>
    </row>
    <row r="80" spans="2:11" ht="13.5" thickBot="1">
      <c r="B80" s="213"/>
      <c r="C80" s="214"/>
      <c r="D80" s="215"/>
      <c r="E80" s="216"/>
      <c r="F80" s="217">
        <v>4312</v>
      </c>
      <c r="G80" s="218">
        <v>5221</v>
      </c>
      <c r="H80" s="246" t="s">
        <v>168</v>
      </c>
      <c r="I80" s="219">
        <v>0</v>
      </c>
      <c r="J80" s="220">
        <v>37</v>
      </c>
      <c r="K80" s="221">
        <f>I80+J80</f>
        <v>37</v>
      </c>
    </row>
    <row r="81" spans="2:11" ht="13.5" thickBot="1">
      <c r="B81" s="192"/>
      <c r="C81" s="185"/>
      <c r="D81" s="186" t="s">
        <v>169</v>
      </c>
      <c r="E81" s="187" t="s">
        <v>5</v>
      </c>
      <c r="F81" s="188" t="s">
        <v>4</v>
      </c>
      <c r="G81" s="184" t="s">
        <v>4</v>
      </c>
      <c r="H81" s="155" t="s">
        <v>170</v>
      </c>
      <c r="I81" s="202">
        <v>0</v>
      </c>
      <c r="J81" s="202">
        <f>J82+J83</f>
        <v>136</v>
      </c>
      <c r="K81" s="203">
        <f>I81+J81</f>
        <v>136</v>
      </c>
    </row>
    <row r="82" spans="2:11" ht="12.75">
      <c r="B82" s="204"/>
      <c r="C82" s="205"/>
      <c r="D82" s="206"/>
      <c r="E82" s="224"/>
      <c r="F82" s="225">
        <v>4375</v>
      </c>
      <c r="G82" s="208">
        <v>5221</v>
      </c>
      <c r="H82" s="226" t="s">
        <v>171</v>
      </c>
      <c r="I82" s="210">
        <v>0</v>
      </c>
      <c r="J82" s="211">
        <v>68</v>
      </c>
      <c r="K82" s="212">
        <f t="shared" si="1"/>
        <v>68</v>
      </c>
    </row>
    <row r="83" spans="2:11" ht="12.75">
      <c r="B83" s="237"/>
      <c r="C83" s="238"/>
      <c r="D83" s="239"/>
      <c r="E83" s="240"/>
      <c r="F83" s="241">
        <v>4375</v>
      </c>
      <c r="G83" s="242">
        <v>5221</v>
      </c>
      <c r="H83" s="243" t="s">
        <v>172</v>
      </c>
      <c r="I83" s="244">
        <v>0</v>
      </c>
      <c r="J83" s="245">
        <v>68</v>
      </c>
      <c r="K83" s="227">
        <f t="shared" si="1"/>
        <v>68</v>
      </c>
    </row>
    <row r="84" spans="2:11" ht="13.5" thickBot="1">
      <c r="B84" s="213"/>
      <c r="C84" s="214"/>
      <c r="D84" s="215"/>
      <c r="E84" s="216"/>
      <c r="F84" s="217">
        <v>4375</v>
      </c>
      <c r="G84" s="218">
        <v>5221</v>
      </c>
      <c r="H84" s="246" t="s">
        <v>173</v>
      </c>
      <c r="I84" s="219">
        <v>0</v>
      </c>
      <c r="J84" s="220">
        <v>0</v>
      </c>
      <c r="K84" s="221">
        <f t="shared" si="1"/>
        <v>0</v>
      </c>
    </row>
    <row r="85" spans="2:11" ht="13.5" thickBot="1">
      <c r="B85" s="192"/>
      <c r="C85" s="185"/>
      <c r="D85" s="186" t="s">
        <v>174</v>
      </c>
      <c r="E85" s="187" t="s">
        <v>5</v>
      </c>
      <c r="F85" s="188" t="s">
        <v>4</v>
      </c>
      <c r="G85" s="184" t="s">
        <v>4</v>
      </c>
      <c r="H85" s="155" t="s">
        <v>175</v>
      </c>
      <c r="I85" s="202">
        <v>0</v>
      </c>
      <c r="J85" s="202">
        <v>62</v>
      </c>
      <c r="K85" s="203">
        <f>I85+J85</f>
        <v>62</v>
      </c>
    </row>
    <row r="86" spans="2:11" ht="13.5" thickBot="1">
      <c r="B86" s="192"/>
      <c r="C86" s="193"/>
      <c r="D86" s="194"/>
      <c r="E86" s="195"/>
      <c r="F86" s="196">
        <v>4351</v>
      </c>
      <c r="G86" s="197">
        <v>5221</v>
      </c>
      <c r="H86" s="156" t="s">
        <v>176</v>
      </c>
      <c r="I86" s="222">
        <v>0</v>
      </c>
      <c r="J86" s="223">
        <v>62</v>
      </c>
      <c r="K86" s="201">
        <f t="shared" si="1"/>
        <v>62</v>
      </c>
    </row>
    <row r="87" spans="2:11" ht="13.5" thickBot="1">
      <c r="B87" s="192"/>
      <c r="C87" s="185"/>
      <c r="D87" s="186" t="s">
        <v>177</v>
      </c>
      <c r="E87" s="187" t="s">
        <v>5</v>
      </c>
      <c r="F87" s="188" t="s">
        <v>4</v>
      </c>
      <c r="G87" s="184" t="s">
        <v>4</v>
      </c>
      <c r="H87" s="155" t="s">
        <v>178</v>
      </c>
      <c r="I87" s="202">
        <v>0</v>
      </c>
      <c r="J87" s="202">
        <f>J88+J89+J90+J91+J92</f>
        <v>292</v>
      </c>
      <c r="K87" s="203">
        <f>I87+J87</f>
        <v>292</v>
      </c>
    </row>
    <row r="88" spans="2:11" ht="12.75">
      <c r="B88" s="204"/>
      <c r="C88" s="205"/>
      <c r="D88" s="206"/>
      <c r="E88" s="224"/>
      <c r="F88" s="225">
        <v>4373</v>
      </c>
      <c r="G88" s="208">
        <v>5222</v>
      </c>
      <c r="H88" s="226" t="s">
        <v>179</v>
      </c>
      <c r="I88" s="210">
        <v>0</v>
      </c>
      <c r="J88" s="211">
        <v>56</v>
      </c>
      <c r="K88" s="212">
        <f t="shared" si="1"/>
        <v>56</v>
      </c>
    </row>
    <row r="89" spans="2:11" ht="12.75">
      <c r="B89" s="237"/>
      <c r="C89" s="238"/>
      <c r="D89" s="239"/>
      <c r="E89" s="240"/>
      <c r="F89" s="241">
        <v>4376</v>
      </c>
      <c r="G89" s="242">
        <v>5222</v>
      </c>
      <c r="H89" s="243" t="s">
        <v>180</v>
      </c>
      <c r="I89" s="244">
        <v>0</v>
      </c>
      <c r="J89" s="245">
        <v>56</v>
      </c>
      <c r="K89" s="227">
        <f t="shared" si="1"/>
        <v>56</v>
      </c>
    </row>
    <row r="90" spans="2:11" ht="12.75">
      <c r="B90" s="237"/>
      <c r="C90" s="238"/>
      <c r="D90" s="239"/>
      <c r="E90" s="240"/>
      <c r="F90" s="241">
        <v>4378</v>
      </c>
      <c r="G90" s="242">
        <v>5222</v>
      </c>
      <c r="H90" s="243" t="s">
        <v>181</v>
      </c>
      <c r="I90" s="244">
        <v>0</v>
      </c>
      <c r="J90" s="245">
        <v>56</v>
      </c>
      <c r="K90" s="227">
        <f t="shared" si="1"/>
        <v>56</v>
      </c>
    </row>
    <row r="91" spans="2:11" ht="12.75">
      <c r="B91" s="237"/>
      <c r="C91" s="238"/>
      <c r="D91" s="239"/>
      <c r="E91" s="240"/>
      <c r="F91" s="241">
        <v>4376</v>
      </c>
      <c r="G91" s="242">
        <v>5222</v>
      </c>
      <c r="H91" s="243" t="s">
        <v>182</v>
      </c>
      <c r="I91" s="244">
        <v>0</v>
      </c>
      <c r="J91" s="245">
        <v>56</v>
      </c>
      <c r="K91" s="227">
        <f t="shared" si="1"/>
        <v>56</v>
      </c>
    </row>
    <row r="92" spans="2:11" ht="13.5" thickBot="1">
      <c r="B92" s="213"/>
      <c r="C92" s="214"/>
      <c r="D92" s="215"/>
      <c r="E92" s="216"/>
      <c r="F92" s="217">
        <v>4378</v>
      </c>
      <c r="G92" s="218">
        <v>5222</v>
      </c>
      <c r="H92" s="246" t="s">
        <v>183</v>
      </c>
      <c r="I92" s="219">
        <v>0</v>
      </c>
      <c r="J92" s="220">
        <v>68</v>
      </c>
      <c r="K92" s="221">
        <f t="shared" si="1"/>
        <v>68</v>
      </c>
    </row>
    <row r="93" spans="2:11" ht="13.5" thickBot="1">
      <c r="B93" s="192"/>
      <c r="C93" s="185"/>
      <c r="D93" s="186" t="s">
        <v>184</v>
      </c>
      <c r="E93" s="187" t="s">
        <v>5</v>
      </c>
      <c r="F93" s="188" t="s">
        <v>4</v>
      </c>
      <c r="G93" s="184" t="s">
        <v>4</v>
      </c>
      <c r="H93" s="155" t="s">
        <v>185</v>
      </c>
      <c r="I93" s="202">
        <v>0</v>
      </c>
      <c r="J93" s="202">
        <f>J94+J95+J96+J97+J98+J99+J100+J101</f>
        <v>544</v>
      </c>
      <c r="K93" s="203">
        <f>I93+J93</f>
        <v>544</v>
      </c>
    </row>
    <row r="94" spans="2:11" ht="12.75">
      <c r="B94" s="204"/>
      <c r="C94" s="205"/>
      <c r="D94" s="206"/>
      <c r="E94" s="224"/>
      <c r="F94" s="225">
        <v>4374</v>
      </c>
      <c r="G94" s="208">
        <v>5222</v>
      </c>
      <c r="H94" s="226" t="s">
        <v>186</v>
      </c>
      <c r="I94" s="210">
        <v>0</v>
      </c>
      <c r="J94" s="211">
        <v>68</v>
      </c>
      <c r="K94" s="212">
        <f t="shared" si="1"/>
        <v>68</v>
      </c>
    </row>
    <row r="95" spans="2:11" ht="12.75">
      <c r="B95" s="237"/>
      <c r="C95" s="238"/>
      <c r="D95" s="239"/>
      <c r="E95" s="240"/>
      <c r="F95" s="241">
        <v>4374</v>
      </c>
      <c r="G95" s="242">
        <v>5222</v>
      </c>
      <c r="H95" s="243" t="s">
        <v>187</v>
      </c>
      <c r="I95" s="244">
        <v>0</v>
      </c>
      <c r="J95" s="245">
        <v>68</v>
      </c>
      <c r="K95" s="227">
        <f t="shared" si="1"/>
        <v>68</v>
      </c>
    </row>
    <row r="96" spans="2:11" ht="12.75">
      <c r="B96" s="237"/>
      <c r="C96" s="238"/>
      <c r="D96" s="239"/>
      <c r="E96" s="240"/>
      <c r="F96" s="241">
        <v>4378</v>
      </c>
      <c r="G96" s="242">
        <v>5222</v>
      </c>
      <c r="H96" s="243" t="s">
        <v>188</v>
      </c>
      <c r="I96" s="244">
        <v>0</v>
      </c>
      <c r="J96" s="245">
        <v>68</v>
      </c>
      <c r="K96" s="227">
        <f t="shared" si="1"/>
        <v>68</v>
      </c>
    </row>
    <row r="97" spans="2:11" ht="12.75">
      <c r="B97" s="237"/>
      <c r="C97" s="238"/>
      <c r="D97" s="239"/>
      <c r="E97" s="240"/>
      <c r="F97" s="241">
        <v>4378</v>
      </c>
      <c r="G97" s="242">
        <v>5222</v>
      </c>
      <c r="H97" s="243" t="s">
        <v>189</v>
      </c>
      <c r="I97" s="244">
        <v>0</v>
      </c>
      <c r="J97" s="245">
        <v>68</v>
      </c>
      <c r="K97" s="227">
        <f t="shared" si="1"/>
        <v>68</v>
      </c>
    </row>
    <row r="98" spans="2:11" ht="12.75">
      <c r="B98" s="237"/>
      <c r="C98" s="238"/>
      <c r="D98" s="239"/>
      <c r="E98" s="240"/>
      <c r="F98" s="241">
        <v>4374</v>
      </c>
      <c r="G98" s="242">
        <v>5222</v>
      </c>
      <c r="H98" s="243" t="s">
        <v>190</v>
      </c>
      <c r="I98" s="244">
        <v>0</v>
      </c>
      <c r="J98" s="245">
        <v>68</v>
      </c>
      <c r="K98" s="227">
        <f t="shared" si="1"/>
        <v>68</v>
      </c>
    </row>
    <row r="99" spans="2:11" ht="12.75">
      <c r="B99" s="237"/>
      <c r="C99" s="238"/>
      <c r="D99" s="239"/>
      <c r="E99" s="240"/>
      <c r="F99" s="241">
        <v>4374</v>
      </c>
      <c r="G99" s="242">
        <v>5222</v>
      </c>
      <c r="H99" s="243" t="s">
        <v>191</v>
      </c>
      <c r="I99" s="244">
        <v>0</v>
      </c>
      <c r="J99" s="245">
        <v>68</v>
      </c>
      <c r="K99" s="227">
        <f t="shared" si="1"/>
        <v>68</v>
      </c>
    </row>
    <row r="100" spans="2:11" ht="12.75">
      <c r="B100" s="237"/>
      <c r="C100" s="238"/>
      <c r="D100" s="239"/>
      <c r="E100" s="240"/>
      <c r="F100" s="241">
        <v>4374</v>
      </c>
      <c r="G100" s="242">
        <v>5222</v>
      </c>
      <c r="H100" s="243" t="s">
        <v>192</v>
      </c>
      <c r="I100" s="244">
        <v>0</v>
      </c>
      <c r="J100" s="245">
        <v>68</v>
      </c>
      <c r="K100" s="227">
        <f t="shared" si="1"/>
        <v>68</v>
      </c>
    </row>
    <row r="101" spans="2:11" ht="13.5" thickBot="1">
      <c r="B101" s="213"/>
      <c r="C101" s="214"/>
      <c r="D101" s="215"/>
      <c r="E101" s="216"/>
      <c r="F101" s="217">
        <v>4378</v>
      </c>
      <c r="G101" s="218">
        <v>5222</v>
      </c>
      <c r="H101" s="246" t="s">
        <v>193</v>
      </c>
      <c r="I101" s="219">
        <v>0</v>
      </c>
      <c r="J101" s="220">
        <v>68</v>
      </c>
      <c r="K101" s="221">
        <f t="shared" si="1"/>
        <v>68</v>
      </c>
    </row>
    <row r="102" spans="2:11" ht="13.5" thickBot="1">
      <c r="B102" s="192"/>
      <c r="C102" s="185"/>
      <c r="D102" s="186" t="s">
        <v>194</v>
      </c>
      <c r="E102" s="187" t="s">
        <v>5</v>
      </c>
      <c r="F102" s="188" t="s">
        <v>4</v>
      </c>
      <c r="G102" s="184" t="s">
        <v>4</v>
      </c>
      <c r="H102" s="155" t="s">
        <v>195</v>
      </c>
      <c r="I102" s="202">
        <v>0</v>
      </c>
      <c r="J102" s="202">
        <v>68</v>
      </c>
      <c r="K102" s="203">
        <f>I102+J102</f>
        <v>68</v>
      </c>
    </row>
    <row r="103" spans="2:11" ht="13.5" thickBot="1">
      <c r="B103" s="192"/>
      <c r="C103" s="193"/>
      <c r="D103" s="194"/>
      <c r="E103" s="195"/>
      <c r="F103" s="196">
        <v>4374</v>
      </c>
      <c r="G103" s="197">
        <v>5221</v>
      </c>
      <c r="H103" s="156" t="s">
        <v>196</v>
      </c>
      <c r="I103" s="222">
        <v>0</v>
      </c>
      <c r="J103" s="223">
        <v>68</v>
      </c>
      <c r="K103" s="201">
        <f t="shared" si="1"/>
        <v>68</v>
      </c>
    </row>
    <row r="104" spans="2:11" ht="13.5" thickBot="1">
      <c r="B104" s="192"/>
      <c r="C104" s="185"/>
      <c r="D104" s="186" t="s">
        <v>197</v>
      </c>
      <c r="E104" s="187" t="s">
        <v>5</v>
      </c>
      <c r="F104" s="188" t="s">
        <v>4</v>
      </c>
      <c r="G104" s="184" t="s">
        <v>4</v>
      </c>
      <c r="H104" s="155" t="s">
        <v>198</v>
      </c>
      <c r="I104" s="202">
        <v>0</v>
      </c>
      <c r="J104" s="202">
        <f>J105+J106+J107+J108</f>
        <v>205</v>
      </c>
      <c r="K104" s="203">
        <f>I104+J104</f>
        <v>205</v>
      </c>
    </row>
    <row r="105" spans="2:11" ht="12.75">
      <c r="B105" s="204"/>
      <c r="C105" s="205"/>
      <c r="D105" s="206"/>
      <c r="E105" s="224"/>
      <c r="F105" s="225">
        <v>4378</v>
      </c>
      <c r="G105" s="208">
        <v>5222</v>
      </c>
      <c r="H105" s="226" t="s">
        <v>199</v>
      </c>
      <c r="I105" s="210">
        <v>0</v>
      </c>
      <c r="J105" s="211">
        <v>56</v>
      </c>
      <c r="K105" s="212">
        <f t="shared" si="1"/>
        <v>56</v>
      </c>
    </row>
    <row r="106" spans="2:11" ht="12.75">
      <c r="B106" s="237"/>
      <c r="C106" s="238"/>
      <c r="D106" s="239"/>
      <c r="E106" s="240"/>
      <c r="F106" s="241">
        <v>4371</v>
      </c>
      <c r="G106" s="242">
        <v>5222</v>
      </c>
      <c r="H106" s="243" t="s">
        <v>200</v>
      </c>
      <c r="I106" s="244">
        <v>0</v>
      </c>
      <c r="J106" s="245">
        <v>56</v>
      </c>
      <c r="K106" s="227">
        <f t="shared" si="1"/>
        <v>56</v>
      </c>
    </row>
    <row r="107" spans="2:11" ht="12.75">
      <c r="B107" s="237"/>
      <c r="C107" s="238"/>
      <c r="D107" s="239"/>
      <c r="E107" s="240"/>
      <c r="F107" s="241">
        <v>4379</v>
      </c>
      <c r="G107" s="242">
        <v>5222</v>
      </c>
      <c r="H107" s="243" t="s">
        <v>201</v>
      </c>
      <c r="I107" s="244">
        <v>0</v>
      </c>
      <c r="J107" s="245">
        <v>56</v>
      </c>
      <c r="K107" s="227">
        <f t="shared" si="1"/>
        <v>56</v>
      </c>
    </row>
    <row r="108" spans="2:11" ht="13.5" thickBot="1">
      <c r="B108" s="213"/>
      <c r="C108" s="214"/>
      <c r="D108" s="215"/>
      <c r="E108" s="216"/>
      <c r="F108" s="217">
        <v>4312</v>
      </c>
      <c r="G108" s="218">
        <v>5222</v>
      </c>
      <c r="H108" s="246" t="s">
        <v>202</v>
      </c>
      <c r="I108" s="219">
        <v>0</v>
      </c>
      <c r="J108" s="220">
        <v>37</v>
      </c>
      <c r="K108" s="221">
        <f t="shared" si="1"/>
        <v>37</v>
      </c>
    </row>
    <row r="109" spans="2:11" ht="13.5" thickBot="1">
      <c r="B109" s="192"/>
      <c r="C109" s="185"/>
      <c r="D109" s="186" t="s">
        <v>203</v>
      </c>
      <c r="E109" s="187" t="s">
        <v>5</v>
      </c>
      <c r="F109" s="188" t="s">
        <v>4</v>
      </c>
      <c r="G109" s="184" t="s">
        <v>4</v>
      </c>
      <c r="H109" s="155" t="s">
        <v>204</v>
      </c>
      <c r="I109" s="202">
        <v>0</v>
      </c>
      <c r="J109" s="202">
        <f>J110+J111</f>
        <v>111</v>
      </c>
      <c r="K109" s="203">
        <f>I109+J109</f>
        <v>111</v>
      </c>
    </row>
    <row r="110" spans="2:11" ht="12.75">
      <c r="B110" s="204"/>
      <c r="C110" s="205"/>
      <c r="D110" s="206"/>
      <c r="E110" s="224"/>
      <c r="F110" s="225">
        <v>4379</v>
      </c>
      <c r="G110" s="208">
        <v>5222</v>
      </c>
      <c r="H110" s="226" t="s">
        <v>205</v>
      </c>
      <c r="I110" s="210">
        <v>0</v>
      </c>
      <c r="J110" s="211">
        <v>62</v>
      </c>
      <c r="K110" s="212">
        <f t="shared" si="1"/>
        <v>62</v>
      </c>
    </row>
    <row r="111" spans="2:11" ht="13.5" thickBot="1">
      <c r="B111" s="213"/>
      <c r="C111" s="214"/>
      <c r="D111" s="215"/>
      <c r="E111" s="216"/>
      <c r="F111" s="217">
        <v>4312</v>
      </c>
      <c r="G111" s="218">
        <v>5222</v>
      </c>
      <c r="H111" s="246" t="s">
        <v>206</v>
      </c>
      <c r="I111" s="219">
        <v>0</v>
      </c>
      <c r="J111" s="220">
        <v>49</v>
      </c>
      <c r="K111" s="221">
        <f t="shared" si="1"/>
        <v>49</v>
      </c>
    </row>
    <row r="112" spans="2:11" ht="13.5" thickBot="1">
      <c r="B112" s="192"/>
      <c r="C112" s="185"/>
      <c r="D112" s="186" t="s">
        <v>207</v>
      </c>
      <c r="E112" s="187" t="s">
        <v>5</v>
      </c>
      <c r="F112" s="188" t="s">
        <v>4</v>
      </c>
      <c r="G112" s="184" t="s">
        <v>4</v>
      </c>
      <c r="H112" s="155" t="s">
        <v>208</v>
      </c>
      <c r="I112" s="202">
        <v>0</v>
      </c>
      <c r="J112" s="202">
        <f>J113+J114</f>
        <v>124</v>
      </c>
      <c r="K112" s="203">
        <f>I112+J112</f>
        <v>124</v>
      </c>
    </row>
    <row r="113" spans="2:11" ht="12.75">
      <c r="B113" s="204"/>
      <c r="C113" s="205"/>
      <c r="D113" s="206"/>
      <c r="E113" s="224"/>
      <c r="F113" s="225">
        <v>4375</v>
      </c>
      <c r="G113" s="208">
        <v>5222</v>
      </c>
      <c r="H113" s="226" t="s">
        <v>209</v>
      </c>
      <c r="I113" s="210">
        <v>0</v>
      </c>
      <c r="J113" s="211">
        <v>56</v>
      </c>
      <c r="K113" s="212">
        <f t="shared" si="1"/>
        <v>56</v>
      </c>
    </row>
    <row r="114" spans="2:11" ht="13.5" thickBot="1">
      <c r="B114" s="213"/>
      <c r="C114" s="214"/>
      <c r="D114" s="215"/>
      <c r="E114" s="216"/>
      <c r="F114" s="217">
        <v>4378</v>
      </c>
      <c r="G114" s="218">
        <v>5222</v>
      </c>
      <c r="H114" s="246" t="s">
        <v>210</v>
      </c>
      <c r="I114" s="219">
        <v>0</v>
      </c>
      <c r="J114" s="220">
        <v>68</v>
      </c>
      <c r="K114" s="221">
        <f t="shared" si="1"/>
        <v>68</v>
      </c>
    </row>
    <row r="115" spans="2:11" ht="13.5" thickBot="1">
      <c r="B115" s="192"/>
      <c r="C115" s="185"/>
      <c r="D115" s="186" t="s">
        <v>211</v>
      </c>
      <c r="E115" s="187" t="s">
        <v>5</v>
      </c>
      <c r="F115" s="188" t="s">
        <v>4</v>
      </c>
      <c r="G115" s="184" t="s">
        <v>4</v>
      </c>
      <c r="H115" s="155" t="s">
        <v>212</v>
      </c>
      <c r="I115" s="202">
        <v>0</v>
      </c>
      <c r="J115" s="202">
        <f>J116</f>
        <v>62</v>
      </c>
      <c r="K115" s="203">
        <f>I115+J115</f>
        <v>62</v>
      </c>
    </row>
    <row r="116" spans="2:11" ht="13.5" thickBot="1">
      <c r="B116" s="192"/>
      <c r="C116" s="193"/>
      <c r="D116" s="194"/>
      <c r="E116" s="195"/>
      <c r="F116" s="196">
        <v>4351</v>
      </c>
      <c r="G116" s="197">
        <v>5221</v>
      </c>
      <c r="H116" s="156" t="s">
        <v>213</v>
      </c>
      <c r="I116" s="222">
        <v>0</v>
      </c>
      <c r="J116" s="223">
        <v>62</v>
      </c>
      <c r="K116" s="201">
        <f aca="true" t="shared" si="2" ref="K116:K144">I116+J116</f>
        <v>62</v>
      </c>
    </row>
    <row r="117" spans="2:11" ht="13.5" thickBot="1">
      <c r="B117" s="192"/>
      <c r="C117" s="185"/>
      <c r="D117" s="186" t="s">
        <v>214</v>
      </c>
      <c r="E117" s="187" t="s">
        <v>5</v>
      </c>
      <c r="F117" s="188" t="s">
        <v>4</v>
      </c>
      <c r="G117" s="184" t="s">
        <v>4</v>
      </c>
      <c r="H117" s="155" t="s">
        <v>215</v>
      </c>
      <c r="I117" s="202">
        <v>0</v>
      </c>
      <c r="J117" s="202">
        <f>J118+J119+J120</f>
        <v>197</v>
      </c>
      <c r="K117" s="203">
        <f t="shared" si="2"/>
        <v>197</v>
      </c>
    </row>
    <row r="118" spans="2:11" ht="12.75">
      <c r="B118" s="204"/>
      <c r="C118" s="205"/>
      <c r="D118" s="206"/>
      <c r="E118" s="224"/>
      <c r="F118" s="225">
        <v>4379</v>
      </c>
      <c r="G118" s="208">
        <v>5222</v>
      </c>
      <c r="H118" s="226" t="s">
        <v>216</v>
      </c>
      <c r="I118" s="210">
        <v>0</v>
      </c>
      <c r="J118" s="211">
        <v>73</v>
      </c>
      <c r="K118" s="212">
        <f t="shared" si="2"/>
        <v>73</v>
      </c>
    </row>
    <row r="119" spans="2:11" ht="12.75">
      <c r="B119" s="237"/>
      <c r="C119" s="238"/>
      <c r="D119" s="239"/>
      <c r="E119" s="240"/>
      <c r="F119" s="241">
        <v>4351</v>
      </c>
      <c r="G119" s="242">
        <v>5222</v>
      </c>
      <c r="H119" s="243" t="s">
        <v>217</v>
      </c>
      <c r="I119" s="244">
        <v>0</v>
      </c>
      <c r="J119" s="245">
        <v>68</v>
      </c>
      <c r="K119" s="227">
        <f t="shared" si="2"/>
        <v>68</v>
      </c>
    </row>
    <row r="120" spans="2:11" ht="13.5" thickBot="1">
      <c r="B120" s="213"/>
      <c r="C120" s="214"/>
      <c r="D120" s="215"/>
      <c r="E120" s="216"/>
      <c r="F120" s="217">
        <v>4357</v>
      </c>
      <c r="G120" s="218">
        <v>5222</v>
      </c>
      <c r="H120" s="246" t="s">
        <v>218</v>
      </c>
      <c r="I120" s="219">
        <v>0</v>
      </c>
      <c r="J120" s="220">
        <v>56</v>
      </c>
      <c r="K120" s="221">
        <f t="shared" si="2"/>
        <v>56</v>
      </c>
    </row>
    <row r="121" spans="2:11" ht="13.5" thickBot="1">
      <c r="B121" s="192"/>
      <c r="C121" s="185"/>
      <c r="D121" s="186" t="s">
        <v>219</v>
      </c>
      <c r="E121" s="187" t="s">
        <v>5</v>
      </c>
      <c r="F121" s="188" t="s">
        <v>4</v>
      </c>
      <c r="G121" s="184" t="s">
        <v>4</v>
      </c>
      <c r="H121" s="155" t="s">
        <v>220</v>
      </c>
      <c r="I121" s="202">
        <v>0</v>
      </c>
      <c r="J121" s="202">
        <v>68</v>
      </c>
      <c r="K121" s="203">
        <f t="shared" si="2"/>
        <v>68</v>
      </c>
    </row>
    <row r="122" spans="2:11" ht="13.5" thickBot="1">
      <c r="B122" s="192"/>
      <c r="C122" s="193"/>
      <c r="D122" s="194"/>
      <c r="E122" s="195"/>
      <c r="F122" s="196">
        <v>4378</v>
      </c>
      <c r="G122" s="197">
        <v>5221</v>
      </c>
      <c r="H122" s="156" t="s">
        <v>221</v>
      </c>
      <c r="I122" s="222">
        <v>0</v>
      </c>
      <c r="J122" s="223">
        <v>68</v>
      </c>
      <c r="K122" s="201">
        <f t="shared" si="2"/>
        <v>68</v>
      </c>
    </row>
    <row r="123" spans="2:11" ht="13.5" thickBot="1">
      <c r="B123" s="192"/>
      <c r="C123" s="185"/>
      <c r="D123" s="186" t="s">
        <v>222</v>
      </c>
      <c r="E123" s="187" t="s">
        <v>5</v>
      </c>
      <c r="F123" s="188" t="s">
        <v>4</v>
      </c>
      <c r="G123" s="184" t="s">
        <v>4</v>
      </c>
      <c r="H123" s="155" t="s">
        <v>302</v>
      </c>
      <c r="I123" s="202">
        <v>0</v>
      </c>
      <c r="J123" s="202">
        <v>49</v>
      </c>
      <c r="K123" s="203">
        <f t="shared" si="2"/>
        <v>49</v>
      </c>
    </row>
    <row r="124" spans="2:11" ht="13.5" thickBot="1">
      <c r="B124" s="192"/>
      <c r="C124" s="193"/>
      <c r="D124" s="194"/>
      <c r="E124" s="195"/>
      <c r="F124" s="196">
        <v>4356</v>
      </c>
      <c r="G124" s="197">
        <v>5222</v>
      </c>
      <c r="H124" s="156" t="s">
        <v>223</v>
      </c>
      <c r="I124" s="222">
        <v>0</v>
      </c>
      <c r="J124" s="223">
        <v>49</v>
      </c>
      <c r="K124" s="201">
        <f t="shared" si="2"/>
        <v>49</v>
      </c>
    </row>
    <row r="125" spans="2:11" ht="13.5" thickBot="1">
      <c r="B125" s="192"/>
      <c r="C125" s="185"/>
      <c r="D125" s="186" t="s">
        <v>224</v>
      </c>
      <c r="E125" s="187" t="s">
        <v>5</v>
      </c>
      <c r="F125" s="188" t="s">
        <v>4</v>
      </c>
      <c r="G125" s="184" t="s">
        <v>4</v>
      </c>
      <c r="H125" s="155" t="s">
        <v>225</v>
      </c>
      <c r="I125" s="202">
        <v>0</v>
      </c>
      <c r="J125" s="202">
        <v>73</v>
      </c>
      <c r="K125" s="203">
        <f t="shared" si="2"/>
        <v>73</v>
      </c>
    </row>
    <row r="126" spans="2:11" ht="13.5" thickBot="1">
      <c r="B126" s="192"/>
      <c r="C126" s="193"/>
      <c r="D126" s="194"/>
      <c r="E126" s="195"/>
      <c r="F126" s="196">
        <v>4379</v>
      </c>
      <c r="G126" s="197">
        <v>5221</v>
      </c>
      <c r="H126" s="156" t="s">
        <v>226</v>
      </c>
      <c r="I126" s="222">
        <v>0</v>
      </c>
      <c r="J126" s="223">
        <v>73</v>
      </c>
      <c r="K126" s="201">
        <f t="shared" si="2"/>
        <v>73</v>
      </c>
    </row>
    <row r="127" spans="2:11" ht="13.5" thickBot="1">
      <c r="B127" s="192"/>
      <c r="C127" s="185"/>
      <c r="D127" s="186" t="s">
        <v>227</v>
      </c>
      <c r="E127" s="187" t="s">
        <v>5</v>
      </c>
      <c r="F127" s="188" t="s">
        <v>4</v>
      </c>
      <c r="G127" s="184" t="s">
        <v>4</v>
      </c>
      <c r="H127" s="155" t="s">
        <v>228</v>
      </c>
      <c r="I127" s="202">
        <v>0</v>
      </c>
      <c r="J127" s="202">
        <v>49</v>
      </c>
      <c r="K127" s="203">
        <f>I127+J127</f>
        <v>49</v>
      </c>
    </row>
    <row r="128" spans="2:11" ht="13.5" thickBot="1">
      <c r="B128" s="192"/>
      <c r="C128" s="193"/>
      <c r="D128" s="194"/>
      <c r="E128" s="195"/>
      <c r="F128" s="196">
        <v>4356</v>
      </c>
      <c r="G128" s="197">
        <v>5222</v>
      </c>
      <c r="H128" s="156" t="s">
        <v>229</v>
      </c>
      <c r="I128" s="222">
        <v>0</v>
      </c>
      <c r="J128" s="223">
        <v>49</v>
      </c>
      <c r="K128" s="201">
        <f t="shared" si="2"/>
        <v>49</v>
      </c>
    </row>
    <row r="129" spans="2:11" ht="13.5" thickBot="1">
      <c r="B129" s="192"/>
      <c r="C129" s="185"/>
      <c r="D129" s="186" t="s">
        <v>230</v>
      </c>
      <c r="E129" s="187" t="s">
        <v>5</v>
      </c>
      <c r="F129" s="188" t="s">
        <v>4</v>
      </c>
      <c r="G129" s="184" t="s">
        <v>4</v>
      </c>
      <c r="H129" s="155" t="s">
        <v>231</v>
      </c>
      <c r="I129" s="202">
        <v>0</v>
      </c>
      <c r="J129" s="202">
        <v>56</v>
      </c>
      <c r="K129" s="203">
        <f>I129+J129</f>
        <v>56</v>
      </c>
    </row>
    <row r="130" spans="2:11" ht="13.5" thickBot="1">
      <c r="B130" s="192"/>
      <c r="C130" s="193"/>
      <c r="D130" s="194"/>
      <c r="E130" s="195"/>
      <c r="F130" s="196">
        <v>4379</v>
      </c>
      <c r="G130" s="197">
        <v>5221</v>
      </c>
      <c r="H130" s="156" t="s">
        <v>232</v>
      </c>
      <c r="I130" s="222">
        <v>0</v>
      </c>
      <c r="J130" s="223">
        <v>56</v>
      </c>
      <c r="K130" s="201">
        <f t="shared" si="2"/>
        <v>56</v>
      </c>
    </row>
    <row r="131" spans="2:11" ht="13.5" thickBot="1">
      <c r="B131" s="192"/>
      <c r="C131" s="185"/>
      <c r="D131" s="186" t="s">
        <v>233</v>
      </c>
      <c r="E131" s="187" t="s">
        <v>5</v>
      </c>
      <c r="F131" s="188" t="s">
        <v>4</v>
      </c>
      <c r="G131" s="184" t="s">
        <v>4</v>
      </c>
      <c r="H131" s="155" t="s">
        <v>234</v>
      </c>
      <c r="I131" s="202">
        <v>0</v>
      </c>
      <c r="J131" s="202">
        <v>49</v>
      </c>
      <c r="K131" s="203">
        <f>I131+J131</f>
        <v>49</v>
      </c>
    </row>
    <row r="132" spans="2:11" ht="13.5" thickBot="1">
      <c r="B132" s="192"/>
      <c r="C132" s="193"/>
      <c r="D132" s="194"/>
      <c r="E132" s="195"/>
      <c r="F132" s="196">
        <v>4356</v>
      </c>
      <c r="G132" s="197">
        <v>5222</v>
      </c>
      <c r="H132" s="156" t="s">
        <v>235</v>
      </c>
      <c r="I132" s="222">
        <v>0</v>
      </c>
      <c r="J132" s="223">
        <v>49</v>
      </c>
      <c r="K132" s="201">
        <f t="shared" si="2"/>
        <v>49</v>
      </c>
    </row>
    <row r="133" spans="2:11" ht="13.5" thickBot="1">
      <c r="B133" s="192"/>
      <c r="C133" s="185"/>
      <c r="D133" s="186" t="s">
        <v>236</v>
      </c>
      <c r="E133" s="187" t="s">
        <v>5</v>
      </c>
      <c r="F133" s="188" t="s">
        <v>4</v>
      </c>
      <c r="G133" s="184" t="s">
        <v>4</v>
      </c>
      <c r="H133" s="155" t="s">
        <v>237</v>
      </c>
      <c r="I133" s="202">
        <v>0</v>
      </c>
      <c r="J133" s="202">
        <f>J134+J135+J136</f>
        <v>133</v>
      </c>
      <c r="K133" s="203">
        <f>I133+J133</f>
        <v>133</v>
      </c>
    </row>
    <row r="134" spans="2:11" ht="12.75">
      <c r="B134" s="204"/>
      <c r="C134" s="205"/>
      <c r="D134" s="206"/>
      <c r="E134" s="224"/>
      <c r="F134" s="225">
        <v>4359</v>
      </c>
      <c r="G134" s="208">
        <v>5221</v>
      </c>
      <c r="H134" s="226" t="s">
        <v>238</v>
      </c>
      <c r="I134" s="210">
        <v>0</v>
      </c>
      <c r="J134" s="211">
        <v>30</v>
      </c>
      <c r="K134" s="212">
        <f t="shared" si="2"/>
        <v>30</v>
      </c>
    </row>
    <row r="135" spans="2:11" ht="12.75">
      <c r="B135" s="237"/>
      <c r="C135" s="238"/>
      <c r="D135" s="239"/>
      <c r="E135" s="240"/>
      <c r="F135" s="241">
        <v>4351</v>
      </c>
      <c r="G135" s="242">
        <v>5221</v>
      </c>
      <c r="H135" s="243" t="s">
        <v>239</v>
      </c>
      <c r="I135" s="244">
        <v>0</v>
      </c>
      <c r="J135" s="245">
        <v>68</v>
      </c>
      <c r="K135" s="227">
        <f>I135+J135</f>
        <v>68</v>
      </c>
    </row>
    <row r="136" spans="2:11" ht="13.5" thickBot="1">
      <c r="B136" s="213"/>
      <c r="C136" s="214"/>
      <c r="D136" s="215"/>
      <c r="E136" s="216"/>
      <c r="F136" s="217">
        <v>4351</v>
      </c>
      <c r="G136" s="218">
        <v>5221</v>
      </c>
      <c r="H136" s="246" t="s">
        <v>240</v>
      </c>
      <c r="I136" s="219">
        <v>0</v>
      </c>
      <c r="J136" s="220">
        <v>35</v>
      </c>
      <c r="K136" s="221">
        <f t="shared" si="2"/>
        <v>35</v>
      </c>
    </row>
    <row r="137" spans="2:11" ht="13.5" thickBot="1">
      <c r="B137" s="192"/>
      <c r="C137" s="185"/>
      <c r="D137" s="186" t="s">
        <v>241</v>
      </c>
      <c r="E137" s="187" t="s">
        <v>5</v>
      </c>
      <c r="F137" s="188" t="s">
        <v>4</v>
      </c>
      <c r="G137" s="184" t="s">
        <v>4</v>
      </c>
      <c r="H137" s="155" t="s">
        <v>242</v>
      </c>
      <c r="I137" s="202">
        <v>0</v>
      </c>
      <c r="J137" s="202">
        <f>J138+J139</f>
        <v>146</v>
      </c>
      <c r="K137" s="203">
        <f>I137+J137</f>
        <v>146</v>
      </c>
    </row>
    <row r="138" spans="2:11" ht="12.75">
      <c r="B138" s="204"/>
      <c r="C138" s="205"/>
      <c r="D138" s="266"/>
      <c r="E138" s="267"/>
      <c r="F138" s="225">
        <v>4371</v>
      </c>
      <c r="G138" s="208">
        <v>5221</v>
      </c>
      <c r="H138" s="226" t="s">
        <v>243</v>
      </c>
      <c r="I138" s="211">
        <v>0</v>
      </c>
      <c r="J138" s="211">
        <v>73</v>
      </c>
      <c r="K138" s="212">
        <f>I138+J138</f>
        <v>73</v>
      </c>
    </row>
    <row r="139" spans="2:11" ht="13.5" thickBot="1">
      <c r="B139" s="213"/>
      <c r="C139" s="214"/>
      <c r="D139" s="215"/>
      <c r="E139" s="216"/>
      <c r="F139" s="217">
        <v>4371</v>
      </c>
      <c r="G139" s="218">
        <v>5221</v>
      </c>
      <c r="H139" s="246" t="s">
        <v>244</v>
      </c>
      <c r="I139" s="219">
        <v>0</v>
      </c>
      <c r="J139" s="220">
        <v>73</v>
      </c>
      <c r="K139" s="221">
        <f t="shared" si="2"/>
        <v>73</v>
      </c>
    </row>
    <row r="140" spans="2:11" ht="13.5" thickBot="1">
      <c r="B140" s="192"/>
      <c r="C140" s="185"/>
      <c r="D140" s="186" t="s">
        <v>245</v>
      </c>
      <c r="E140" s="187" t="s">
        <v>5</v>
      </c>
      <c r="F140" s="188" t="s">
        <v>4</v>
      </c>
      <c r="G140" s="184" t="s">
        <v>4</v>
      </c>
      <c r="H140" s="155" t="s">
        <v>246</v>
      </c>
      <c r="I140" s="268">
        <v>0</v>
      </c>
      <c r="J140" s="202">
        <v>68</v>
      </c>
      <c r="K140" s="203">
        <f t="shared" si="2"/>
        <v>68</v>
      </c>
    </row>
    <row r="141" spans="2:11" ht="13.5" thickBot="1">
      <c r="B141" s="213"/>
      <c r="C141" s="214"/>
      <c r="D141" s="269"/>
      <c r="E141" s="270"/>
      <c r="F141" s="217">
        <v>4351</v>
      </c>
      <c r="G141" s="218">
        <v>5222</v>
      </c>
      <c r="H141" s="246" t="s">
        <v>247</v>
      </c>
      <c r="I141" s="219">
        <v>0</v>
      </c>
      <c r="J141" s="220">
        <v>68</v>
      </c>
      <c r="K141" s="201">
        <f t="shared" si="2"/>
        <v>68</v>
      </c>
    </row>
    <row r="142" spans="2:11" ht="13.5" thickBot="1">
      <c r="B142" s="192"/>
      <c r="C142" s="185"/>
      <c r="D142" s="186" t="s">
        <v>248</v>
      </c>
      <c r="E142" s="187" t="s">
        <v>5</v>
      </c>
      <c r="F142" s="188" t="s">
        <v>4</v>
      </c>
      <c r="G142" s="184" t="s">
        <v>4</v>
      </c>
      <c r="H142" s="155" t="s">
        <v>249</v>
      </c>
      <c r="I142" s="268">
        <v>0</v>
      </c>
      <c r="J142" s="202">
        <f>J143+J144</f>
        <v>112</v>
      </c>
      <c r="K142" s="203">
        <f t="shared" si="2"/>
        <v>112</v>
      </c>
    </row>
    <row r="143" spans="2:11" ht="12.75">
      <c r="B143" s="204"/>
      <c r="C143" s="205"/>
      <c r="D143" s="266"/>
      <c r="E143" s="267"/>
      <c r="F143" s="225">
        <v>4375</v>
      </c>
      <c r="G143" s="208">
        <v>5222</v>
      </c>
      <c r="H143" s="226" t="s">
        <v>250</v>
      </c>
      <c r="I143" s="210">
        <v>0</v>
      </c>
      <c r="J143" s="211">
        <v>56</v>
      </c>
      <c r="K143" s="212">
        <f t="shared" si="2"/>
        <v>56</v>
      </c>
    </row>
    <row r="144" spans="2:11" ht="13.5" thickBot="1">
      <c r="B144" s="213"/>
      <c r="C144" s="214"/>
      <c r="D144" s="269"/>
      <c r="E144" s="270"/>
      <c r="F144" s="217">
        <v>4371</v>
      </c>
      <c r="G144" s="218">
        <v>5222</v>
      </c>
      <c r="H144" s="246" t="s">
        <v>251</v>
      </c>
      <c r="I144" s="219">
        <v>0</v>
      </c>
      <c r="J144" s="220">
        <v>56</v>
      </c>
      <c r="K144" s="221">
        <f t="shared" si="2"/>
        <v>56</v>
      </c>
    </row>
    <row r="145" spans="2:11" ht="13.5" thickBot="1">
      <c r="B145" s="213"/>
      <c r="C145" s="185"/>
      <c r="D145" s="186" t="s">
        <v>252</v>
      </c>
      <c r="E145" s="216" t="s">
        <v>253</v>
      </c>
      <c r="F145" s="287" t="s">
        <v>4</v>
      </c>
      <c r="G145" s="287" t="s">
        <v>4</v>
      </c>
      <c r="H145" s="288" t="s">
        <v>254</v>
      </c>
      <c r="I145" s="289">
        <v>0</v>
      </c>
      <c r="J145" s="289">
        <v>37</v>
      </c>
      <c r="K145" s="290">
        <f>I145+J145</f>
        <v>37</v>
      </c>
    </row>
    <row r="146" spans="2:11" ht="13.5" thickBot="1">
      <c r="B146" s="213"/>
      <c r="C146" s="214"/>
      <c r="D146" s="215"/>
      <c r="E146" s="216"/>
      <c r="F146" s="271">
        <v>4351</v>
      </c>
      <c r="G146" s="271">
        <v>5321</v>
      </c>
      <c r="H146" s="272" t="s">
        <v>255</v>
      </c>
      <c r="I146" s="273">
        <v>0</v>
      </c>
      <c r="J146" s="274">
        <v>37</v>
      </c>
      <c r="K146" s="273">
        <f>I146+J146</f>
        <v>37</v>
      </c>
    </row>
    <row r="147" spans="2:11" ht="13.5" thickBot="1">
      <c r="B147" s="192"/>
      <c r="C147" s="185"/>
      <c r="D147" s="186" t="s">
        <v>252</v>
      </c>
      <c r="E147" s="195" t="s">
        <v>256</v>
      </c>
      <c r="F147" s="275" t="s">
        <v>4</v>
      </c>
      <c r="G147" s="275" t="s">
        <v>4</v>
      </c>
      <c r="H147" s="276" t="s">
        <v>257</v>
      </c>
      <c r="I147" s="277">
        <v>0</v>
      </c>
      <c r="J147" s="277">
        <v>49</v>
      </c>
      <c r="K147" s="278">
        <f>I147+J147</f>
        <v>49</v>
      </c>
    </row>
    <row r="148" spans="2:11" ht="13.5" thickBot="1">
      <c r="B148" s="192"/>
      <c r="C148" s="193"/>
      <c r="D148" s="194"/>
      <c r="E148" s="195"/>
      <c r="F148" s="279">
        <v>4351</v>
      </c>
      <c r="G148" s="279">
        <v>5321</v>
      </c>
      <c r="H148" s="280" t="s">
        <v>258</v>
      </c>
      <c r="I148" s="281">
        <v>0</v>
      </c>
      <c r="J148" s="282">
        <v>49</v>
      </c>
      <c r="K148" s="281">
        <f>I148+J148</f>
        <v>49</v>
      </c>
    </row>
    <row r="149" spans="2:11" ht="13.5" thickBot="1">
      <c r="B149" s="192"/>
      <c r="C149" s="185"/>
      <c r="D149" s="186" t="s">
        <v>252</v>
      </c>
      <c r="E149" s="195" t="s">
        <v>259</v>
      </c>
      <c r="F149" s="275" t="s">
        <v>4</v>
      </c>
      <c r="G149" s="275" t="s">
        <v>4</v>
      </c>
      <c r="H149" s="276" t="s">
        <v>260</v>
      </c>
      <c r="I149" s="277">
        <v>0</v>
      </c>
      <c r="J149" s="277">
        <v>37</v>
      </c>
      <c r="K149" s="278">
        <f>I149+J149</f>
        <v>37</v>
      </c>
    </row>
    <row r="150" spans="2:11" ht="13.5" thickBot="1">
      <c r="B150" s="192"/>
      <c r="C150" s="193"/>
      <c r="D150" s="194"/>
      <c r="E150" s="195"/>
      <c r="F150" s="279">
        <v>4351</v>
      </c>
      <c r="G150" s="279">
        <v>5321</v>
      </c>
      <c r="H150" s="280" t="s">
        <v>261</v>
      </c>
      <c r="I150" s="281">
        <v>0</v>
      </c>
      <c r="J150" s="282">
        <v>37</v>
      </c>
      <c r="K150" s="281">
        <f aca="true" t="shared" si="3" ref="K150:K171">I150+J150</f>
        <v>37</v>
      </c>
    </row>
    <row r="151" spans="2:11" ht="13.5" thickBot="1">
      <c r="B151" s="192"/>
      <c r="C151" s="185"/>
      <c r="D151" s="186" t="s">
        <v>252</v>
      </c>
      <c r="E151" s="195" t="s">
        <v>262</v>
      </c>
      <c r="F151" s="275" t="s">
        <v>4</v>
      </c>
      <c r="G151" s="275" t="s">
        <v>4</v>
      </c>
      <c r="H151" s="276" t="s">
        <v>263</v>
      </c>
      <c r="I151" s="277">
        <v>0</v>
      </c>
      <c r="J151" s="277">
        <v>37</v>
      </c>
      <c r="K151" s="278">
        <f>I151+J151</f>
        <v>37</v>
      </c>
    </row>
    <row r="152" spans="2:11" ht="13.5" thickBot="1">
      <c r="B152" s="192"/>
      <c r="C152" s="193"/>
      <c r="D152" s="194"/>
      <c r="E152" s="195"/>
      <c r="F152" s="279">
        <v>4351</v>
      </c>
      <c r="G152" s="279">
        <v>5321</v>
      </c>
      <c r="H152" s="280" t="s">
        <v>264</v>
      </c>
      <c r="I152" s="281">
        <v>0</v>
      </c>
      <c r="J152" s="282">
        <v>37</v>
      </c>
      <c r="K152" s="281">
        <f t="shared" si="3"/>
        <v>37</v>
      </c>
    </row>
    <row r="153" spans="2:11" ht="13.5" thickBot="1">
      <c r="B153" s="192"/>
      <c r="C153" s="185"/>
      <c r="D153" s="186" t="s">
        <v>252</v>
      </c>
      <c r="E153" s="195" t="s">
        <v>265</v>
      </c>
      <c r="F153" s="275" t="s">
        <v>4</v>
      </c>
      <c r="G153" s="275" t="s">
        <v>4</v>
      </c>
      <c r="H153" s="276" t="s">
        <v>266</v>
      </c>
      <c r="I153" s="277">
        <v>0</v>
      </c>
      <c r="J153" s="277">
        <v>37</v>
      </c>
      <c r="K153" s="278">
        <f>I153+J153</f>
        <v>37</v>
      </c>
    </row>
    <row r="154" spans="2:11" ht="13.5" thickBot="1">
      <c r="B154" s="192"/>
      <c r="C154" s="193"/>
      <c r="D154" s="194"/>
      <c r="E154" s="195"/>
      <c r="F154" s="279">
        <v>4351</v>
      </c>
      <c r="G154" s="279">
        <v>5321</v>
      </c>
      <c r="H154" s="280" t="s">
        <v>267</v>
      </c>
      <c r="I154" s="281">
        <v>0</v>
      </c>
      <c r="J154" s="282">
        <v>37</v>
      </c>
      <c r="K154" s="281">
        <f t="shared" si="3"/>
        <v>37</v>
      </c>
    </row>
    <row r="155" spans="2:11" ht="13.5" thickBot="1">
      <c r="B155" s="192"/>
      <c r="C155" s="185"/>
      <c r="D155" s="186" t="s">
        <v>252</v>
      </c>
      <c r="E155" s="195" t="s">
        <v>268</v>
      </c>
      <c r="F155" s="275" t="s">
        <v>4</v>
      </c>
      <c r="G155" s="275" t="s">
        <v>4</v>
      </c>
      <c r="H155" s="276" t="s">
        <v>269</v>
      </c>
      <c r="I155" s="277">
        <v>0</v>
      </c>
      <c r="J155" s="277">
        <v>37</v>
      </c>
      <c r="K155" s="278">
        <f t="shared" si="3"/>
        <v>37</v>
      </c>
    </row>
    <row r="156" spans="2:11" ht="13.5" thickBot="1">
      <c r="B156" s="192"/>
      <c r="C156" s="193"/>
      <c r="D156" s="194"/>
      <c r="E156" s="195"/>
      <c r="F156" s="279">
        <v>4351</v>
      </c>
      <c r="G156" s="279">
        <v>5321</v>
      </c>
      <c r="H156" s="280" t="s">
        <v>270</v>
      </c>
      <c r="I156" s="281">
        <v>0</v>
      </c>
      <c r="J156" s="282">
        <v>37</v>
      </c>
      <c r="K156" s="281">
        <f t="shared" si="3"/>
        <v>37</v>
      </c>
    </row>
    <row r="157" spans="2:11" ht="13.5" thickBot="1">
      <c r="B157" s="192"/>
      <c r="C157" s="185"/>
      <c r="D157" s="186" t="s">
        <v>252</v>
      </c>
      <c r="E157" s="195" t="s">
        <v>271</v>
      </c>
      <c r="F157" s="275" t="s">
        <v>4</v>
      </c>
      <c r="G157" s="275" t="s">
        <v>4</v>
      </c>
      <c r="H157" s="276" t="s">
        <v>272</v>
      </c>
      <c r="I157" s="277">
        <v>0</v>
      </c>
      <c r="J157" s="277">
        <v>49</v>
      </c>
      <c r="K157" s="278">
        <f t="shared" si="3"/>
        <v>49</v>
      </c>
    </row>
    <row r="158" spans="2:11" ht="13.5" thickBot="1">
      <c r="B158" s="192"/>
      <c r="C158" s="193"/>
      <c r="D158" s="194"/>
      <c r="E158" s="195"/>
      <c r="F158" s="279">
        <v>4351</v>
      </c>
      <c r="G158" s="279">
        <v>5321</v>
      </c>
      <c r="H158" s="280" t="s">
        <v>273</v>
      </c>
      <c r="I158" s="281">
        <v>0</v>
      </c>
      <c r="J158" s="282">
        <v>49</v>
      </c>
      <c r="K158" s="281">
        <f t="shared" si="3"/>
        <v>49</v>
      </c>
    </row>
    <row r="159" spans="2:11" ht="13.5" thickBot="1">
      <c r="B159" s="192"/>
      <c r="C159" s="185"/>
      <c r="D159" s="186" t="s">
        <v>252</v>
      </c>
      <c r="E159" s="195" t="s">
        <v>274</v>
      </c>
      <c r="F159" s="275" t="s">
        <v>4</v>
      </c>
      <c r="G159" s="275" t="s">
        <v>4</v>
      </c>
      <c r="H159" s="276" t="s">
        <v>275</v>
      </c>
      <c r="I159" s="277">
        <v>0</v>
      </c>
      <c r="J159" s="277">
        <v>37</v>
      </c>
      <c r="K159" s="278">
        <f t="shared" si="3"/>
        <v>37</v>
      </c>
    </row>
    <row r="160" spans="2:11" ht="13.5" thickBot="1">
      <c r="B160" s="192"/>
      <c r="C160" s="193"/>
      <c r="D160" s="194"/>
      <c r="E160" s="195"/>
      <c r="F160" s="279">
        <v>4351</v>
      </c>
      <c r="G160" s="279">
        <v>5321</v>
      </c>
      <c r="H160" s="280" t="s">
        <v>276</v>
      </c>
      <c r="I160" s="281">
        <v>0</v>
      </c>
      <c r="J160" s="282">
        <v>37</v>
      </c>
      <c r="K160" s="281">
        <f t="shared" si="3"/>
        <v>37</v>
      </c>
    </row>
    <row r="161" spans="2:11" ht="13.5" thickBot="1">
      <c r="B161" s="192"/>
      <c r="C161" s="185"/>
      <c r="D161" s="186" t="s">
        <v>252</v>
      </c>
      <c r="E161" s="195" t="s">
        <v>277</v>
      </c>
      <c r="F161" s="275" t="s">
        <v>4</v>
      </c>
      <c r="G161" s="275" t="s">
        <v>4</v>
      </c>
      <c r="H161" s="276" t="s">
        <v>278</v>
      </c>
      <c r="I161" s="277">
        <v>0</v>
      </c>
      <c r="J161" s="277">
        <f>J162+J163</f>
        <v>80</v>
      </c>
      <c r="K161" s="278">
        <f>I161+J161</f>
        <v>80</v>
      </c>
    </row>
    <row r="162" spans="2:11" ht="12.75">
      <c r="B162" s="204"/>
      <c r="C162" s="205"/>
      <c r="D162" s="206"/>
      <c r="E162" s="224"/>
      <c r="F162" s="283">
        <v>4359</v>
      </c>
      <c r="G162" s="291">
        <v>5321</v>
      </c>
      <c r="H162" s="284" t="s">
        <v>279</v>
      </c>
      <c r="I162" s="285">
        <v>0</v>
      </c>
      <c r="J162" s="286">
        <v>31</v>
      </c>
      <c r="K162" s="285">
        <f t="shared" si="3"/>
        <v>31</v>
      </c>
    </row>
    <row r="163" spans="2:11" ht="13.5" thickBot="1">
      <c r="B163" s="213"/>
      <c r="C163" s="214"/>
      <c r="D163" s="215"/>
      <c r="E163" s="216"/>
      <c r="F163" s="271">
        <v>4351</v>
      </c>
      <c r="G163" s="292">
        <v>5321</v>
      </c>
      <c r="H163" s="272" t="s">
        <v>280</v>
      </c>
      <c r="I163" s="273">
        <v>0</v>
      </c>
      <c r="J163" s="274">
        <v>49</v>
      </c>
      <c r="K163" s="273">
        <f t="shared" si="3"/>
        <v>49</v>
      </c>
    </row>
    <row r="164" spans="2:11" ht="13.5" thickBot="1">
      <c r="B164" s="192"/>
      <c r="C164" s="185"/>
      <c r="D164" s="186" t="s">
        <v>252</v>
      </c>
      <c r="E164" s="195" t="s">
        <v>281</v>
      </c>
      <c r="F164" s="275" t="s">
        <v>4</v>
      </c>
      <c r="G164" s="275" t="s">
        <v>4</v>
      </c>
      <c r="H164" s="276" t="s">
        <v>282</v>
      </c>
      <c r="I164" s="277">
        <v>0</v>
      </c>
      <c r="J164" s="277">
        <v>37</v>
      </c>
      <c r="K164" s="278">
        <f t="shared" si="3"/>
        <v>37</v>
      </c>
    </row>
    <row r="165" spans="2:11" ht="13.5" thickBot="1">
      <c r="B165" s="192"/>
      <c r="C165" s="193"/>
      <c r="D165" s="194"/>
      <c r="E165" s="195"/>
      <c r="F165" s="279">
        <v>4351</v>
      </c>
      <c r="G165" s="279">
        <v>5321</v>
      </c>
      <c r="H165" s="280" t="s">
        <v>283</v>
      </c>
      <c r="I165" s="281">
        <v>0</v>
      </c>
      <c r="J165" s="282">
        <v>37</v>
      </c>
      <c r="K165" s="281">
        <f t="shared" si="3"/>
        <v>37</v>
      </c>
    </row>
    <row r="166" spans="2:11" ht="13.5" thickBot="1">
      <c r="B166" s="192"/>
      <c r="C166" s="185"/>
      <c r="D166" s="186" t="s">
        <v>252</v>
      </c>
      <c r="E166" s="195" t="s">
        <v>284</v>
      </c>
      <c r="F166" s="275" t="s">
        <v>4</v>
      </c>
      <c r="G166" s="275" t="s">
        <v>4</v>
      </c>
      <c r="H166" s="276" t="s">
        <v>285</v>
      </c>
      <c r="I166" s="277">
        <v>0</v>
      </c>
      <c r="J166" s="277">
        <v>49</v>
      </c>
      <c r="K166" s="278">
        <f t="shared" si="3"/>
        <v>49</v>
      </c>
    </row>
    <row r="167" spans="2:11" ht="13.5" thickBot="1">
      <c r="B167" s="192"/>
      <c r="C167" s="193"/>
      <c r="D167" s="194"/>
      <c r="E167" s="195"/>
      <c r="F167" s="279">
        <v>4351</v>
      </c>
      <c r="G167" s="279">
        <v>5321</v>
      </c>
      <c r="H167" s="280" t="s">
        <v>286</v>
      </c>
      <c r="I167" s="281">
        <v>0</v>
      </c>
      <c r="J167" s="282">
        <v>49</v>
      </c>
      <c r="K167" s="281">
        <f t="shared" si="3"/>
        <v>49</v>
      </c>
    </row>
    <row r="168" spans="2:11" ht="13.5" thickBot="1">
      <c r="B168" s="192"/>
      <c r="C168" s="185"/>
      <c r="D168" s="186" t="s">
        <v>252</v>
      </c>
      <c r="E168" s="195" t="s">
        <v>287</v>
      </c>
      <c r="F168" s="275" t="s">
        <v>4</v>
      </c>
      <c r="G168" s="275" t="s">
        <v>4</v>
      </c>
      <c r="H168" s="276" t="s">
        <v>288</v>
      </c>
      <c r="I168" s="277">
        <v>0</v>
      </c>
      <c r="J168" s="277">
        <v>37</v>
      </c>
      <c r="K168" s="278">
        <f t="shared" si="3"/>
        <v>37</v>
      </c>
    </row>
    <row r="169" spans="2:11" ht="13.5" thickBot="1">
      <c r="B169" s="192"/>
      <c r="C169" s="193"/>
      <c r="D169" s="194"/>
      <c r="E169" s="195"/>
      <c r="F169" s="279">
        <v>4351</v>
      </c>
      <c r="G169" s="279">
        <v>5321</v>
      </c>
      <c r="H169" s="280" t="s">
        <v>289</v>
      </c>
      <c r="I169" s="281">
        <v>0</v>
      </c>
      <c r="J169" s="282">
        <v>37</v>
      </c>
      <c r="K169" s="281">
        <f t="shared" si="3"/>
        <v>37</v>
      </c>
    </row>
    <row r="170" spans="2:11" ht="13.5" thickBot="1">
      <c r="B170" s="192"/>
      <c r="C170" s="185"/>
      <c r="D170" s="186" t="s">
        <v>252</v>
      </c>
      <c r="E170" s="195" t="s">
        <v>290</v>
      </c>
      <c r="F170" s="275" t="s">
        <v>4</v>
      </c>
      <c r="G170" s="275" t="s">
        <v>4</v>
      </c>
      <c r="H170" s="276" t="s">
        <v>291</v>
      </c>
      <c r="I170" s="277">
        <v>0</v>
      </c>
      <c r="J170" s="277">
        <v>37</v>
      </c>
      <c r="K170" s="278">
        <f t="shared" si="3"/>
        <v>37</v>
      </c>
    </row>
    <row r="171" spans="2:11" ht="13.5" thickBot="1">
      <c r="B171" s="192"/>
      <c r="C171" s="193"/>
      <c r="D171" s="194"/>
      <c r="E171" s="195"/>
      <c r="F171" s="279">
        <v>4351</v>
      </c>
      <c r="G171" s="279">
        <v>5321</v>
      </c>
      <c r="H171" s="280" t="s">
        <v>292</v>
      </c>
      <c r="I171" s="281">
        <v>0</v>
      </c>
      <c r="J171" s="282">
        <v>37</v>
      </c>
      <c r="K171" s="281">
        <f t="shared" si="3"/>
        <v>37</v>
      </c>
    </row>
    <row r="172" spans="2:11" ht="13.5" thickBot="1">
      <c r="B172" s="192"/>
      <c r="C172" s="185"/>
      <c r="D172" s="186" t="s">
        <v>252</v>
      </c>
      <c r="E172" s="195" t="s">
        <v>293</v>
      </c>
      <c r="F172" s="275" t="s">
        <v>4</v>
      </c>
      <c r="G172" s="275" t="s">
        <v>4</v>
      </c>
      <c r="H172" s="276" t="s">
        <v>294</v>
      </c>
      <c r="I172" s="277">
        <v>0</v>
      </c>
      <c r="J172" s="277">
        <f>J173+J174</f>
        <v>86</v>
      </c>
      <c r="K172" s="278">
        <f>I172+J172</f>
        <v>86</v>
      </c>
    </row>
    <row r="173" spans="2:11" ht="12.75">
      <c r="B173" s="204"/>
      <c r="C173" s="205"/>
      <c r="D173" s="206"/>
      <c r="E173" s="224"/>
      <c r="F173" s="283">
        <v>4356</v>
      </c>
      <c r="G173" s="291">
        <v>5321</v>
      </c>
      <c r="H173" s="284" t="s">
        <v>295</v>
      </c>
      <c r="I173" s="285">
        <v>0</v>
      </c>
      <c r="J173" s="286">
        <v>37</v>
      </c>
      <c r="K173" s="285">
        <f>I173+J173</f>
        <v>37</v>
      </c>
    </row>
    <row r="174" spans="2:11" ht="13.5" thickBot="1">
      <c r="B174" s="213"/>
      <c r="C174" s="214"/>
      <c r="D174" s="215"/>
      <c r="E174" s="216"/>
      <c r="F174" s="271">
        <v>4355</v>
      </c>
      <c r="G174" s="292">
        <v>5321</v>
      </c>
      <c r="H174" s="272" t="s">
        <v>296</v>
      </c>
      <c r="I174" s="273">
        <v>0</v>
      </c>
      <c r="J174" s="274">
        <v>49</v>
      </c>
      <c r="K174" s="273">
        <f>I174+J174</f>
        <v>49</v>
      </c>
    </row>
    <row r="175" spans="2:11" ht="13.5" thickBot="1">
      <c r="B175" s="213"/>
      <c r="C175" s="185"/>
      <c r="D175" s="186" t="s">
        <v>252</v>
      </c>
      <c r="E175" s="216" t="s">
        <v>297</v>
      </c>
      <c r="F175" s="287" t="s">
        <v>4</v>
      </c>
      <c r="G175" s="287" t="s">
        <v>4</v>
      </c>
      <c r="H175" s="288" t="s">
        <v>298</v>
      </c>
      <c r="I175" s="289">
        <v>0</v>
      </c>
      <c r="J175" s="289">
        <v>31</v>
      </c>
      <c r="K175" s="290">
        <f>I175+J175</f>
        <v>31</v>
      </c>
    </row>
    <row r="176" spans="2:11" ht="13.5" thickBot="1">
      <c r="B176" s="213"/>
      <c r="C176" s="214"/>
      <c r="D176" s="215"/>
      <c r="E176" s="216"/>
      <c r="F176" s="271">
        <v>4358</v>
      </c>
      <c r="G176" s="279">
        <v>5321</v>
      </c>
      <c r="H176" s="272" t="s">
        <v>299</v>
      </c>
      <c r="I176" s="273">
        <v>0</v>
      </c>
      <c r="J176" s="274">
        <v>31</v>
      </c>
      <c r="K176" s="273">
        <f>I176+J176</f>
        <v>31</v>
      </c>
    </row>
    <row r="177" spans="2:11" ht="12.75">
      <c r="B177" s="205"/>
      <c r="C177" s="204"/>
      <c r="D177" s="266" t="s">
        <v>308</v>
      </c>
      <c r="E177" s="267" t="s">
        <v>5</v>
      </c>
      <c r="F177" s="298" t="s">
        <v>4</v>
      </c>
      <c r="G177" s="204" t="s">
        <v>4</v>
      </c>
      <c r="H177" s="299" t="s">
        <v>303</v>
      </c>
      <c r="I177" s="300">
        <v>0</v>
      </c>
      <c r="J177" s="301">
        <v>56</v>
      </c>
      <c r="K177" s="302">
        <v>69</v>
      </c>
    </row>
    <row r="178" spans="2:11" ht="13.5" thickBot="1">
      <c r="B178" s="214"/>
      <c r="C178" s="213"/>
      <c r="D178" s="215"/>
      <c r="E178" s="216"/>
      <c r="F178" s="303">
        <v>4379</v>
      </c>
      <c r="G178" s="304">
        <v>5221</v>
      </c>
      <c r="H178" s="305" t="s">
        <v>304</v>
      </c>
      <c r="I178" s="306">
        <v>0</v>
      </c>
      <c r="J178" s="306">
        <v>56</v>
      </c>
      <c r="K178" s="221">
        <v>69</v>
      </c>
    </row>
    <row r="179" spans="2:11" ht="12.75">
      <c r="B179" s="204"/>
      <c r="C179" s="204"/>
      <c r="D179" s="266" t="s">
        <v>307</v>
      </c>
      <c r="E179" s="267" t="s">
        <v>5</v>
      </c>
      <c r="F179" s="307" t="s">
        <v>4</v>
      </c>
      <c r="G179" s="307" t="s">
        <v>4</v>
      </c>
      <c r="H179" s="308" t="s">
        <v>305</v>
      </c>
      <c r="I179" s="300">
        <v>0</v>
      </c>
      <c r="J179" s="301">
        <v>59</v>
      </c>
      <c r="K179" s="309">
        <v>59</v>
      </c>
    </row>
    <row r="180" spans="2:11" ht="13.5" thickBot="1">
      <c r="B180" s="213"/>
      <c r="C180" s="213"/>
      <c r="D180" s="215"/>
      <c r="E180" s="216"/>
      <c r="F180" s="271">
        <v>4378</v>
      </c>
      <c r="G180" s="271">
        <v>5222</v>
      </c>
      <c r="H180" s="272" t="s">
        <v>306</v>
      </c>
      <c r="I180" s="306">
        <v>0</v>
      </c>
      <c r="J180" s="306">
        <v>59</v>
      </c>
      <c r="K180" s="273">
        <v>59</v>
      </c>
    </row>
  </sheetData>
  <sheetProtection/>
  <mergeCells count="5">
    <mergeCell ref="G2:H3"/>
    <mergeCell ref="D9:E9"/>
    <mergeCell ref="D10:E10"/>
    <mergeCell ref="A9:A39"/>
    <mergeCell ref="I1:K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Ahmadi Diana</cp:lastModifiedBy>
  <cp:lastPrinted>2016-07-22T10:37:20Z</cp:lastPrinted>
  <dcterms:created xsi:type="dcterms:W3CDTF">2007-12-18T12:40:54Z</dcterms:created>
  <dcterms:modified xsi:type="dcterms:W3CDTF">2016-08-17T07:55:45Z</dcterms:modified>
  <cp:category/>
  <cp:version/>
  <cp:contentType/>
  <cp:contentStatus/>
</cp:coreProperties>
</file>