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1"/>
  </bookViews>
  <sheets>
    <sheet name="Bilance PaV" sheetId="1" r:id="rId1"/>
    <sheet name="91707" sheetId="2" r:id="rId2"/>
  </sheets>
  <definedNames/>
  <calcPr fullCalcOnLoad="1"/>
</workbook>
</file>

<file path=xl/sharedStrings.xml><?xml version="1.0" encoding="utf-8"?>
<sst xmlns="http://schemas.openxmlformats.org/spreadsheetml/2006/main" count="508" uniqueCount="218">
  <si>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</si>
  <si>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</si>
  <si>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</si>
  <si>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</si>
  <si>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</si>
  <si>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</si>
  <si>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</si>
  <si>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</si>
  <si>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</si>
  <si>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</si>
  <si>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</si>
  <si>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</si>
  <si>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</si>
  <si>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</si>
  <si>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</si>
  <si>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</si>
  <si>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</si>
  <si>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</si>
  <si>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</si>
  <si>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</si>
  <si>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</si>
  <si>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</si>
  <si>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</si>
  <si>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</si>
  <si>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</si>
  <si>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</si>
  <si>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</si>
  <si>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</si>
  <si>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</si>
  <si>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</si>
  <si>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</si>
  <si>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</si>
  <si>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</si>
  <si>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</si>
  <si>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</si>
  <si>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</si>
  <si>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</si>
  <si>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</si>
  <si>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</si>
  <si>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</si>
  <si>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</si>
  <si>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</si>
  <si>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</si>
  <si>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</si>
  <si>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</si>
  <si>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</si>
  <si>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</si>
  <si>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</si>
  <si>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</si>
  <si>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</si>
  <si>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</si>
  <si>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</si>
  <si>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</si>
  <si>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</si>
  <si>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</si>
  <si>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</si>
  <si>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</si>
  <si>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</si>
  <si>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</si>
  <si>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</si>
  <si>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</si>
  <si>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</si>
  <si>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</si>
  <si>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</si>
  <si>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ZR-RO č. 253/16</t>
  </si>
  <si>
    <t>Odbor kultury, památkové péče a cestovního ruchu</t>
  </si>
  <si>
    <t>Kapitola 917 07 - Transfery</t>
  </si>
  <si>
    <t>tis.Kč</t>
  </si>
  <si>
    <t>uk.</t>
  </si>
  <si>
    <t>UZ</t>
  </si>
  <si>
    <t>č.a.</t>
  </si>
  <si>
    <t>§</t>
  </si>
  <si>
    <t>T R A N S F E R Y</t>
  </si>
  <si>
    <t>UR I  2016</t>
  </si>
  <si>
    <t>UR II 2016</t>
  </si>
  <si>
    <t>SU</t>
  </si>
  <si>
    <t>x</t>
  </si>
  <si>
    <t>Výdajový limit resortu v kapitole</t>
  </si>
  <si>
    <t>Regionální funkce knihoven</t>
  </si>
  <si>
    <t>0770001</t>
  </si>
  <si>
    <t>1701</t>
  </si>
  <si>
    <t>Krajská vědecká knihovna v Liberci</t>
  </si>
  <si>
    <t>3314</t>
  </si>
  <si>
    <t>neinvestiční příspěvky zřízeným příspěvkovým organizacím</t>
  </si>
  <si>
    <t>0770002</t>
  </si>
  <si>
    <t>3702</t>
  </si>
  <si>
    <t>Městská knihovna Jablonec n. Nisou, přísp. organizace</t>
  </si>
  <si>
    <t>neinvestiční transfery obcím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</si>
  <si>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</si>
  <si>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</si>
  <si>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</si>
  <si>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</si>
  <si>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</si>
  <si>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</si>
  <si>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</si>
  <si>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</si>
  <si>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</si>
  <si>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</si>
  <si>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</si>
  <si>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</si>
  <si>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</si>
  <si>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</si>
  <si>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</si>
  <si>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0780137</t>
  </si>
  <si>
    <t>0000</t>
  </si>
  <si>
    <t>ARBOR - Koncert České filharmonie v Liberci</t>
  </si>
  <si>
    <t>3312</t>
  </si>
  <si>
    <t>neinvestiční transfery spolkům</t>
  </si>
  <si>
    <t>0780138</t>
  </si>
  <si>
    <t xml:space="preserve"> 5016</t>
  </si>
  <si>
    <t>Obec Bystrá n.J. - Obnova věšadlového mostu v Bystré nad Jizerou</t>
  </si>
  <si>
    <t xml:space="preserve">  </t>
  </si>
  <si>
    <t>3322</t>
  </si>
  <si>
    <t>investiční transfery obcím</t>
  </si>
  <si>
    <t>0780140</t>
  </si>
  <si>
    <t>Pivovar Svijany - Zámek Svijany - slavnostní otevření archeologické expozice</t>
  </si>
  <si>
    <t>3319</t>
  </si>
  <si>
    <t>neinvestiční transfery nefin.podni.subj. - právnickým os.</t>
  </si>
  <si>
    <t>0780141</t>
  </si>
  <si>
    <t>Železniční společnost Tanvald - výtopna Kořenov</t>
  </si>
  <si>
    <t>neinvestiční transfery obecně prospěšným společnostem</t>
  </si>
  <si>
    <t>0780142</t>
  </si>
  <si>
    <t>Naivní divadlo Liberec, p.o. - pořízení zvukového pultu</t>
  </si>
  <si>
    <t>0780168</t>
  </si>
  <si>
    <t>Libuše Vrtišková Hájková-doprava div.Vydýcháno</t>
  </si>
  <si>
    <t>neinv.transfery nefin.podnik.subjektům-fyzickým osobám</t>
  </si>
  <si>
    <t>0780170</t>
  </si>
  <si>
    <t>Alena Krištofová,Polubný-finanční dar–nálezné-zlaté mince</t>
  </si>
  <si>
    <t>3329</t>
  </si>
  <si>
    <t>dary obyvatelstvu</t>
  </si>
  <si>
    <t>Program regenerace městských památkových rez. a zón</t>
  </si>
  <si>
    <t>0770021</t>
  </si>
  <si>
    <t>Odměna za vitězství  soutěže o Cenu za nejlepší přípravu a realizaci Programu regenerace měst.památ.rez.a měst.památ.zón</t>
  </si>
  <si>
    <t>neinvestiční dotace obcím</t>
  </si>
  <si>
    <t>0780139</t>
  </si>
  <si>
    <t>2003</t>
  </si>
  <si>
    <t>Město Frýdlant - finanční dar Program regenerace</t>
  </si>
  <si>
    <t>Plány ochrany památkových rezervací a zón</t>
  </si>
  <si>
    <t>0770022</t>
  </si>
  <si>
    <t>Dotace zhotovitelům plánů ochrany památk.rezervací</t>
  </si>
  <si>
    <t>5005</t>
  </si>
  <si>
    <t xml:space="preserve">Město Lomnice nad Popelkou - Plány ochrany památkových rez.a zón </t>
  </si>
  <si>
    <t>5008</t>
  </si>
  <si>
    <t>Město Turnov - Plány ochrany památkových rezervací a zón</t>
  </si>
  <si>
    <t>Soutěž Památka roku Libereckého kraje</t>
  </si>
  <si>
    <t>0780164</t>
  </si>
  <si>
    <t xml:space="preserve">FKP Frýdlant - vítěz Památky roku LK </t>
  </si>
  <si>
    <t>DU</t>
  </si>
  <si>
    <t>Účelové neinvestiční dotace POK</t>
  </si>
  <si>
    <t>0780143</t>
  </si>
  <si>
    <t xml:space="preserve">KVK -  Harmonizace a opravy tematických autorit v KVK </t>
  </si>
  <si>
    <t>neinvestiční transfery zřízeným PO</t>
  </si>
  <si>
    <t>0780144</t>
  </si>
  <si>
    <t>KVK - Jeden lot předcházení lepší než 1 libra léčení</t>
  </si>
  <si>
    <t>0780145</t>
  </si>
  <si>
    <t>KVK - Kurzy informační gramotnosti</t>
  </si>
  <si>
    <t>0780146</t>
  </si>
  <si>
    <t>KVK - Děti čtou nevidomým dětem</t>
  </si>
  <si>
    <t>0780147</t>
  </si>
  <si>
    <t xml:space="preserve">KVK - Doplňování  záznamů článků do báze ANL </t>
  </si>
  <si>
    <t>0780148</t>
  </si>
  <si>
    <t>ix</t>
  </si>
  <si>
    <t>KVK - Zapojení 9 knihoven do systému Clavius REKS</t>
  </si>
  <si>
    <t>0780149</t>
  </si>
  <si>
    <t>KVK - Digitalizace regionálních novin z Českých zemí</t>
  </si>
  <si>
    <t>0780150</t>
  </si>
  <si>
    <t>1702</t>
  </si>
  <si>
    <t xml:space="preserve">SčML - Rekatalogizace nejstarší části fondu knihovny </t>
  </si>
  <si>
    <t>0780151</t>
  </si>
  <si>
    <t>SčML - Rukopisy ze sbírek Severočeského muzea</t>
  </si>
  <si>
    <t xml:space="preserve"> </t>
  </si>
  <si>
    <t>0780152</t>
  </si>
  <si>
    <t>SčML - Restaurování: Die Erde, Poslední večeře</t>
  </si>
  <si>
    <t>0780153</t>
  </si>
  <si>
    <t>1703</t>
  </si>
  <si>
    <t>OGL - Server pro knihovnu Oblastní galerie Liberec</t>
  </si>
  <si>
    <t>jiné investiční transfery zřízeným PO</t>
  </si>
  <si>
    <t>0780154</t>
  </si>
  <si>
    <t>OGL - Německá výstava Liberec 1906</t>
  </si>
  <si>
    <t>0780155</t>
  </si>
  <si>
    <t>OGL - Celoroční výstavní činnost</t>
  </si>
  <si>
    <t>0780156</t>
  </si>
  <si>
    <t>1704</t>
  </si>
  <si>
    <t>VMaGČL-Digitalizace unikátních starých tisků – 2. část</t>
  </si>
  <si>
    <t>0780157</t>
  </si>
  <si>
    <t>1705</t>
  </si>
  <si>
    <t>MČRT - Mistři svého řemesla</t>
  </si>
  <si>
    <t>0780158</t>
  </si>
  <si>
    <t>MČRT - 24. mez.sympozium současného šperku</t>
  </si>
  <si>
    <t>0780159</t>
  </si>
  <si>
    <t>MČRT - Retrokonverze a rekatalog.sb.starých tisků</t>
  </si>
  <si>
    <t>0780160</t>
  </si>
  <si>
    <t>MČRT - Letopisy bukovinské–zpřístup.kronikář.díla</t>
  </si>
  <si>
    <t>0780161</t>
  </si>
  <si>
    <t>MČRT - Zpracování nominační dokumentace –UNESCO</t>
  </si>
  <si>
    <t>0780162</t>
  </si>
  <si>
    <t xml:space="preserve">MČRT - Zpracování národop.sbírky J.V. Scheybala–VI. </t>
  </si>
  <si>
    <t>0780163</t>
  </si>
  <si>
    <t xml:space="preserve">MČRT - 300 let Dlaskova statku v Dolánkách </t>
  </si>
  <si>
    <t>0780165</t>
  </si>
  <si>
    <t>MČR Turnov - "Už 130 let"</t>
  </si>
  <si>
    <t>0780166</t>
  </si>
  <si>
    <t>OGL Liberec - "Karel IV. Na zakázané stezce"</t>
  </si>
  <si>
    <t>0780167</t>
  </si>
  <si>
    <t>OGL Liberec - "Konvolut 73 grafických listů a 1 akvarelu"</t>
  </si>
  <si>
    <t>0780169</t>
  </si>
  <si>
    <t>MČR Turnov - "Gárad de Lairesse, Nechte maličkých"</t>
  </si>
  <si>
    <t>Změna rozpočtu - rozpočtové opatření č. 253/16</t>
  </si>
  <si>
    <t xml:space="preserve">Město Lomnice n.P. - Plán ochrany pam. zóna 2. a 3.etapa </t>
  </si>
  <si>
    <t>NPÚ -  válečné konflikty v krajině Liberecka 2. pol. 18. století</t>
  </si>
  <si>
    <t>Ing. J. Šimonek - prezentace gotických maleb  hrad Houska</t>
  </si>
  <si>
    <t>0780171</t>
  </si>
  <si>
    <t>3321</t>
  </si>
  <si>
    <t>neinvestiční transfery cizím PO</t>
  </si>
  <si>
    <t>0780172</t>
  </si>
  <si>
    <t>0780173</t>
  </si>
  <si>
    <t>neinv.transfery nefin.podnik.subjektům -fyzickým osobám</t>
  </si>
  <si>
    <t>příloha č. 1 k ZR-RO č. 253/16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</si>
</sst>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2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CC"/>
      <name val="Arial"/>
      <family val="2"/>
    </font>
    <font>
      <sz val="11"/>
      <color rgb="FF0000CC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9" fillId="0" borderId="0" xfId="54" applyFont="1" applyAlignment="1">
      <alignment horizontal="right"/>
      <protection/>
    </xf>
    <xf numFmtId="0" fontId="0" fillId="0" borderId="0" xfId="0" applyFill="1" applyAlignment="1">
      <alignment/>
    </xf>
    <xf numFmtId="0" fontId="10" fillId="0" borderId="0" xfId="54" applyFont="1" applyAlignment="1">
      <alignment horizontal="right"/>
      <protection/>
    </xf>
    <xf numFmtId="0" fontId="11" fillId="0" borderId="0" xfId="51" applyFont="1" applyAlignment="1">
      <alignment horizontal="center"/>
      <protection/>
    </xf>
    <xf numFmtId="0" fontId="8" fillId="0" borderId="0" xfId="51">
      <alignment/>
      <protection/>
    </xf>
    <xf numFmtId="0" fontId="0" fillId="0" borderId="0" xfId="48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3" fillId="0" borderId="0" xfId="53" applyFont="1" applyAlignment="1">
      <alignment horizontal="center"/>
      <protection/>
    </xf>
    <xf numFmtId="0" fontId="13" fillId="0" borderId="23" xfId="53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0" fontId="13" fillId="23" borderId="25" xfId="53" applyFont="1" applyFill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/>
      <protection/>
    </xf>
    <xf numFmtId="4" fontId="13" fillId="0" borderId="27" xfId="49" applyNumberFormat="1" applyFont="1" applyFill="1" applyBorder="1" applyAlignment="1">
      <alignment horizontal="center" vertical="center" wrapText="1"/>
      <protection/>
    </xf>
    <xf numFmtId="0" fontId="13" fillId="0" borderId="21" xfId="49" applyFont="1" applyBorder="1" applyAlignment="1">
      <alignment horizontal="center" vertical="center"/>
      <protection/>
    </xf>
    <xf numFmtId="0" fontId="52" fillId="0" borderId="19" xfId="53" applyFont="1" applyFill="1" applyBorder="1" applyAlignment="1">
      <alignment horizontal="center" vertical="center"/>
      <protection/>
    </xf>
    <xf numFmtId="0" fontId="52" fillId="0" borderId="28" xfId="53" applyFont="1" applyFill="1" applyBorder="1" applyAlignment="1">
      <alignment horizontal="center" vertical="center"/>
      <protection/>
    </xf>
    <xf numFmtId="0" fontId="52" fillId="0" borderId="27" xfId="53" applyFont="1" applyFill="1" applyBorder="1" applyAlignment="1">
      <alignment horizontal="center" vertical="center"/>
      <protection/>
    </xf>
    <xf numFmtId="0" fontId="52" fillId="0" borderId="20" xfId="53" applyFont="1" applyFill="1" applyBorder="1" applyAlignment="1">
      <alignment horizontal="left" vertical="center"/>
      <protection/>
    </xf>
    <xf numFmtId="4" fontId="52" fillId="23" borderId="20" xfId="53" applyNumberFormat="1" applyFont="1" applyFill="1" applyBorder="1" applyAlignment="1">
      <alignment vertical="center"/>
      <protection/>
    </xf>
    <xf numFmtId="165" fontId="52" fillId="23" borderId="20" xfId="53" applyNumberFormat="1" applyFont="1" applyFill="1" applyBorder="1" applyAlignment="1">
      <alignment vertical="center"/>
      <protection/>
    </xf>
    <xf numFmtId="4" fontId="52" fillId="23" borderId="29" xfId="53" applyNumberFormat="1" applyFont="1" applyFill="1" applyBorder="1" applyAlignment="1">
      <alignment vertical="center"/>
      <protection/>
    </xf>
    <xf numFmtId="0" fontId="52" fillId="0" borderId="19" xfId="52" applyFont="1" applyFill="1" applyBorder="1" applyAlignment="1">
      <alignment horizontal="center" vertical="center"/>
      <protection/>
    </xf>
    <xf numFmtId="0" fontId="52" fillId="0" borderId="28" xfId="52" applyFont="1" applyFill="1" applyBorder="1" applyAlignment="1">
      <alignment horizontal="center" vertical="center"/>
      <protection/>
    </xf>
    <xf numFmtId="49" fontId="52" fillId="0" borderId="20" xfId="52" applyNumberFormat="1" applyFont="1" applyFill="1" applyBorder="1" applyAlignment="1">
      <alignment horizontal="center" vertical="center"/>
      <protection/>
    </xf>
    <xf numFmtId="0" fontId="52" fillId="0" borderId="20" xfId="52" applyFont="1" applyFill="1" applyBorder="1" applyAlignment="1">
      <alignment vertical="center"/>
      <protection/>
    </xf>
    <xf numFmtId="4" fontId="52" fillId="0" borderId="30" xfId="52" applyNumberFormat="1" applyFont="1" applyFill="1" applyBorder="1" applyAlignment="1">
      <alignment horizontal="right" vertical="center"/>
      <protection/>
    </xf>
    <xf numFmtId="4" fontId="52" fillId="0" borderId="20" xfId="52" applyNumberFormat="1" applyFont="1" applyFill="1" applyBorder="1" applyAlignment="1">
      <alignment vertical="center"/>
      <protection/>
    </xf>
    <xf numFmtId="4" fontId="52" fillId="0" borderId="29" xfId="52" applyNumberFormat="1" applyFont="1" applyFill="1" applyBorder="1" applyAlignment="1">
      <alignment vertical="center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3" fillId="0" borderId="10" xfId="52" applyFont="1" applyFill="1" applyBorder="1" applyAlignment="1">
      <alignment horizontal="center" vertical="center"/>
      <protection/>
    </xf>
    <xf numFmtId="0" fontId="13" fillId="0" borderId="31" xfId="52" applyFont="1" applyFill="1" applyBorder="1" applyAlignment="1">
      <alignment horizontal="center" vertical="center"/>
      <protection/>
    </xf>
    <xf numFmtId="49" fontId="13" fillId="0" borderId="32" xfId="52" applyNumberFormat="1" applyFont="1" applyFill="1" applyBorder="1" applyAlignment="1">
      <alignment horizontal="center" vertical="center"/>
      <protection/>
    </xf>
    <xf numFmtId="49" fontId="13" fillId="0" borderId="33" xfId="52" applyNumberFormat="1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vertical="center"/>
      <protection/>
    </xf>
    <xf numFmtId="4" fontId="13" fillId="0" borderId="33" xfId="52" applyNumberFormat="1" applyFont="1" applyFill="1" applyBorder="1" applyAlignment="1">
      <alignment horizontal="right" vertical="center"/>
      <protection/>
    </xf>
    <xf numFmtId="4" fontId="13" fillId="0" borderId="11" xfId="52" applyNumberFormat="1" applyFont="1" applyFill="1" applyBorder="1" applyAlignment="1">
      <alignment vertical="center"/>
      <protection/>
    </xf>
    <xf numFmtId="4" fontId="13" fillId="0" borderId="34" xfId="52" applyNumberFormat="1" applyFont="1" applyFill="1" applyBorder="1" applyAlignment="1">
      <alignment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35" xfId="52" applyFont="1" applyFill="1" applyBorder="1" applyAlignment="1">
      <alignment horizontal="center" vertical="center"/>
      <protection/>
    </xf>
    <xf numFmtId="49" fontId="9" fillId="0" borderId="36" xfId="52" applyNumberFormat="1" applyFont="1" applyFill="1" applyBorder="1" applyAlignment="1">
      <alignment horizontal="center" vertical="center"/>
      <protection/>
    </xf>
    <xf numFmtId="49" fontId="9" fillId="0" borderId="37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vertical="center"/>
      <protection/>
    </xf>
    <xf numFmtId="4" fontId="9" fillId="0" borderId="37" xfId="52" applyNumberFormat="1" applyFont="1" applyFill="1" applyBorder="1" applyAlignment="1">
      <alignment horizontal="right" vertical="center"/>
      <protection/>
    </xf>
    <xf numFmtId="4" fontId="9" fillId="0" borderId="14" xfId="52" applyNumberFormat="1" applyFont="1" applyFill="1" applyBorder="1" applyAlignment="1">
      <alignment vertical="center"/>
      <protection/>
    </xf>
    <xf numFmtId="4" fontId="9" fillId="0" borderId="38" xfId="52" applyNumberFormat="1" applyFont="1" applyFill="1" applyBorder="1" applyAlignment="1">
      <alignment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0" fontId="13" fillId="0" borderId="35" xfId="52" applyFont="1" applyFill="1" applyBorder="1" applyAlignment="1">
      <alignment horizontal="center" vertical="center"/>
      <protection/>
    </xf>
    <xf numFmtId="49" fontId="13" fillId="0" borderId="36" xfId="52" applyNumberFormat="1" applyFont="1" applyFill="1" applyBorder="1" applyAlignment="1">
      <alignment horizontal="center" vertical="center"/>
      <protection/>
    </xf>
    <xf numFmtId="49" fontId="13" fillId="0" borderId="37" xfId="52" applyNumberFormat="1" applyFont="1" applyFill="1" applyBorder="1" applyAlignment="1">
      <alignment horizontal="center" vertical="center"/>
      <protection/>
    </xf>
    <xf numFmtId="49" fontId="13" fillId="0" borderId="14" xfId="52" applyNumberFormat="1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vertical="center"/>
      <protection/>
    </xf>
    <xf numFmtId="4" fontId="13" fillId="0" borderId="37" xfId="52" applyNumberFormat="1" applyFont="1" applyFill="1" applyBorder="1" applyAlignment="1">
      <alignment horizontal="right" vertical="center"/>
      <protection/>
    </xf>
    <xf numFmtId="4" fontId="13" fillId="0" borderId="14" xfId="52" applyNumberFormat="1" applyFont="1" applyFill="1" applyBorder="1" applyAlignment="1">
      <alignment vertical="center"/>
      <protection/>
    </xf>
    <xf numFmtId="4" fontId="13" fillId="0" borderId="38" xfId="52" applyNumberFormat="1" applyFont="1" applyFill="1" applyBorder="1" applyAlignment="1">
      <alignment vertical="center"/>
      <protection/>
    </xf>
    <xf numFmtId="0" fontId="9" fillId="0" borderId="39" xfId="52" applyFont="1" applyFill="1" applyBorder="1" applyAlignment="1">
      <alignment horizontal="center" vertical="center"/>
      <protection/>
    </xf>
    <xf numFmtId="0" fontId="9" fillId="0" borderId="40" xfId="52" applyFont="1" applyFill="1" applyBorder="1" applyAlignment="1">
      <alignment horizontal="center" vertical="center"/>
      <protection/>
    </xf>
    <xf numFmtId="49" fontId="9" fillId="0" borderId="41" xfId="52" applyNumberFormat="1" applyFont="1" applyFill="1" applyBorder="1" applyAlignment="1">
      <alignment horizontal="center" vertical="center"/>
      <protection/>
    </xf>
    <xf numFmtId="49" fontId="9" fillId="0" borderId="42" xfId="52" applyNumberFormat="1" applyFont="1" applyFill="1" applyBorder="1" applyAlignment="1">
      <alignment horizontal="center" vertical="center"/>
      <protection/>
    </xf>
    <xf numFmtId="49" fontId="9" fillId="0" borderId="43" xfId="52" applyNumberFormat="1" applyFont="1" applyFill="1" applyBorder="1" applyAlignment="1">
      <alignment horizontal="center" vertical="center"/>
      <protection/>
    </xf>
    <xf numFmtId="0" fontId="9" fillId="0" borderId="43" xfId="52" applyFont="1" applyFill="1" applyBorder="1" applyAlignment="1">
      <alignment vertical="center"/>
      <protection/>
    </xf>
    <xf numFmtId="4" fontId="9" fillId="0" borderId="42" xfId="52" applyNumberFormat="1" applyFont="1" applyFill="1" applyBorder="1" applyAlignment="1">
      <alignment horizontal="right" vertical="center"/>
      <protection/>
    </xf>
    <xf numFmtId="4" fontId="9" fillId="0" borderId="43" xfId="52" applyNumberFormat="1" applyFont="1" applyFill="1" applyBorder="1" applyAlignment="1">
      <alignment vertical="center"/>
      <protection/>
    </xf>
    <xf numFmtId="4" fontId="9" fillId="0" borderId="44" xfId="52" applyNumberFormat="1" applyFont="1" applyFill="1" applyBorder="1" applyAlignment="1">
      <alignment vertical="center"/>
      <protection/>
    </xf>
    <xf numFmtId="0" fontId="52" fillId="0" borderId="45" xfId="52" applyFont="1" applyFill="1" applyBorder="1" applyAlignment="1">
      <alignment horizontal="center" vertical="center"/>
      <protection/>
    </xf>
    <xf numFmtId="0" fontId="52" fillId="0" borderId="22" xfId="52" applyFont="1" applyFill="1" applyBorder="1" applyAlignment="1">
      <alignment horizontal="center" vertical="center"/>
      <protection/>
    </xf>
    <xf numFmtId="49" fontId="52" fillId="0" borderId="46" xfId="52" applyNumberFormat="1" applyFont="1" applyFill="1" applyBorder="1" applyAlignment="1">
      <alignment horizontal="center" vertical="center"/>
      <protection/>
    </xf>
    <xf numFmtId="49" fontId="52" fillId="0" borderId="47" xfId="52" applyNumberFormat="1" applyFont="1" applyFill="1" applyBorder="1" applyAlignment="1">
      <alignment horizontal="center" vertical="center"/>
      <protection/>
    </xf>
    <xf numFmtId="49" fontId="52" fillId="0" borderId="48" xfId="52" applyNumberFormat="1" applyFont="1" applyFill="1" applyBorder="1" applyAlignment="1">
      <alignment horizontal="center" vertical="center"/>
      <protection/>
    </xf>
    <xf numFmtId="0" fontId="52" fillId="0" borderId="48" xfId="52" applyFont="1" applyFill="1" applyBorder="1" applyAlignment="1">
      <alignment vertical="center"/>
      <protection/>
    </xf>
    <xf numFmtId="4" fontId="52" fillId="0" borderId="47" xfId="52" applyNumberFormat="1" applyFont="1" applyFill="1" applyBorder="1" applyAlignment="1">
      <alignment horizontal="right" vertical="center"/>
      <protection/>
    </xf>
    <xf numFmtId="4" fontId="52" fillId="0" borderId="48" xfId="52" applyNumberFormat="1" applyFont="1" applyFill="1" applyBorder="1" applyAlignment="1">
      <alignment vertical="center"/>
      <protection/>
    </xf>
    <xf numFmtId="4" fontId="52" fillId="0" borderId="49" xfId="52" applyNumberFormat="1" applyFont="1" applyFill="1" applyBorder="1" applyAlignment="1">
      <alignment vertic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50" xfId="52" applyFont="1" applyFill="1" applyBorder="1" applyAlignment="1">
      <alignment horizontal="center" vertical="center"/>
      <protection/>
    </xf>
    <xf numFmtId="49" fontId="9" fillId="0" borderId="51" xfId="52" applyNumberFormat="1" applyFont="1" applyFill="1" applyBorder="1" applyAlignment="1">
      <alignment horizontal="center" vertical="center"/>
      <protection/>
    </xf>
    <xf numFmtId="49" fontId="9" fillId="0" borderId="52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vertical="center"/>
      <protection/>
    </xf>
    <xf numFmtId="4" fontId="9" fillId="0" borderId="52" xfId="52" applyNumberFormat="1" applyFont="1" applyFill="1" applyBorder="1" applyAlignment="1">
      <alignment horizontal="right" vertical="center"/>
      <protection/>
    </xf>
    <xf numFmtId="4" fontId="13" fillId="0" borderId="53" xfId="52" applyNumberFormat="1" applyFont="1" applyFill="1" applyBorder="1" applyAlignment="1">
      <alignment vertical="center"/>
      <protection/>
    </xf>
    <xf numFmtId="4" fontId="13" fillId="0" borderId="54" xfId="52" applyNumberFormat="1" applyFont="1" applyFill="1" applyBorder="1" applyAlignment="1">
      <alignment vertical="center"/>
      <protection/>
    </xf>
    <xf numFmtId="0" fontId="13" fillId="0" borderId="55" xfId="52" applyFont="1" applyFill="1" applyBorder="1" applyAlignment="1">
      <alignment horizontal="center" vertical="center"/>
      <protection/>
    </xf>
    <xf numFmtId="0" fontId="13" fillId="0" borderId="56" xfId="52" applyFont="1" applyFill="1" applyBorder="1" applyAlignment="1">
      <alignment horizontal="center" vertical="center"/>
      <protection/>
    </xf>
    <xf numFmtId="49" fontId="13" fillId="0" borderId="57" xfId="52" applyNumberFormat="1" applyFont="1" applyFill="1" applyBorder="1" applyAlignment="1">
      <alignment horizontal="center" vertical="center"/>
      <protection/>
    </xf>
    <xf numFmtId="49" fontId="13" fillId="0" borderId="58" xfId="52" applyNumberFormat="1" applyFont="1" applyFill="1" applyBorder="1" applyAlignment="1">
      <alignment horizontal="center" vertical="center"/>
      <protection/>
    </xf>
    <xf numFmtId="49" fontId="13" fillId="0" borderId="59" xfId="52" applyNumberFormat="1" applyFont="1" applyFill="1" applyBorder="1" applyAlignment="1">
      <alignment horizontal="center" vertical="center"/>
      <protection/>
    </xf>
    <xf numFmtId="0" fontId="13" fillId="0" borderId="59" xfId="52" applyFont="1" applyFill="1" applyBorder="1" applyAlignment="1">
      <alignment vertical="center"/>
      <protection/>
    </xf>
    <xf numFmtId="4" fontId="13" fillId="0" borderId="58" xfId="52" applyNumberFormat="1" applyFont="1" applyFill="1" applyBorder="1" applyAlignment="1">
      <alignment horizontal="right" vertical="center"/>
      <protection/>
    </xf>
    <xf numFmtId="4" fontId="13" fillId="0" borderId="59" xfId="52" applyNumberFormat="1" applyFont="1" applyFill="1" applyBorder="1" applyAlignment="1">
      <alignment vertical="center"/>
      <protection/>
    </xf>
    <xf numFmtId="4" fontId="13" fillId="0" borderId="60" xfId="52" applyNumberFormat="1" applyFont="1" applyFill="1" applyBorder="1" applyAlignment="1">
      <alignment vertical="center"/>
      <protection/>
    </xf>
    <xf numFmtId="49" fontId="52" fillId="0" borderId="27" xfId="52" applyNumberFormat="1" applyFont="1" applyFill="1" applyBorder="1" applyAlignment="1">
      <alignment horizontal="center" vertical="center"/>
      <protection/>
    </xf>
    <xf numFmtId="49" fontId="52" fillId="0" borderId="30" xfId="52" applyNumberFormat="1" applyFont="1" applyFill="1" applyBorder="1" applyAlignment="1">
      <alignment horizontal="center" vertical="center"/>
      <protection/>
    </xf>
    <xf numFmtId="0" fontId="52" fillId="0" borderId="55" xfId="52" applyFont="1" applyFill="1" applyBorder="1" applyAlignment="1">
      <alignment horizontal="center" vertical="center"/>
      <protection/>
    </xf>
    <xf numFmtId="0" fontId="13" fillId="0" borderId="59" xfId="52" applyFont="1" applyFill="1" applyBorder="1" applyAlignment="1">
      <alignment vertical="center" wrapText="1"/>
      <protection/>
    </xf>
    <xf numFmtId="0" fontId="13" fillId="0" borderId="58" xfId="52" applyFont="1" applyFill="1" applyBorder="1" applyAlignment="1">
      <alignment horizontal="center" vertical="center"/>
      <protection/>
    </xf>
    <xf numFmtId="0" fontId="9" fillId="0" borderId="42" xfId="52" applyFont="1" applyFill="1" applyBorder="1" applyAlignment="1">
      <alignment horizontal="center" vertical="center"/>
      <protection/>
    </xf>
    <xf numFmtId="0" fontId="9" fillId="0" borderId="56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49" fontId="9" fillId="0" borderId="46" xfId="52" applyNumberFormat="1" applyFont="1" applyFill="1" applyBorder="1" applyAlignment="1">
      <alignment horizontal="center" vertical="center"/>
      <protection/>
    </xf>
    <xf numFmtId="0" fontId="52" fillId="23" borderId="55" xfId="52" applyFont="1" applyFill="1" applyBorder="1" applyAlignment="1">
      <alignment horizontal="center" vertical="center"/>
      <protection/>
    </xf>
    <xf numFmtId="49" fontId="13" fillId="23" borderId="57" xfId="52" applyNumberFormat="1" applyFont="1" applyFill="1" applyBorder="1" applyAlignment="1">
      <alignment horizontal="center" vertical="center"/>
      <protection/>
    </xf>
    <xf numFmtId="49" fontId="13" fillId="23" borderId="58" xfId="52" applyNumberFormat="1" applyFont="1" applyFill="1" applyBorder="1" applyAlignment="1">
      <alignment horizontal="center" vertical="center"/>
      <protection/>
    </xf>
    <xf numFmtId="49" fontId="13" fillId="23" borderId="59" xfId="52" applyNumberFormat="1" applyFont="1" applyFill="1" applyBorder="1" applyAlignment="1">
      <alignment horizontal="center" vertical="center"/>
      <protection/>
    </xf>
    <xf numFmtId="165" fontId="13" fillId="23" borderId="60" xfId="52" applyNumberFormat="1" applyFont="1" applyFill="1" applyBorder="1" applyAlignment="1">
      <alignment vertical="center"/>
      <protection/>
    </xf>
    <xf numFmtId="0" fontId="52" fillId="23" borderId="45" xfId="52" applyFont="1" applyFill="1" applyBorder="1" applyAlignment="1">
      <alignment horizontal="center" vertical="center"/>
      <protection/>
    </xf>
    <xf numFmtId="0" fontId="9" fillId="23" borderId="22" xfId="52" applyFont="1" applyFill="1" applyBorder="1" applyAlignment="1">
      <alignment horizontal="center" vertical="center"/>
      <protection/>
    </xf>
    <xf numFmtId="49" fontId="9" fillId="23" borderId="46" xfId="52" applyNumberFormat="1" applyFont="1" applyFill="1" applyBorder="1" applyAlignment="1">
      <alignment horizontal="center" vertical="center"/>
      <protection/>
    </xf>
    <xf numFmtId="49" fontId="9" fillId="23" borderId="42" xfId="52" applyNumberFormat="1" applyFont="1" applyFill="1" applyBorder="1" applyAlignment="1">
      <alignment horizontal="center" vertical="center"/>
      <protection/>
    </xf>
    <xf numFmtId="49" fontId="9" fillId="23" borderId="43" xfId="52" applyNumberFormat="1" applyFont="1" applyFill="1" applyBorder="1" applyAlignment="1">
      <alignment horizontal="center" vertical="center"/>
      <protection/>
    </xf>
    <xf numFmtId="0" fontId="9" fillId="23" borderId="40" xfId="52" applyFont="1" applyFill="1" applyBorder="1" applyAlignment="1">
      <alignment horizontal="center" vertical="center"/>
      <protection/>
    </xf>
    <xf numFmtId="0" fontId="9" fillId="23" borderId="43" xfId="52" applyFont="1" applyFill="1" applyBorder="1" applyAlignment="1">
      <alignment vertical="center"/>
      <protection/>
    </xf>
    <xf numFmtId="165" fontId="9" fillId="23" borderId="44" xfId="52" applyNumberFormat="1" applyFont="1" applyFill="1" applyBorder="1" applyAlignment="1">
      <alignment vertical="center"/>
      <protection/>
    </xf>
    <xf numFmtId="4" fontId="52" fillId="0" borderId="29" xfId="52" applyNumberFormat="1" applyFont="1" applyFill="1" applyBorder="1" applyAlignment="1">
      <alignment horizontal="right" vertical="center"/>
      <protection/>
    </xf>
    <xf numFmtId="0" fontId="9" fillId="0" borderId="55" xfId="52" applyFont="1" applyFill="1" applyBorder="1" applyAlignment="1">
      <alignment horizontal="center" vertical="center"/>
      <protection/>
    </xf>
    <xf numFmtId="0" fontId="9" fillId="0" borderId="58" xfId="52" applyFont="1" applyFill="1" applyBorder="1" applyAlignment="1">
      <alignment horizontal="center" vertical="center"/>
      <protection/>
    </xf>
    <xf numFmtId="4" fontId="13" fillId="0" borderId="61" xfId="52" applyNumberFormat="1" applyFont="1" applyFill="1" applyBorder="1" applyAlignment="1">
      <alignment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/>
      <protection/>
    </xf>
    <xf numFmtId="4" fontId="13" fillId="0" borderId="12" xfId="52" applyNumberFormat="1" applyFont="1" applyFill="1" applyBorder="1" applyAlignment="1">
      <alignment vertical="center"/>
      <protection/>
    </xf>
    <xf numFmtId="0" fontId="9" fillId="0" borderId="33" xfId="52" applyFont="1" applyFill="1" applyBorder="1" applyAlignment="1">
      <alignment horizontal="center" vertical="center"/>
      <protection/>
    </xf>
    <xf numFmtId="0" fontId="9" fillId="0" borderId="45" xfId="52" applyFont="1" applyFill="1" applyBorder="1" applyAlignment="1">
      <alignment horizontal="center" vertical="center"/>
      <protection/>
    </xf>
    <xf numFmtId="4" fontId="13" fillId="0" borderId="62" xfId="52" applyNumberFormat="1" applyFont="1" applyFill="1" applyBorder="1" applyAlignment="1">
      <alignment vertical="center"/>
      <protection/>
    </xf>
    <xf numFmtId="4" fontId="13" fillId="0" borderId="34" xfId="52" applyNumberFormat="1" applyFont="1" applyFill="1" applyBorder="1" applyAlignment="1">
      <alignment horizontal="right" vertical="center"/>
      <protection/>
    </xf>
    <xf numFmtId="4" fontId="9" fillId="0" borderId="38" xfId="52" applyNumberFormat="1" applyFont="1" applyFill="1" applyBorder="1" applyAlignment="1">
      <alignment horizontal="right" vertical="center"/>
      <protection/>
    </xf>
    <xf numFmtId="4" fontId="9" fillId="0" borderId="44" xfId="52" applyNumberFormat="1" applyFont="1" applyFill="1" applyBorder="1" applyAlignment="1">
      <alignment horizontal="right" vertical="center"/>
      <protection/>
    </xf>
    <xf numFmtId="0" fontId="54" fillId="0" borderId="19" xfId="52" applyFont="1" applyFill="1" applyBorder="1" applyAlignment="1">
      <alignment horizontal="center" vertical="center"/>
      <protection/>
    </xf>
    <xf numFmtId="0" fontId="54" fillId="0" borderId="20" xfId="52" applyFont="1" applyFill="1" applyBorder="1" applyAlignment="1">
      <alignment horizontal="center" vertical="center"/>
      <protection/>
    </xf>
    <xf numFmtId="49" fontId="54" fillId="0" borderId="28" xfId="50" applyNumberFormat="1" applyFont="1" applyFill="1" applyBorder="1" applyAlignment="1">
      <alignment horizontal="center"/>
      <protection/>
    </xf>
    <xf numFmtId="0" fontId="54" fillId="0" borderId="30" xfId="52" applyFont="1" applyFill="1" applyBorder="1" applyAlignment="1">
      <alignment horizontal="center" vertical="center"/>
      <protection/>
    </xf>
    <xf numFmtId="0" fontId="54" fillId="0" borderId="27" xfId="52" applyFont="1" applyFill="1" applyBorder="1" applyAlignment="1">
      <alignment horizontal="center" vertical="center"/>
      <protection/>
    </xf>
    <xf numFmtId="0" fontId="54" fillId="0" borderId="20" xfId="52" applyFont="1" applyFill="1" applyBorder="1" applyAlignment="1">
      <alignment horizontal="left" vertical="center"/>
      <protection/>
    </xf>
    <xf numFmtId="4" fontId="54" fillId="0" borderId="30" xfId="35" applyNumberFormat="1" applyFont="1" applyFill="1" applyBorder="1" applyAlignment="1">
      <alignment horizontal="right" vertical="center"/>
    </xf>
    <xf numFmtId="164" fontId="54" fillId="0" borderId="29" xfId="35" applyNumberFormat="1" applyFont="1" applyFill="1" applyBorder="1" applyAlignment="1">
      <alignment horizontal="right" vertical="center"/>
    </xf>
    <xf numFmtId="0" fontId="13" fillId="0" borderId="55" xfId="50" applyFont="1" applyFill="1" applyBorder="1">
      <alignment/>
      <protection/>
    </xf>
    <xf numFmtId="0" fontId="13" fillId="0" borderId="59" xfId="50" applyFont="1" applyFill="1" applyBorder="1">
      <alignment/>
      <protection/>
    </xf>
    <xf numFmtId="49" fontId="13" fillId="0" borderId="56" xfId="50" applyNumberFormat="1" applyFont="1" applyFill="1" applyBorder="1" applyAlignment="1">
      <alignment horizontal="center"/>
      <protection/>
    </xf>
    <xf numFmtId="49" fontId="13" fillId="0" borderId="56" xfId="50" applyNumberFormat="1" applyFont="1" applyFill="1" applyBorder="1">
      <alignment/>
      <protection/>
    </xf>
    <xf numFmtId="0" fontId="13" fillId="0" borderId="59" xfId="50" applyFont="1" applyFill="1" applyBorder="1" applyAlignment="1">
      <alignment horizontal="center"/>
      <protection/>
    </xf>
    <xf numFmtId="0" fontId="13" fillId="0" borderId="58" xfId="52" applyFont="1" applyFill="1" applyBorder="1">
      <alignment/>
      <protection/>
    </xf>
    <xf numFmtId="2" fontId="13" fillId="0" borderId="59" xfId="50" applyNumberFormat="1" applyFont="1" applyFill="1" applyBorder="1">
      <alignment/>
      <protection/>
    </xf>
    <xf numFmtId="164" fontId="13" fillId="0" borderId="61" xfId="50" applyNumberFormat="1" applyFont="1" applyFill="1" applyBorder="1">
      <alignment/>
      <protection/>
    </xf>
    <xf numFmtId="0" fontId="14" fillId="0" borderId="10" xfId="52" applyFont="1" applyFill="1" applyBorder="1">
      <alignment/>
      <protection/>
    </xf>
    <xf numFmtId="0" fontId="14" fillId="0" borderId="11" xfId="52" applyFont="1" applyFill="1" applyBorder="1">
      <alignment/>
      <protection/>
    </xf>
    <xf numFmtId="0" fontId="9" fillId="0" borderId="35" xfId="50" applyFont="1" applyFill="1" applyBorder="1" applyAlignment="1">
      <alignment horizontal="center"/>
      <protection/>
    </xf>
    <xf numFmtId="0" fontId="14" fillId="0" borderId="31" xfId="52" applyFont="1" applyFill="1" applyBorder="1">
      <alignment/>
      <protection/>
    </xf>
    <xf numFmtId="0" fontId="9" fillId="0" borderId="14" xfId="48" applyFont="1" applyFill="1" applyBorder="1" applyAlignment="1">
      <alignment horizontal="center"/>
      <protection/>
    </xf>
    <xf numFmtId="0" fontId="9" fillId="0" borderId="11" xfId="48" applyFont="1" applyFill="1" applyBorder="1">
      <alignment/>
      <protection/>
    </xf>
    <xf numFmtId="0" fontId="9" fillId="0" borderId="37" xfId="48" applyFont="1" applyFill="1" applyBorder="1">
      <alignment/>
      <protection/>
    </xf>
    <xf numFmtId="2" fontId="9" fillId="0" borderId="37" xfId="50" applyNumberFormat="1" applyFont="1" applyFill="1" applyBorder="1">
      <alignment/>
      <protection/>
    </xf>
    <xf numFmtId="164" fontId="9" fillId="0" borderId="38" xfId="50" applyNumberFormat="1" applyFont="1" applyFill="1" applyBorder="1">
      <alignment/>
      <protection/>
    </xf>
    <xf numFmtId="0" fontId="14" fillId="0" borderId="45" xfId="52" applyFont="1" applyFill="1" applyBorder="1">
      <alignment/>
      <protection/>
    </xf>
    <xf numFmtId="0" fontId="14" fillId="0" borderId="48" xfId="52" applyFont="1" applyFill="1" applyBorder="1">
      <alignment/>
      <protection/>
    </xf>
    <xf numFmtId="0" fontId="9" fillId="0" borderId="40" xfId="50" applyFont="1" applyFill="1" applyBorder="1" applyAlignment="1">
      <alignment horizontal="center"/>
      <protection/>
    </xf>
    <xf numFmtId="0" fontId="14" fillId="0" borderId="22" xfId="52" applyFont="1" applyFill="1" applyBorder="1">
      <alignment/>
      <protection/>
    </xf>
    <xf numFmtId="0" fontId="9" fillId="0" borderId="43" xfId="48" applyFont="1" applyFill="1" applyBorder="1" applyAlignment="1">
      <alignment horizontal="center"/>
      <protection/>
    </xf>
    <xf numFmtId="0" fontId="9" fillId="0" borderId="48" xfId="48" applyFont="1" applyFill="1" applyBorder="1">
      <alignment/>
      <protection/>
    </xf>
    <xf numFmtId="0" fontId="9" fillId="0" borderId="42" xfId="48" applyFont="1" applyFill="1" applyBorder="1">
      <alignment/>
      <protection/>
    </xf>
    <xf numFmtId="2" fontId="9" fillId="0" borderId="42" xfId="50" applyNumberFormat="1" applyFont="1" applyFill="1" applyBorder="1">
      <alignment/>
      <protection/>
    </xf>
    <xf numFmtId="164" fontId="9" fillId="0" borderId="44" xfId="50" applyNumberFormat="1" applyFont="1" applyFill="1" applyBorder="1">
      <alignment/>
      <protection/>
    </xf>
    <xf numFmtId="0" fontId="13" fillId="0" borderId="10" xfId="50" applyFont="1" applyFill="1" applyBorder="1">
      <alignment/>
      <protection/>
    </xf>
    <xf numFmtId="0" fontId="13" fillId="0" borderId="11" xfId="52" applyFont="1" applyFill="1" applyBorder="1">
      <alignment/>
      <protection/>
    </xf>
    <xf numFmtId="0" fontId="13" fillId="0" borderId="11" xfId="50" applyFont="1" applyFill="1" applyBorder="1" applyAlignment="1">
      <alignment horizontal="center"/>
      <protection/>
    </xf>
    <xf numFmtId="0" fontId="13" fillId="0" borderId="33" xfId="52" applyFont="1" applyFill="1" applyBorder="1">
      <alignment/>
      <protection/>
    </xf>
    <xf numFmtId="2" fontId="13" fillId="0" borderId="11" xfId="50" applyNumberFormat="1" applyFont="1" applyFill="1" applyBorder="1">
      <alignment/>
      <protection/>
    </xf>
    <xf numFmtId="164" fontId="13" fillId="0" borderId="12" xfId="50" applyNumberFormat="1" applyFont="1" applyFill="1" applyBorder="1">
      <alignment/>
      <protection/>
    </xf>
    <xf numFmtId="0" fontId="13" fillId="0" borderId="55" xfId="50" applyFont="1" applyFill="1" applyBorder="1" applyAlignment="1">
      <alignment horizontal="center"/>
      <protection/>
    </xf>
    <xf numFmtId="0" fontId="13" fillId="0" borderId="59" xfId="52" applyFont="1" applyFill="1" applyBorder="1" applyAlignment="1">
      <alignment horizontal="center"/>
      <protection/>
    </xf>
    <xf numFmtId="0" fontId="13" fillId="0" borderId="58" xfId="52" applyFont="1" applyFill="1" applyBorder="1" applyAlignment="1">
      <alignment horizontal="center"/>
      <protection/>
    </xf>
    <xf numFmtId="0" fontId="14" fillId="0" borderId="39" xfId="52" applyFont="1" applyFill="1" applyBorder="1" applyAlignment="1">
      <alignment horizontal="center"/>
      <protection/>
    </xf>
    <xf numFmtId="0" fontId="13" fillId="0" borderId="48" xfId="52" applyFont="1" applyFill="1" applyBorder="1" applyAlignment="1">
      <alignment horizontal="center"/>
      <protection/>
    </xf>
    <xf numFmtId="49" fontId="13" fillId="0" borderId="22" xfId="50" applyNumberFormat="1" applyFont="1" applyFill="1" applyBorder="1" applyAlignment="1">
      <alignment horizontal="center"/>
      <protection/>
    </xf>
    <xf numFmtId="0" fontId="13" fillId="0" borderId="22" xfId="52" applyFont="1" applyFill="1" applyBorder="1" applyAlignment="1">
      <alignment horizontal="center"/>
      <protection/>
    </xf>
    <xf numFmtId="164" fontId="9" fillId="0" borderId="63" xfId="50" applyNumberFormat="1" applyFont="1" applyFill="1" applyBorder="1">
      <alignment/>
      <protection/>
    </xf>
    <xf numFmtId="0" fontId="13" fillId="0" borderId="10" xfId="50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2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165" fontId="13" fillId="0" borderId="59" xfId="52" applyNumberFormat="1" applyFont="1" applyFill="1" applyBorder="1" applyAlignment="1">
      <alignment vertical="center"/>
      <protection/>
    </xf>
    <xf numFmtId="165" fontId="13" fillId="0" borderId="60" xfId="52" applyNumberFormat="1" applyFont="1" applyFill="1" applyBorder="1" applyAlignment="1">
      <alignment vertical="center"/>
      <protection/>
    </xf>
    <xf numFmtId="165" fontId="9" fillId="0" borderId="43" xfId="52" applyNumberFormat="1" applyFont="1" applyFill="1" applyBorder="1" applyAlignment="1">
      <alignment vertical="center"/>
      <protection/>
    </xf>
    <xf numFmtId="165" fontId="9" fillId="0" borderId="44" xfId="52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23" borderId="10" xfId="52" applyFont="1" applyFill="1" applyBorder="1" applyAlignment="1">
      <alignment horizontal="center" vertical="center"/>
      <protection/>
    </xf>
    <xf numFmtId="0" fontId="13" fillId="23" borderId="33" xfId="52" applyFont="1" applyFill="1" applyBorder="1" applyAlignment="1">
      <alignment horizontal="center" vertical="center"/>
      <protection/>
    </xf>
    <xf numFmtId="49" fontId="13" fillId="23" borderId="32" xfId="52" applyNumberFormat="1" applyFont="1" applyFill="1" applyBorder="1" applyAlignment="1">
      <alignment horizontal="center" vertical="center"/>
      <protection/>
    </xf>
    <xf numFmtId="49" fontId="13" fillId="23" borderId="33" xfId="52" applyNumberFormat="1" applyFont="1" applyFill="1" applyBorder="1" applyAlignment="1">
      <alignment horizontal="center" vertical="center"/>
      <protection/>
    </xf>
    <xf numFmtId="49" fontId="13" fillId="23" borderId="11" xfId="52" applyNumberFormat="1" applyFont="1" applyFill="1" applyBorder="1" applyAlignment="1">
      <alignment horizontal="center" vertical="center"/>
      <protection/>
    </xf>
    <xf numFmtId="4" fontId="13" fillId="23" borderId="33" xfId="52" applyNumberFormat="1" applyFont="1" applyFill="1" applyBorder="1" applyAlignment="1">
      <alignment horizontal="right" vertical="center"/>
      <protection/>
    </xf>
    <xf numFmtId="4" fontId="13" fillId="23" borderId="34" xfId="52" applyNumberFormat="1" applyFont="1" applyFill="1" applyBorder="1" applyAlignment="1">
      <alignment horizontal="right" vertical="center"/>
      <protection/>
    </xf>
    <xf numFmtId="0" fontId="9" fillId="23" borderId="45" xfId="52" applyFont="1" applyFill="1" applyBorder="1" applyAlignment="1">
      <alignment horizontal="center" vertical="center"/>
      <protection/>
    </xf>
    <xf numFmtId="49" fontId="9" fillId="23" borderId="41" xfId="52" applyNumberFormat="1" applyFont="1" applyFill="1" applyBorder="1" applyAlignment="1">
      <alignment horizontal="center" vertical="center"/>
      <protection/>
    </xf>
    <xf numFmtId="4" fontId="9" fillId="23" borderId="42" xfId="52" applyNumberFormat="1" applyFont="1" applyFill="1" applyBorder="1" applyAlignment="1">
      <alignment horizontal="right" vertical="center"/>
      <protection/>
    </xf>
    <xf numFmtId="4" fontId="9" fillId="23" borderId="44" xfId="52" applyNumberFormat="1" applyFont="1" applyFill="1" applyBorder="1" applyAlignment="1">
      <alignment horizontal="right" vertical="center"/>
      <protection/>
    </xf>
    <xf numFmtId="0" fontId="9" fillId="23" borderId="55" xfId="52" applyFont="1" applyFill="1" applyBorder="1" applyAlignment="1">
      <alignment horizontal="center" vertical="center"/>
      <protection/>
    </xf>
    <xf numFmtId="0" fontId="9" fillId="23" borderId="58" xfId="52" applyFont="1" applyFill="1" applyBorder="1" applyAlignment="1">
      <alignment horizontal="center" vertical="center"/>
      <protection/>
    </xf>
    <xf numFmtId="0" fontId="13" fillId="23" borderId="31" xfId="52" applyFont="1" applyFill="1" applyBorder="1" applyAlignment="1">
      <alignment horizontal="center" vertical="center"/>
      <protection/>
    </xf>
    <xf numFmtId="0" fontId="13" fillId="23" borderId="11" xfId="52" applyFont="1" applyFill="1" applyBorder="1" applyAlignment="1">
      <alignment vertical="center"/>
      <protection/>
    </xf>
    <xf numFmtId="4" fontId="13" fillId="23" borderId="12" xfId="52" applyNumberFormat="1" applyFont="1" applyFill="1" applyBorder="1" applyAlignment="1">
      <alignment vertical="center"/>
      <protection/>
    </xf>
    <xf numFmtId="0" fontId="9" fillId="23" borderId="10" xfId="52" applyFont="1" applyFill="1" applyBorder="1" applyAlignment="1">
      <alignment horizontal="center" vertical="center"/>
      <protection/>
    </xf>
    <xf numFmtId="0" fontId="9" fillId="23" borderId="31" xfId="52" applyFont="1" applyFill="1" applyBorder="1" applyAlignment="1">
      <alignment horizontal="center" vertical="center"/>
      <protection/>
    </xf>
    <xf numFmtId="49" fontId="9" fillId="23" borderId="36" xfId="52" applyNumberFormat="1" applyFont="1" applyFill="1" applyBorder="1" applyAlignment="1">
      <alignment horizontal="center" vertical="center"/>
      <protection/>
    </xf>
    <xf numFmtId="49" fontId="9" fillId="23" borderId="37" xfId="52" applyNumberFormat="1" applyFont="1" applyFill="1" applyBorder="1" applyAlignment="1">
      <alignment horizontal="center" vertical="center"/>
      <protection/>
    </xf>
    <xf numFmtId="49" fontId="9" fillId="23" borderId="14" xfId="52" applyNumberFormat="1" applyFont="1" applyFill="1" applyBorder="1" applyAlignment="1">
      <alignment horizontal="center" vertical="center"/>
      <protection/>
    </xf>
    <xf numFmtId="0" fontId="9" fillId="23" borderId="35" xfId="52" applyFont="1" applyFill="1" applyBorder="1" applyAlignment="1">
      <alignment horizontal="center" vertical="center"/>
      <protection/>
    </xf>
    <xf numFmtId="0" fontId="9" fillId="23" borderId="14" xfId="52" applyFont="1" applyFill="1" applyBorder="1" applyAlignment="1">
      <alignment vertical="center"/>
      <protection/>
    </xf>
    <xf numFmtId="4" fontId="9" fillId="23" borderId="37" xfId="52" applyNumberFormat="1" applyFont="1" applyFill="1" applyBorder="1" applyAlignment="1">
      <alignment horizontal="right" vertical="center"/>
      <protection/>
    </xf>
    <xf numFmtId="0" fontId="13" fillId="23" borderId="11" xfId="52" applyFont="1" applyFill="1" applyBorder="1" applyAlignment="1">
      <alignment horizontal="center" vertical="center"/>
      <protection/>
    </xf>
    <xf numFmtId="0" fontId="13" fillId="23" borderId="11" xfId="0" applyFont="1" applyFill="1" applyBorder="1" applyAlignment="1">
      <alignment/>
    </xf>
    <xf numFmtId="0" fontId="13" fillId="23" borderId="56" xfId="52" applyFont="1" applyFill="1" applyBorder="1" applyAlignment="1">
      <alignment horizontal="center" vertical="center"/>
      <protection/>
    </xf>
    <xf numFmtId="0" fontId="13" fillId="23" borderId="59" xfId="52" applyFont="1" applyFill="1" applyBorder="1" applyAlignment="1">
      <alignment vertical="center"/>
      <protection/>
    </xf>
    <xf numFmtId="165" fontId="13" fillId="23" borderId="58" xfId="52" applyNumberFormat="1" applyFont="1" applyFill="1" applyBorder="1" applyAlignment="1">
      <alignment vertical="center"/>
      <protection/>
    </xf>
    <xf numFmtId="4" fontId="13" fillId="23" borderId="58" xfId="52" applyNumberFormat="1" applyFont="1" applyFill="1" applyBorder="1" applyAlignment="1">
      <alignment vertical="center"/>
      <protection/>
    </xf>
    <xf numFmtId="49" fontId="9" fillId="23" borderId="47" xfId="52" applyNumberFormat="1" applyFont="1" applyFill="1" applyBorder="1" applyAlignment="1">
      <alignment horizontal="center" vertical="center"/>
      <protection/>
    </xf>
    <xf numFmtId="49" fontId="9" fillId="23" borderId="48" xfId="52" applyNumberFormat="1" applyFont="1" applyFill="1" applyBorder="1" applyAlignment="1">
      <alignment horizontal="center" vertical="center"/>
      <protection/>
    </xf>
    <xf numFmtId="0" fontId="9" fillId="23" borderId="48" xfId="52" applyFont="1" applyFill="1" applyBorder="1" applyAlignment="1">
      <alignment vertical="center"/>
      <protection/>
    </xf>
    <xf numFmtId="165" fontId="9" fillId="23" borderId="47" xfId="52" applyNumberFormat="1" applyFont="1" applyFill="1" applyBorder="1" applyAlignment="1">
      <alignment vertical="center"/>
      <protection/>
    </xf>
    <xf numFmtId="4" fontId="9" fillId="23" borderId="47" xfId="52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1" fillId="0" borderId="0" xfId="51" applyFont="1" applyAlignment="1">
      <alignment horizontal="center"/>
      <protection/>
    </xf>
    <xf numFmtId="0" fontId="12" fillId="0" borderId="0" xfId="48" applyFont="1" applyFill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0" borderId="27" xfId="53" applyFont="1" applyFill="1" applyBorder="1" applyAlignment="1">
      <alignment horizontal="center" vertical="center"/>
      <protection/>
    </xf>
    <xf numFmtId="0" fontId="13" fillId="0" borderId="30" xfId="53" applyFont="1" applyFill="1" applyBorder="1" applyAlignment="1">
      <alignment horizontal="center" vertical="center"/>
      <protection/>
    </xf>
    <xf numFmtId="0" fontId="52" fillId="0" borderId="27" xfId="53" applyFont="1" applyFill="1" applyBorder="1" applyAlignment="1">
      <alignment horizontal="center" vertical="center"/>
      <protection/>
    </xf>
    <xf numFmtId="0" fontId="52" fillId="0" borderId="30" xfId="53" applyFont="1" applyFill="1" applyBorder="1" applyAlignment="1">
      <alignment horizontal="center" vertical="center"/>
      <protection/>
    </xf>
    <xf numFmtId="49" fontId="52" fillId="0" borderId="27" xfId="52" applyNumberFormat="1" applyFont="1" applyFill="1" applyBorder="1" applyAlignment="1">
      <alignment horizontal="center" vertical="center"/>
      <protection/>
    </xf>
    <xf numFmtId="49" fontId="52" fillId="0" borderId="30" xfId="52" applyNumberFormat="1" applyFont="1" applyFill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 2" xfId="49"/>
    <cellStyle name="Normální 4 2" xfId="50"/>
    <cellStyle name="normální_2. Rozpočet 2007 - tabulky" xfId="51"/>
    <cellStyle name="normální_Rozpis výdajů 03 bez PO 2 2 2" xfId="52"/>
    <cellStyle name="normální_Rozpis výdajů 03 bez PO_04 - OSMTVS 2" xfId="53"/>
    <cellStyle name="normální_Rozpočet 2004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64" t="s">
        <v>48</v>
      </c>
      <c r="B1" s="264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2636550.9699999997</v>
      </c>
      <c r="D3" s="26">
        <f>D4+D5+D6</f>
        <v>0</v>
      </c>
      <c r="E3" s="27">
        <f aca="true" t="shared" si="0" ref="E3:E25">C3+D3</f>
        <v>2636550.9699999997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170192.01</v>
      </c>
      <c r="D5" s="4">
        <v>0</v>
      </c>
      <c r="E5" s="10">
        <f t="shared" si="0"/>
        <v>170192.01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4635387.59</v>
      </c>
      <c r="D7" s="13">
        <f>D8+D14</f>
        <v>0</v>
      </c>
      <c r="E7" s="14">
        <f t="shared" si="0"/>
        <v>4635387.59</v>
      </c>
    </row>
    <row r="8" spans="1:5" ht="15" customHeight="1">
      <c r="A8" s="6" t="s">
        <v>43</v>
      </c>
      <c r="B8" s="7" t="s">
        <v>11</v>
      </c>
      <c r="C8" s="8">
        <f>C9+C10+C12+C13+C11</f>
        <v>4344866.7</v>
      </c>
      <c r="D8" s="8">
        <f>D9+D10+D12+D13</f>
        <v>0</v>
      </c>
      <c r="E8" s="11">
        <f t="shared" si="0"/>
        <v>4344866.7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4250133.24</v>
      </c>
      <c r="D10" s="8">
        <v>0</v>
      </c>
      <c r="E10" s="11">
        <f t="shared" si="0"/>
        <v>4250133.24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290520.89</v>
      </c>
      <c r="D14" s="8">
        <f>D15+D17+D18</f>
        <v>0</v>
      </c>
      <c r="E14" s="11">
        <f t="shared" si="0"/>
        <v>290520.89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4534.91</v>
      </c>
      <c r="D18" s="8">
        <v>0</v>
      </c>
      <c r="E18" s="11">
        <f>SUM(C18:D18)</f>
        <v>4534.91</v>
      </c>
    </row>
    <row r="19" spans="1:5" ht="15" customHeight="1">
      <c r="A19" s="12" t="s">
        <v>14</v>
      </c>
      <c r="B19" s="15" t="s">
        <v>38</v>
      </c>
      <c r="C19" s="13">
        <f>C3+C7</f>
        <v>7271938.56</v>
      </c>
      <c r="D19" s="13">
        <f>D3+D7</f>
        <v>0</v>
      </c>
      <c r="E19" s="14">
        <f t="shared" si="0"/>
        <v>7271938.56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8230004.14</v>
      </c>
      <c r="D25" s="22">
        <f>D19+D20</f>
        <v>0</v>
      </c>
      <c r="E25" s="23">
        <f t="shared" si="0"/>
        <v>8230004.14</v>
      </c>
    </row>
    <row r="26" spans="1:5" ht="13.5" thickBot="1">
      <c r="A26" s="264" t="s">
        <v>49</v>
      </c>
      <c r="B26" s="264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64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161056.44</v>
      </c>
      <c r="D30" s="4">
        <v>0</v>
      </c>
      <c r="E30" s="5">
        <f>SUM(C30:D30)</f>
        <v>161056.44</v>
      </c>
    </row>
    <row r="31" spans="1:5" ht="15" customHeight="1">
      <c r="A31" s="25" t="s">
        <v>28</v>
      </c>
      <c r="B31" s="7" t="s">
        <v>20</v>
      </c>
      <c r="C31" s="8">
        <v>943224.97</v>
      </c>
      <c r="D31" s="4">
        <v>0</v>
      </c>
      <c r="E31" s="5">
        <f t="shared" si="1"/>
        <v>943224.97</v>
      </c>
    </row>
    <row r="32" spans="1:5" ht="15" customHeight="1">
      <c r="A32" s="25" t="s">
        <v>22</v>
      </c>
      <c r="B32" s="7" t="s">
        <v>20</v>
      </c>
      <c r="C32" s="8">
        <v>682333.05</v>
      </c>
      <c r="D32" s="4">
        <v>0</v>
      </c>
      <c r="E32" s="5">
        <f t="shared" si="1"/>
        <v>682333.05</v>
      </c>
    </row>
    <row r="33" spans="1:5" ht="15" customHeight="1">
      <c r="A33" s="25" t="s">
        <v>39</v>
      </c>
      <c r="B33" s="7" t="s">
        <v>20</v>
      </c>
      <c r="C33" s="8">
        <v>3779609.16</v>
      </c>
      <c r="D33" s="4">
        <v>0</v>
      </c>
      <c r="E33" s="5">
        <f>C33+D33</f>
        <v>3779609.16</v>
      </c>
    </row>
    <row r="34" spans="1:5" ht="15" customHeight="1">
      <c r="A34" s="25" t="s">
        <v>46</v>
      </c>
      <c r="B34" s="7" t="s">
        <v>24</v>
      </c>
      <c r="C34" s="8">
        <v>527573.5599999999</v>
      </c>
      <c r="D34" s="4">
        <v>0</v>
      </c>
      <c r="E34" s="5">
        <f t="shared" si="1"/>
        <v>527573.5599999999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672086.89</v>
      </c>
      <c r="D36" s="4">
        <v>0</v>
      </c>
      <c r="E36" s="5">
        <f t="shared" si="1"/>
        <v>672086.89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880014.1000000001</v>
      </c>
      <c r="D38" s="4">
        <v>0</v>
      </c>
      <c r="E38" s="5">
        <f t="shared" si="1"/>
        <v>880014.1000000001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8230004.139999999</v>
      </c>
      <c r="D45" s="22">
        <f>SUM(D28:D44)</f>
        <v>0</v>
      </c>
      <c r="E45" s="23">
        <f>SUM(E28:E44)</f>
        <v>8230004.14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0">
      <selection activeCell="L31" sqref="L31"/>
    </sheetView>
  </sheetViews>
  <sheetFormatPr defaultColWidth="9.140625" defaultRowHeight="12.75"/>
  <cols>
    <col min="1" max="1" width="2.7109375" style="0" customWidth="1"/>
    <col min="2" max="2" width="5.140625" style="0" customWidth="1"/>
    <col min="3" max="3" width="6.57421875" style="0" customWidth="1"/>
    <col min="4" max="4" width="4.140625" style="0" customWidth="1"/>
    <col min="5" max="5" width="4.28125" style="0" customWidth="1"/>
    <col min="6" max="6" width="4.140625" style="0" customWidth="1"/>
    <col min="7" max="7" width="47.28125" style="0" customWidth="1"/>
    <col min="8" max="8" width="7.7109375" style="0" customWidth="1"/>
    <col min="9" max="9" width="7.28125" style="0" customWidth="1"/>
    <col min="10" max="10" width="7.7109375" style="0" customWidth="1"/>
    <col min="11" max="11" width="10.00390625" style="40" bestFit="1" customWidth="1"/>
    <col min="14" max="14" width="28.28125" style="0" customWidth="1"/>
  </cols>
  <sheetData>
    <row r="1" spans="1:10" ht="12.75">
      <c r="A1" s="37"/>
      <c r="B1" s="37"/>
      <c r="C1" s="37"/>
      <c r="D1" s="37"/>
      <c r="E1" s="37"/>
      <c r="F1" s="37"/>
      <c r="G1" s="37"/>
      <c r="H1" s="38"/>
      <c r="I1" s="37"/>
      <c r="J1" s="39" t="s">
        <v>217</v>
      </c>
    </row>
    <row r="2" spans="1:10" ht="12.75">
      <c r="A2" s="37"/>
      <c r="B2" s="37"/>
      <c r="C2" s="37"/>
      <c r="D2" s="37"/>
      <c r="E2" s="37"/>
      <c r="F2" s="37"/>
      <c r="G2" s="37"/>
      <c r="H2" s="38"/>
      <c r="I2" s="37"/>
      <c r="J2" s="41"/>
    </row>
    <row r="3" spans="1:10" ht="18">
      <c r="A3" s="265" t="s">
        <v>207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5.75">
      <c r="A5" s="266" t="s">
        <v>65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 ht="9.75" customHeight="1">
      <c r="A6" s="43"/>
      <c r="B6" s="43"/>
      <c r="C6" s="43"/>
      <c r="D6" s="43"/>
      <c r="E6" s="43"/>
      <c r="F6" s="43"/>
      <c r="G6" s="43"/>
      <c r="H6" s="43"/>
      <c r="I6" s="44"/>
      <c r="J6" s="44"/>
    </row>
    <row r="7" spans="1:16" ht="15.75">
      <c r="A7" s="267" t="s">
        <v>66</v>
      </c>
      <c r="B7" s="267"/>
      <c r="C7" s="267"/>
      <c r="D7" s="267"/>
      <c r="E7" s="267"/>
      <c r="F7" s="267"/>
      <c r="G7" s="267"/>
      <c r="H7" s="267"/>
      <c r="I7" s="267"/>
      <c r="J7" s="267"/>
      <c r="K7" s="45"/>
      <c r="L7" s="45"/>
      <c r="M7" s="45"/>
      <c r="N7" s="45"/>
      <c r="O7" s="45"/>
      <c r="P7" s="45"/>
    </row>
    <row r="8" spans="1:10" ht="13.5" thickBot="1">
      <c r="A8" s="46"/>
      <c r="B8" s="46"/>
      <c r="C8" s="46"/>
      <c r="D8" s="46"/>
      <c r="E8" s="46"/>
      <c r="F8" s="46"/>
      <c r="G8" s="46"/>
      <c r="H8" s="47"/>
      <c r="I8" s="46"/>
      <c r="J8" s="48" t="s">
        <v>67</v>
      </c>
    </row>
    <row r="9" spans="1:10" ht="27.75" customHeight="1" thickBot="1">
      <c r="A9" s="49" t="s">
        <v>68</v>
      </c>
      <c r="B9" s="50" t="s">
        <v>69</v>
      </c>
      <c r="C9" s="268" t="s">
        <v>70</v>
      </c>
      <c r="D9" s="269"/>
      <c r="E9" s="51" t="s">
        <v>71</v>
      </c>
      <c r="F9" s="52" t="s">
        <v>19</v>
      </c>
      <c r="G9" s="53" t="s">
        <v>72</v>
      </c>
      <c r="H9" s="54" t="s">
        <v>73</v>
      </c>
      <c r="I9" s="55" t="s">
        <v>64</v>
      </c>
      <c r="J9" s="56" t="s">
        <v>74</v>
      </c>
    </row>
    <row r="10" spans="1:10" ht="13.5" thickBot="1">
      <c r="A10" s="57" t="s">
        <v>75</v>
      </c>
      <c r="B10" s="58"/>
      <c r="C10" s="270" t="s">
        <v>76</v>
      </c>
      <c r="D10" s="271"/>
      <c r="E10" s="59" t="s">
        <v>76</v>
      </c>
      <c r="F10" s="59" t="s">
        <v>76</v>
      </c>
      <c r="G10" s="60" t="s">
        <v>77</v>
      </c>
      <c r="H10" s="61">
        <f>H11+H20+H25+H44+H49+H61+H58</f>
        <v>22279</v>
      </c>
      <c r="I10" s="62">
        <f>I11+I20+I25+I44+I49+I61</f>
        <v>0</v>
      </c>
      <c r="J10" s="63">
        <f>H10+I10</f>
        <v>22279</v>
      </c>
    </row>
    <row r="11" spans="1:11" s="72" customFormat="1" ht="15.75" thickBot="1">
      <c r="A11" s="64" t="s">
        <v>75</v>
      </c>
      <c r="B11" s="65"/>
      <c r="C11" s="272" t="s">
        <v>76</v>
      </c>
      <c r="D11" s="273"/>
      <c r="E11" s="66" t="s">
        <v>76</v>
      </c>
      <c r="F11" s="65" t="s">
        <v>76</v>
      </c>
      <c r="G11" s="67" t="s">
        <v>78</v>
      </c>
      <c r="H11" s="68">
        <v>3660</v>
      </c>
      <c r="I11" s="69">
        <v>0</v>
      </c>
      <c r="J11" s="70">
        <v>3660</v>
      </c>
      <c r="K11" s="71"/>
    </row>
    <row r="12" spans="1:10" ht="12.75" hidden="1">
      <c r="A12" s="73" t="s">
        <v>75</v>
      </c>
      <c r="B12" s="74"/>
      <c r="C12" s="75" t="s">
        <v>79</v>
      </c>
      <c r="D12" s="76" t="s">
        <v>80</v>
      </c>
      <c r="E12" s="77" t="s">
        <v>76</v>
      </c>
      <c r="F12" s="74" t="s">
        <v>76</v>
      </c>
      <c r="G12" s="78" t="s">
        <v>81</v>
      </c>
      <c r="H12" s="79">
        <v>0</v>
      </c>
      <c r="I12" s="80"/>
      <c r="J12" s="81"/>
    </row>
    <row r="13" spans="1:10" ht="12.75" hidden="1">
      <c r="A13" s="82"/>
      <c r="B13" s="83"/>
      <c r="C13" s="84"/>
      <c r="D13" s="85"/>
      <c r="E13" s="86" t="s">
        <v>82</v>
      </c>
      <c r="F13" s="83">
        <v>5331</v>
      </c>
      <c r="G13" s="87" t="s">
        <v>83</v>
      </c>
      <c r="H13" s="88">
        <v>0</v>
      </c>
      <c r="I13" s="89"/>
      <c r="J13" s="90"/>
    </row>
    <row r="14" spans="1:10" ht="12.75" hidden="1">
      <c r="A14" s="91" t="s">
        <v>75</v>
      </c>
      <c r="B14" s="92"/>
      <c r="C14" s="93" t="s">
        <v>84</v>
      </c>
      <c r="D14" s="94" t="s">
        <v>85</v>
      </c>
      <c r="E14" s="95" t="s">
        <v>76</v>
      </c>
      <c r="F14" s="92" t="s">
        <v>76</v>
      </c>
      <c r="G14" s="96" t="s">
        <v>86</v>
      </c>
      <c r="H14" s="97">
        <v>1020</v>
      </c>
      <c r="I14" s="98"/>
      <c r="J14" s="99"/>
    </row>
    <row r="15" spans="1:10" ht="12.75" hidden="1">
      <c r="A15" s="82"/>
      <c r="B15" s="83"/>
      <c r="C15" s="84"/>
      <c r="D15" s="85"/>
      <c r="E15" s="86" t="s">
        <v>82</v>
      </c>
      <c r="F15" s="83">
        <v>5321</v>
      </c>
      <c r="G15" s="87" t="s">
        <v>87</v>
      </c>
      <c r="H15" s="88">
        <v>1020</v>
      </c>
      <c r="I15" s="89"/>
      <c r="J15" s="90"/>
    </row>
    <row r="16" spans="1:10" ht="12.75" hidden="1">
      <c r="A16" s="91" t="s">
        <v>75</v>
      </c>
      <c r="B16" s="92"/>
      <c r="C16" s="93" t="s">
        <v>88</v>
      </c>
      <c r="D16" s="94" t="s">
        <v>89</v>
      </c>
      <c r="E16" s="95" t="s">
        <v>76</v>
      </c>
      <c r="F16" s="92" t="s">
        <v>76</v>
      </c>
      <c r="G16" s="96" t="s">
        <v>90</v>
      </c>
      <c r="H16" s="97">
        <v>1330</v>
      </c>
      <c r="I16" s="98"/>
      <c r="J16" s="99"/>
    </row>
    <row r="17" spans="1:10" ht="12.75" hidden="1">
      <c r="A17" s="82"/>
      <c r="B17" s="83"/>
      <c r="C17" s="84"/>
      <c r="D17" s="85"/>
      <c r="E17" s="86" t="s">
        <v>82</v>
      </c>
      <c r="F17" s="83">
        <v>5321</v>
      </c>
      <c r="G17" s="87" t="s">
        <v>87</v>
      </c>
      <c r="H17" s="88">
        <v>1330</v>
      </c>
      <c r="I17" s="89"/>
      <c r="J17" s="90"/>
    </row>
    <row r="18" spans="1:10" ht="12.75" hidden="1">
      <c r="A18" s="73" t="s">
        <v>75</v>
      </c>
      <c r="B18" s="74"/>
      <c r="C18" s="75" t="s">
        <v>91</v>
      </c>
      <c r="D18" s="76" t="s">
        <v>92</v>
      </c>
      <c r="E18" s="77" t="s">
        <v>76</v>
      </c>
      <c r="F18" s="74" t="s">
        <v>76</v>
      </c>
      <c r="G18" s="78" t="s">
        <v>93</v>
      </c>
      <c r="H18" s="79">
        <v>1310</v>
      </c>
      <c r="I18" s="80"/>
      <c r="J18" s="81"/>
    </row>
    <row r="19" spans="1:10" ht="13.5" hidden="1" thickBot="1">
      <c r="A19" s="100"/>
      <c r="B19" s="101"/>
      <c r="C19" s="102"/>
      <c r="D19" s="103"/>
      <c r="E19" s="104" t="s">
        <v>82</v>
      </c>
      <c r="F19" s="101">
        <v>5321</v>
      </c>
      <c r="G19" s="105" t="s">
        <v>87</v>
      </c>
      <c r="H19" s="106">
        <v>1310</v>
      </c>
      <c r="I19" s="107"/>
      <c r="J19" s="108"/>
    </row>
    <row r="20" spans="1:11" s="72" customFormat="1" ht="15.75" thickBot="1">
      <c r="A20" s="109" t="s">
        <v>75</v>
      </c>
      <c r="B20" s="110"/>
      <c r="C20" s="111" t="s">
        <v>76</v>
      </c>
      <c r="D20" s="112" t="s">
        <v>76</v>
      </c>
      <c r="E20" s="113" t="s">
        <v>76</v>
      </c>
      <c r="F20" s="110" t="s">
        <v>76</v>
      </c>
      <c r="G20" s="114" t="s">
        <v>94</v>
      </c>
      <c r="H20" s="115">
        <f>H21+H23</f>
        <v>1700</v>
      </c>
      <c r="I20" s="116">
        <v>0</v>
      </c>
      <c r="J20" s="117">
        <v>1700</v>
      </c>
      <c r="K20" s="71"/>
    </row>
    <row r="21" spans="1:10" ht="13.5" hidden="1" thickBot="1">
      <c r="A21" s="73" t="s">
        <v>75</v>
      </c>
      <c r="B21" s="74"/>
      <c r="C21" s="75" t="s">
        <v>95</v>
      </c>
      <c r="D21" s="76" t="s">
        <v>96</v>
      </c>
      <c r="E21" s="77" t="s">
        <v>76</v>
      </c>
      <c r="F21" s="74" t="s">
        <v>76</v>
      </c>
      <c r="G21" s="78" t="s">
        <v>97</v>
      </c>
      <c r="H21" s="79">
        <f>H22</f>
        <v>1200</v>
      </c>
      <c r="I21" s="80"/>
      <c r="J21" s="81"/>
    </row>
    <row r="22" spans="1:10" ht="13.5" hidden="1" thickBot="1">
      <c r="A22" s="118"/>
      <c r="B22" s="119"/>
      <c r="C22" s="120"/>
      <c r="D22" s="121"/>
      <c r="E22" s="122" t="s">
        <v>98</v>
      </c>
      <c r="F22" s="119">
        <v>5321</v>
      </c>
      <c r="G22" s="123" t="s">
        <v>87</v>
      </c>
      <c r="H22" s="124">
        <v>1200</v>
      </c>
      <c r="I22" s="125"/>
      <c r="J22" s="126"/>
    </row>
    <row r="23" spans="1:10" ht="13.5" hidden="1" thickBot="1">
      <c r="A23" s="127" t="s">
        <v>75</v>
      </c>
      <c r="B23" s="128"/>
      <c r="C23" s="129" t="s">
        <v>99</v>
      </c>
      <c r="D23" s="130" t="s">
        <v>100</v>
      </c>
      <c r="E23" s="131" t="s">
        <v>76</v>
      </c>
      <c r="F23" s="128" t="s">
        <v>76</v>
      </c>
      <c r="G23" s="132" t="s">
        <v>101</v>
      </c>
      <c r="H23" s="133">
        <f>H24</f>
        <v>500</v>
      </c>
      <c r="I23" s="134"/>
      <c r="J23" s="135"/>
    </row>
    <row r="24" spans="1:10" ht="13.5" hidden="1" thickBot="1">
      <c r="A24" s="100"/>
      <c r="B24" s="101"/>
      <c r="C24" s="102"/>
      <c r="D24" s="103"/>
      <c r="E24" s="104" t="s">
        <v>98</v>
      </c>
      <c r="F24" s="101">
        <v>5321</v>
      </c>
      <c r="G24" s="105" t="s">
        <v>87</v>
      </c>
      <c r="H24" s="106">
        <v>500</v>
      </c>
      <c r="I24" s="107"/>
      <c r="J24" s="108"/>
    </row>
    <row r="25" spans="1:11" s="72" customFormat="1" ht="15.75" thickBot="1">
      <c r="A25" s="64" t="s">
        <v>75</v>
      </c>
      <c r="B25" s="65"/>
      <c r="C25" s="136" t="s">
        <v>76</v>
      </c>
      <c r="D25" s="137" t="s">
        <v>76</v>
      </c>
      <c r="E25" s="66" t="s">
        <v>76</v>
      </c>
      <c r="F25" s="65" t="s">
        <v>76</v>
      </c>
      <c r="G25" s="67" t="s">
        <v>102</v>
      </c>
      <c r="H25" s="68">
        <v>13360</v>
      </c>
      <c r="I25" s="68">
        <f>I38</f>
        <v>0</v>
      </c>
      <c r="J25" s="70">
        <v>13325</v>
      </c>
      <c r="K25" s="71"/>
    </row>
    <row r="26" spans="1:10" ht="12.75">
      <c r="A26" s="138" t="s">
        <v>75</v>
      </c>
      <c r="B26" s="128"/>
      <c r="C26" s="129" t="s">
        <v>103</v>
      </c>
      <c r="D26" s="130" t="s">
        <v>104</v>
      </c>
      <c r="E26" s="131" t="s">
        <v>76</v>
      </c>
      <c r="F26" s="128" t="s">
        <v>76</v>
      </c>
      <c r="G26" s="139" t="s">
        <v>105</v>
      </c>
      <c r="H26" s="133">
        <f>H27</f>
        <v>150</v>
      </c>
      <c r="I26" s="134"/>
      <c r="J26" s="135">
        <v>150</v>
      </c>
    </row>
    <row r="27" spans="1:10" ht="13.5" thickBot="1">
      <c r="A27" s="109" t="s">
        <v>75</v>
      </c>
      <c r="B27" s="101"/>
      <c r="C27" s="102"/>
      <c r="D27" s="103"/>
      <c r="E27" s="104" t="s">
        <v>106</v>
      </c>
      <c r="F27" s="101">
        <v>5222</v>
      </c>
      <c r="G27" s="105" t="s">
        <v>107</v>
      </c>
      <c r="H27" s="106">
        <v>150</v>
      </c>
      <c r="I27" s="107"/>
      <c r="J27" s="108">
        <v>150</v>
      </c>
    </row>
    <row r="28" spans="1:13" ht="22.5">
      <c r="A28" s="138" t="s">
        <v>75</v>
      </c>
      <c r="B28" s="128"/>
      <c r="C28" s="129" t="s">
        <v>108</v>
      </c>
      <c r="D28" s="130" t="s">
        <v>109</v>
      </c>
      <c r="E28" s="131" t="s">
        <v>76</v>
      </c>
      <c r="F28" s="128" t="s">
        <v>76</v>
      </c>
      <c r="G28" s="139" t="s">
        <v>110</v>
      </c>
      <c r="H28" s="133">
        <f>H29</f>
        <v>3850</v>
      </c>
      <c r="I28" s="134">
        <v>0</v>
      </c>
      <c r="J28" s="135">
        <f>H28+I28</f>
        <v>3850</v>
      </c>
      <c r="L28" s="1"/>
      <c r="M28" t="s">
        <v>111</v>
      </c>
    </row>
    <row r="29" spans="1:10" ht="13.5" thickBot="1">
      <c r="A29" s="109" t="s">
        <v>75</v>
      </c>
      <c r="B29" s="101"/>
      <c r="C29" s="102"/>
      <c r="D29" s="103"/>
      <c r="E29" s="104" t="s">
        <v>112</v>
      </c>
      <c r="F29" s="101">
        <v>6341</v>
      </c>
      <c r="G29" s="105" t="s">
        <v>113</v>
      </c>
      <c r="H29" s="106">
        <v>3850</v>
      </c>
      <c r="I29" s="107">
        <v>0</v>
      </c>
      <c r="J29" s="108">
        <f>H29+I29</f>
        <v>3850</v>
      </c>
    </row>
    <row r="30" spans="1:10" ht="22.5">
      <c r="A30" s="138" t="s">
        <v>75</v>
      </c>
      <c r="B30" s="128"/>
      <c r="C30" s="129" t="s">
        <v>114</v>
      </c>
      <c r="D30" s="130" t="s">
        <v>104</v>
      </c>
      <c r="E30" s="131" t="s">
        <v>76</v>
      </c>
      <c r="F30" s="140" t="s">
        <v>76</v>
      </c>
      <c r="G30" s="139" t="s">
        <v>115</v>
      </c>
      <c r="H30" s="133">
        <v>100</v>
      </c>
      <c r="I30" s="134">
        <v>0</v>
      </c>
      <c r="J30" s="135">
        <f aca="true" t="shared" si="0" ref="J30:J37">H30+I30</f>
        <v>100</v>
      </c>
    </row>
    <row r="31" spans="1:10" ht="13.5" thickBot="1">
      <c r="A31" s="109" t="s">
        <v>75</v>
      </c>
      <c r="B31" s="101"/>
      <c r="C31" s="102"/>
      <c r="D31" s="103"/>
      <c r="E31" s="104" t="s">
        <v>116</v>
      </c>
      <c r="F31" s="101">
        <v>5213</v>
      </c>
      <c r="G31" s="105" t="s">
        <v>117</v>
      </c>
      <c r="H31" s="106">
        <v>100</v>
      </c>
      <c r="I31" s="107">
        <v>0</v>
      </c>
      <c r="J31" s="108">
        <f t="shared" si="0"/>
        <v>100</v>
      </c>
    </row>
    <row r="32" spans="1:10" ht="12.75">
      <c r="A32" s="138" t="s">
        <v>75</v>
      </c>
      <c r="B32" s="128"/>
      <c r="C32" s="129" t="s">
        <v>118</v>
      </c>
      <c r="D32" s="130" t="s">
        <v>104</v>
      </c>
      <c r="E32" s="131" t="s">
        <v>76</v>
      </c>
      <c r="F32" s="140" t="s">
        <v>76</v>
      </c>
      <c r="G32" s="139" t="s">
        <v>119</v>
      </c>
      <c r="H32" s="134">
        <f>H33</f>
        <v>700</v>
      </c>
      <c r="I32" s="134">
        <v>0</v>
      </c>
      <c r="J32" s="135">
        <f t="shared" si="0"/>
        <v>700</v>
      </c>
    </row>
    <row r="33" spans="1:10" ht="13.5" thickBot="1">
      <c r="A33" s="109" t="s">
        <v>75</v>
      </c>
      <c r="B33" s="101"/>
      <c r="C33" s="102"/>
      <c r="D33" s="103"/>
      <c r="E33" s="104" t="s">
        <v>112</v>
      </c>
      <c r="F33" s="141">
        <v>5221</v>
      </c>
      <c r="G33" s="105" t="s">
        <v>120</v>
      </c>
      <c r="H33" s="107">
        <v>700</v>
      </c>
      <c r="I33" s="107">
        <v>0</v>
      </c>
      <c r="J33" s="108">
        <f t="shared" si="0"/>
        <v>700</v>
      </c>
    </row>
    <row r="34" spans="1:10" ht="12.75">
      <c r="A34" s="138" t="s">
        <v>75</v>
      </c>
      <c r="B34" s="128"/>
      <c r="C34" s="129" t="s">
        <v>121</v>
      </c>
      <c r="D34" s="130" t="s">
        <v>100</v>
      </c>
      <c r="E34" s="131" t="s">
        <v>76</v>
      </c>
      <c r="F34" s="140" t="s">
        <v>76</v>
      </c>
      <c r="G34" s="139" t="s">
        <v>122</v>
      </c>
      <c r="H34" s="133">
        <v>250</v>
      </c>
      <c r="I34" s="134">
        <v>0</v>
      </c>
      <c r="J34" s="135">
        <f t="shared" si="0"/>
        <v>250</v>
      </c>
    </row>
    <row r="35" spans="1:16" s="40" customFormat="1" ht="13.5" thickBot="1">
      <c r="A35" s="109" t="s">
        <v>75</v>
      </c>
      <c r="B35" s="101"/>
      <c r="C35" s="102"/>
      <c r="D35" s="103"/>
      <c r="E35" s="104" t="s">
        <v>98</v>
      </c>
      <c r="F35" s="101">
        <v>6341</v>
      </c>
      <c r="G35" s="105" t="s">
        <v>113</v>
      </c>
      <c r="H35" s="106">
        <v>250</v>
      </c>
      <c r="I35" s="107">
        <v>0</v>
      </c>
      <c r="J35" s="108">
        <f t="shared" si="0"/>
        <v>250</v>
      </c>
      <c r="L35"/>
      <c r="M35"/>
      <c r="N35"/>
      <c r="O35"/>
      <c r="P35"/>
    </row>
    <row r="36" spans="1:16" s="40" customFormat="1" ht="12.75">
      <c r="A36" s="138" t="s">
        <v>75</v>
      </c>
      <c r="B36" s="142"/>
      <c r="C36" s="129" t="s">
        <v>123</v>
      </c>
      <c r="D36" s="130" t="s">
        <v>104</v>
      </c>
      <c r="E36" s="131" t="s">
        <v>76</v>
      </c>
      <c r="F36" s="140" t="s">
        <v>76</v>
      </c>
      <c r="G36" s="139" t="s">
        <v>124</v>
      </c>
      <c r="H36" s="134">
        <v>35</v>
      </c>
      <c r="I36" s="134">
        <v>0</v>
      </c>
      <c r="J36" s="135">
        <f t="shared" si="0"/>
        <v>35</v>
      </c>
      <c r="L36"/>
      <c r="M36"/>
      <c r="N36"/>
      <c r="O36"/>
      <c r="P36"/>
    </row>
    <row r="37" spans="1:16" s="40" customFormat="1" ht="13.5" thickBot="1">
      <c r="A37" s="109" t="s">
        <v>75</v>
      </c>
      <c r="B37" s="143"/>
      <c r="C37" s="144"/>
      <c r="D37" s="103"/>
      <c r="E37" s="104" t="s">
        <v>98</v>
      </c>
      <c r="F37" s="101">
        <v>5212</v>
      </c>
      <c r="G37" s="105" t="s">
        <v>125</v>
      </c>
      <c r="H37" s="107">
        <v>35</v>
      </c>
      <c r="I37" s="107">
        <v>0</v>
      </c>
      <c r="J37" s="108">
        <f t="shared" si="0"/>
        <v>35</v>
      </c>
      <c r="L37"/>
      <c r="M37"/>
      <c r="N37"/>
      <c r="O37"/>
      <c r="P37"/>
    </row>
    <row r="38" spans="1:16" s="40" customFormat="1" ht="12.75">
      <c r="A38" s="138" t="s">
        <v>75</v>
      </c>
      <c r="B38" s="142"/>
      <c r="C38" s="129" t="s">
        <v>126</v>
      </c>
      <c r="D38" s="130" t="s">
        <v>104</v>
      </c>
      <c r="E38" s="131" t="s">
        <v>76</v>
      </c>
      <c r="F38" s="140" t="s">
        <v>76</v>
      </c>
      <c r="G38" s="222" t="s">
        <v>127</v>
      </c>
      <c r="H38" s="223">
        <v>214.665</v>
      </c>
      <c r="I38" s="134">
        <v>0</v>
      </c>
      <c r="J38" s="224">
        <f aca="true" t="shared" si="1" ref="J38:J43">H38+I38</f>
        <v>214.665</v>
      </c>
      <c r="L38"/>
      <c r="M38"/>
      <c r="N38"/>
      <c r="O38"/>
      <c r="P38"/>
    </row>
    <row r="39" spans="1:16" s="40" customFormat="1" ht="13.5" thickBot="1">
      <c r="A39" s="109" t="s">
        <v>75</v>
      </c>
      <c r="B39" s="143"/>
      <c r="C39" s="144"/>
      <c r="D39" s="103"/>
      <c r="E39" s="104" t="s">
        <v>128</v>
      </c>
      <c r="F39" s="101">
        <v>5492</v>
      </c>
      <c r="G39" s="105" t="s">
        <v>129</v>
      </c>
      <c r="H39" s="225">
        <v>214.665</v>
      </c>
      <c r="I39" s="107">
        <v>0</v>
      </c>
      <c r="J39" s="226">
        <f t="shared" si="1"/>
        <v>214.665</v>
      </c>
      <c r="L39"/>
      <c r="M39"/>
      <c r="N39"/>
      <c r="O39"/>
      <c r="P39"/>
    </row>
    <row r="40" spans="1:16" s="227" customFormat="1" ht="12.75">
      <c r="A40" s="145" t="s">
        <v>75</v>
      </c>
      <c r="B40" s="255"/>
      <c r="C40" s="146" t="s">
        <v>211</v>
      </c>
      <c r="D40" s="147" t="s">
        <v>104</v>
      </c>
      <c r="E40" s="148"/>
      <c r="F40" s="255"/>
      <c r="G40" s="256" t="s">
        <v>209</v>
      </c>
      <c r="H40" s="257">
        <v>0</v>
      </c>
      <c r="I40" s="258">
        <v>100</v>
      </c>
      <c r="J40" s="149">
        <f t="shared" si="1"/>
        <v>100</v>
      </c>
      <c r="L40" s="228"/>
      <c r="M40" s="228"/>
      <c r="N40" s="228"/>
      <c r="O40" s="228"/>
      <c r="P40" s="228"/>
    </row>
    <row r="41" spans="1:16" s="40" customFormat="1" ht="13.5" thickBot="1">
      <c r="A41" s="150" t="s">
        <v>75</v>
      </c>
      <c r="B41" s="151"/>
      <c r="C41" s="152"/>
      <c r="D41" s="259"/>
      <c r="E41" s="260" t="s">
        <v>212</v>
      </c>
      <c r="F41" s="151">
        <v>5339</v>
      </c>
      <c r="G41" s="261" t="s">
        <v>213</v>
      </c>
      <c r="H41" s="262">
        <v>0</v>
      </c>
      <c r="I41" s="263">
        <v>100</v>
      </c>
      <c r="J41" s="157">
        <f t="shared" si="1"/>
        <v>100</v>
      </c>
      <c r="L41"/>
      <c r="M41"/>
      <c r="N41"/>
      <c r="O41"/>
      <c r="P41"/>
    </row>
    <row r="42" spans="1:16" s="227" customFormat="1" ht="12.75">
      <c r="A42" s="145" t="s">
        <v>75</v>
      </c>
      <c r="B42" s="255"/>
      <c r="C42" s="146" t="s">
        <v>214</v>
      </c>
      <c r="D42" s="147" t="s">
        <v>104</v>
      </c>
      <c r="E42" s="148"/>
      <c r="F42" s="255"/>
      <c r="G42" s="256" t="s">
        <v>210</v>
      </c>
      <c r="H42" s="257">
        <v>0</v>
      </c>
      <c r="I42" s="258">
        <v>100</v>
      </c>
      <c r="J42" s="149">
        <f t="shared" si="1"/>
        <v>100</v>
      </c>
      <c r="L42" s="228"/>
      <c r="M42" s="228"/>
      <c r="N42" s="228"/>
      <c r="O42" s="228"/>
      <c r="P42" s="228"/>
    </row>
    <row r="43" spans="1:16" s="40" customFormat="1" ht="13.5" thickBot="1">
      <c r="A43" s="150" t="s">
        <v>75</v>
      </c>
      <c r="B43" s="151"/>
      <c r="C43" s="152"/>
      <c r="D43" s="259"/>
      <c r="E43" s="260" t="s">
        <v>112</v>
      </c>
      <c r="F43" s="151">
        <v>5212</v>
      </c>
      <c r="G43" s="261" t="s">
        <v>216</v>
      </c>
      <c r="H43" s="262">
        <v>0</v>
      </c>
      <c r="I43" s="263">
        <v>100</v>
      </c>
      <c r="J43" s="157">
        <f t="shared" si="1"/>
        <v>100</v>
      </c>
      <c r="L43"/>
      <c r="M43"/>
      <c r="N43"/>
      <c r="O43"/>
      <c r="P43"/>
    </row>
    <row r="44" spans="1:16" s="40" customFormat="1" ht="13.5" thickBot="1">
      <c r="A44" s="64" t="s">
        <v>75</v>
      </c>
      <c r="B44" s="143"/>
      <c r="C44" s="136" t="s">
        <v>76</v>
      </c>
      <c r="D44" s="137" t="s">
        <v>76</v>
      </c>
      <c r="E44" s="66" t="s">
        <v>76</v>
      </c>
      <c r="F44" s="65" t="s">
        <v>76</v>
      </c>
      <c r="G44" s="67" t="s">
        <v>130</v>
      </c>
      <c r="H44" s="68">
        <f>H45+H47</f>
        <v>100</v>
      </c>
      <c r="I44" s="68">
        <f>I45+I47</f>
        <v>0</v>
      </c>
      <c r="J44" s="158">
        <f>J45+J47</f>
        <v>200</v>
      </c>
      <c r="L44"/>
      <c r="M44"/>
      <c r="N44"/>
      <c r="O44"/>
      <c r="P44"/>
    </row>
    <row r="45" spans="1:16" s="40" customFormat="1" ht="34.5" hidden="1" thickBot="1">
      <c r="A45" s="159" t="s">
        <v>75</v>
      </c>
      <c r="B45" s="160"/>
      <c r="C45" s="129" t="s">
        <v>131</v>
      </c>
      <c r="D45" s="130" t="s">
        <v>104</v>
      </c>
      <c r="E45" s="131" t="s">
        <v>76</v>
      </c>
      <c r="F45" s="128" t="s">
        <v>76</v>
      </c>
      <c r="G45" s="139" t="s">
        <v>132</v>
      </c>
      <c r="H45" s="133">
        <v>100</v>
      </c>
      <c r="I45" s="133">
        <v>0</v>
      </c>
      <c r="J45" s="161">
        <v>100</v>
      </c>
      <c r="L45"/>
      <c r="M45"/>
      <c r="N45"/>
      <c r="O45"/>
      <c r="P45"/>
    </row>
    <row r="46" spans="1:16" s="40" customFormat="1" ht="13.5" hidden="1" thickBot="1">
      <c r="A46" s="162" t="s">
        <v>75</v>
      </c>
      <c r="B46" s="163"/>
      <c r="C46" s="84"/>
      <c r="D46" s="85"/>
      <c r="E46" s="86" t="s">
        <v>112</v>
      </c>
      <c r="F46" s="83">
        <v>5321</v>
      </c>
      <c r="G46" s="87" t="s">
        <v>133</v>
      </c>
      <c r="H46" s="88">
        <v>100</v>
      </c>
      <c r="I46" s="88">
        <v>0</v>
      </c>
      <c r="J46" s="164">
        <v>100</v>
      </c>
      <c r="L46"/>
      <c r="M46"/>
      <c r="N46"/>
      <c r="O46"/>
      <c r="P46"/>
    </row>
    <row r="47" spans="1:16" s="40" customFormat="1" ht="13.5" hidden="1" thickBot="1">
      <c r="A47" s="162" t="s">
        <v>75</v>
      </c>
      <c r="B47" s="165"/>
      <c r="C47" s="75" t="s">
        <v>134</v>
      </c>
      <c r="D47" s="76" t="s">
        <v>135</v>
      </c>
      <c r="E47" s="77" t="s">
        <v>76</v>
      </c>
      <c r="F47" s="74" t="s">
        <v>76</v>
      </c>
      <c r="G47" s="78" t="s">
        <v>136</v>
      </c>
      <c r="H47" s="79">
        <v>0</v>
      </c>
      <c r="I47" s="79">
        <v>0</v>
      </c>
      <c r="J47" s="164">
        <v>100</v>
      </c>
      <c r="L47"/>
      <c r="M47"/>
      <c r="N47"/>
      <c r="O47"/>
      <c r="P47"/>
    </row>
    <row r="48" spans="1:16" s="40" customFormat="1" ht="13.5" hidden="1" thickBot="1">
      <c r="A48" s="166" t="s">
        <v>75</v>
      </c>
      <c r="B48" s="143"/>
      <c r="C48" s="102"/>
      <c r="D48" s="103"/>
      <c r="E48" s="104" t="s">
        <v>112</v>
      </c>
      <c r="F48" s="101">
        <v>5321</v>
      </c>
      <c r="G48" s="105" t="s">
        <v>133</v>
      </c>
      <c r="H48" s="106">
        <v>0</v>
      </c>
      <c r="I48" s="106">
        <v>0</v>
      </c>
      <c r="J48" s="167">
        <v>100</v>
      </c>
      <c r="L48"/>
      <c r="M48"/>
      <c r="N48"/>
      <c r="O48"/>
      <c r="P48"/>
    </row>
    <row r="49" spans="1:16" s="40" customFormat="1" ht="13.5" thickBot="1">
      <c r="A49" s="64" t="s">
        <v>75</v>
      </c>
      <c r="B49" s="143"/>
      <c r="C49" s="136" t="s">
        <v>76</v>
      </c>
      <c r="D49" s="137" t="s">
        <v>76</v>
      </c>
      <c r="E49" s="66" t="s">
        <v>76</v>
      </c>
      <c r="F49" s="65" t="s">
        <v>76</v>
      </c>
      <c r="G49" s="67" t="s">
        <v>137</v>
      </c>
      <c r="H49" s="68">
        <v>500</v>
      </c>
      <c r="I49" s="68">
        <v>0</v>
      </c>
      <c r="J49" s="158">
        <f>J50+J52+J54</f>
        <v>200</v>
      </c>
      <c r="L49"/>
      <c r="M49"/>
      <c r="N49"/>
      <c r="O49"/>
      <c r="P49"/>
    </row>
    <row r="50" spans="1:16" s="40" customFormat="1" ht="12.75">
      <c r="A50" s="240" t="s">
        <v>75</v>
      </c>
      <c r="B50" s="241"/>
      <c r="C50" s="231" t="s">
        <v>138</v>
      </c>
      <c r="D50" s="232" t="s">
        <v>104</v>
      </c>
      <c r="E50" s="233" t="s">
        <v>76</v>
      </c>
      <c r="F50" s="242" t="s">
        <v>76</v>
      </c>
      <c r="G50" s="243" t="s">
        <v>139</v>
      </c>
      <c r="H50" s="234">
        <v>300</v>
      </c>
      <c r="I50" s="234">
        <v>-300</v>
      </c>
      <c r="J50" s="244">
        <v>0</v>
      </c>
      <c r="L50"/>
      <c r="M50"/>
      <c r="N50"/>
      <c r="O50"/>
      <c r="P50"/>
    </row>
    <row r="51" spans="1:16" s="40" customFormat="1" ht="12.75">
      <c r="A51" s="245" t="s">
        <v>75</v>
      </c>
      <c r="B51" s="246"/>
      <c r="C51" s="247"/>
      <c r="D51" s="248"/>
      <c r="E51" s="249" t="s">
        <v>128</v>
      </c>
      <c r="F51" s="250">
        <v>5321</v>
      </c>
      <c r="G51" s="251" t="s">
        <v>133</v>
      </c>
      <c r="H51" s="252">
        <v>300</v>
      </c>
      <c r="I51" s="252">
        <v>-300</v>
      </c>
      <c r="J51" s="244">
        <v>0</v>
      </c>
      <c r="L51"/>
      <c r="M51"/>
      <c r="N51"/>
      <c r="O51"/>
      <c r="P51"/>
    </row>
    <row r="52" spans="1:16" s="40" customFormat="1" ht="12.75">
      <c r="A52" s="162" t="s">
        <v>75</v>
      </c>
      <c r="B52" s="165"/>
      <c r="C52" s="75" t="s">
        <v>138</v>
      </c>
      <c r="D52" s="76" t="s">
        <v>140</v>
      </c>
      <c r="E52" s="77" t="s">
        <v>76</v>
      </c>
      <c r="F52" s="74" t="s">
        <v>76</v>
      </c>
      <c r="G52" s="78" t="s">
        <v>141</v>
      </c>
      <c r="H52" s="79">
        <v>100</v>
      </c>
      <c r="I52" s="79">
        <v>0</v>
      </c>
      <c r="J52" s="168">
        <v>100</v>
      </c>
      <c r="L52"/>
      <c r="M52"/>
      <c r="N52"/>
      <c r="O52"/>
      <c r="P52"/>
    </row>
    <row r="53" spans="1:16" s="40" customFormat="1" ht="12.75">
      <c r="A53" s="162" t="s">
        <v>75</v>
      </c>
      <c r="B53" s="165"/>
      <c r="C53" s="84"/>
      <c r="D53" s="85"/>
      <c r="E53" s="86" t="s">
        <v>128</v>
      </c>
      <c r="F53" s="83">
        <v>5321</v>
      </c>
      <c r="G53" s="87" t="s">
        <v>133</v>
      </c>
      <c r="H53" s="88">
        <v>100</v>
      </c>
      <c r="I53" s="88">
        <v>0</v>
      </c>
      <c r="J53" s="169">
        <v>100</v>
      </c>
      <c r="L53"/>
      <c r="M53"/>
      <c r="N53"/>
      <c r="O53"/>
      <c r="P53"/>
    </row>
    <row r="54" spans="1:16" s="40" customFormat="1" ht="12.75">
      <c r="A54" s="162" t="s">
        <v>75</v>
      </c>
      <c r="B54" s="165"/>
      <c r="C54" s="75" t="s">
        <v>138</v>
      </c>
      <c r="D54" s="76" t="s">
        <v>142</v>
      </c>
      <c r="E54" s="77" t="s">
        <v>76</v>
      </c>
      <c r="F54" s="74" t="s">
        <v>76</v>
      </c>
      <c r="G54" s="78" t="s">
        <v>143</v>
      </c>
      <c r="H54" s="79">
        <v>100</v>
      </c>
      <c r="I54" s="79">
        <v>0</v>
      </c>
      <c r="J54" s="168">
        <v>100</v>
      </c>
      <c r="L54"/>
      <c r="M54"/>
      <c r="N54"/>
      <c r="O54"/>
      <c r="P54"/>
    </row>
    <row r="55" spans="1:16" s="40" customFormat="1" ht="12.75">
      <c r="A55" s="82" t="s">
        <v>75</v>
      </c>
      <c r="B55" s="83"/>
      <c r="C55" s="84"/>
      <c r="D55" s="85"/>
      <c r="E55" s="86" t="s">
        <v>128</v>
      </c>
      <c r="F55" s="83">
        <v>5321</v>
      </c>
      <c r="G55" s="87" t="s">
        <v>133</v>
      </c>
      <c r="H55" s="88">
        <v>100</v>
      </c>
      <c r="I55" s="88">
        <v>0</v>
      </c>
      <c r="J55" s="169">
        <v>100</v>
      </c>
      <c r="L55"/>
      <c r="M55"/>
      <c r="N55"/>
      <c r="O55"/>
      <c r="P55"/>
    </row>
    <row r="56" spans="1:16" s="227" customFormat="1" ht="12.75">
      <c r="A56" s="229" t="s">
        <v>75</v>
      </c>
      <c r="B56" s="230"/>
      <c r="C56" s="231" t="s">
        <v>215</v>
      </c>
      <c r="D56" s="232" t="s">
        <v>140</v>
      </c>
      <c r="E56" s="233" t="s">
        <v>76</v>
      </c>
      <c r="F56" s="253" t="s">
        <v>76</v>
      </c>
      <c r="G56" s="254" t="s">
        <v>208</v>
      </c>
      <c r="H56" s="234">
        <v>0</v>
      </c>
      <c r="I56" s="234">
        <v>100</v>
      </c>
      <c r="J56" s="235">
        <v>100</v>
      </c>
      <c r="L56" s="228"/>
      <c r="M56" s="228"/>
      <c r="N56" s="228"/>
      <c r="O56" s="228"/>
      <c r="P56" s="228"/>
    </row>
    <row r="57" spans="1:16" s="40" customFormat="1" ht="13.5" thickBot="1">
      <c r="A57" s="236" t="s">
        <v>75</v>
      </c>
      <c r="B57" s="151"/>
      <c r="C57" s="237"/>
      <c r="D57" s="153"/>
      <c r="E57" s="154" t="s">
        <v>128</v>
      </c>
      <c r="F57" s="155">
        <v>5321</v>
      </c>
      <c r="G57" s="156" t="s">
        <v>133</v>
      </c>
      <c r="H57" s="238">
        <v>0</v>
      </c>
      <c r="I57" s="238">
        <v>100</v>
      </c>
      <c r="J57" s="239">
        <v>100</v>
      </c>
      <c r="L57"/>
      <c r="M57"/>
      <c r="N57"/>
      <c r="O57"/>
      <c r="P57"/>
    </row>
    <row r="58" spans="1:16" s="40" customFormat="1" ht="13.5" thickBot="1">
      <c r="A58" s="64" t="s">
        <v>75</v>
      </c>
      <c r="B58" s="143"/>
      <c r="C58" s="136" t="s">
        <v>76</v>
      </c>
      <c r="D58" s="137" t="s">
        <v>76</v>
      </c>
      <c r="E58" s="66" t="s">
        <v>76</v>
      </c>
      <c r="F58" s="65" t="s">
        <v>76</v>
      </c>
      <c r="G58" s="67" t="s">
        <v>144</v>
      </c>
      <c r="H58" s="68">
        <v>50</v>
      </c>
      <c r="I58" s="68">
        <v>0</v>
      </c>
      <c r="J58" s="158">
        <v>50</v>
      </c>
      <c r="L58"/>
      <c r="M58"/>
      <c r="N58"/>
      <c r="O58"/>
      <c r="P58"/>
    </row>
    <row r="59" spans="1:16" s="40" customFormat="1" ht="13.5" hidden="1" thickBot="1">
      <c r="A59" s="162" t="s">
        <v>75</v>
      </c>
      <c r="B59" s="165"/>
      <c r="C59" s="75" t="s">
        <v>145</v>
      </c>
      <c r="D59" s="76" t="s">
        <v>104</v>
      </c>
      <c r="E59" s="77" t="s">
        <v>76</v>
      </c>
      <c r="F59" s="74" t="s">
        <v>76</v>
      </c>
      <c r="G59" s="78" t="s">
        <v>146</v>
      </c>
      <c r="H59" s="79">
        <v>50</v>
      </c>
      <c r="I59" s="79">
        <v>0</v>
      </c>
      <c r="J59" s="168">
        <v>50</v>
      </c>
      <c r="L59"/>
      <c r="M59"/>
      <c r="N59"/>
      <c r="O59"/>
      <c r="P59"/>
    </row>
    <row r="60" spans="1:16" s="40" customFormat="1" ht="13.5" hidden="1" thickBot="1">
      <c r="A60" s="166" t="s">
        <v>75</v>
      </c>
      <c r="B60" s="143"/>
      <c r="C60" s="102"/>
      <c r="D60" s="103"/>
      <c r="E60" s="104" t="s">
        <v>112</v>
      </c>
      <c r="F60" s="101">
        <v>5213</v>
      </c>
      <c r="G60" s="105" t="s">
        <v>117</v>
      </c>
      <c r="H60" s="106">
        <v>50</v>
      </c>
      <c r="I60" s="106">
        <v>0</v>
      </c>
      <c r="J60" s="170">
        <v>50</v>
      </c>
      <c r="L60"/>
      <c r="M60"/>
      <c r="N60"/>
      <c r="O60"/>
      <c r="P60"/>
    </row>
    <row r="61" spans="1:10" ht="13.5" thickBot="1">
      <c r="A61" s="171" t="s">
        <v>147</v>
      </c>
      <c r="B61" s="172"/>
      <c r="C61" s="173" t="s">
        <v>76</v>
      </c>
      <c r="D61" s="174" t="s">
        <v>76</v>
      </c>
      <c r="E61" s="175" t="s">
        <v>76</v>
      </c>
      <c r="F61" s="175" t="s">
        <v>76</v>
      </c>
      <c r="G61" s="176" t="s">
        <v>148</v>
      </c>
      <c r="H61" s="177">
        <f>SUM(H62+H64+H66+H68+H70+H72+H74+H76+H78+H80+H82+H84+H86+H88+H90+H92+H94+H96+H98+H100+H102+H104+H106)+H108+H110</f>
        <v>2909</v>
      </c>
      <c r="I61" s="177">
        <f>SUM(I62+I64+I66+I68+I70+I72+I74+I76+I78+I80+I82+I84+I86+I88+I90+I92+I94+I96+I98+I100+I102+I104+I106)+I108+I110</f>
        <v>0</v>
      </c>
      <c r="J61" s="178">
        <f>H61+I61</f>
        <v>2909</v>
      </c>
    </row>
    <row r="62" spans="1:11" ht="12.75" hidden="1">
      <c r="A62" s="179" t="s">
        <v>147</v>
      </c>
      <c r="B62" s="180">
        <v>34053</v>
      </c>
      <c r="C62" s="181" t="s">
        <v>149</v>
      </c>
      <c r="D62" s="182" t="s">
        <v>80</v>
      </c>
      <c r="E62" s="183" t="s">
        <v>76</v>
      </c>
      <c r="F62" s="183" t="s">
        <v>76</v>
      </c>
      <c r="G62" s="184" t="s">
        <v>150</v>
      </c>
      <c r="H62" s="185">
        <v>10</v>
      </c>
      <c r="I62" s="185">
        <v>0</v>
      </c>
      <c r="J62" s="186">
        <f aca="true" t="shared" si="2" ref="J62:J111">H62+I62</f>
        <v>10</v>
      </c>
      <c r="K62"/>
    </row>
    <row r="63" spans="1:11" ht="12.75" hidden="1">
      <c r="A63" s="187"/>
      <c r="B63" s="188"/>
      <c r="C63" s="189"/>
      <c r="D63" s="190"/>
      <c r="E63" s="191">
        <v>3314</v>
      </c>
      <c r="F63" s="192">
        <v>5336</v>
      </c>
      <c r="G63" s="193" t="s">
        <v>151</v>
      </c>
      <c r="H63" s="194">
        <v>10</v>
      </c>
      <c r="I63" s="194">
        <v>0</v>
      </c>
      <c r="J63" s="195">
        <f t="shared" si="2"/>
        <v>10</v>
      </c>
      <c r="K63"/>
    </row>
    <row r="64" spans="1:11" ht="12.75" hidden="1">
      <c r="A64" s="179" t="s">
        <v>147</v>
      </c>
      <c r="B64" s="180">
        <v>34070</v>
      </c>
      <c r="C64" s="181" t="s">
        <v>152</v>
      </c>
      <c r="D64" s="182" t="s">
        <v>80</v>
      </c>
      <c r="E64" s="183" t="s">
        <v>76</v>
      </c>
      <c r="F64" s="183" t="s">
        <v>76</v>
      </c>
      <c r="G64" s="184" t="s">
        <v>153</v>
      </c>
      <c r="H64" s="185">
        <v>10</v>
      </c>
      <c r="I64" s="185">
        <v>0</v>
      </c>
      <c r="J64" s="186">
        <f t="shared" si="2"/>
        <v>10</v>
      </c>
      <c r="K64"/>
    </row>
    <row r="65" spans="1:11" ht="12.75" hidden="1">
      <c r="A65" s="187"/>
      <c r="B65" s="188"/>
      <c r="C65" s="189"/>
      <c r="D65" s="190"/>
      <c r="E65" s="191">
        <v>3314</v>
      </c>
      <c r="F65" s="192">
        <v>5336</v>
      </c>
      <c r="G65" s="193" t="s">
        <v>151</v>
      </c>
      <c r="H65" s="194">
        <v>10</v>
      </c>
      <c r="I65" s="194">
        <v>0</v>
      </c>
      <c r="J65" s="195">
        <f t="shared" si="2"/>
        <v>10</v>
      </c>
      <c r="K65"/>
    </row>
    <row r="66" spans="1:11" ht="12.75" hidden="1">
      <c r="A66" s="179" t="s">
        <v>147</v>
      </c>
      <c r="B66" s="180">
        <v>34053</v>
      </c>
      <c r="C66" s="181" t="s">
        <v>154</v>
      </c>
      <c r="D66" s="182" t="s">
        <v>80</v>
      </c>
      <c r="E66" s="183" t="s">
        <v>76</v>
      </c>
      <c r="F66" s="183" t="s">
        <v>76</v>
      </c>
      <c r="G66" s="184" t="s">
        <v>155</v>
      </c>
      <c r="H66" s="185">
        <v>28</v>
      </c>
      <c r="I66" s="185">
        <v>0</v>
      </c>
      <c r="J66" s="186">
        <f t="shared" si="2"/>
        <v>28</v>
      </c>
      <c r="K66"/>
    </row>
    <row r="67" spans="1:11" ht="12.75" hidden="1">
      <c r="A67" s="187"/>
      <c r="B67" s="188"/>
      <c r="C67" s="189"/>
      <c r="D67" s="190"/>
      <c r="E67" s="191">
        <v>3314</v>
      </c>
      <c r="F67" s="192">
        <v>5336</v>
      </c>
      <c r="G67" s="193" t="s">
        <v>151</v>
      </c>
      <c r="H67" s="194">
        <v>28</v>
      </c>
      <c r="I67" s="194">
        <v>0</v>
      </c>
      <c r="J67" s="195">
        <f t="shared" si="2"/>
        <v>28</v>
      </c>
      <c r="K67"/>
    </row>
    <row r="68" spans="1:11" ht="12.75" hidden="1">
      <c r="A68" s="179" t="s">
        <v>147</v>
      </c>
      <c r="B68" s="180">
        <v>34070</v>
      </c>
      <c r="C68" s="181" t="s">
        <v>156</v>
      </c>
      <c r="D68" s="182" t="s">
        <v>80</v>
      </c>
      <c r="E68" s="183" t="s">
        <v>76</v>
      </c>
      <c r="F68" s="183" t="s">
        <v>76</v>
      </c>
      <c r="G68" s="184" t="s">
        <v>157</v>
      </c>
      <c r="H68" s="185">
        <v>30</v>
      </c>
      <c r="I68" s="185">
        <v>0</v>
      </c>
      <c r="J68" s="186">
        <f t="shared" si="2"/>
        <v>30</v>
      </c>
      <c r="K68"/>
    </row>
    <row r="69" spans="1:11" ht="12.75" hidden="1">
      <c r="A69" s="187"/>
      <c r="B69" s="188"/>
      <c r="C69" s="189"/>
      <c r="D69" s="190"/>
      <c r="E69" s="191">
        <v>3314</v>
      </c>
      <c r="F69" s="192">
        <v>5336</v>
      </c>
      <c r="G69" s="193" t="s">
        <v>151</v>
      </c>
      <c r="H69" s="194">
        <v>30</v>
      </c>
      <c r="I69" s="194">
        <v>0</v>
      </c>
      <c r="J69" s="195">
        <f t="shared" si="2"/>
        <v>30</v>
      </c>
      <c r="K69"/>
    </row>
    <row r="70" spans="1:11" ht="12.75" hidden="1">
      <c r="A70" s="179" t="s">
        <v>147</v>
      </c>
      <c r="B70" s="180">
        <v>34053</v>
      </c>
      <c r="C70" s="181" t="s">
        <v>158</v>
      </c>
      <c r="D70" s="182" t="s">
        <v>80</v>
      </c>
      <c r="E70" s="183" t="s">
        <v>76</v>
      </c>
      <c r="F70" s="183" t="s">
        <v>76</v>
      </c>
      <c r="G70" s="184" t="s">
        <v>159</v>
      </c>
      <c r="H70" s="185">
        <v>38</v>
      </c>
      <c r="I70" s="185">
        <v>0</v>
      </c>
      <c r="J70" s="186">
        <f t="shared" si="2"/>
        <v>38</v>
      </c>
      <c r="K70"/>
    </row>
    <row r="71" spans="1:11" ht="12.75" hidden="1">
      <c r="A71" s="187"/>
      <c r="B71" s="188"/>
      <c r="C71" s="189"/>
      <c r="D71" s="190"/>
      <c r="E71" s="191">
        <v>3314</v>
      </c>
      <c r="F71" s="192">
        <v>5336</v>
      </c>
      <c r="G71" s="193" t="s">
        <v>151</v>
      </c>
      <c r="H71" s="194">
        <v>38</v>
      </c>
      <c r="I71" s="194">
        <v>0</v>
      </c>
      <c r="J71" s="195">
        <f t="shared" si="2"/>
        <v>38</v>
      </c>
      <c r="K71"/>
    </row>
    <row r="72" spans="1:11" ht="12.75" hidden="1">
      <c r="A72" s="179" t="s">
        <v>147</v>
      </c>
      <c r="B72" s="180">
        <v>34053</v>
      </c>
      <c r="C72" s="181" t="s">
        <v>160</v>
      </c>
      <c r="D72" s="182" t="s">
        <v>80</v>
      </c>
      <c r="E72" s="183" t="s">
        <v>161</v>
      </c>
      <c r="F72" s="183" t="s">
        <v>76</v>
      </c>
      <c r="G72" s="184" t="s">
        <v>162</v>
      </c>
      <c r="H72" s="185">
        <v>70</v>
      </c>
      <c r="I72" s="185">
        <v>0</v>
      </c>
      <c r="J72" s="186">
        <f t="shared" si="2"/>
        <v>70</v>
      </c>
      <c r="K72"/>
    </row>
    <row r="73" spans="1:11" ht="12.75" hidden="1">
      <c r="A73" s="187"/>
      <c r="B73" s="188"/>
      <c r="C73" s="189"/>
      <c r="D73" s="190"/>
      <c r="E73" s="191">
        <v>3314</v>
      </c>
      <c r="F73" s="192">
        <v>5336</v>
      </c>
      <c r="G73" s="193" t="s">
        <v>151</v>
      </c>
      <c r="H73" s="194">
        <v>70</v>
      </c>
      <c r="I73" s="194">
        <v>0</v>
      </c>
      <c r="J73" s="195">
        <f t="shared" si="2"/>
        <v>70</v>
      </c>
      <c r="K73"/>
    </row>
    <row r="74" spans="1:11" ht="12.75" hidden="1">
      <c r="A74" s="179" t="s">
        <v>147</v>
      </c>
      <c r="B74" s="180">
        <v>34053</v>
      </c>
      <c r="C74" s="181" t="s">
        <v>163</v>
      </c>
      <c r="D74" s="182" t="s">
        <v>80</v>
      </c>
      <c r="E74" s="183" t="s">
        <v>161</v>
      </c>
      <c r="F74" s="183" t="s">
        <v>76</v>
      </c>
      <c r="G74" s="184" t="s">
        <v>164</v>
      </c>
      <c r="H74" s="185">
        <v>94</v>
      </c>
      <c r="I74" s="185">
        <v>0</v>
      </c>
      <c r="J74" s="186">
        <f t="shared" si="2"/>
        <v>94</v>
      </c>
      <c r="K74"/>
    </row>
    <row r="75" spans="1:11" ht="12.75" hidden="1">
      <c r="A75" s="187"/>
      <c r="B75" s="188"/>
      <c r="C75" s="189"/>
      <c r="D75" s="190"/>
      <c r="E75" s="191">
        <v>3314</v>
      </c>
      <c r="F75" s="192">
        <v>5336</v>
      </c>
      <c r="G75" s="193" t="s">
        <v>151</v>
      </c>
      <c r="H75" s="194">
        <v>94</v>
      </c>
      <c r="I75" s="194">
        <v>0</v>
      </c>
      <c r="J75" s="195">
        <f t="shared" si="2"/>
        <v>94</v>
      </c>
      <c r="K75"/>
    </row>
    <row r="76" spans="1:11" ht="12.75" hidden="1">
      <c r="A76" s="179" t="s">
        <v>147</v>
      </c>
      <c r="B76" s="180">
        <v>34053</v>
      </c>
      <c r="C76" s="181" t="s">
        <v>165</v>
      </c>
      <c r="D76" s="182" t="s">
        <v>166</v>
      </c>
      <c r="E76" s="183" t="s">
        <v>76</v>
      </c>
      <c r="F76" s="183" t="s">
        <v>76</v>
      </c>
      <c r="G76" s="184" t="s">
        <v>167</v>
      </c>
      <c r="H76" s="185">
        <v>55</v>
      </c>
      <c r="I76" s="185">
        <v>0</v>
      </c>
      <c r="J76" s="186">
        <f t="shared" si="2"/>
        <v>55</v>
      </c>
      <c r="K76"/>
    </row>
    <row r="77" spans="1:11" ht="12.75" hidden="1">
      <c r="A77" s="187"/>
      <c r="B77" s="188"/>
      <c r="C77" s="189"/>
      <c r="D77" s="190"/>
      <c r="E77" s="191">
        <v>3315</v>
      </c>
      <c r="F77" s="192">
        <v>5336</v>
      </c>
      <c r="G77" s="193" t="s">
        <v>151</v>
      </c>
      <c r="H77" s="194">
        <v>55</v>
      </c>
      <c r="I77" s="194">
        <v>0</v>
      </c>
      <c r="J77" s="195">
        <f t="shared" si="2"/>
        <v>55</v>
      </c>
      <c r="K77"/>
    </row>
    <row r="78" spans="1:11" ht="12.75" hidden="1">
      <c r="A78" s="179" t="s">
        <v>147</v>
      </c>
      <c r="B78" s="180">
        <v>34053</v>
      </c>
      <c r="C78" s="181" t="s">
        <v>168</v>
      </c>
      <c r="D78" s="182" t="s">
        <v>166</v>
      </c>
      <c r="E78" s="183" t="s">
        <v>76</v>
      </c>
      <c r="F78" s="183" t="s">
        <v>76</v>
      </c>
      <c r="G78" s="184" t="s">
        <v>169</v>
      </c>
      <c r="H78" s="185">
        <v>82</v>
      </c>
      <c r="I78" s="185">
        <v>0</v>
      </c>
      <c r="J78" s="186">
        <f t="shared" si="2"/>
        <v>82</v>
      </c>
      <c r="K78"/>
    </row>
    <row r="79" spans="1:11" ht="13.5" hidden="1" thickBot="1">
      <c r="A79" s="196"/>
      <c r="B79" s="197"/>
      <c r="C79" s="198" t="s">
        <v>170</v>
      </c>
      <c r="D79" s="199"/>
      <c r="E79" s="200">
        <v>3315</v>
      </c>
      <c r="F79" s="201">
        <v>5336</v>
      </c>
      <c r="G79" s="202" t="s">
        <v>151</v>
      </c>
      <c r="H79" s="203">
        <v>82</v>
      </c>
      <c r="I79" s="194">
        <v>0</v>
      </c>
      <c r="J79" s="204">
        <f t="shared" si="2"/>
        <v>82</v>
      </c>
      <c r="K79"/>
    </row>
    <row r="80" spans="1:11" ht="12.75" hidden="1">
      <c r="A80" s="205" t="s">
        <v>147</v>
      </c>
      <c r="B80" s="206">
        <v>34013</v>
      </c>
      <c r="C80" s="181" t="s">
        <v>171</v>
      </c>
      <c r="D80" s="182" t="s">
        <v>166</v>
      </c>
      <c r="E80" s="207" t="s">
        <v>76</v>
      </c>
      <c r="F80" s="207" t="s">
        <v>76</v>
      </c>
      <c r="G80" s="208" t="s">
        <v>172</v>
      </c>
      <c r="H80" s="209">
        <v>94</v>
      </c>
      <c r="I80" s="185">
        <v>0</v>
      </c>
      <c r="J80" s="210">
        <f t="shared" si="2"/>
        <v>94</v>
      </c>
      <c r="K80"/>
    </row>
    <row r="81" spans="1:11" ht="13.5" hidden="1" thickBot="1">
      <c r="A81" s="187"/>
      <c r="B81" s="188"/>
      <c r="C81" s="189"/>
      <c r="D81" s="199"/>
      <c r="E81" s="191">
        <v>3315</v>
      </c>
      <c r="F81" s="192">
        <v>5336</v>
      </c>
      <c r="G81" s="193" t="s">
        <v>151</v>
      </c>
      <c r="H81" s="194">
        <v>94</v>
      </c>
      <c r="I81" s="194">
        <v>0</v>
      </c>
      <c r="J81" s="195">
        <f t="shared" si="2"/>
        <v>94</v>
      </c>
      <c r="K81"/>
    </row>
    <row r="82" spans="1:11" ht="12.75" hidden="1">
      <c r="A82" s="179" t="s">
        <v>147</v>
      </c>
      <c r="B82" s="180">
        <v>34544</v>
      </c>
      <c r="C82" s="181" t="s">
        <v>173</v>
      </c>
      <c r="D82" s="182" t="s">
        <v>174</v>
      </c>
      <c r="E82" s="183" t="s">
        <v>76</v>
      </c>
      <c r="F82" s="183" t="s">
        <v>76</v>
      </c>
      <c r="G82" s="184" t="s">
        <v>175</v>
      </c>
      <c r="H82" s="185">
        <v>59</v>
      </c>
      <c r="I82" s="185">
        <v>0</v>
      </c>
      <c r="J82" s="186">
        <f t="shared" si="2"/>
        <v>59</v>
      </c>
      <c r="K82"/>
    </row>
    <row r="83" spans="1:11" ht="12.75" hidden="1">
      <c r="A83" s="187"/>
      <c r="B83" s="188"/>
      <c r="C83" s="189"/>
      <c r="D83" s="190"/>
      <c r="E83" s="191">
        <v>3315</v>
      </c>
      <c r="F83" s="192">
        <v>6356</v>
      </c>
      <c r="G83" s="193" t="s">
        <v>176</v>
      </c>
      <c r="H83" s="194">
        <v>59</v>
      </c>
      <c r="I83" s="194">
        <v>0</v>
      </c>
      <c r="J83" s="195">
        <f t="shared" si="2"/>
        <v>59</v>
      </c>
      <c r="K83"/>
    </row>
    <row r="84" spans="1:11" ht="12.75" hidden="1">
      <c r="A84" s="179" t="s">
        <v>147</v>
      </c>
      <c r="B84" s="180">
        <v>34070</v>
      </c>
      <c r="C84" s="181" t="s">
        <v>177</v>
      </c>
      <c r="D84" s="182" t="s">
        <v>174</v>
      </c>
      <c r="E84" s="183" t="s">
        <v>76</v>
      </c>
      <c r="F84" s="183" t="s">
        <v>76</v>
      </c>
      <c r="G84" s="184" t="s">
        <v>178</v>
      </c>
      <c r="H84" s="185">
        <v>170</v>
      </c>
      <c r="I84" s="185">
        <v>0</v>
      </c>
      <c r="J84" s="186">
        <f t="shared" si="2"/>
        <v>170</v>
      </c>
      <c r="K84"/>
    </row>
    <row r="85" spans="1:11" ht="12.75" hidden="1">
      <c r="A85" s="187"/>
      <c r="B85" s="188"/>
      <c r="C85" s="189"/>
      <c r="D85" s="190"/>
      <c r="E85" s="191">
        <v>3315</v>
      </c>
      <c r="F85" s="192">
        <v>5336</v>
      </c>
      <c r="G85" s="193" t="s">
        <v>151</v>
      </c>
      <c r="H85" s="194">
        <v>170</v>
      </c>
      <c r="I85" s="194">
        <v>0</v>
      </c>
      <c r="J85" s="195">
        <f t="shared" si="2"/>
        <v>170</v>
      </c>
      <c r="K85"/>
    </row>
    <row r="86" spans="1:11" ht="12.75" hidden="1">
      <c r="A86" s="179" t="s">
        <v>147</v>
      </c>
      <c r="B86" s="180">
        <v>34070</v>
      </c>
      <c r="C86" s="181" t="s">
        <v>179</v>
      </c>
      <c r="D86" s="182" t="s">
        <v>174</v>
      </c>
      <c r="E86" s="183" t="s">
        <v>76</v>
      </c>
      <c r="F86" s="183" t="s">
        <v>76</v>
      </c>
      <c r="G86" s="184" t="s">
        <v>180</v>
      </c>
      <c r="H86" s="185">
        <v>990</v>
      </c>
      <c r="I86" s="185">
        <v>0</v>
      </c>
      <c r="J86" s="186">
        <f t="shared" si="2"/>
        <v>990</v>
      </c>
      <c r="K86"/>
    </row>
    <row r="87" spans="1:11" ht="12.75" hidden="1">
      <c r="A87" s="187"/>
      <c r="B87" s="188"/>
      <c r="C87" s="189"/>
      <c r="D87" s="190"/>
      <c r="E87" s="191">
        <v>3315</v>
      </c>
      <c r="F87" s="192">
        <v>5336</v>
      </c>
      <c r="G87" s="193" t="s">
        <v>151</v>
      </c>
      <c r="H87" s="194">
        <v>990</v>
      </c>
      <c r="I87" s="194">
        <v>0</v>
      </c>
      <c r="J87" s="195">
        <f t="shared" si="2"/>
        <v>990</v>
      </c>
      <c r="K87"/>
    </row>
    <row r="88" spans="1:11" ht="12.75" hidden="1">
      <c r="A88" s="179" t="s">
        <v>147</v>
      </c>
      <c r="B88" s="180">
        <v>34053</v>
      </c>
      <c r="C88" s="181" t="s">
        <v>181</v>
      </c>
      <c r="D88" s="182" t="s">
        <v>182</v>
      </c>
      <c r="E88" s="183" t="s">
        <v>76</v>
      </c>
      <c r="F88" s="183" t="s">
        <v>76</v>
      </c>
      <c r="G88" s="184" t="s">
        <v>183</v>
      </c>
      <c r="H88" s="185">
        <v>154</v>
      </c>
      <c r="I88" s="185">
        <v>0</v>
      </c>
      <c r="J88" s="186">
        <f t="shared" si="2"/>
        <v>154</v>
      </c>
      <c r="K88"/>
    </row>
    <row r="89" spans="1:11" ht="12.75" hidden="1">
      <c r="A89" s="187"/>
      <c r="B89" s="188"/>
      <c r="C89" s="189"/>
      <c r="D89" s="190"/>
      <c r="E89" s="191">
        <v>3315</v>
      </c>
      <c r="F89" s="192">
        <v>5336</v>
      </c>
      <c r="G89" s="193" t="s">
        <v>151</v>
      </c>
      <c r="H89" s="194">
        <v>154</v>
      </c>
      <c r="I89" s="194">
        <v>0</v>
      </c>
      <c r="J89" s="195">
        <f t="shared" si="2"/>
        <v>154</v>
      </c>
      <c r="K89"/>
    </row>
    <row r="90" spans="1:11" ht="12.75" hidden="1">
      <c r="A90" s="179" t="s">
        <v>147</v>
      </c>
      <c r="B90" s="180">
        <v>34070</v>
      </c>
      <c r="C90" s="181" t="s">
        <v>184</v>
      </c>
      <c r="D90" s="182" t="s">
        <v>185</v>
      </c>
      <c r="E90" s="183" t="s">
        <v>76</v>
      </c>
      <c r="F90" s="183" t="s">
        <v>76</v>
      </c>
      <c r="G90" s="184" t="s">
        <v>186</v>
      </c>
      <c r="H90" s="185">
        <v>46</v>
      </c>
      <c r="I90" s="185">
        <v>0</v>
      </c>
      <c r="J90" s="186">
        <f t="shared" si="2"/>
        <v>46</v>
      </c>
      <c r="K90"/>
    </row>
    <row r="91" spans="1:11" ht="12.75" hidden="1">
      <c r="A91" s="187"/>
      <c r="B91" s="188"/>
      <c r="C91" s="189"/>
      <c r="D91" s="190"/>
      <c r="E91" s="191">
        <v>3315</v>
      </c>
      <c r="F91" s="192">
        <v>5336</v>
      </c>
      <c r="G91" s="193" t="s">
        <v>151</v>
      </c>
      <c r="H91" s="194">
        <v>46</v>
      </c>
      <c r="I91" s="194">
        <v>0</v>
      </c>
      <c r="J91" s="195">
        <f t="shared" si="2"/>
        <v>46</v>
      </c>
      <c r="K91"/>
    </row>
    <row r="92" spans="1:11" ht="12.75" hidden="1">
      <c r="A92" s="179" t="s">
        <v>147</v>
      </c>
      <c r="B92" s="180">
        <v>34070</v>
      </c>
      <c r="C92" s="181" t="s">
        <v>187</v>
      </c>
      <c r="D92" s="182" t="s">
        <v>185</v>
      </c>
      <c r="E92" s="183" t="s">
        <v>76</v>
      </c>
      <c r="F92" s="183" t="s">
        <v>76</v>
      </c>
      <c r="G92" s="184" t="s">
        <v>188</v>
      </c>
      <c r="H92" s="185">
        <v>50</v>
      </c>
      <c r="I92" s="185">
        <v>0</v>
      </c>
      <c r="J92" s="186">
        <f t="shared" si="2"/>
        <v>50</v>
      </c>
      <c r="K92"/>
    </row>
    <row r="93" spans="1:11" ht="12.75" hidden="1">
      <c r="A93" s="187"/>
      <c r="B93" s="188"/>
      <c r="C93" s="189"/>
      <c r="D93" s="190"/>
      <c r="E93" s="191">
        <v>3315</v>
      </c>
      <c r="F93" s="192">
        <v>5336</v>
      </c>
      <c r="G93" s="193" t="s">
        <v>151</v>
      </c>
      <c r="H93" s="194">
        <v>50</v>
      </c>
      <c r="I93" s="194">
        <v>0</v>
      </c>
      <c r="J93" s="195">
        <f t="shared" si="2"/>
        <v>50</v>
      </c>
      <c r="K93"/>
    </row>
    <row r="94" spans="1:11" ht="12.75" hidden="1">
      <c r="A94" s="179" t="s">
        <v>147</v>
      </c>
      <c r="B94" s="180">
        <v>34053</v>
      </c>
      <c r="C94" s="181" t="s">
        <v>189</v>
      </c>
      <c r="D94" s="182" t="s">
        <v>185</v>
      </c>
      <c r="E94" s="183" t="s">
        <v>76</v>
      </c>
      <c r="F94" s="183" t="s">
        <v>76</v>
      </c>
      <c r="G94" s="184" t="s">
        <v>190</v>
      </c>
      <c r="H94" s="185">
        <v>56</v>
      </c>
      <c r="I94" s="185">
        <v>0</v>
      </c>
      <c r="J94" s="186">
        <f t="shared" si="2"/>
        <v>56</v>
      </c>
      <c r="K94"/>
    </row>
    <row r="95" spans="1:11" ht="12.75" hidden="1">
      <c r="A95" s="187"/>
      <c r="B95" s="188"/>
      <c r="C95" s="189"/>
      <c r="D95" s="190"/>
      <c r="E95" s="191">
        <v>3315</v>
      </c>
      <c r="F95" s="192">
        <v>5336</v>
      </c>
      <c r="G95" s="193" t="s">
        <v>151</v>
      </c>
      <c r="H95" s="194">
        <v>56</v>
      </c>
      <c r="I95" s="194">
        <v>0</v>
      </c>
      <c r="J95" s="195">
        <f t="shared" si="2"/>
        <v>56</v>
      </c>
      <c r="K95"/>
    </row>
    <row r="96" spans="1:11" ht="12.75" hidden="1">
      <c r="A96" s="179" t="s">
        <v>147</v>
      </c>
      <c r="B96" s="180">
        <v>34053</v>
      </c>
      <c r="C96" s="181" t="s">
        <v>191</v>
      </c>
      <c r="D96" s="182" t="s">
        <v>185</v>
      </c>
      <c r="E96" s="183" t="s">
        <v>76</v>
      </c>
      <c r="F96" s="183" t="s">
        <v>76</v>
      </c>
      <c r="G96" s="184" t="s">
        <v>192</v>
      </c>
      <c r="H96" s="185">
        <v>57</v>
      </c>
      <c r="I96" s="185">
        <v>0</v>
      </c>
      <c r="J96" s="186">
        <f t="shared" si="2"/>
        <v>57</v>
      </c>
      <c r="K96"/>
    </row>
    <row r="97" spans="1:11" ht="13.5" hidden="1" thickBot="1">
      <c r="A97" s="187"/>
      <c r="B97" s="188"/>
      <c r="C97" s="198"/>
      <c r="D97" s="190"/>
      <c r="E97" s="191">
        <v>3315</v>
      </c>
      <c r="F97" s="192">
        <v>5336</v>
      </c>
      <c r="G97" s="193" t="s">
        <v>151</v>
      </c>
      <c r="H97" s="194">
        <v>57</v>
      </c>
      <c r="I97" s="194">
        <v>0</v>
      </c>
      <c r="J97" s="195">
        <f t="shared" si="2"/>
        <v>57</v>
      </c>
      <c r="K97"/>
    </row>
    <row r="98" spans="1:11" ht="12.75" hidden="1">
      <c r="A98" s="179" t="s">
        <v>147</v>
      </c>
      <c r="B98" s="180">
        <v>34070</v>
      </c>
      <c r="C98" s="181" t="s">
        <v>193</v>
      </c>
      <c r="D98" s="182" t="s">
        <v>185</v>
      </c>
      <c r="E98" s="183" t="s">
        <v>76</v>
      </c>
      <c r="F98" s="183" t="s">
        <v>76</v>
      </c>
      <c r="G98" s="184" t="s">
        <v>194</v>
      </c>
      <c r="H98" s="185">
        <v>71</v>
      </c>
      <c r="I98" s="185">
        <v>0</v>
      </c>
      <c r="J98" s="186">
        <f t="shared" si="2"/>
        <v>71</v>
      </c>
      <c r="K98"/>
    </row>
    <row r="99" spans="1:11" ht="12.75" hidden="1">
      <c r="A99" s="187"/>
      <c r="B99" s="188"/>
      <c r="C99" s="189"/>
      <c r="D99" s="190"/>
      <c r="E99" s="191">
        <v>3315</v>
      </c>
      <c r="F99" s="192">
        <v>5336</v>
      </c>
      <c r="G99" s="193" t="s">
        <v>151</v>
      </c>
      <c r="H99" s="194">
        <v>71</v>
      </c>
      <c r="I99" s="194">
        <v>0</v>
      </c>
      <c r="J99" s="195">
        <f t="shared" si="2"/>
        <v>71</v>
      </c>
      <c r="K99"/>
    </row>
    <row r="100" spans="1:11" ht="12.75" hidden="1">
      <c r="A100" s="179" t="s">
        <v>147</v>
      </c>
      <c r="B100" s="180">
        <v>34070</v>
      </c>
      <c r="C100" s="181" t="s">
        <v>195</v>
      </c>
      <c r="D100" s="182" t="s">
        <v>185</v>
      </c>
      <c r="E100" s="183" t="s">
        <v>76</v>
      </c>
      <c r="F100" s="183" t="s">
        <v>76</v>
      </c>
      <c r="G100" s="184" t="s">
        <v>196</v>
      </c>
      <c r="H100" s="185">
        <v>75</v>
      </c>
      <c r="I100" s="185">
        <v>0</v>
      </c>
      <c r="J100" s="186">
        <f t="shared" si="2"/>
        <v>75</v>
      </c>
      <c r="K100"/>
    </row>
    <row r="101" spans="1:11" ht="12.75" hidden="1">
      <c r="A101" s="187"/>
      <c r="B101" s="188"/>
      <c r="C101" s="189"/>
      <c r="D101" s="190"/>
      <c r="E101" s="191">
        <v>3315</v>
      </c>
      <c r="F101" s="192">
        <v>5336</v>
      </c>
      <c r="G101" s="193" t="s">
        <v>151</v>
      </c>
      <c r="H101" s="194">
        <v>75</v>
      </c>
      <c r="I101" s="194">
        <v>0</v>
      </c>
      <c r="J101" s="195">
        <f t="shared" si="2"/>
        <v>75</v>
      </c>
      <c r="K101"/>
    </row>
    <row r="102" spans="1:11" ht="12.75" hidden="1">
      <c r="A102" s="179" t="s">
        <v>147</v>
      </c>
      <c r="B102" s="180">
        <v>34070</v>
      </c>
      <c r="C102" s="181" t="s">
        <v>197</v>
      </c>
      <c r="D102" s="182" t="s">
        <v>185</v>
      </c>
      <c r="E102" s="183" t="s">
        <v>76</v>
      </c>
      <c r="F102" s="183" t="s">
        <v>76</v>
      </c>
      <c r="G102" s="184" t="s">
        <v>198</v>
      </c>
      <c r="H102" s="185">
        <v>86</v>
      </c>
      <c r="I102" s="185">
        <v>0</v>
      </c>
      <c r="J102" s="186">
        <f t="shared" si="2"/>
        <v>86</v>
      </c>
      <c r="K102"/>
    </row>
    <row r="103" spans="1:11" ht="13.5" hidden="1" thickBot="1">
      <c r="A103" s="196"/>
      <c r="B103" s="197"/>
      <c r="C103" s="198"/>
      <c r="D103" s="199"/>
      <c r="E103" s="200">
        <v>3315</v>
      </c>
      <c r="F103" s="201">
        <v>5336</v>
      </c>
      <c r="G103" s="202" t="s">
        <v>151</v>
      </c>
      <c r="H103" s="203">
        <v>86</v>
      </c>
      <c r="I103" s="194">
        <v>0</v>
      </c>
      <c r="J103" s="204">
        <f t="shared" si="2"/>
        <v>86</v>
      </c>
      <c r="K103"/>
    </row>
    <row r="104" spans="1:11" ht="12.75" hidden="1">
      <c r="A104" s="211" t="s">
        <v>147</v>
      </c>
      <c r="B104" s="212">
        <v>34070</v>
      </c>
      <c r="C104" s="181" t="s">
        <v>199</v>
      </c>
      <c r="D104" s="213">
        <v>1705</v>
      </c>
      <c r="E104" s="183" t="s">
        <v>76</v>
      </c>
      <c r="F104" s="183" t="s">
        <v>76</v>
      </c>
      <c r="G104" s="184" t="s">
        <v>200</v>
      </c>
      <c r="H104" s="185">
        <v>170</v>
      </c>
      <c r="I104" s="185">
        <v>0</v>
      </c>
      <c r="J104" s="186">
        <f t="shared" si="2"/>
        <v>170</v>
      </c>
      <c r="K104"/>
    </row>
    <row r="105" spans="1:11" ht="13.5" hidden="1" thickBot="1">
      <c r="A105" s="214"/>
      <c r="B105" s="215"/>
      <c r="C105" s="216"/>
      <c r="D105" s="217"/>
      <c r="E105" s="200">
        <v>3315</v>
      </c>
      <c r="F105" s="200">
        <v>5336</v>
      </c>
      <c r="G105" s="202" t="s">
        <v>151</v>
      </c>
      <c r="H105" s="203">
        <v>170</v>
      </c>
      <c r="I105" s="203">
        <v>0</v>
      </c>
      <c r="J105" s="218">
        <f t="shared" si="2"/>
        <v>170</v>
      </c>
      <c r="K105"/>
    </row>
    <row r="106" spans="1:11" ht="12.75" hidden="1">
      <c r="A106" s="219" t="s">
        <v>147</v>
      </c>
      <c r="B106" s="212">
        <v>34070</v>
      </c>
      <c r="C106" s="220" t="s">
        <v>201</v>
      </c>
      <c r="D106" s="221">
        <v>1703</v>
      </c>
      <c r="E106" s="207" t="s">
        <v>76</v>
      </c>
      <c r="F106" s="207" t="s">
        <v>76</v>
      </c>
      <c r="G106" s="208" t="s">
        <v>202</v>
      </c>
      <c r="H106" s="209">
        <v>300</v>
      </c>
      <c r="I106" s="209">
        <v>0</v>
      </c>
      <c r="J106" s="210">
        <f t="shared" si="2"/>
        <v>300</v>
      </c>
      <c r="K106"/>
    </row>
    <row r="107" spans="1:11" ht="13.5" hidden="1" thickBot="1">
      <c r="A107" s="214"/>
      <c r="B107" s="215"/>
      <c r="C107" s="216"/>
      <c r="D107" s="217"/>
      <c r="E107" s="200">
        <v>3315</v>
      </c>
      <c r="F107" s="200">
        <v>5336</v>
      </c>
      <c r="G107" s="202" t="s">
        <v>151</v>
      </c>
      <c r="H107" s="203">
        <v>300</v>
      </c>
      <c r="I107" s="203">
        <v>0</v>
      </c>
      <c r="J107" s="218">
        <f t="shared" si="2"/>
        <v>300</v>
      </c>
      <c r="K107"/>
    </row>
    <row r="108" spans="1:10" ht="12.75" hidden="1">
      <c r="A108" s="219" t="s">
        <v>147</v>
      </c>
      <c r="B108" s="212">
        <v>34013</v>
      </c>
      <c r="C108" s="220" t="s">
        <v>203</v>
      </c>
      <c r="D108" s="221">
        <v>1703</v>
      </c>
      <c r="E108" s="207" t="s">
        <v>76</v>
      </c>
      <c r="F108" s="207" t="s">
        <v>76</v>
      </c>
      <c r="G108" s="208" t="s">
        <v>204</v>
      </c>
      <c r="H108" s="209">
        <v>49</v>
      </c>
      <c r="I108" s="209">
        <v>0</v>
      </c>
      <c r="J108" s="210">
        <f t="shared" si="2"/>
        <v>49</v>
      </c>
    </row>
    <row r="109" spans="1:10" ht="13.5" hidden="1" thickBot="1">
      <c r="A109" s="214"/>
      <c r="B109" s="215"/>
      <c r="C109" s="216"/>
      <c r="D109" s="217"/>
      <c r="E109" s="200">
        <v>3315</v>
      </c>
      <c r="F109" s="200">
        <v>5336</v>
      </c>
      <c r="G109" s="202" t="s">
        <v>151</v>
      </c>
      <c r="H109" s="203">
        <v>49</v>
      </c>
      <c r="I109" s="203">
        <v>0</v>
      </c>
      <c r="J109" s="218">
        <f t="shared" si="2"/>
        <v>49</v>
      </c>
    </row>
    <row r="110" spans="1:10" ht="12.75" hidden="1">
      <c r="A110" s="219" t="s">
        <v>147</v>
      </c>
      <c r="B110" s="212">
        <v>34013</v>
      </c>
      <c r="C110" s="220" t="s">
        <v>205</v>
      </c>
      <c r="D110" s="221">
        <v>1705</v>
      </c>
      <c r="E110" s="207" t="s">
        <v>76</v>
      </c>
      <c r="F110" s="207" t="s">
        <v>76</v>
      </c>
      <c r="G110" s="208" t="s">
        <v>206</v>
      </c>
      <c r="H110" s="209">
        <v>65</v>
      </c>
      <c r="I110" s="209">
        <v>0</v>
      </c>
      <c r="J110" s="210">
        <f t="shared" si="2"/>
        <v>65</v>
      </c>
    </row>
    <row r="111" spans="1:10" ht="13.5" hidden="1" thickBot="1">
      <c r="A111" s="214"/>
      <c r="B111" s="215"/>
      <c r="C111" s="216"/>
      <c r="D111" s="217"/>
      <c r="E111" s="200">
        <v>3315</v>
      </c>
      <c r="F111" s="200">
        <v>5336</v>
      </c>
      <c r="G111" s="202" t="s">
        <v>151</v>
      </c>
      <c r="H111" s="203">
        <v>65</v>
      </c>
      <c r="I111" s="203">
        <v>0</v>
      </c>
      <c r="J111" s="218">
        <f t="shared" si="2"/>
        <v>65</v>
      </c>
    </row>
  </sheetData>
  <sheetProtection/>
  <mergeCells count="6">
    <mergeCell ref="A3:J3"/>
    <mergeCell ref="A5:J5"/>
    <mergeCell ref="A7:J7"/>
    <mergeCell ref="C9:D9"/>
    <mergeCell ref="C10:D10"/>
    <mergeCell ref="C11:D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Vodnanska Tereza</cp:lastModifiedBy>
  <cp:lastPrinted>2016-08-09T12:05:19Z</cp:lastPrinted>
  <dcterms:created xsi:type="dcterms:W3CDTF">2007-12-18T12:40:54Z</dcterms:created>
  <dcterms:modified xsi:type="dcterms:W3CDTF">2016-08-10T05:21:45Z</dcterms:modified>
  <cp:category/>
  <cp:version/>
  <cp:contentType/>
  <cp:contentStatus/>
</cp:coreProperties>
</file>