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3"/>
  </bookViews>
  <sheets>
    <sheet name="Bilance PaV" sheetId="1" r:id="rId1"/>
    <sheet name="923 14" sheetId="2" r:id="rId2"/>
    <sheet name="920 14" sheetId="3" r:id="rId3"/>
    <sheet name="923 03" sheetId="4" r:id="rId4"/>
  </sheets>
  <definedNames/>
  <calcPr fullCalcOnLoad="1"/>
</workbook>
</file>

<file path=xl/sharedStrings.xml><?xml version="1.0" encoding="utf-8"?>
<sst xmlns="http://schemas.openxmlformats.org/spreadsheetml/2006/main" count="173" uniqueCount="102">
  <si>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</si>
  <si>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</si>
  <si>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</si>
  <si>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</si>
  <si>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</si>
  <si>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</si>
  <si>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</si>
  <si>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</si>
  <si>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</si>
  <si>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</si>
  <si>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</si>
  <si>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</si>
  <si>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</si>
  <si>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</si>
  <si>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</si>
  <si>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</si>
  <si>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</si>
  <si>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</si>
  <si>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</si>
  <si>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</si>
  <si>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</si>
  <si>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</si>
  <si>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</si>
  <si>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</si>
  <si>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</si>
  <si>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</si>
  <si>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</si>
  <si>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</si>
  <si>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</si>
  <si>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</si>
  <si>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</si>
  <si>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</si>
  <si>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</si>
  <si>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</si>
  <si>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</si>
  <si>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</si>
  <si>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</si>
  <si>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</si>
  <si>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</si>
  <si>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</si>
  <si>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</si>
  <si>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</si>
  <si>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</si>
  <si>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</si>
  <si>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</si>
  <si>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</si>
  <si>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</si>
  <si>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</si>
  <si>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</si>
  <si>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</si>
  <si>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</si>
  <si>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</si>
  <si>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</si>
  <si>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</si>
  <si>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</si>
  <si>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</si>
  <si>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</si>
  <si>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</si>
  <si>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</si>
  <si>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</si>
  <si>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</si>
  <si>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</si>
  <si>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</si>
  <si>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</si>
  <si>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č. 227/16</t>
  </si>
  <si>
    <t>Odbor investic a správy nemovitého majetku</t>
  </si>
  <si>
    <t>Kapitola 923 14 - Spolufinancování EU</t>
  </si>
  <si>
    <t>tis.Kč</t>
  </si>
  <si>
    <t>uk.</t>
  </si>
  <si>
    <t>č.a.</t>
  </si>
  <si>
    <t>§</t>
  </si>
  <si>
    <t>UZ</t>
  </si>
  <si>
    <t xml:space="preserve"> S P O L U F I N A N C O V Á N Í   E U</t>
  </si>
  <si>
    <t>UR 2016</t>
  </si>
  <si>
    <t>SU</t>
  </si>
  <si>
    <t>x</t>
  </si>
  <si>
    <t>Běžné a kapitálové výdaje resortu celkem</t>
  </si>
  <si>
    <t>000000000</t>
  </si>
  <si>
    <t xml:space="preserve">budovy, haly a stavby </t>
  </si>
  <si>
    <t>107117968</t>
  </si>
  <si>
    <t>107517969</t>
  </si>
  <si>
    <t>107100000</t>
  </si>
  <si>
    <t>nákup ostatních služeb</t>
  </si>
  <si>
    <t>107117015</t>
  </si>
  <si>
    <t>107517016</t>
  </si>
  <si>
    <t>Ekonomický odbor</t>
  </si>
  <si>
    <t>Kapitola 923 03 - Spolufinancování EU</t>
  </si>
  <si>
    <t>č.a. (ORG)</t>
  </si>
  <si>
    <t>S P O L U F I N A N C O V Á N Í   E U</t>
  </si>
  <si>
    <t>SR 2016</t>
  </si>
  <si>
    <t>UR II  2016</t>
  </si>
  <si>
    <t>0000</t>
  </si>
  <si>
    <t>Kofinancování IROP a TOP</t>
  </si>
  <si>
    <t>Nespecifikované rezervy</t>
  </si>
  <si>
    <t>Změna rozpočtu - rozpočtové opatření č. 227/16</t>
  </si>
  <si>
    <t>920 14 - Kapitálové výdaje</t>
  </si>
  <si>
    <t>Kapitálové (investiční) výdaje resortu celkem</t>
  </si>
  <si>
    <t>Domov Raspenava - výstavba nového objektu</t>
  </si>
  <si>
    <t>budovy, haly, stavby</t>
  </si>
  <si>
    <t>0590501519</t>
  </si>
  <si>
    <t>Domov Raspenava - výstavba nových prostor</t>
  </si>
  <si>
    <t>05620071519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</si>
</sst>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0"/>
    <numFmt numFmtId="168" formatCode="#,##0.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9" fillId="0" borderId="0" xfId="56" applyFont="1" applyAlignment="1">
      <alignment/>
      <protection/>
    </xf>
    <xf numFmtId="0" fontId="10" fillId="0" borderId="0" xfId="47" applyFont="1" applyAlignment="1">
      <alignment horizontal="right"/>
      <protection/>
    </xf>
    <xf numFmtId="0" fontId="0" fillId="0" borderId="0" xfId="53">
      <alignment/>
      <protection/>
    </xf>
    <xf numFmtId="0" fontId="8" fillId="0" borderId="0" xfId="52">
      <alignment/>
      <protection/>
    </xf>
    <xf numFmtId="0" fontId="0" fillId="0" borderId="0" xfId="49">
      <alignment/>
      <protection/>
    </xf>
    <xf numFmtId="0" fontId="12" fillId="0" borderId="0" xfId="49" applyFont="1" applyFill="1" applyAlignment="1">
      <alignment horizont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3" fillId="0" borderId="0" xfId="55" applyFont="1" applyAlignment="1">
      <alignment horizontal="center"/>
      <protection/>
    </xf>
    <xf numFmtId="4" fontId="10" fillId="0" borderId="0" xfId="53" applyNumberFormat="1" applyFont="1" applyFill="1" applyAlignment="1">
      <alignment horizontal="center" vertical="center" wrapText="1"/>
      <protection/>
    </xf>
    <xf numFmtId="0" fontId="0" fillId="0" borderId="0" xfId="54" applyFill="1">
      <alignment/>
      <protection/>
    </xf>
    <xf numFmtId="4" fontId="0" fillId="0" borderId="0" xfId="54" applyNumberFormat="1" applyFill="1">
      <alignment/>
      <protection/>
    </xf>
    <xf numFmtId="4" fontId="58" fillId="0" borderId="0" xfId="54" applyNumberFormat="1" applyFont="1" applyFill="1">
      <alignment/>
      <protection/>
    </xf>
    <xf numFmtId="4" fontId="59" fillId="0" borderId="23" xfId="55" applyNumberFormat="1" applyFont="1" applyFill="1" applyBorder="1" applyAlignment="1">
      <alignment vertical="center"/>
      <protection/>
    </xf>
    <xf numFmtId="4" fontId="10" fillId="0" borderId="0" xfId="54" applyNumberFormat="1" applyFont="1" applyFill="1">
      <alignment/>
      <protection/>
    </xf>
    <xf numFmtId="0" fontId="13" fillId="0" borderId="13" xfId="55" applyFont="1" applyFill="1" applyBorder="1" applyAlignment="1">
      <alignment horizontal="center" vertical="center"/>
      <protection/>
    </xf>
    <xf numFmtId="49" fontId="13" fillId="0" borderId="24" xfId="55" applyNumberFormat="1" applyFont="1" applyFill="1" applyBorder="1" applyAlignment="1">
      <alignment horizontal="center" vertical="center"/>
      <protection/>
    </xf>
    <xf numFmtId="0" fontId="60" fillId="0" borderId="14" xfId="53" applyFont="1" applyFill="1" applyBorder="1" applyAlignment="1">
      <alignment horizontal="center" vertical="center" wrapText="1"/>
      <protection/>
    </xf>
    <xf numFmtId="49" fontId="60" fillId="0" borderId="14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4" fontId="10" fillId="0" borderId="24" xfId="55" applyNumberFormat="1" applyFont="1" applyFill="1" applyBorder="1" applyAlignment="1">
      <alignment vertical="center"/>
      <protection/>
    </xf>
    <xf numFmtId="4" fontId="61" fillId="0" borderId="14" xfId="55" applyNumberFormat="1" applyFont="1" applyFill="1" applyBorder="1" applyAlignment="1">
      <alignment vertical="center"/>
      <protection/>
    </xf>
    <xf numFmtId="4" fontId="10" fillId="0" borderId="25" xfId="55" applyNumberFormat="1" applyFont="1" applyFill="1" applyBorder="1" applyAlignment="1">
      <alignment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49" fontId="13" fillId="0" borderId="26" xfId="55" applyNumberFormat="1" applyFont="1" applyFill="1" applyBorder="1" applyAlignment="1">
      <alignment horizontal="center" vertical="center"/>
      <protection/>
    </xf>
    <xf numFmtId="4" fontId="10" fillId="0" borderId="26" xfId="55" applyNumberFormat="1" applyFont="1" applyFill="1" applyBorder="1" applyAlignment="1">
      <alignment vertical="center"/>
      <protection/>
    </xf>
    <xf numFmtId="4" fontId="61" fillId="0" borderId="11" xfId="55" applyNumberFormat="1" applyFont="1" applyFill="1" applyBorder="1" applyAlignment="1">
      <alignment vertical="center"/>
      <protection/>
    </xf>
    <xf numFmtId="0" fontId="10" fillId="0" borderId="14" xfId="55" applyFont="1" applyFill="1" applyBorder="1" applyAlignment="1">
      <alignment vertical="center" wrapText="1"/>
      <protection/>
    </xf>
    <xf numFmtId="49" fontId="13" fillId="0" borderId="26" xfId="55" applyNumberFormat="1" applyFont="1" applyFill="1" applyBorder="1" applyAlignment="1">
      <alignment horizontal="center" vertical="center"/>
      <protection/>
    </xf>
    <xf numFmtId="4" fontId="10" fillId="34" borderId="27" xfId="51" applyNumberFormat="1" applyFont="1" applyFill="1" applyBorder="1" applyAlignment="1">
      <alignment horizontal="right" vertical="center"/>
      <protection/>
    </xf>
    <xf numFmtId="4" fontId="61" fillId="0" borderId="0" xfId="54" applyNumberFormat="1" applyFont="1" applyFill="1">
      <alignment/>
      <protection/>
    </xf>
    <xf numFmtId="4" fontId="10" fillId="0" borderId="0" xfId="54" applyNumberFormat="1" applyFont="1">
      <alignment/>
      <protection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10" fillId="0" borderId="0" xfId="56" applyFont="1" applyFill="1" applyAlignment="1">
      <alignment horizontal="right"/>
      <protection/>
    </xf>
    <xf numFmtId="0" fontId="41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41" fillId="0" borderId="0" xfId="48" applyFill="1">
      <alignment/>
      <protection/>
    </xf>
    <xf numFmtId="49" fontId="14" fillId="0" borderId="0" xfId="52" applyNumberFormat="1" applyFont="1" applyBorder="1" applyAlignment="1">
      <alignment vertical="center" textRotation="90"/>
      <protection/>
    </xf>
    <xf numFmtId="0" fontId="10" fillId="0" borderId="0" xfId="54" applyFont="1" applyFill="1" applyBorder="1" applyAlignment="1">
      <alignment horizontal="center"/>
      <protection/>
    </xf>
    <xf numFmtId="49" fontId="10" fillId="0" borderId="0" xfId="54" applyNumberFormat="1" applyFont="1" applyFill="1" applyBorder="1" applyAlignment="1">
      <alignment horizontal="center"/>
      <protection/>
    </xf>
    <xf numFmtId="165" fontId="10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4" fontId="10" fillId="0" borderId="0" xfId="54" applyNumberFormat="1" applyFont="1" applyFill="1" applyBorder="1" applyAlignment="1">
      <alignment horizontal="left"/>
      <protection/>
    </xf>
    <xf numFmtId="4" fontId="10" fillId="0" borderId="0" xfId="54" applyNumberFormat="1" applyFont="1" applyFill="1" applyBorder="1">
      <alignment/>
      <protection/>
    </xf>
    <xf numFmtId="0" fontId="15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3" fillId="0" borderId="0" xfId="53" applyNumberFormat="1" applyFont="1" applyFill="1" applyAlignment="1">
      <alignment horizontal="right"/>
      <protection/>
    </xf>
    <xf numFmtId="4" fontId="13" fillId="35" borderId="23" xfId="53" applyNumberFormat="1" applyFont="1" applyFill="1" applyBorder="1" applyAlignment="1">
      <alignment horizontal="center" vertical="center" wrapText="1"/>
      <protection/>
    </xf>
    <xf numFmtId="4" fontId="13" fillId="35" borderId="28" xfId="53" applyNumberFormat="1" applyFont="1" applyFill="1" applyBorder="1" applyAlignment="1">
      <alignment horizontal="center" vertical="center" wrapText="1"/>
      <protection/>
    </xf>
    <xf numFmtId="0" fontId="13" fillId="36" borderId="13" xfId="53" applyFont="1" applyFill="1" applyBorder="1" applyAlignment="1">
      <alignment horizontal="center" vertical="center"/>
      <protection/>
    </xf>
    <xf numFmtId="0" fontId="13" fillId="36" borderId="14" xfId="53" applyFont="1" applyFill="1" applyBorder="1" applyAlignment="1">
      <alignment horizontal="center" vertical="center"/>
      <protection/>
    </xf>
    <xf numFmtId="0" fontId="13" fillId="36" borderId="14" xfId="53" applyFont="1" applyFill="1" applyBorder="1" applyAlignment="1">
      <alignment horizontal="left" vertical="center" wrapText="1"/>
      <protection/>
    </xf>
    <xf numFmtId="4" fontId="13" fillId="36" borderId="14" xfId="53" applyNumberFormat="1" applyFont="1" applyFill="1" applyBorder="1" applyAlignment="1">
      <alignment vertical="center"/>
      <protection/>
    </xf>
    <xf numFmtId="4" fontId="13" fillId="36" borderId="15" xfId="53" applyNumberFormat="1" applyFont="1" applyFill="1" applyBorder="1" applyAlignment="1">
      <alignment vertical="center"/>
      <protection/>
    </xf>
    <xf numFmtId="0" fontId="62" fillId="37" borderId="13" xfId="53" applyFont="1" applyFill="1" applyBorder="1" applyAlignment="1">
      <alignment horizontal="center" vertical="center" wrapText="1"/>
      <protection/>
    </xf>
    <xf numFmtId="0" fontId="62" fillId="37" borderId="29" xfId="53" applyFont="1" applyFill="1" applyBorder="1" applyAlignment="1">
      <alignment horizontal="center" vertical="center" wrapText="1"/>
      <protection/>
    </xf>
    <xf numFmtId="49" fontId="62" fillId="37" borderId="30" xfId="53" applyNumberFormat="1" applyFont="1" applyFill="1" applyBorder="1" applyAlignment="1">
      <alignment horizontal="center" vertical="center" wrapText="1"/>
      <protection/>
    </xf>
    <xf numFmtId="49" fontId="62" fillId="37" borderId="14" xfId="53" applyNumberFormat="1" applyFont="1" applyFill="1" applyBorder="1" applyAlignment="1">
      <alignment horizontal="center" vertical="center" wrapText="1"/>
      <protection/>
    </xf>
    <xf numFmtId="0" fontId="62" fillId="37" borderId="14" xfId="53" applyFont="1" applyFill="1" applyBorder="1" applyAlignment="1">
      <alignment horizontal="left" vertical="center" wrapText="1"/>
      <protection/>
    </xf>
    <xf numFmtId="4" fontId="62" fillId="37" borderId="14" xfId="53" applyNumberFormat="1" applyFont="1" applyFill="1" applyBorder="1" applyAlignment="1">
      <alignment vertical="center"/>
      <protection/>
    </xf>
    <xf numFmtId="166" fontId="59" fillId="37" borderId="14" xfId="53" applyNumberFormat="1" applyFont="1" applyFill="1" applyBorder="1" applyAlignment="1">
      <alignment vertical="center"/>
      <protection/>
    </xf>
    <xf numFmtId="4" fontId="62" fillId="37" borderId="15" xfId="53" applyNumberFormat="1" applyFont="1" applyFill="1" applyBorder="1" applyAlignment="1">
      <alignment vertical="center"/>
      <protection/>
    </xf>
    <xf numFmtId="0" fontId="63" fillId="0" borderId="0" xfId="48" applyFont="1">
      <alignment/>
      <protection/>
    </xf>
    <xf numFmtId="0" fontId="10" fillId="37" borderId="13" xfId="53" applyFont="1" applyFill="1" applyBorder="1" applyAlignment="1">
      <alignment horizontal="center" vertical="center" wrapText="1"/>
      <protection/>
    </xf>
    <xf numFmtId="0" fontId="10" fillId="37" borderId="29" xfId="53" applyFont="1" applyFill="1" applyBorder="1" applyAlignment="1">
      <alignment horizontal="center" vertical="center" wrapText="1"/>
      <protection/>
    </xf>
    <xf numFmtId="0" fontId="10" fillId="37" borderId="30" xfId="53" applyFont="1" applyFill="1" applyBorder="1" applyAlignment="1">
      <alignment horizontal="center" vertical="center" wrapText="1"/>
      <protection/>
    </xf>
    <xf numFmtId="0" fontId="10" fillId="37" borderId="14" xfId="53" applyFont="1" applyFill="1" applyBorder="1" applyAlignment="1">
      <alignment horizontal="center" vertical="center" wrapText="1"/>
      <protection/>
    </xf>
    <xf numFmtId="49" fontId="10" fillId="37" borderId="14" xfId="53" applyNumberFormat="1" applyFont="1" applyFill="1" applyBorder="1" applyAlignment="1">
      <alignment horizontal="center" vertical="center" wrapText="1"/>
      <protection/>
    </xf>
    <xf numFmtId="0" fontId="10" fillId="37" borderId="14" xfId="53" applyFont="1" applyFill="1" applyBorder="1" applyAlignment="1">
      <alignment horizontal="left" vertical="center" wrapText="1"/>
      <protection/>
    </xf>
    <xf numFmtId="4" fontId="10" fillId="37" borderId="14" xfId="53" applyNumberFormat="1" applyFont="1" applyFill="1" applyBorder="1" applyAlignment="1">
      <alignment vertical="center"/>
      <protection/>
    </xf>
    <xf numFmtId="166" fontId="61" fillId="0" borderId="14" xfId="53" applyNumberFormat="1" applyFont="1" applyFill="1" applyBorder="1" applyAlignment="1">
      <alignment vertical="center"/>
      <protection/>
    </xf>
    <xf numFmtId="4" fontId="10" fillId="37" borderId="15" xfId="53" applyNumberFormat="1" applyFont="1" applyFill="1" applyBorder="1" applyAlignment="1">
      <alignment vertical="center"/>
      <protection/>
    </xf>
    <xf numFmtId="167" fontId="8" fillId="0" borderId="0" xfId="52" applyNumberFormat="1">
      <alignment/>
      <protection/>
    </xf>
    <xf numFmtId="0" fontId="62" fillId="0" borderId="31" xfId="55" applyFont="1" applyFill="1" applyBorder="1" applyAlignment="1">
      <alignment horizontal="center" vertical="center"/>
      <protection/>
    </xf>
    <xf numFmtId="49" fontId="62" fillId="0" borderId="32" xfId="55" applyNumberFormat="1" applyFont="1" applyFill="1" applyBorder="1" applyAlignment="1">
      <alignment horizontal="center" vertical="center"/>
      <protection/>
    </xf>
    <xf numFmtId="0" fontId="62" fillId="0" borderId="23" xfId="55" applyFont="1" applyFill="1" applyBorder="1" applyAlignment="1">
      <alignment horizontal="center" vertical="center"/>
      <protection/>
    </xf>
    <xf numFmtId="0" fontId="62" fillId="34" borderId="23" xfId="54" applyFont="1" applyFill="1" applyBorder="1" applyAlignment="1">
      <alignment wrapText="1"/>
      <protection/>
    </xf>
    <xf numFmtId="4" fontId="62" fillId="0" borderId="33" xfId="55" applyNumberFormat="1" applyFont="1" applyFill="1" applyBorder="1" applyAlignment="1">
      <alignment vertical="center"/>
      <protection/>
    </xf>
    <xf numFmtId="4" fontId="62" fillId="0" borderId="34" xfId="55" applyNumberFormat="1" applyFont="1" applyFill="1" applyBorder="1" applyAlignment="1">
      <alignment vertical="center"/>
      <protection/>
    </xf>
    <xf numFmtId="0" fontId="10" fillId="34" borderId="14" xfId="54" applyFont="1" applyFill="1" applyBorder="1" applyAlignment="1">
      <alignment horizontal="center"/>
      <protection/>
    </xf>
    <xf numFmtId="0" fontId="10" fillId="34" borderId="29" xfId="54" applyFont="1" applyFill="1" applyBorder="1" applyAlignment="1">
      <alignment horizontal="center"/>
      <protection/>
    </xf>
    <xf numFmtId="0" fontId="10" fillId="34" borderId="14" xfId="54" applyFont="1" applyFill="1" applyBorder="1">
      <alignment/>
      <protection/>
    </xf>
    <xf numFmtId="4" fontId="10" fillId="0" borderId="24" xfId="55" applyNumberFormat="1" applyFont="1" applyFill="1" applyBorder="1" applyAlignment="1">
      <alignment vertical="center"/>
      <protection/>
    </xf>
    <xf numFmtId="0" fontId="13" fillId="36" borderId="35" xfId="55" applyFont="1" applyFill="1" applyBorder="1" applyAlignment="1">
      <alignment horizontal="center" vertical="center"/>
      <protection/>
    </xf>
    <xf numFmtId="0" fontId="13" fillId="35" borderId="36" xfId="55" applyFont="1" applyFill="1" applyBorder="1" applyAlignment="1">
      <alignment horizontal="center" vertical="center"/>
      <protection/>
    </xf>
    <xf numFmtId="0" fontId="13" fillId="35" borderId="35" xfId="55" applyFont="1" applyFill="1" applyBorder="1" applyAlignment="1">
      <alignment horizontal="center" vertical="center"/>
      <protection/>
    </xf>
    <xf numFmtId="0" fontId="13" fillId="35" borderId="37" xfId="55" applyFont="1" applyFill="1" applyBorder="1" applyAlignment="1">
      <alignment horizontal="center" vertical="center"/>
      <protection/>
    </xf>
    <xf numFmtId="0" fontId="13" fillId="35" borderId="38" xfId="55" applyFont="1" applyFill="1" applyBorder="1" applyAlignment="1">
      <alignment horizontal="center" vertical="center"/>
      <protection/>
    </xf>
    <xf numFmtId="0" fontId="13" fillId="35" borderId="20" xfId="49" applyFont="1" applyFill="1" applyBorder="1" applyAlignment="1">
      <alignment horizontal="center" vertical="center"/>
      <protection/>
    </xf>
    <xf numFmtId="0" fontId="13" fillId="35" borderId="20" xfId="50" applyFont="1" applyFill="1" applyBorder="1" applyAlignment="1">
      <alignment horizontal="center" vertical="center" wrapText="1"/>
      <protection/>
    </xf>
    <xf numFmtId="0" fontId="13" fillId="35" borderId="39" xfId="49" applyFont="1" applyFill="1" applyBorder="1" applyAlignment="1">
      <alignment horizontal="center" vertical="center"/>
      <protection/>
    </xf>
    <xf numFmtId="0" fontId="13" fillId="36" borderId="19" xfId="55" applyFont="1" applyFill="1" applyBorder="1" applyAlignment="1">
      <alignment horizontal="center" vertical="center"/>
      <protection/>
    </xf>
    <xf numFmtId="0" fontId="13" fillId="36" borderId="20" xfId="55" applyFont="1" applyFill="1" applyBorder="1" applyAlignment="1">
      <alignment horizontal="center" vertical="center"/>
      <protection/>
    </xf>
    <xf numFmtId="0" fontId="13" fillId="36" borderId="20" xfId="55" applyFont="1" applyFill="1" applyBorder="1" applyAlignment="1">
      <alignment horizontal="left" vertical="center"/>
      <protection/>
    </xf>
    <xf numFmtId="166" fontId="13" fillId="36" borderId="40" xfId="55" applyNumberFormat="1" applyFont="1" applyFill="1" applyBorder="1" applyAlignment="1">
      <alignment horizontal="right" vertical="center"/>
      <protection/>
    </xf>
    <xf numFmtId="166" fontId="13" fillId="36" borderId="39" xfId="55" applyNumberFormat="1" applyFont="1" applyFill="1" applyBorder="1" applyAlignment="1">
      <alignment horizontal="right" vertical="center"/>
      <protection/>
    </xf>
    <xf numFmtId="0" fontId="13" fillId="35" borderId="31" xfId="53" applyFont="1" applyFill="1" applyBorder="1" applyAlignment="1">
      <alignment vertical="center" wrapText="1"/>
      <protection/>
    </xf>
    <xf numFmtId="0" fontId="13" fillId="35" borderId="23" xfId="53" applyFont="1" applyFill="1" applyBorder="1" applyAlignment="1">
      <alignment horizontal="center" vertical="center" wrapText="1"/>
      <protection/>
    </xf>
    <xf numFmtId="4" fontId="13" fillId="36" borderId="20" xfId="55" applyNumberFormat="1" applyFont="1" applyFill="1" applyBorder="1" applyAlignment="1">
      <alignment vertical="center"/>
      <protection/>
    </xf>
    <xf numFmtId="4" fontId="13" fillId="36" borderId="40" xfId="55" applyNumberFormat="1" applyFont="1" applyFill="1" applyBorder="1" applyAlignment="1">
      <alignment vertical="center"/>
      <protection/>
    </xf>
    <xf numFmtId="4" fontId="13" fillId="36" borderId="39" xfId="55" applyNumberFormat="1" applyFont="1" applyFill="1" applyBorder="1" applyAlignment="1">
      <alignment vertical="center"/>
      <protection/>
    </xf>
    <xf numFmtId="49" fontId="62" fillId="0" borderId="41" xfId="55" applyNumberFormat="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11" fillId="0" borderId="0" xfId="52" applyFont="1" applyAlignment="1">
      <alignment horizontal="center"/>
      <protection/>
    </xf>
    <xf numFmtId="0" fontId="12" fillId="0" borderId="0" xfId="49" applyFont="1" applyFill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52" applyFont="1" applyFill="1" applyAlignment="1">
      <alignment horizontal="center"/>
      <protection/>
    </xf>
    <xf numFmtId="0" fontId="40" fillId="0" borderId="0" xfId="48" applyFont="1" applyFill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13" fillId="35" borderId="23" xfId="53" applyFont="1" applyFill="1" applyBorder="1" applyAlignment="1">
      <alignment horizontal="center" vertical="center" wrapText="1"/>
      <protection/>
    </xf>
    <xf numFmtId="0" fontId="13" fillId="36" borderId="14" xfId="53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3">
      <selection activeCell="D39" sqref="D3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5" t="s">
        <v>48</v>
      </c>
      <c r="B1" s="14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2629011.62</v>
      </c>
      <c r="D3" s="26">
        <f>D4+D5+D6</f>
        <v>0</v>
      </c>
      <c r="E3" s="27">
        <f aca="true" t="shared" si="0" ref="E3:E25">C3+D3</f>
        <v>2629011.62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162652.65999999997</v>
      </c>
      <c r="D5" s="4">
        <v>0</v>
      </c>
      <c r="E5" s="10">
        <f t="shared" si="0"/>
        <v>162652.65999999997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4594273.52</v>
      </c>
      <c r="D7" s="13">
        <f>D8+D14</f>
        <v>0</v>
      </c>
      <c r="E7" s="14">
        <f t="shared" si="0"/>
        <v>4594273.52</v>
      </c>
    </row>
    <row r="8" spans="1:5" ht="15" customHeight="1">
      <c r="A8" s="6" t="s">
        <v>43</v>
      </c>
      <c r="B8" s="7" t="s">
        <v>11</v>
      </c>
      <c r="C8" s="8">
        <f>C9+C10+C12+C13+C11</f>
        <v>4304033.6</v>
      </c>
      <c r="D8" s="8">
        <f>D9+D10+D12+D13</f>
        <v>0</v>
      </c>
      <c r="E8" s="11">
        <f t="shared" si="0"/>
        <v>4304033.6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4209300.14</v>
      </c>
      <c r="D10" s="8">
        <v>0</v>
      </c>
      <c r="E10" s="11">
        <f t="shared" si="0"/>
        <v>4209300.14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5" ht="15" customHeight="1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7223285.14</v>
      </c>
      <c r="D19" s="13">
        <f>D3+D7</f>
        <v>0</v>
      </c>
      <c r="E19" s="14">
        <f t="shared" si="0"/>
        <v>7223285.14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8181350.72</v>
      </c>
      <c r="D25" s="22">
        <f>D19+D20</f>
        <v>0</v>
      </c>
      <c r="E25" s="23">
        <f t="shared" si="0"/>
        <v>8181350.72</v>
      </c>
    </row>
    <row r="26" spans="1:5" ht="13.5" thickBot="1">
      <c r="A26" s="145" t="s">
        <v>49</v>
      </c>
      <c r="B26" s="145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160766.24000000002</v>
      </c>
      <c r="D30" s="4">
        <v>0</v>
      </c>
      <c r="E30" s="5">
        <f>SUM(C30:D30)</f>
        <v>160766.24000000002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682045.86</v>
      </c>
      <c r="D32" s="4">
        <v>0</v>
      </c>
      <c r="E32" s="5">
        <f t="shared" si="1"/>
        <v>682045.86</v>
      </c>
    </row>
    <row r="33" spans="1:5" ht="15" customHeight="1">
      <c r="A33" s="25" t="s">
        <v>39</v>
      </c>
      <c r="B33" s="7" t="s">
        <v>20</v>
      </c>
      <c r="C33" s="8">
        <v>3741114.3000000003</v>
      </c>
      <c r="D33" s="4">
        <v>0</v>
      </c>
      <c r="E33" s="5">
        <f>C33+D33</f>
        <v>3741114.3000000003</v>
      </c>
    </row>
    <row r="34" spans="1:5" ht="15" customHeight="1">
      <c r="A34" s="25" t="s">
        <v>46</v>
      </c>
      <c r="B34" s="7" t="s">
        <v>24</v>
      </c>
      <c r="C34" s="8">
        <v>524340.12</v>
      </c>
      <c r="D34" s="4">
        <v>0</v>
      </c>
      <c r="E34" s="5">
        <f t="shared" si="1"/>
        <v>524340.12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674825.55</v>
      </c>
      <c r="D36" s="4">
        <v>-7830</v>
      </c>
      <c r="E36" s="5">
        <f t="shared" si="1"/>
        <v>666995.55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872177.71</v>
      </c>
      <c r="D38" s="4">
        <v>7830</v>
      </c>
      <c r="E38" s="5">
        <f t="shared" si="1"/>
        <v>880007.71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8181350.720000001</v>
      </c>
      <c r="D45" s="22">
        <f>SUM(D28:D44)</f>
        <v>0</v>
      </c>
      <c r="E45" s="23">
        <f>SUM(E28:E44)</f>
        <v>8181350.72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8515625" style="37" customWidth="1"/>
    <col min="2" max="2" width="38.140625" style="37" customWidth="1"/>
    <col min="3" max="4" width="4.7109375" style="37" customWidth="1"/>
    <col min="5" max="5" width="9.421875" style="37" customWidth="1"/>
    <col min="6" max="6" width="40.00390625" style="37" customWidth="1"/>
    <col min="7" max="7" width="8.7109375" style="38" customWidth="1"/>
    <col min="8" max="9" width="9.421875" style="37" customWidth="1"/>
    <col min="10" max="10" width="13.57421875" style="38" customWidth="1"/>
    <col min="11" max="11" width="9.140625" style="37" customWidth="1"/>
    <col min="12" max="12" width="10.140625" style="37" bestFit="1" customWidth="1"/>
    <col min="13" max="13" width="9.140625" style="37" customWidth="1"/>
    <col min="14" max="14" width="10.140625" style="37" bestFit="1" customWidth="1"/>
    <col min="15" max="16384" width="9.140625" style="37" customWidth="1"/>
  </cols>
  <sheetData>
    <row r="1" spans="8:9" ht="12.75">
      <c r="H1" s="39"/>
      <c r="I1" s="40"/>
    </row>
    <row r="2" spans="1:9" s="41" customFormat="1" ht="18" customHeight="1">
      <c r="A2" s="146" t="s">
        <v>94</v>
      </c>
      <c r="B2" s="146"/>
      <c r="C2" s="146"/>
      <c r="D2" s="146"/>
      <c r="E2" s="146"/>
      <c r="F2" s="146"/>
      <c r="G2" s="146"/>
      <c r="H2" s="146"/>
      <c r="I2" s="146"/>
    </row>
    <row r="3" spans="1:9" ht="12.75">
      <c r="A3" s="42"/>
      <c r="B3" s="42"/>
      <c r="C3" s="42"/>
      <c r="D3" s="42"/>
      <c r="E3" s="42"/>
      <c r="F3" s="42"/>
      <c r="G3" s="42"/>
      <c r="H3" s="43"/>
      <c r="I3" s="43"/>
    </row>
    <row r="4" spans="1:9" ht="15.75">
      <c r="A4" s="147" t="s">
        <v>65</v>
      </c>
      <c r="B4" s="147"/>
      <c r="C4" s="147"/>
      <c r="D4" s="147"/>
      <c r="E4" s="147"/>
      <c r="F4" s="147"/>
      <c r="G4" s="147"/>
      <c r="H4" s="147"/>
      <c r="I4" s="147"/>
    </row>
    <row r="5" spans="1:9" ht="15.75">
      <c r="A5" s="44"/>
      <c r="B5" s="44"/>
      <c r="C5" s="44"/>
      <c r="D5" s="44"/>
      <c r="E5" s="44"/>
      <c r="F5" s="44"/>
      <c r="G5" s="44"/>
      <c r="H5" s="44"/>
      <c r="I5" s="44"/>
    </row>
    <row r="6" spans="1:9" ht="15.75">
      <c r="A6" s="148" t="s">
        <v>66</v>
      </c>
      <c r="B6" s="148"/>
      <c r="C6" s="148"/>
      <c r="D6" s="148"/>
      <c r="E6" s="148"/>
      <c r="F6" s="148"/>
      <c r="G6" s="148"/>
      <c r="H6" s="148"/>
      <c r="I6" s="148"/>
    </row>
    <row r="7" spans="1:9" ht="12.75" customHeight="1">
      <c r="A7" s="44"/>
      <c r="B7" s="44"/>
      <c r="C7" s="44"/>
      <c r="D7" s="44"/>
      <c r="E7" s="44"/>
      <c r="F7" s="44"/>
      <c r="G7" s="44"/>
      <c r="H7" s="44"/>
      <c r="I7" s="44"/>
    </row>
    <row r="8" spans="1:9" ht="13.5" thickBot="1">
      <c r="A8" s="45"/>
      <c r="B8" s="45"/>
      <c r="C8" s="45"/>
      <c r="D8" s="45"/>
      <c r="E8" s="45"/>
      <c r="F8" s="45"/>
      <c r="G8" s="46"/>
      <c r="H8" s="45"/>
      <c r="I8" s="47" t="s">
        <v>67</v>
      </c>
    </row>
    <row r="9" spans="1:14" ht="23.25" thickBot="1">
      <c r="A9" s="127" t="s">
        <v>68</v>
      </c>
      <c r="B9" s="128" t="s">
        <v>69</v>
      </c>
      <c r="C9" s="129" t="s">
        <v>70</v>
      </c>
      <c r="D9" s="130" t="s">
        <v>19</v>
      </c>
      <c r="E9" s="130" t="s">
        <v>71</v>
      </c>
      <c r="F9" s="129" t="s">
        <v>72</v>
      </c>
      <c r="G9" s="131" t="s">
        <v>73</v>
      </c>
      <c r="H9" s="132" t="s">
        <v>64</v>
      </c>
      <c r="I9" s="133" t="s">
        <v>73</v>
      </c>
      <c r="J9" s="48"/>
      <c r="K9" s="49"/>
      <c r="L9" s="50"/>
      <c r="M9" s="49"/>
      <c r="N9" s="49"/>
    </row>
    <row r="10" spans="1:14" ht="13.5" thickBot="1">
      <c r="A10" s="134" t="s">
        <v>74</v>
      </c>
      <c r="B10" s="126" t="s">
        <v>75</v>
      </c>
      <c r="C10" s="135" t="s">
        <v>75</v>
      </c>
      <c r="D10" s="126" t="s">
        <v>75</v>
      </c>
      <c r="E10" s="126" t="s">
        <v>75</v>
      </c>
      <c r="F10" s="136" t="s">
        <v>76</v>
      </c>
      <c r="G10" s="142">
        <v>528574.09</v>
      </c>
      <c r="H10" s="141">
        <f>SUM(H11)</f>
        <v>4400</v>
      </c>
      <c r="I10" s="143">
        <f>SUM(G10:H10)</f>
        <v>532974.09</v>
      </c>
      <c r="J10" s="51"/>
      <c r="K10" s="49"/>
      <c r="L10" s="49"/>
      <c r="M10" s="49"/>
      <c r="N10" s="50"/>
    </row>
    <row r="11" spans="1:14" ht="12.75">
      <c r="A11" s="116" t="s">
        <v>74</v>
      </c>
      <c r="B11" s="117" t="s">
        <v>101</v>
      </c>
      <c r="C11" s="118" t="s">
        <v>75</v>
      </c>
      <c r="D11" s="118" t="s">
        <v>75</v>
      </c>
      <c r="E11" s="144" t="s">
        <v>75</v>
      </c>
      <c r="F11" s="119" t="s">
        <v>100</v>
      </c>
      <c r="G11" s="120">
        <v>0</v>
      </c>
      <c r="H11" s="52">
        <f>SUM(H12:H19)</f>
        <v>4400</v>
      </c>
      <c r="I11" s="121">
        <f aca="true" t="shared" si="0" ref="I11:I19">G11+H11</f>
        <v>4400</v>
      </c>
      <c r="J11" s="53"/>
      <c r="K11" s="49"/>
      <c r="L11" s="49"/>
      <c r="M11" s="49"/>
      <c r="N11" s="49"/>
    </row>
    <row r="12" spans="1:14" ht="12.75">
      <c r="A12" s="54"/>
      <c r="B12" s="55"/>
      <c r="C12" s="56">
        <v>4357</v>
      </c>
      <c r="D12" s="56">
        <v>6121</v>
      </c>
      <c r="E12" s="57" t="s">
        <v>77</v>
      </c>
      <c r="F12" s="58" t="s">
        <v>78</v>
      </c>
      <c r="G12" s="59">
        <v>0</v>
      </c>
      <c r="H12" s="60">
        <v>4300</v>
      </c>
      <c r="I12" s="61">
        <f t="shared" si="0"/>
        <v>4300</v>
      </c>
      <c r="J12" s="53"/>
      <c r="K12" s="49"/>
      <c r="L12" s="49"/>
      <c r="M12" s="49"/>
      <c r="N12" s="49"/>
    </row>
    <row r="13" spans="1:14" ht="12.75">
      <c r="A13" s="62"/>
      <c r="B13" s="63"/>
      <c r="C13" s="56">
        <v>4357</v>
      </c>
      <c r="D13" s="56">
        <v>6121</v>
      </c>
      <c r="E13" s="57" t="s">
        <v>79</v>
      </c>
      <c r="F13" s="58" t="s">
        <v>78</v>
      </c>
      <c r="G13" s="64">
        <v>0</v>
      </c>
      <c r="H13" s="65"/>
      <c r="I13" s="61">
        <f t="shared" si="0"/>
        <v>0</v>
      </c>
      <c r="J13" s="53"/>
      <c r="K13" s="49"/>
      <c r="L13" s="49"/>
      <c r="M13" s="49"/>
      <c r="N13" s="49"/>
    </row>
    <row r="14" spans="1:14" ht="12.75">
      <c r="A14" s="62"/>
      <c r="B14" s="63"/>
      <c r="C14" s="56">
        <v>4357</v>
      </c>
      <c r="D14" s="56">
        <v>6121</v>
      </c>
      <c r="E14" s="57" t="s">
        <v>80</v>
      </c>
      <c r="F14" s="58" t="s">
        <v>78</v>
      </c>
      <c r="G14" s="64">
        <v>0</v>
      </c>
      <c r="H14" s="65"/>
      <c r="I14" s="61">
        <f t="shared" si="0"/>
        <v>0</v>
      </c>
      <c r="J14" s="53"/>
      <c r="K14" s="49"/>
      <c r="L14" s="49"/>
      <c r="M14" s="49"/>
      <c r="N14" s="49"/>
    </row>
    <row r="15" spans="1:14" ht="12.75">
      <c r="A15" s="62"/>
      <c r="B15" s="63"/>
      <c r="C15" s="56">
        <v>4357</v>
      </c>
      <c r="D15" s="56">
        <v>6121</v>
      </c>
      <c r="E15" s="57" t="s">
        <v>81</v>
      </c>
      <c r="F15" s="58" t="s">
        <v>78</v>
      </c>
      <c r="G15" s="64">
        <v>0</v>
      </c>
      <c r="H15" s="65"/>
      <c r="I15" s="61">
        <f t="shared" si="0"/>
        <v>0</v>
      </c>
      <c r="J15" s="53"/>
      <c r="K15" s="49"/>
      <c r="L15" s="49"/>
      <c r="M15" s="49"/>
      <c r="N15" s="49"/>
    </row>
    <row r="16" spans="1:14" ht="12.75">
      <c r="A16" s="62"/>
      <c r="B16" s="63"/>
      <c r="C16" s="56">
        <v>4357</v>
      </c>
      <c r="D16" s="56">
        <v>5169</v>
      </c>
      <c r="E16" s="57" t="s">
        <v>77</v>
      </c>
      <c r="F16" s="66" t="s">
        <v>82</v>
      </c>
      <c r="G16" s="64">
        <v>0</v>
      </c>
      <c r="H16" s="65"/>
      <c r="I16" s="61">
        <f t="shared" si="0"/>
        <v>0</v>
      </c>
      <c r="J16" s="53"/>
      <c r="K16" s="49"/>
      <c r="L16" s="49"/>
      <c r="M16" s="49"/>
      <c r="N16" s="49"/>
    </row>
    <row r="17" spans="1:14" ht="12.75">
      <c r="A17" s="62"/>
      <c r="B17" s="63"/>
      <c r="C17" s="56">
        <v>4357</v>
      </c>
      <c r="D17" s="56">
        <v>5169</v>
      </c>
      <c r="E17" s="57" t="s">
        <v>81</v>
      </c>
      <c r="F17" s="66" t="s">
        <v>82</v>
      </c>
      <c r="G17" s="64">
        <v>0</v>
      </c>
      <c r="H17" s="65">
        <v>10</v>
      </c>
      <c r="I17" s="61">
        <f t="shared" si="0"/>
        <v>10</v>
      </c>
      <c r="J17" s="53"/>
      <c r="K17" s="49"/>
      <c r="L17" s="49"/>
      <c r="M17" s="49"/>
      <c r="N17" s="49"/>
    </row>
    <row r="18" spans="1:14" ht="12.75">
      <c r="A18" s="62"/>
      <c r="B18" s="67"/>
      <c r="C18" s="56">
        <v>4357</v>
      </c>
      <c r="D18" s="56">
        <v>5169</v>
      </c>
      <c r="E18" s="57" t="s">
        <v>83</v>
      </c>
      <c r="F18" s="66" t="s">
        <v>82</v>
      </c>
      <c r="G18" s="64">
        <v>0</v>
      </c>
      <c r="H18" s="65">
        <v>5</v>
      </c>
      <c r="I18" s="61">
        <f t="shared" si="0"/>
        <v>5</v>
      </c>
      <c r="J18" s="53"/>
      <c r="K18" s="49"/>
      <c r="L18" s="49"/>
      <c r="M18" s="49"/>
      <c r="N18" s="49"/>
    </row>
    <row r="19" spans="1:14" ht="13.5" thickBot="1">
      <c r="A19" s="62"/>
      <c r="B19" s="67"/>
      <c r="C19" s="56">
        <v>4357</v>
      </c>
      <c r="D19" s="56">
        <v>5169</v>
      </c>
      <c r="E19" s="57" t="s">
        <v>84</v>
      </c>
      <c r="F19" s="66" t="s">
        <v>82</v>
      </c>
      <c r="G19" s="68">
        <v>0</v>
      </c>
      <c r="H19" s="65">
        <v>85</v>
      </c>
      <c r="I19" s="61">
        <f t="shared" si="0"/>
        <v>85</v>
      </c>
      <c r="J19" s="69"/>
      <c r="K19" s="49"/>
      <c r="L19" s="49"/>
      <c r="M19" s="49"/>
      <c r="N19" s="49"/>
    </row>
    <row r="20" ht="12.75">
      <c r="H20" s="70"/>
    </row>
    <row r="25" ht="12.75">
      <c r="H25" s="38"/>
    </row>
    <row r="27" ht="12.75">
      <c r="F27" s="49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8515625" style="37" customWidth="1"/>
    <col min="2" max="2" width="14.28125" style="37" customWidth="1"/>
    <col min="3" max="4" width="4.7109375" style="37" customWidth="1"/>
    <col min="5" max="5" width="40.00390625" style="37" customWidth="1"/>
    <col min="6" max="6" width="13.140625" style="38" customWidth="1"/>
    <col min="7" max="7" width="10.8515625" style="37" customWidth="1"/>
    <col min="8" max="8" width="11.57421875" style="37" customWidth="1"/>
    <col min="9" max="9" width="13.57421875" style="38" customWidth="1"/>
    <col min="10" max="10" width="9.140625" style="37" customWidth="1"/>
    <col min="11" max="11" width="10.140625" style="37" bestFit="1" customWidth="1"/>
    <col min="12" max="12" width="9.140625" style="37" customWidth="1"/>
    <col min="13" max="13" width="10.140625" style="37" bestFit="1" customWidth="1"/>
    <col min="14" max="16384" width="9.140625" style="37" customWidth="1"/>
  </cols>
  <sheetData>
    <row r="1" spans="7:8" ht="12.75">
      <c r="G1" s="39"/>
      <c r="H1" s="40"/>
    </row>
    <row r="2" spans="1:8" s="41" customFormat="1" ht="18" customHeight="1">
      <c r="A2" s="146" t="s">
        <v>94</v>
      </c>
      <c r="B2" s="146"/>
      <c r="C2" s="146"/>
      <c r="D2" s="146"/>
      <c r="E2" s="146"/>
      <c r="F2" s="146"/>
      <c r="G2" s="146"/>
      <c r="H2" s="146"/>
    </row>
    <row r="3" spans="1:8" ht="12.75">
      <c r="A3" s="42"/>
      <c r="B3" s="42"/>
      <c r="C3" s="42"/>
      <c r="D3" s="42"/>
      <c r="E3" s="42"/>
      <c r="F3" s="42"/>
      <c r="G3" s="43"/>
      <c r="H3" s="43"/>
    </row>
    <row r="4" spans="1:8" ht="15.75">
      <c r="A4" s="147" t="s">
        <v>65</v>
      </c>
      <c r="B4" s="147"/>
      <c r="C4" s="147"/>
      <c r="D4" s="147"/>
      <c r="E4" s="147"/>
      <c r="F4" s="147"/>
      <c r="G4" s="147"/>
      <c r="H4" s="147"/>
    </row>
    <row r="5" spans="1:8" ht="15.75">
      <c r="A5" s="44"/>
      <c r="B5" s="44"/>
      <c r="C5" s="44"/>
      <c r="D5" s="44"/>
      <c r="E5" s="44"/>
      <c r="F5" s="44"/>
      <c r="G5" s="44"/>
      <c r="H5" s="44"/>
    </row>
    <row r="6" spans="1:8" ht="15.75">
      <c r="A6" s="148" t="s">
        <v>95</v>
      </c>
      <c r="B6" s="148"/>
      <c r="C6" s="148"/>
      <c r="D6" s="148"/>
      <c r="E6" s="148"/>
      <c r="F6" s="148"/>
      <c r="G6" s="148"/>
      <c r="H6" s="148"/>
    </row>
    <row r="7" spans="1:8" ht="12.75" customHeight="1">
      <c r="A7" s="44"/>
      <c r="B7" s="44"/>
      <c r="C7" s="44"/>
      <c r="D7" s="44"/>
      <c r="E7" s="44"/>
      <c r="F7" s="44"/>
      <c r="G7" s="44"/>
      <c r="H7" s="44"/>
    </row>
    <row r="8" spans="1:8" ht="13.5" thickBot="1">
      <c r="A8" s="45"/>
      <c r="B8" s="45"/>
      <c r="C8" s="45"/>
      <c r="D8" s="45"/>
      <c r="E8" s="45"/>
      <c r="F8" s="46"/>
      <c r="G8" s="45"/>
      <c r="H8" s="47" t="s">
        <v>67</v>
      </c>
    </row>
    <row r="9" spans="1:13" ht="23.25" thickBot="1">
      <c r="A9" s="127" t="s">
        <v>68</v>
      </c>
      <c r="B9" s="128" t="s">
        <v>87</v>
      </c>
      <c r="C9" s="129" t="s">
        <v>70</v>
      </c>
      <c r="D9" s="130" t="s">
        <v>19</v>
      </c>
      <c r="E9" s="129" t="s">
        <v>72</v>
      </c>
      <c r="F9" s="131" t="s">
        <v>73</v>
      </c>
      <c r="G9" s="132" t="s">
        <v>64</v>
      </c>
      <c r="H9" s="133" t="s">
        <v>73</v>
      </c>
      <c r="I9" s="48"/>
      <c r="J9" s="49"/>
      <c r="K9" s="50"/>
      <c r="L9" s="49"/>
      <c r="M9" s="49"/>
    </row>
    <row r="10" spans="1:13" ht="13.5" thickBot="1">
      <c r="A10" s="134" t="s">
        <v>74</v>
      </c>
      <c r="B10" s="126" t="s">
        <v>75</v>
      </c>
      <c r="C10" s="135" t="s">
        <v>75</v>
      </c>
      <c r="D10" s="126" t="s">
        <v>75</v>
      </c>
      <c r="E10" s="136" t="s">
        <v>96</v>
      </c>
      <c r="F10" s="137">
        <v>100907.11117</v>
      </c>
      <c r="G10" s="141">
        <f>SUM(G11)</f>
        <v>-7830</v>
      </c>
      <c r="H10" s="138">
        <f>F10+G10</f>
        <v>93077.11117</v>
      </c>
      <c r="I10" s="51"/>
      <c r="J10" s="49"/>
      <c r="K10" s="49"/>
      <c r="L10" s="49"/>
      <c r="M10" s="50"/>
    </row>
    <row r="11" spans="1:13" ht="16.5" customHeight="1">
      <c r="A11" s="116" t="s">
        <v>74</v>
      </c>
      <c r="B11" s="117" t="s">
        <v>99</v>
      </c>
      <c r="C11" s="118" t="s">
        <v>75</v>
      </c>
      <c r="D11" s="118" t="s">
        <v>75</v>
      </c>
      <c r="E11" s="119" t="s">
        <v>97</v>
      </c>
      <c r="F11" s="120">
        <f>SUM(F12)</f>
        <v>7830</v>
      </c>
      <c r="G11" s="52">
        <f>G12</f>
        <v>-7830</v>
      </c>
      <c r="H11" s="121">
        <f>F11+G11</f>
        <v>0</v>
      </c>
      <c r="I11" s="53"/>
      <c r="J11" s="49"/>
      <c r="K11" s="49"/>
      <c r="L11" s="49"/>
      <c r="M11" s="49"/>
    </row>
    <row r="12" spans="1:13" ht="14.25" customHeight="1">
      <c r="A12" s="54"/>
      <c r="B12" s="55"/>
      <c r="C12" s="122">
        <v>4357</v>
      </c>
      <c r="D12" s="123">
        <v>6121</v>
      </c>
      <c r="E12" s="124" t="s">
        <v>98</v>
      </c>
      <c r="F12" s="125">
        <v>7830</v>
      </c>
      <c r="G12" s="60">
        <v>-7830</v>
      </c>
      <c r="H12" s="61">
        <f>F12+G12</f>
        <v>0</v>
      </c>
      <c r="I12" s="53"/>
      <c r="J12" s="49"/>
      <c r="K12" s="49"/>
      <c r="L12" s="49"/>
      <c r="M12" s="49"/>
    </row>
    <row r="13" ht="12.75">
      <c r="G13" s="70"/>
    </row>
    <row r="18" ht="12.75">
      <c r="G18" s="38"/>
    </row>
    <row r="20" spans="2:8" ht="15.75">
      <c r="B20" s="149"/>
      <c r="C20" s="149"/>
      <c r="D20" s="149"/>
      <c r="E20" s="149"/>
      <c r="F20" s="149"/>
      <c r="G20" s="149"/>
      <c r="H20" s="149"/>
    </row>
    <row r="21" spans="2:8" ht="12.75">
      <c r="B21" s="42"/>
      <c r="C21" s="42"/>
      <c r="D21" s="42"/>
      <c r="E21" s="42"/>
      <c r="F21" s="42"/>
      <c r="G21" s="42"/>
      <c r="H21" s="115"/>
    </row>
    <row r="22" spans="2:8" ht="15.75">
      <c r="B22" s="150"/>
      <c r="C22" s="150"/>
      <c r="D22" s="150"/>
      <c r="E22" s="150"/>
      <c r="F22" s="150"/>
      <c r="G22" s="150"/>
      <c r="H22" s="150"/>
    </row>
  </sheetData>
  <sheetProtection/>
  <mergeCells count="5">
    <mergeCell ref="A2:H2"/>
    <mergeCell ref="A4:H4"/>
    <mergeCell ref="A6:H6"/>
    <mergeCell ref="B20:H20"/>
    <mergeCell ref="B22:H2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140625" style="74" customWidth="1"/>
    <col min="2" max="2" width="5.7109375" style="74" customWidth="1"/>
    <col min="3" max="3" width="4.421875" style="74" bestFit="1" customWidth="1"/>
    <col min="4" max="4" width="4.421875" style="74" customWidth="1"/>
    <col min="5" max="5" width="7.8515625" style="74" bestFit="1" customWidth="1"/>
    <col min="6" max="6" width="32.57421875" style="74" customWidth="1"/>
    <col min="7" max="7" width="7.57421875" style="74" customWidth="1"/>
    <col min="8" max="8" width="8.00390625" style="74" customWidth="1"/>
    <col min="9" max="9" width="10.140625" style="74" bestFit="1" customWidth="1"/>
    <col min="10" max="10" width="9.00390625" style="74" customWidth="1"/>
    <col min="11" max="16384" width="9.140625" style="74" customWidth="1"/>
  </cols>
  <sheetData>
    <row r="1" spans="1:10" ht="15">
      <c r="A1" s="71"/>
      <c r="B1" s="72"/>
      <c r="C1" s="71"/>
      <c r="D1" s="71"/>
      <c r="E1" s="71"/>
      <c r="F1" s="71"/>
      <c r="G1" s="71"/>
      <c r="H1" s="71"/>
      <c r="I1" s="41"/>
      <c r="J1" s="73"/>
    </row>
    <row r="2" spans="1:10" ht="18">
      <c r="A2" s="151" t="s">
        <v>94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">
      <c r="A3" s="75"/>
      <c r="B3" s="75"/>
      <c r="C3" s="75"/>
      <c r="D3" s="75"/>
      <c r="E3" s="75"/>
      <c r="F3" s="75"/>
      <c r="G3" s="75"/>
      <c r="H3" s="75"/>
      <c r="I3" s="76"/>
      <c r="J3" s="77"/>
    </row>
    <row r="4" spans="1:10" ht="15.75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">
      <c r="A5" s="78"/>
      <c r="B5" s="79"/>
      <c r="C5" s="80"/>
      <c r="D5" s="79"/>
      <c r="E5" s="79"/>
      <c r="F5" s="79"/>
      <c r="G5" s="81"/>
      <c r="H5" s="82"/>
      <c r="I5" s="83"/>
      <c r="J5" s="84"/>
    </row>
    <row r="6" spans="1:10" ht="15.75">
      <c r="A6" s="154" t="s">
        <v>86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5.75" thickBot="1">
      <c r="A7" s="85"/>
      <c r="B7" s="85"/>
      <c r="C7" s="85"/>
      <c r="D7" s="85"/>
      <c r="E7" s="85"/>
      <c r="F7" s="85"/>
      <c r="G7" s="86"/>
      <c r="H7" s="87"/>
      <c r="I7" s="88"/>
      <c r="J7" s="89" t="s">
        <v>0</v>
      </c>
    </row>
    <row r="8" spans="1:10" ht="22.5">
      <c r="A8" s="139" t="s">
        <v>68</v>
      </c>
      <c r="B8" s="155" t="s">
        <v>87</v>
      </c>
      <c r="C8" s="155"/>
      <c r="D8" s="140" t="s">
        <v>70</v>
      </c>
      <c r="E8" s="140" t="s">
        <v>19</v>
      </c>
      <c r="F8" s="140" t="s">
        <v>88</v>
      </c>
      <c r="G8" s="90" t="s">
        <v>89</v>
      </c>
      <c r="H8" s="90" t="s">
        <v>73</v>
      </c>
      <c r="I8" s="90" t="s">
        <v>64</v>
      </c>
      <c r="J8" s="91" t="s">
        <v>90</v>
      </c>
    </row>
    <row r="9" spans="1:10" ht="22.5">
      <c r="A9" s="92" t="s">
        <v>75</v>
      </c>
      <c r="B9" s="156" t="s">
        <v>75</v>
      </c>
      <c r="C9" s="156"/>
      <c r="D9" s="93"/>
      <c r="E9" s="93"/>
      <c r="F9" s="94" t="s">
        <v>76</v>
      </c>
      <c r="G9" s="95">
        <f>G10</f>
        <v>6719.69</v>
      </c>
      <c r="H9" s="95">
        <v>41617.73</v>
      </c>
      <c r="I9" s="95">
        <f>I10</f>
        <v>3430</v>
      </c>
      <c r="J9" s="96">
        <f>SUM(H9:I9)</f>
        <v>45047.73</v>
      </c>
    </row>
    <row r="10" spans="1:10" s="105" customFormat="1" ht="15">
      <c r="A10" s="97" t="s">
        <v>74</v>
      </c>
      <c r="B10" s="98">
        <v>30001</v>
      </c>
      <c r="C10" s="99" t="s">
        <v>91</v>
      </c>
      <c r="D10" s="100" t="s">
        <v>75</v>
      </c>
      <c r="E10" s="100" t="s">
        <v>75</v>
      </c>
      <c r="F10" s="101" t="s">
        <v>92</v>
      </c>
      <c r="G10" s="102">
        <f>G11</f>
        <v>6719.69</v>
      </c>
      <c r="H10" s="102">
        <v>38517.73</v>
      </c>
      <c r="I10" s="103">
        <f>I11</f>
        <v>3430</v>
      </c>
      <c r="J10" s="104">
        <f>H10+I10</f>
        <v>41947.73</v>
      </c>
    </row>
    <row r="11" spans="1:10" ht="15">
      <c r="A11" s="106"/>
      <c r="B11" s="107"/>
      <c r="C11" s="108"/>
      <c r="D11" s="109">
        <v>6409</v>
      </c>
      <c r="E11" s="110">
        <v>5901</v>
      </c>
      <c r="F11" s="111" t="s">
        <v>93</v>
      </c>
      <c r="G11" s="112">
        <v>6719.69</v>
      </c>
      <c r="H11" s="112">
        <v>38517.73</v>
      </c>
      <c r="I11" s="113">
        <v>3430</v>
      </c>
      <c r="J11" s="114">
        <f>H11+I11</f>
        <v>41947.73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Šulcová Veronika</cp:lastModifiedBy>
  <cp:lastPrinted>2016-06-21T09:16:32Z</cp:lastPrinted>
  <dcterms:created xsi:type="dcterms:W3CDTF">2007-12-18T12:40:54Z</dcterms:created>
  <dcterms:modified xsi:type="dcterms:W3CDTF">2016-06-22T08:28:52Z</dcterms:modified>
  <cp:category/>
  <cp:version/>
  <cp:contentType/>
  <cp:contentStatus/>
</cp:coreProperties>
</file>