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2040" windowWidth="15480" windowHeight="8775" activeTab="2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E12" i="3" l="1"/>
  <c r="F242" i="7" l="1"/>
  <c r="E126" i="3" l="1"/>
  <c r="C86" i="3" l="1"/>
  <c r="G22" i="2" l="1"/>
  <c r="F91" i="3"/>
  <c r="G12" i="2" l="1"/>
  <c r="F69" i="3" l="1"/>
  <c r="G25" i="2" l="1"/>
  <c r="F31" i="2"/>
  <c r="G32" i="2"/>
  <c r="F89" i="3"/>
  <c r="F17" i="3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G31" i="2" s="1"/>
  <c r="E24" i="2"/>
  <c r="F24" i="2"/>
  <c r="G24" i="2" s="1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F108" i="3"/>
  <c r="G34" i="2" l="1"/>
  <c r="D26" i="2"/>
  <c r="F26" i="2"/>
  <c r="G13" i="2"/>
  <c r="D7" i="2"/>
  <c r="D33" i="2" s="1"/>
  <c r="E8" i="2"/>
  <c r="E7" i="2" s="1"/>
  <c r="G27" i="2"/>
  <c r="F7" i="2"/>
  <c r="E26" i="2"/>
  <c r="D37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G8" i="2" l="1"/>
  <c r="G26" i="2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<sst xmlns="http://schemas.openxmlformats.org/spreadsheetml/2006/main" count="1414" uniqueCount="459">
  <si>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</si>
  <si>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</si>
  <si>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</si>
  <si>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</si>
  <si>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</si>
  <si>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</si>
  <si>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</si>
  <si>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</si>
  <si>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</si>
  <si>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</si>
  <si>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</si>
  <si>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</si>
  <si>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</si>
  <si>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</si>
  <si>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</si>
  <si>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</si>
  <si>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</si>
  <si>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03-ekonomika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</si>
  <si>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</si>
  <si>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</si>
  <si>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</si>
  <si>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</si>
  <si>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</si>
  <si>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</si>
  <si>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</si>
  <si>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</si>
  <si>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</si>
  <si>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</si>
  <si>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</si>
  <si>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</si>
  <si>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</si>
  <si>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</si>
  <si>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</si>
  <si>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</si>
  <si>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</si>
  <si>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</si>
  <si>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</si>
  <si>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</si>
  <si>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</si>
  <si>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</si>
  <si>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</si>
  <si>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</si>
  <si>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</si>
  <si>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</si>
  <si>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</si>
  <si>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</si>
  <si>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</si>
  <si>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</si>
  <si>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</si>
  <si>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</si>
  <si>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</si>
  <si>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</si>
  <si>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</si>
  <si>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</si>
  <si>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</si>
  <si>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</si>
  <si>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</si>
  <si>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</si>
  <si>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</si>
  <si>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</si>
  <si>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</si>
  <si>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</si>
  <si>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</si>
  <si>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</si>
  <si>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</si>
  <si>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</si>
  <si>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</si>
  <si>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</si>
  <si>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</si>
  <si>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</si>
  <si>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</si>
  <si>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</si>
  <si>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</si>
  <si>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</si>
  <si>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</si>
  <si>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</si>
  <si>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</si>
  <si>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</si>
  <si>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</si>
  <si>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</si>
  <si>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</si>
  <si>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</si>
  <si>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</si>
  <si>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</si>
  <si>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</si>
  <si>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</si>
  <si>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</si>
  <si>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přesun z kap. 91903 do kap. 91305</t>
  </si>
  <si>
    <t>Kapitola 917 - Transfery (ZU)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</si>
  <si>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</si>
  <si>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</si>
  <si>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</si>
  <si>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</si>
  <si>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</si>
  <si>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</si>
  <si>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</si>
  <si>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</si>
  <si>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</si>
  <si>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poskytnutí dotací z DF, kap. 92601</t>
  </si>
  <si>
    <t>poskytnutí dotací z kap. 91704</t>
  </si>
  <si>
    <t>/</t>
  </si>
  <si>
    <t>08-ŽP a zeměď.</t>
  </si>
  <si>
    <t>poskytnutí dotací z kap. 91705</t>
  </si>
  <si>
    <t>poskytnutí dotací z kap. 91701</t>
  </si>
  <si>
    <t>úprava ukazatelů v kap. 92302</t>
  </si>
  <si>
    <t>dotace z MF, zapojení do kap. 91708</t>
  </si>
  <si>
    <t>poskytnutí dotací z FOV, kap. 93208</t>
  </si>
  <si>
    <t>odbory</t>
  </si>
  <si>
    <t>příspěvky obcí (na dopravní obslužnost)</t>
  </si>
  <si>
    <t>poskytnutí dotací z DF, kap. 92608</t>
  </si>
  <si>
    <t>SR 2016</t>
  </si>
  <si>
    <t>UR 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</si>
  <si>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</si>
  <si>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</si>
  <si>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Kapitola 912 - účelové příspěvky PO (ZU)</t>
  </si>
  <si>
    <t>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</si>
  <si>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</si>
  <si>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</si>
  <si>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</si>
  <si>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</si>
  <si>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</si>
  <si>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</si>
  <si>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</si>
  <si>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</si>
  <si>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</si>
  <si>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</si>
  <si>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</si>
  <si>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</si>
  <si>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</si>
  <si>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</si>
  <si>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</si>
  <si>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</si>
  <si>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</si>
  <si>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</si>
  <si>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</si>
  <si>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</si>
  <si>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</si>
  <si>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</si>
  <si>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</si>
  <si>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</si>
  <si>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</si>
  <si>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</si>
  <si>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</si>
  <si>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</si>
  <si>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</si>
  <si>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</si>
  <si>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</si>
  <si>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</si>
  <si>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</si>
  <si>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</si>
  <si>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</si>
  <si>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</si>
  <si>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</si>
  <si>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</si>
  <si>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</si>
  <si>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</si>
  <si>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</si>
  <si>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</si>
  <si>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</si>
  <si>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</si>
  <si>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</si>
  <si>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</si>
  <si>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</si>
  <si>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</si>
  <si>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</si>
  <si>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</si>
  <si>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</si>
  <si>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</si>
  <si>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</si>
  <si>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</si>
  <si>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</si>
  <si>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</si>
  <si>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</si>
  <si>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</si>
  <si>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</si>
  <si>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</si>
  <si>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</si>
  <si>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</si>
  <si>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</si>
  <si>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</si>
  <si>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</si>
  <si>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</si>
  <si>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</si>
  <si>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</si>
  <si>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</si>
  <si>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</si>
  <si>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</si>
  <si>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</si>
  <si>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</si>
  <si>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</si>
  <si>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</si>
  <si>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</si>
  <si>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</si>
  <si>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</si>
  <si>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</si>
  <si>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</si>
  <si>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</si>
  <si>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</si>
  <si>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</si>
  <si>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</si>
  <si>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</si>
  <si>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</si>
  <si>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</si>
  <si>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</si>
  <si>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</si>
  <si>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</si>
  <si>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</si>
  <si>
    <t>328/16/RK</t>
  </si>
  <si>
    <t>327/16/RK</t>
  </si>
  <si>
    <t>329/16/RK</t>
  </si>
  <si>
    <t>úprava ukazatelů v kap. 91204-poskytnutí účel.příspěvků PO kraje</t>
  </si>
  <si>
    <t>326/16/RK</t>
  </si>
  <si>
    <t>302/16/RK</t>
  </si>
  <si>
    <t>navýšení příjmů 2016 a výdajů v kap. 92302</t>
  </si>
  <si>
    <t>358/16/RK</t>
  </si>
  <si>
    <t>355/16/RK</t>
  </si>
  <si>
    <t>úprava ukazatelů v kap. 91307</t>
  </si>
  <si>
    <t>384/16/RK</t>
  </si>
  <si>
    <t>dotace z MŠMT, zapojení do kap. 91704</t>
  </si>
  <si>
    <t>413/16/RK</t>
  </si>
  <si>
    <t>410/16/RK</t>
  </si>
  <si>
    <t>411/16/RK</t>
  </si>
  <si>
    <t>snížení dotace z MŠMT, snížení výdajů kap. 91604</t>
  </si>
  <si>
    <t>412/16/RK</t>
  </si>
  <si>
    <t>474/16/mRK</t>
  </si>
  <si>
    <t>úprava ukazatelů v kap. 92304</t>
  </si>
  <si>
    <t>úprava ukazatelů v kap. 92006</t>
  </si>
  <si>
    <t>175/16/ZK</t>
  </si>
  <si>
    <t>zapojení prostř. z roku 2015 na výdaje 2016, kap. 923</t>
  </si>
  <si>
    <t>122/16/ZK</t>
  </si>
  <si>
    <t>navýšení příjmů 2016 a výdajů v kap. 91705</t>
  </si>
  <si>
    <t>138/16/ZK</t>
  </si>
  <si>
    <t>úprava ukazatelů v kap. 91705</t>
  </si>
  <si>
    <t>139/16/ZK</t>
  </si>
  <si>
    <t>140/16/ZK</t>
  </si>
  <si>
    <t>zapojení prostř. z roku 2015 na výdaje 2016, kap. 92015</t>
  </si>
  <si>
    <t>135/16/ZK</t>
  </si>
  <si>
    <t>142/16/ZK</t>
  </si>
  <si>
    <t>177/16/ZK</t>
  </si>
  <si>
    <t>navýšení příjmů 2016 a výdajů v kap. 91206</t>
  </si>
  <si>
    <t>178/16/ZK</t>
  </si>
  <si>
    <t>168/16/ZK</t>
  </si>
  <si>
    <t>přesun z kap. 91404 do kap.91704-poskytnutíí darů</t>
  </si>
  <si>
    <t>141/16/ZK</t>
  </si>
  <si>
    <t>179/16/ZK</t>
  </si>
  <si>
    <t>přesun z kap. 92006 do kap. 91406</t>
  </si>
  <si>
    <t>150/16/ZK</t>
  </si>
  <si>
    <t>149/16/ZK</t>
  </si>
  <si>
    <t>118/16/ZK</t>
  </si>
  <si>
    <t>přesun z kap. 91707 do kap. 91307</t>
  </si>
  <si>
    <t>přesun z kap. 92303 do kap. 92302</t>
  </si>
  <si>
    <t>157/16/ZK</t>
  </si>
  <si>
    <t>zapojení prostř. z roku 2015 na výdaje 2016, kap. 91115</t>
  </si>
  <si>
    <t>137/16/ZK</t>
  </si>
  <si>
    <t>navýšení příjmů 2016 a výdajů v kap. 91701</t>
  </si>
  <si>
    <t>117/16/ZK</t>
  </si>
  <si>
    <t>172/16/ZK</t>
  </si>
  <si>
    <t>173/16/ZK</t>
  </si>
  <si>
    <t>navýšení příjmů 2016 a výdajů v kap. 91706 a 91403</t>
  </si>
  <si>
    <t>180/16/ZK</t>
  </si>
  <si>
    <t>152/16/ZK</t>
  </si>
  <si>
    <t>přesun z kap. 92004 do kap. 92014 a 91704</t>
  </si>
  <si>
    <t>174/16/ZK</t>
  </si>
  <si>
    <t>159/16/ZK</t>
  </si>
  <si>
    <t>161/16/ZK</t>
  </si>
  <si>
    <t>přesun z kap. 92005 do kap. 92014 a 91205</t>
  </si>
  <si>
    <t>143/16/ZK</t>
  </si>
  <si>
    <t>navýšení příjmů 2016 a výdajů v kap. 92014</t>
  </si>
  <si>
    <t>131/16/ZK</t>
  </si>
  <si>
    <t>132/16/ZK</t>
  </si>
  <si>
    <t>156/16/ZK</t>
  </si>
  <si>
    <t>181/16/ZK</t>
  </si>
  <si>
    <t>162/16/ZK</t>
  </si>
  <si>
    <t>úprava ukazatelů v kap. 92009-poskytnutí dotací NsP Česká Lípa</t>
  </si>
  <si>
    <t>147/16/ZK</t>
  </si>
  <si>
    <t>navýšení příjmů 2016 a výdajů v kap. 91409</t>
  </si>
  <si>
    <t>516/16/RK</t>
  </si>
  <si>
    <t>zapojení prostř. z roku 2015 a navýšení příjmů 2016 na výdaje 2016, kap. 916,914 a 917 - finanční vypořádání účel.dotací za rok 2015</t>
  </si>
  <si>
    <t>519/16/RK</t>
  </si>
  <si>
    <t>505/16/RK</t>
  </si>
  <si>
    <t>506/16/RK</t>
  </si>
  <si>
    <t>594/16/RK</t>
  </si>
  <si>
    <t>127/16/RK</t>
  </si>
  <si>
    <t>673/16/RK</t>
  </si>
  <si>
    <t>dotace z MK, zapojení do kap. 91707</t>
  </si>
  <si>
    <t>738/16/RK</t>
  </si>
  <si>
    <t>přesun z kap. 92303 do kap. 92314 a úprava kap. 92314</t>
  </si>
  <si>
    <t>poskytnutí dotací z kap. 92302 - Kotlíkové dotace</t>
  </si>
  <si>
    <t>poskytnutí dotací z kap. 91704 - mimořádné sportovní akce</t>
  </si>
  <si>
    <t>poskytnutí dotací z kap. 91704 - vybrané sportovní akce</t>
  </si>
  <si>
    <t>navýšení příjmů 2016 a výdajů v kap. 91204</t>
  </si>
  <si>
    <t xml:space="preserve">přesun z kap. 92303 do kap. 92314 </t>
  </si>
  <si>
    <t>přesun z kap. 92314 do kap. 91207</t>
  </si>
  <si>
    <t>navýšení příjmů 2016 a výdajů v kap. 92006 a úprava ukazatelů v kap. 92006</t>
  </si>
  <si>
    <t xml:space="preserve">přesun z kap. 92601 do kap. 91701 </t>
  </si>
  <si>
    <t>dotace ze SFŽP, zapojení do kap. 92302 - Kotlíkové dotace</t>
  </si>
  <si>
    <t>poskytnutí dotací z kap. 91704 - významné kluby a reprezentace</t>
  </si>
  <si>
    <t>poskytnutí dotací z DF, kap. 92607 a kap. 91707</t>
  </si>
  <si>
    <t>zapojení prostř. z roku 2015 na výdaje 2016, jednotlivé kap. - rozdělení HV</t>
  </si>
  <si>
    <t>722/16/RK</t>
  </si>
  <si>
    <t>211/16/ZK</t>
  </si>
  <si>
    <t>217/16/ZK</t>
  </si>
  <si>
    <t>224/16/ZK</t>
  </si>
  <si>
    <t>225/16/ZK</t>
  </si>
  <si>
    <t>228/16/ZK</t>
  </si>
  <si>
    <t>218/16/ZK</t>
  </si>
  <si>
    <t>192/16/ZK</t>
  </si>
  <si>
    <t>210/16/ZK</t>
  </si>
  <si>
    <t>215/16/ZK</t>
  </si>
  <si>
    <t>216/16/ZK</t>
  </si>
  <si>
    <t>223/16/ZK</t>
  </si>
  <si>
    <t>191/16/ZK</t>
  </si>
  <si>
    <t>204/16/ZK</t>
  </si>
  <si>
    <t>219/16/ZK</t>
  </si>
  <si>
    <t>229/16/ZK</t>
  </si>
  <si>
    <t>205/16/ZK</t>
  </si>
  <si>
    <t>194/16/ZK</t>
  </si>
  <si>
    <t>766/16/RK</t>
  </si>
  <si>
    <t>792/16/RK</t>
  </si>
  <si>
    <t>dotace z MMR, zapojení do kap. 92309</t>
  </si>
  <si>
    <t>úprava ukazatelů v kap. 91604</t>
  </si>
  <si>
    <t>830/16/RK</t>
  </si>
  <si>
    <t>841/16/RK</t>
  </si>
  <si>
    <t>dotace z Úřadu vlády, zapojení do kap. 91405</t>
  </si>
  <si>
    <t>842/16/RK</t>
  </si>
  <si>
    <t>861/16/RK</t>
  </si>
  <si>
    <t>862/16/RK</t>
  </si>
  <si>
    <t>919/16/RK</t>
  </si>
  <si>
    <t>úprava ukazatelů v kap. 92302 - Kotlíkové dotace</t>
  </si>
  <si>
    <t>navýšení příjmů 2016 a výdajů v kap. 91205</t>
  </si>
  <si>
    <t xml:space="preserve">přesun z kap. 92014 do kap. 91205 </t>
  </si>
  <si>
    <t>navýšení příjmů 2016 a výdajů v kap. 92006</t>
  </si>
  <si>
    <t xml:space="preserve">přesun z kap. 91405 do kap. 91705 </t>
  </si>
  <si>
    <t>navýšení příjmů 2016 a výdajů v kap. 91403</t>
  </si>
  <si>
    <t>poskytnutí dotací z DF, kap. 92604 - sportovní akce</t>
  </si>
  <si>
    <t>poskytnutí dotací z kap. 91704 - sportovní infrastuktury</t>
  </si>
  <si>
    <t>navýšení příjmů 2016 a výdajů v kap. 91204, 91304 a 92014</t>
  </si>
  <si>
    <t>poskytnutí dotací z DF, kap. 92606</t>
  </si>
  <si>
    <t xml:space="preserve">přesun z kap. 92006 do kap. 91706 </t>
  </si>
  <si>
    <t xml:space="preserve">přesun z kap. 91406 do kap. 91706 </t>
  </si>
  <si>
    <t xml:space="preserve">přesun z kap. 92006 do kap. 91206 </t>
  </si>
  <si>
    <t>navýšení příjmů 2016 a výdajů v kap. 91404</t>
  </si>
  <si>
    <t xml:space="preserve">přesun z kap. 91304 do kap. 91204 </t>
  </si>
  <si>
    <t>poskytnutí dotací z DF, kap. 92604 - volnočasové aktivity</t>
  </si>
  <si>
    <t>poskytnutí dotací z kap. 91706</t>
  </si>
  <si>
    <t xml:space="preserve">přesun z kap. 91407 do kap. 91707 </t>
  </si>
  <si>
    <t>poskytnutí dotací z DF, kap. 92607 - archeologie</t>
  </si>
  <si>
    <t xml:space="preserve">přesun z kap. 91702 do kap. 92004 </t>
  </si>
  <si>
    <t xml:space="preserve">přesun z kap. 92303 do kap. 92302 </t>
  </si>
  <si>
    <t>navýšení příjmů 2016 (dotace na předfinancované projekty)a výdajů v kap. 92302 a 92303</t>
  </si>
  <si>
    <t xml:space="preserve"> NESCHVÁLENO (ZK 31.5.2016) - přesun z kap. 91407 do kap. 91707 </t>
  </si>
  <si>
    <t>258/16/ZK</t>
  </si>
  <si>
    <t>259/16/ZK</t>
  </si>
  <si>
    <t>306/16/ZK</t>
  </si>
  <si>
    <t>257/16/ZK</t>
  </si>
  <si>
    <t>243/16/ZK</t>
  </si>
  <si>
    <t>245/16/ZK</t>
  </si>
  <si>
    <t>244/16/ZK</t>
  </si>
  <si>
    <t>260/16/ZK</t>
  </si>
  <si>
    <t>248/16/ZK</t>
  </si>
  <si>
    <t>297/16/ZK</t>
  </si>
  <si>
    <t>298/16/ZK</t>
  </si>
  <si>
    <t>299/16/ZK</t>
  </si>
  <si>
    <t>291/16/ZK</t>
  </si>
  <si>
    <t>308/16/ZK</t>
  </si>
  <si>
    <t>310/16/ZK</t>
  </si>
  <si>
    <t>311/16/ZK</t>
  </si>
  <si>
    <t>313/16/ZK</t>
  </si>
  <si>
    <t>314/16/ZK</t>
  </si>
  <si>
    <t>304/16/ZK</t>
  </si>
  <si>
    <t>307/16/ZK</t>
  </si>
  <si>
    <t>300/16/ZK</t>
  </si>
  <si>
    <t>301/16/ZK</t>
  </si>
  <si>
    <t>315/16/ZK</t>
  </si>
  <si>
    <t>305/16/ZK</t>
  </si>
  <si>
    <t>316/16/ZK</t>
  </si>
  <si>
    <t>317/16/ZK</t>
  </si>
  <si>
    <t>272/16/ZK</t>
  </si>
  <si>
    <t>271/16/ZK</t>
  </si>
  <si>
    <t>270/16/ZK</t>
  </si>
  <si>
    <t>254/16/ZK</t>
  </si>
  <si>
    <t>302/16/ZK</t>
  </si>
  <si>
    <t>281/16/ZK</t>
  </si>
  <si>
    <t>282/16/ZK</t>
  </si>
  <si>
    <t>283/16/ZK</t>
  </si>
  <si>
    <t>286/16/ZK</t>
  </si>
  <si>
    <t>386/16/ZK</t>
  </si>
  <si>
    <t>351/16/ZK</t>
  </si>
  <si>
    <t>poskytnutí dotací z DF, kap. 92601 - podpora sdružení hasičů</t>
  </si>
  <si>
    <t>1103/16/RK</t>
  </si>
  <si>
    <t>1012/16/RK</t>
  </si>
  <si>
    <t>1010/16/RK</t>
  </si>
  <si>
    <t>989/16/RK</t>
  </si>
  <si>
    <t>856/16/RK</t>
  </si>
  <si>
    <t>1011/16/RK</t>
  </si>
  <si>
    <t>1069/16/RK</t>
  </si>
  <si>
    <t>1068/16/RK</t>
  </si>
  <si>
    <t>dotace z MPSV, zapojení do kap. 91405</t>
  </si>
  <si>
    <t>361/16/ZK</t>
  </si>
  <si>
    <t>364/16/ZK</t>
  </si>
  <si>
    <t>342/16/ZK</t>
  </si>
  <si>
    <t>376/16/ZK</t>
  </si>
  <si>
    <t>363/16/ZK</t>
  </si>
  <si>
    <t>330/16/ZK</t>
  </si>
  <si>
    <t>387/16/ZK</t>
  </si>
  <si>
    <t>388/16/ZK</t>
  </si>
  <si>
    <t>355/16/ZK</t>
  </si>
  <si>
    <t>358/16/ZK</t>
  </si>
  <si>
    <t>357/16/ZK</t>
  </si>
  <si>
    <t>393/16/ZK</t>
  </si>
  <si>
    <t>394/16/ZK</t>
  </si>
  <si>
    <t>391/16/ZK</t>
  </si>
  <si>
    <t>349/16/ZK</t>
  </si>
  <si>
    <t>373/16/ZK</t>
  </si>
  <si>
    <t>389/16/ZK</t>
  </si>
  <si>
    <t>390/16/ZK</t>
  </si>
  <si>
    <t>375/16/ZK</t>
  </si>
  <si>
    <t>359/16/ZK</t>
  </si>
  <si>
    <t>341/16/ZK</t>
  </si>
  <si>
    <t>368/16/ZK</t>
  </si>
  <si>
    <t>379/16/ZK</t>
  </si>
  <si>
    <t>380/16/ZK</t>
  </si>
  <si>
    <t>poskytnutí dotací z DF, kap. 92608 - podpora práce s mládeží</t>
  </si>
  <si>
    <t>poskytnutí dotací z DF, kap. 92604 - podpora sportu</t>
  </si>
  <si>
    <t>poskytnutí dotací z DF, kap. 92609 - zdravotnické programy</t>
  </si>
  <si>
    <t xml:space="preserve">přesun z kap. 91409 do kap. 91709 </t>
  </si>
  <si>
    <t>úprava ukazatelů v kap. 923014</t>
  </si>
  <si>
    <t>úprava ukazatelů v kap. 92306</t>
  </si>
  <si>
    <t xml:space="preserve">přesun z kap. 91903 do kap. 91204 </t>
  </si>
  <si>
    <t>navýšení příjmů 2016 a výdajů v kap. 91305</t>
  </si>
  <si>
    <t xml:space="preserve">přesun z kap. 92314 do kap. 92303 a 92302 </t>
  </si>
  <si>
    <t>přesun z kap. 92314 do kap. 92303 a 91204</t>
  </si>
  <si>
    <t>poskytnutí dotací z DF, kap. 92602 - program obnovy venkova</t>
  </si>
  <si>
    <t xml:space="preserve">přesun z kap. 92607 a 91204 do kap. 91707 </t>
  </si>
  <si>
    <t>přesun z kap. 91115 do kap. 92014</t>
  </si>
  <si>
    <t>úprava ukazatelů v kap. 92308</t>
  </si>
  <si>
    <t>přesun z kap. 92303 do kap. 92314</t>
  </si>
  <si>
    <t>dotace z MK, zapojení do kap. 91604</t>
  </si>
  <si>
    <t>1153/16/RK</t>
  </si>
  <si>
    <t>1160/16/RK</t>
  </si>
  <si>
    <t>1149/16/RK</t>
  </si>
  <si>
    <t>1161/16/RK</t>
  </si>
  <si>
    <t>1162/16/RK</t>
  </si>
  <si>
    <t>1163/16/RK</t>
  </si>
  <si>
    <t>1125/16/RK</t>
  </si>
  <si>
    <t>1175/16/RK</t>
  </si>
  <si>
    <t>1176/16/RK</t>
  </si>
  <si>
    <t>skut.01-07/2016</t>
  </si>
  <si>
    <t>Čerpání ze závazných a specifických ukazatelů výdajové části rozpočtu kraje za období 01 - 07/2016</t>
  </si>
  <si>
    <t>Plnění závazných a specifických ukazatelů příjmové části rozpočtu kraje za období 01 - 07/2016</t>
  </si>
  <si>
    <t>dotace z MK, zapojeno do kap. 91707</t>
  </si>
  <si>
    <t>1266/16/RK</t>
  </si>
  <si>
    <t>k 31.7.2016 neprojednáno</t>
  </si>
  <si>
    <t>1281/16/RK</t>
  </si>
  <si>
    <t>1282/16/RK</t>
  </si>
  <si>
    <t>1233/16/RK</t>
  </si>
  <si>
    <t>úprava ukazatelů v DF, kap. 92607</t>
  </si>
  <si>
    <t>1274/16/RK</t>
  </si>
  <si>
    <t xml:space="preserve">    Přehled změn rozpočtu a rozpočtových opatření přijatých  v období od 1. ledna do 31. července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</si>
</sst>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93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2" fillId="0" borderId="31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Border="1"/>
    <xf numFmtId="4" fontId="21" fillId="0" borderId="42" xfId="0" applyNumberFormat="1" applyFont="1" applyBorder="1"/>
    <xf numFmtId="4" fontId="21" fillId="0" borderId="42" xfId="0" applyNumberFormat="1" applyFont="1" applyFill="1" applyBorder="1"/>
    <xf numFmtId="2" fontId="21" fillId="25" borderId="43" xfId="0" applyNumberFormat="1" applyFont="1" applyFill="1" applyBorder="1"/>
    <xf numFmtId="0" fontId="25" fillId="0" borderId="44" xfId="0" applyFont="1" applyBorder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46" fillId="0" borderId="0" xfId="59" applyNumberFormat="1" applyFont="1" applyFill="1"/>
    <xf numFmtId="4" fontId="29" fillId="0" borderId="0" xfId="57" applyNumberFormat="1" applyFill="1"/>
    <xf numFmtId="2" fontId="23" fillId="0" borderId="0" xfId="0" applyNumberFormat="1" applyFont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2" fontId="21" fillId="25" borderId="12" xfId="0" applyNumberFormat="1" applyFont="1" applyFill="1" applyBorder="1" applyAlignment="1">
      <alignment horizontal="right"/>
    </xf>
    <xf numFmtId="0" fontId="21" fillId="57" borderId="39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/>
    </xf>
    <xf numFmtId="2" fontId="21" fillId="0" borderId="20" xfId="0" applyNumberFormat="1" applyFont="1" applyFill="1" applyBorder="1" applyAlignment="1">
      <alignment horizontal="right"/>
    </xf>
    <xf numFmtId="0" fontId="25" fillId="0" borderId="24" xfId="0" applyFont="1" applyFill="1" applyBorder="1" applyAlignment="1">
      <alignment vertical="center"/>
    </xf>
    <xf numFmtId="0" fontId="21" fillId="58" borderId="40" xfId="0" applyFont="1" applyFill="1" applyBorder="1" applyAlignment="1">
      <alignment vertical="center"/>
    </xf>
    <xf numFmtId="49" fontId="21" fillId="58" borderId="36" xfId="0" applyNumberFormat="1" applyFont="1" applyFill="1" applyBorder="1" applyAlignment="1">
      <alignment vertical="center"/>
    </xf>
    <xf numFmtId="49" fontId="21" fillId="58" borderId="37" xfId="0" applyNumberFormat="1" applyFont="1" applyFill="1" applyBorder="1" applyAlignment="1">
      <alignment horizontal="center" vertical="center" wrapText="1"/>
    </xf>
    <xf numFmtId="14" fontId="21" fillId="58" borderId="11" xfId="0" applyNumberFormat="1" applyFont="1" applyFill="1" applyBorder="1" applyAlignment="1">
      <alignment horizontal="right" vertical="center" wrapText="1"/>
    </xf>
    <xf numFmtId="0" fontId="21" fillId="58" borderId="11" xfId="0" applyFont="1" applyFill="1" applyBorder="1" applyAlignment="1">
      <alignment horizontal="right" vertical="center"/>
    </xf>
    <xf numFmtId="4" fontId="21" fillId="58" borderId="11" xfId="0" applyNumberFormat="1" applyFont="1" applyFill="1" applyBorder="1" applyAlignment="1">
      <alignment horizontal="right" vertical="center"/>
    </xf>
    <xf numFmtId="0" fontId="21" fillId="58" borderId="12" xfId="0" applyFont="1" applyFill="1" applyBorder="1" applyAlignment="1">
      <alignment horizontal="center" vertical="center"/>
    </xf>
    <xf numFmtId="0" fontId="21" fillId="59" borderId="40" xfId="0" applyFont="1" applyFill="1" applyBorder="1" applyAlignment="1">
      <alignment vertical="center"/>
    </xf>
    <xf numFmtId="49" fontId="21" fillId="59" borderId="36" xfId="0" applyNumberFormat="1" applyFont="1" applyFill="1" applyBorder="1" applyAlignment="1">
      <alignment vertical="center"/>
    </xf>
    <xf numFmtId="49" fontId="21" fillId="59" borderId="37" xfId="0" applyNumberFormat="1" applyFont="1" applyFill="1" applyBorder="1" applyAlignment="1">
      <alignment horizontal="center" vertical="center" wrapText="1"/>
    </xf>
    <xf numFmtId="0" fontId="21" fillId="59" borderId="11" xfId="0" applyFont="1" applyFill="1" applyBorder="1" applyAlignment="1">
      <alignment vertical="center"/>
    </xf>
    <xf numFmtId="14" fontId="21" fillId="59" borderId="11" xfId="0" applyNumberFormat="1" applyFont="1" applyFill="1" applyBorder="1" applyAlignment="1">
      <alignment horizontal="right" vertical="center" wrapText="1"/>
    </xf>
    <xf numFmtId="0" fontId="21" fillId="59" borderId="11" xfId="0" applyFont="1" applyFill="1" applyBorder="1" applyAlignment="1">
      <alignment horizontal="right" vertical="center"/>
    </xf>
    <xf numFmtId="4" fontId="21" fillId="59" borderId="11" xfId="0" applyNumberFormat="1" applyFont="1" applyFill="1" applyBorder="1" applyAlignment="1">
      <alignment horizontal="right" vertical="center"/>
    </xf>
    <xf numFmtId="0" fontId="21" fillId="59" borderId="12" xfId="0" applyFont="1" applyFill="1" applyBorder="1" applyAlignment="1">
      <alignment horizontal="center" vertical="center"/>
    </xf>
    <xf numFmtId="0" fontId="21" fillId="58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0" fontId="21" fillId="0" borderId="6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68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44"/>
  <sheetViews>
    <sheetView workbookViewId="0">
      <selection activeCell="I44" sqref="I44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8" width="9.140625" style="13"/>
    <col min="9" max="10" width="10" style="13" bestFit="1" customWidth="1"/>
    <col min="11" max="11" width="12.7109375" style="13" customWidth="1"/>
    <col min="12" max="12" width="17.85546875" style="13" customWidth="1"/>
    <col min="13" max="16384" width="9.140625" style="13"/>
  </cols>
  <sheetData>
    <row r="1" spans="1:13" ht="15" x14ac:dyDescent="0.25">
      <c r="F1" s="156" t="s">
        <v>81</v>
      </c>
      <c r="G1" s="156"/>
    </row>
    <row r="2" spans="1:13" ht="15" customHeight="1" x14ac:dyDescent="0.2">
      <c r="A2" s="159" t="s">
        <v>449</v>
      </c>
      <c r="B2" s="159"/>
      <c r="C2" s="159"/>
      <c r="D2" s="159"/>
      <c r="E2" s="159"/>
      <c r="F2" s="159"/>
      <c r="G2" s="159"/>
    </row>
    <row r="3" spans="1:13" ht="15.75" customHeight="1" x14ac:dyDescent="0.2">
      <c r="A3" s="159"/>
      <c r="B3" s="159"/>
      <c r="C3" s="159"/>
      <c r="D3" s="159"/>
      <c r="E3" s="159"/>
      <c r="F3" s="159"/>
      <c r="G3" s="159"/>
      <c r="L3" s="33"/>
      <c r="M3" s="64"/>
    </row>
    <row r="4" spans="1:13" ht="16.5" thickBot="1" x14ac:dyDescent="0.25">
      <c r="A4" s="35"/>
      <c r="B4" s="35"/>
      <c r="C4" s="35"/>
      <c r="D4" s="35"/>
      <c r="E4" s="35"/>
      <c r="F4" s="35"/>
      <c r="G4" s="36" t="s">
        <v>19</v>
      </c>
      <c r="L4" s="33"/>
      <c r="M4" s="64"/>
    </row>
    <row r="5" spans="1:13" ht="13.5" customHeight="1" x14ac:dyDescent="0.2">
      <c r="A5" s="160" t="s">
        <v>20</v>
      </c>
      <c r="B5" s="161"/>
      <c r="C5" s="161"/>
      <c r="D5" s="161" t="s">
        <v>110</v>
      </c>
      <c r="E5" s="161" t="s">
        <v>111</v>
      </c>
      <c r="F5" s="157" t="s">
        <v>447</v>
      </c>
      <c r="G5" s="164" t="s">
        <v>21</v>
      </c>
      <c r="L5" s="33"/>
      <c r="M5" s="64"/>
    </row>
    <row r="6" spans="1:13" ht="13.5" customHeight="1" thickBot="1" x14ac:dyDescent="0.25">
      <c r="A6" s="162"/>
      <c r="B6" s="163"/>
      <c r="C6" s="163"/>
      <c r="D6" s="163"/>
      <c r="E6" s="163"/>
      <c r="F6" s="158"/>
      <c r="G6" s="165"/>
      <c r="L6" s="33"/>
      <c r="M6" s="64"/>
    </row>
    <row r="7" spans="1:13" ht="15" customHeight="1" thickBot="1" x14ac:dyDescent="0.25">
      <c r="A7" s="166" t="s">
        <v>22</v>
      </c>
      <c r="B7" s="167"/>
      <c r="C7" s="167"/>
      <c r="D7" s="14">
        <f>D8+D24</f>
        <v>2522188</v>
      </c>
      <c r="E7" s="14">
        <f>E8+E24</f>
        <v>2629067.8699999996</v>
      </c>
      <c r="F7" s="14">
        <f>F8+F24</f>
        <v>1763158.22</v>
      </c>
      <c r="G7" s="15">
        <f t="shared" ref="G7:G14" si="0">F7/E7*100</f>
        <v>67.064005464415814</v>
      </c>
      <c r="L7" s="33"/>
      <c r="M7" s="64"/>
    </row>
    <row r="8" spans="1:13" s="18" customFormat="1" ht="15" customHeight="1" thickBot="1" x14ac:dyDescent="0.3">
      <c r="A8" s="137" t="s">
        <v>23</v>
      </c>
      <c r="B8" s="138"/>
      <c r="C8" s="139"/>
      <c r="D8" s="16">
        <f>SUM(D9:D23)</f>
        <v>2522188</v>
      </c>
      <c r="E8" s="16">
        <f>SUM(E9:E23)</f>
        <v>2628851.6199999996</v>
      </c>
      <c r="F8" s="16">
        <f>SUM(F9:F23)</f>
        <v>1755708.64</v>
      </c>
      <c r="G8" s="17">
        <f t="shared" si="0"/>
        <v>66.786144438231929</v>
      </c>
      <c r="I8" s="75"/>
      <c r="L8" s="75"/>
    </row>
    <row r="9" spans="1:13" s="18" customFormat="1" ht="15" customHeight="1" x14ac:dyDescent="0.25">
      <c r="A9" s="70" t="s">
        <v>24</v>
      </c>
      <c r="B9" s="136" t="s">
        <v>25</v>
      </c>
      <c r="C9" s="136"/>
      <c r="D9" s="19">
        <v>2460000</v>
      </c>
      <c r="E9" s="19">
        <v>2460000</v>
      </c>
      <c r="F9" s="19">
        <v>1591603.81</v>
      </c>
      <c r="G9" s="20">
        <f t="shared" si="0"/>
        <v>64.699341869918698</v>
      </c>
      <c r="I9" s="75"/>
      <c r="J9" s="75"/>
      <c r="L9" s="75"/>
    </row>
    <row r="10" spans="1:13" s="18" customFormat="1" ht="15" customHeight="1" x14ac:dyDescent="0.25">
      <c r="A10" s="70"/>
      <c r="B10" s="150" t="s">
        <v>85</v>
      </c>
      <c r="C10" s="151"/>
      <c r="D10" s="19">
        <v>0</v>
      </c>
      <c r="E10" s="19">
        <v>5134.9399999999996</v>
      </c>
      <c r="F10" s="19">
        <v>5134.9399999999996</v>
      </c>
      <c r="G10" s="23" t="s">
        <v>28</v>
      </c>
    </row>
    <row r="11" spans="1:13" s="18" customFormat="1" ht="15" customHeight="1" x14ac:dyDescent="0.25">
      <c r="A11" s="71" t="s">
        <v>24</v>
      </c>
      <c r="B11" s="133" t="s">
        <v>26</v>
      </c>
      <c r="C11" s="133"/>
      <c r="D11" s="21">
        <v>1000</v>
      </c>
      <c r="E11" s="21">
        <v>1000</v>
      </c>
      <c r="F11" s="21">
        <v>535.1</v>
      </c>
      <c r="G11" s="22">
        <f t="shared" si="0"/>
        <v>53.510000000000005</v>
      </c>
      <c r="I11" s="75"/>
      <c r="J11" s="75"/>
    </row>
    <row r="12" spans="1:13" s="18" customFormat="1" ht="15" customHeight="1" x14ac:dyDescent="0.25">
      <c r="A12" s="72"/>
      <c r="B12" s="144" t="s">
        <v>27</v>
      </c>
      <c r="C12" s="145"/>
      <c r="D12" s="21">
        <v>0</v>
      </c>
      <c r="E12" s="21">
        <v>7.77</v>
      </c>
      <c r="F12" s="21">
        <v>74.5</v>
      </c>
      <c r="G12" s="22">
        <f t="shared" si="0"/>
        <v>958.81595881595877</v>
      </c>
      <c r="I12" s="75"/>
      <c r="J12" s="75"/>
    </row>
    <row r="13" spans="1:13" s="18" customFormat="1" ht="15" x14ac:dyDescent="0.25">
      <c r="A13" s="71" t="s">
        <v>24</v>
      </c>
      <c r="B13" s="133" t="s">
        <v>29</v>
      </c>
      <c r="C13" s="133"/>
      <c r="D13" s="21">
        <v>18368</v>
      </c>
      <c r="E13" s="21">
        <v>18368</v>
      </c>
      <c r="F13" s="21">
        <v>9207.3799999999992</v>
      </c>
      <c r="G13" s="22">
        <f t="shared" si="0"/>
        <v>50.127286585365852</v>
      </c>
      <c r="I13" s="75"/>
      <c r="J13" s="75"/>
      <c r="K13" s="75"/>
      <c r="L13" s="75"/>
    </row>
    <row r="14" spans="1:13" s="18" customFormat="1" ht="15" x14ac:dyDescent="0.25">
      <c r="A14" s="71" t="s">
        <v>24</v>
      </c>
      <c r="B14" s="133" t="s">
        <v>30</v>
      </c>
      <c r="C14" s="133"/>
      <c r="D14" s="21">
        <v>7500</v>
      </c>
      <c r="E14" s="21">
        <v>7861.79</v>
      </c>
      <c r="F14" s="21">
        <v>3803.53</v>
      </c>
      <c r="G14" s="22">
        <f t="shared" si="0"/>
        <v>48.37994909556221</v>
      </c>
      <c r="L14" s="75"/>
    </row>
    <row r="15" spans="1:13" s="18" customFormat="1" ht="15" x14ac:dyDescent="0.25">
      <c r="A15" s="71" t="s">
        <v>24</v>
      </c>
      <c r="B15" s="133" t="s">
        <v>31</v>
      </c>
      <c r="C15" s="133"/>
      <c r="D15" s="21">
        <v>0</v>
      </c>
      <c r="E15" s="21">
        <v>0</v>
      </c>
      <c r="F15" s="21">
        <v>0</v>
      </c>
      <c r="G15" s="23" t="s">
        <v>28</v>
      </c>
      <c r="L15" s="75"/>
    </row>
    <row r="16" spans="1:13" s="18" customFormat="1" ht="15" x14ac:dyDescent="0.25">
      <c r="A16" s="71" t="s">
        <v>24</v>
      </c>
      <c r="B16" s="133" t="s">
        <v>32</v>
      </c>
      <c r="C16" s="133"/>
      <c r="D16" s="21">
        <v>3700</v>
      </c>
      <c r="E16" s="21">
        <v>3700</v>
      </c>
      <c r="F16" s="21">
        <v>110</v>
      </c>
      <c r="G16" s="22">
        <f>F16/E16*100</f>
        <v>2.9729729729729732</v>
      </c>
    </row>
    <row r="17" spans="1:12" s="18" customFormat="1" ht="15" x14ac:dyDescent="0.25">
      <c r="A17" s="71" t="s">
        <v>24</v>
      </c>
      <c r="B17" s="133" t="s">
        <v>33</v>
      </c>
      <c r="C17" s="133"/>
      <c r="D17" s="21">
        <v>120</v>
      </c>
      <c r="E17" s="21">
        <v>120</v>
      </c>
      <c r="F17" s="21">
        <v>60</v>
      </c>
      <c r="G17" s="22">
        <f>F17/E17*100</f>
        <v>50</v>
      </c>
      <c r="L17" s="75"/>
    </row>
    <row r="18" spans="1:12" s="18" customFormat="1" ht="15" x14ac:dyDescent="0.25">
      <c r="A18" s="71" t="s">
        <v>24</v>
      </c>
      <c r="B18" s="133" t="s">
        <v>34</v>
      </c>
      <c r="C18" s="133"/>
      <c r="D18" s="21">
        <v>0</v>
      </c>
      <c r="E18" s="21">
        <v>0</v>
      </c>
      <c r="F18" s="21">
        <v>0</v>
      </c>
      <c r="G18" s="23" t="s">
        <v>28</v>
      </c>
      <c r="I18" s="75"/>
      <c r="J18" s="75"/>
      <c r="K18" s="75"/>
    </row>
    <row r="19" spans="1:12" s="18" customFormat="1" ht="15" x14ac:dyDescent="0.25">
      <c r="A19" s="71" t="s">
        <v>24</v>
      </c>
      <c r="B19" s="133" t="s">
        <v>35</v>
      </c>
      <c r="C19" s="133"/>
      <c r="D19" s="21">
        <v>0</v>
      </c>
      <c r="E19" s="21">
        <v>6421.61</v>
      </c>
      <c r="F19" s="21">
        <v>6421.61</v>
      </c>
      <c r="G19" s="22">
        <f>F19/E19*100</f>
        <v>100</v>
      </c>
      <c r="L19" s="75"/>
    </row>
    <row r="20" spans="1:12" s="18" customFormat="1" ht="15" x14ac:dyDescent="0.25">
      <c r="A20" s="71" t="s">
        <v>24</v>
      </c>
      <c r="B20" s="133" t="s">
        <v>36</v>
      </c>
      <c r="C20" s="133"/>
      <c r="D20" s="21">
        <v>1200</v>
      </c>
      <c r="E20" s="21">
        <v>1200</v>
      </c>
      <c r="F20" s="21">
        <v>568.99</v>
      </c>
      <c r="G20" s="22">
        <f>F20/E20*100</f>
        <v>47.415833333333332</v>
      </c>
      <c r="L20" s="96"/>
    </row>
    <row r="21" spans="1:12" s="18" customFormat="1" ht="15" x14ac:dyDescent="0.25">
      <c r="A21" s="71" t="s">
        <v>24</v>
      </c>
      <c r="B21" s="133" t="s">
        <v>37</v>
      </c>
      <c r="C21" s="133"/>
      <c r="D21" s="21">
        <v>18000</v>
      </c>
      <c r="E21" s="21">
        <v>18000</v>
      </c>
      <c r="F21" s="21">
        <v>6038.15</v>
      </c>
      <c r="G21" s="22">
        <f>F21/E21*100</f>
        <v>33.545277777777777</v>
      </c>
      <c r="L21" s="97"/>
    </row>
    <row r="22" spans="1:12" s="18" customFormat="1" ht="15.75" customHeight="1" x14ac:dyDescent="0.25">
      <c r="A22" s="71" t="s">
        <v>24</v>
      </c>
      <c r="B22" s="133" t="s">
        <v>38</v>
      </c>
      <c r="C22" s="133"/>
      <c r="D22" s="21">
        <v>0</v>
      </c>
      <c r="E22" s="21">
        <v>68000</v>
      </c>
      <c r="F22" s="21">
        <v>68000</v>
      </c>
      <c r="G22" s="22">
        <f>F22/E22*100</f>
        <v>100</v>
      </c>
      <c r="J22" s="13"/>
      <c r="L22" s="98"/>
    </row>
    <row r="23" spans="1:12" s="18" customFormat="1" ht="15.75" thickBot="1" x14ac:dyDescent="0.3">
      <c r="A23" s="71" t="s">
        <v>24</v>
      </c>
      <c r="B23" s="133" t="s">
        <v>39</v>
      </c>
      <c r="C23" s="133"/>
      <c r="D23" s="21">
        <v>12300</v>
      </c>
      <c r="E23" s="24">
        <v>39037.51</v>
      </c>
      <c r="F23" s="21">
        <v>64150.63</v>
      </c>
      <c r="G23" s="22">
        <f t="shared" ref="G23:G34" si="1">F23/E23*100</f>
        <v>164.33074240647008</v>
      </c>
      <c r="L23" s="99"/>
    </row>
    <row r="24" spans="1:12" s="18" customFormat="1" ht="15" customHeight="1" thickBot="1" x14ac:dyDescent="0.3">
      <c r="A24" s="137" t="s">
        <v>40</v>
      </c>
      <c r="B24" s="138"/>
      <c r="C24" s="139"/>
      <c r="D24" s="16">
        <f>D25</f>
        <v>0</v>
      </c>
      <c r="E24" s="16">
        <f>E25</f>
        <v>216.25</v>
      </c>
      <c r="F24" s="16">
        <f>F25</f>
        <v>7449.58</v>
      </c>
      <c r="G24" s="17">
        <f t="shared" si="1"/>
        <v>3444.8924855491327</v>
      </c>
    </row>
    <row r="25" spans="1:12" s="18" customFormat="1" ht="15" customHeight="1" thickBot="1" x14ac:dyDescent="0.3">
      <c r="A25" s="70" t="s">
        <v>24</v>
      </c>
      <c r="B25" s="136" t="s">
        <v>41</v>
      </c>
      <c r="C25" s="136"/>
      <c r="D25" s="19">
        <v>0</v>
      </c>
      <c r="E25" s="19">
        <v>216.25</v>
      </c>
      <c r="F25" s="19">
        <v>7449.58</v>
      </c>
      <c r="G25" s="17">
        <f t="shared" si="1"/>
        <v>3444.8924855491327</v>
      </c>
      <c r="J25" s="75"/>
      <c r="L25" s="75"/>
    </row>
    <row r="26" spans="1:12" ht="15" customHeight="1" thickBot="1" x14ac:dyDescent="0.25">
      <c r="A26" s="134" t="s">
        <v>42</v>
      </c>
      <c r="B26" s="135"/>
      <c r="C26" s="135"/>
      <c r="D26" s="25">
        <f>D27+D31</f>
        <v>87888.7</v>
      </c>
      <c r="E26" s="25">
        <f>E27+E31</f>
        <v>4635382.05</v>
      </c>
      <c r="F26" s="25">
        <f>F27+F31</f>
        <v>3547625.73</v>
      </c>
      <c r="G26" s="26">
        <f t="shared" si="1"/>
        <v>76.533620998942254</v>
      </c>
    </row>
    <row r="27" spans="1:12" ht="15" customHeight="1" thickBot="1" x14ac:dyDescent="0.3">
      <c r="A27" s="148" t="s">
        <v>43</v>
      </c>
      <c r="B27" s="149"/>
      <c r="C27" s="147"/>
      <c r="D27" s="16">
        <f>SUM(D28:D30)</f>
        <v>87888.7</v>
      </c>
      <c r="E27" s="16">
        <f>SUM(E28:E30)</f>
        <v>4344866.7</v>
      </c>
      <c r="F27" s="16">
        <f>SUM(F28:F30)</f>
        <v>3101801.94</v>
      </c>
      <c r="G27" s="17">
        <f t="shared" si="1"/>
        <v>71.390036891120275</v>
      </c>
    </row>
    <row r="28" spans="1:12" ht="15" customHeight="1" x14ac:dyDescent="0.25">
      <c r="A28" s="71" t="s">
        <v>24</v>
      </c>
      <c r="B28" s="154" t="s">
        <v>44</v>
      </c>
      <c r="C28" s="155"/>
      <c r="D28" s="19">
        <v>63118.7</v>
      </c>
      <c r="E28" s="19">
        <v>63118.7</v>
      </c>
      <c r="F28" s="19">
        <v>36819.379999999997</v>
      </c>
      <c r="G28" s="20">
        <f t="shared" si="1"/>
        <v>58.3335524971205</v>
      </c>
    </row>
    <row r="29" spans="1:12" ht="15" customHeight="1" x14ac:dyDescent="0.25">
      <c r="A29" s="71" t="s">
        <v>24</v>
      </c>
      <c r="B29" s="133" t="s">
        <v>45</v>
      </c>
      <c r="C29" s="133"/>
      <c r="D29" s="21">
        <v>0</v>
      </c>
      <c r="E29" s="21">
        <v>4256978</v>
      </c>
      <c r="F29" s="21">
        <v>3047673.38</v>
      </c>
      <c r="G29" s="22">
        <f t="shared" si="1"/>
        <v>71.59241555864277</v>
      </c>
      <c r="K29" s="106"/>
      <c r="L29" s="100"/>
    </row>
    <row r="30" spans="1:12" ht="15" customHeight="1" thickBot="1" x14ac:dyDescent="0.3">
      <c r="A30" s="114" t="s">
        <v>24</v>
      </c>
      <c r="B30" s="152" t="s">
        <v>108</v>
      </c>
      <c r="C30" s="153"/>
      <c r="D30" s="24">
        <v>24770</v>
      </c>
      <c r="E30" s="24">
        <v>24770</v>
      </c>
      <c r="F30" s="24">
        <v>17309.18</v>
      </c>
      <c r="G30" s="115">
        <f t="shared" si="1"/>
        <v>69.879612434396449</v>
      </c>
      <c r="K30" s="103"/>
      <c r="L30" s="101"/>
    </row>
    <row r="31" spans="1:12" ht="15" customHeight="1" thickBot="1" x14ac:dyDescent="0.3">
      <c r="A31" s="148" t="s">
        <v>46</v>
      </c>
      <c r="B31" s="149"/>
      <c r="C31" s="147"/>
      <c r="D31" s="16">
        <f>SUM(D32:D32)</f>
        <v>0</v>
      </c>
      <c r="E31" s="16">
        <f>SUM(E32:E32)</f>
        <v>290515.34999999998</v>
      </c>
      <c r="F31" s="16">
        <f>F32</f>
        <v>445823.79</v>
      </c>
      <c r="G31" s="17">
        <f t="shared" si="1"/>
        <v>153.45963302799663</v>
      </c>
    </row>
    <row r="32" spans="1:12" ht="15" customHeight="1" thickBot="1" x14ac:dyDescent="0.3">
      <c r="A32" s="116" t="s">
        <v>24</v>
      </c>
      <c r="B32" s="146" t="s">
        <v>47</v>
      </c>
      <c r="C32" s="147"/>
      <c r="D32" s="16">
        <v>0</v>
      </c>
      <c r="E32" s="16">
        <v>290515.34999999998</v>
      </c>
      <c r="F32" s="16">
        <v>445823.79</v>
      </c>
      <c r="G32" s="17">
        <f t="shared" si="1"/>
        <v>153.45963302799663</v>
      </c>
      <c r="L32" s="102"/>
    </row>
    <row r="33" spans="1:12" ht="15" customHeight="1" thickBot="1" x14ac:dyDescent="0.25">
      <c r="A33" s="140" t="s">
        <v>48</v>
      </c>
      <c r="B33" s="141"/>
      <c r="C33" s="141"/>
      <c r="D33" s="27">
        <f>D7+D26</f>
        <v>2610076.7000000002</v>
      </c>
      <c r="E33" s="27">
        <f>E7+E26</f>
        <v>7264449.9199999999</v>
      </c>
      <c r="F33" s="27">
        <f>F7+F26</f>
        <v>5310783.95</v>
      </c>
      <c r="G33" s="28">
        <f t="shared" si="1"/>
        <v>73.106484434268083</v>
      </c>
    </row>
    <row r="34" spans="1:12" ht="14.25" customHeight="1" thickBot="1" x14ac:dyDescent="0.3">
      <c r="A34" s="134" t="s">
        <v>49</v>
      </c>
      <c r="B34" s="135"/>
      <c r="C34" s="135"/>
      <c r="D34" s="25">
        <f>SUM(D35:D36)</f>
        <v>0</v>
      </c>
      <c r="E34" s="25">
        <f>SUM(E35:E36)</f>
        <v>1104940.58</v>
      </c>
      <c r="F34" s="25">
        <f>SUM(F35:F36)</f>
        <v>0</v>
      </c>
      <c r="G34" s="26">
        <f t="shared" si="1"/>
        <v>0</v>
      </c>
      <c r="L34" s="33"/>
    </row>
    <row r="35" spans="1:12" ht="15" x14ac:dyDescent="0.25">
      <c r="A35" s="73" t="s">
        <v>50</v>
      </c>
      <c r="B35" s="142" t="s">
        <v>112</v>
      </c>
      <c r="C35" s="142"/>
      <c r="D35" s="29">
        <v>0</v>
      </c>
      <c r="E35" s="19">
        <v>127924.3</v>
      </c>
      <c r="F35" s="29">
        <v>0</v>
      </c>
      <c r="G35" s="30">
        <v>0</v>
      </c>
    </row>
    <row r="36" spans="1:12" ht="15.75" thickBot="1" x14ac:dyDescent="0.3">
      <c r="A36" s="74"/>
      <c r="B36" s="143" t="s">
        <v>113</v>
      </c>
      <c r="C36" s="143"/>
      <c r="D36" s="31">
        <v>0</v>
      </c>
      <c r="E36" s="31">
        <v>977016.28</v>
      </c>
      <c r="F36" s="31">
        <v>0</v>
      </c>
      <c r="G36" s="32">
        <v>0</v>
      </c>
    </row>
    <row r="37" spans="1:12" ht="14.25" customHeight="1" thickBot="1" x14ac:dyDescent="0.25">
      <c r="A37" s="140" t="s">
        <v>51</v>
      </c>
      <c r="B37" s="141"/>
      <c r="C37" s="141"/>
      <c r="D37" s="27">
        <f>D7+D26+D34</f>
        <v>2610076.7000000002</v>
      </c>
      <c r="E37" s="27">
        <f>E7+E26+E34</f>
        <v>8369390.5</v>
      </c>
      <c r="F37" s="27">
        <f>F7+F26+F34</f>
        <v>5310783.95</v>
      </c>
      <c r="G37" s="28">
        <f>F37/E37*100</f>
        <v>63.454847160017216</v>
      </c>
    </row>
    <row r="39" spans="1:12" x14ac:dyDescent="0.2">
      <c r="E39" s="33"/>
    </row>
    <row r="40" spans="1:12" x14ac:dyDescent="0.2">
      <c r="E40" s="33"/>
    </row>
    <row r="41" spans="1:12" x14ac:dyDescent="0.2">
      <c r="E41" s="34"/>
    </row>
    <row r="42" spans="1:12" x14ac:dyDescent="0.2">
      <c r="D42"/>
      <c r="E42"/>
    </row>
    <row r="44" spans="1:12" x14ac:dyDescent="0.2">
      <c r="F44" s="33"/>
    </row>
  </sheetData>
  <mergeCells count="38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B19:C19"/>
    <mergeCell ref="B23:C23"/>
    <mergeCell ref="A26:C26"/>
    <mergeCell ref="B22:C22"/>
    <mergeCell ref="B25:C25"/>
    <mergeCell ref="A24:C24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zoomScaleNormal="100" workbookViewId="0">
      <selection activeCell="A129" sqref="A129:H13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56" t="s">
        <v>82</v>
      </c>
      <c r="G1" s="156"/>
    </row>
    <row r="2" spans="1:10" ht="15.75" customHeight="1" x14ac:dyDescent="0.2">
      <c r="A2" s="159" t="s">
        <v>448</v>
      </c>
      <c r="B2" s="159"/>
      <c r="C2" s="159"/>
      <c r="D2" s="159"/>
      <c r="E2" s="159"/>
      <c r="F2" s="159"/>
      <c r="G2" s="159"/>
    </row>
    <row r="3" spans="1:10" ht="15.75" customHeight="1" x14ac:dyDescent="0.2">
      <c r="A3" s="159"/>
      <c r="B3" s="159"/>
      <c r="C3" s="159"/>
      <c r="D3" s="159"/>
      <c r="E3" s="159"/>
      <c r="F3" s="159"/>
      <c r="G3" s="159"/>
    </row>
    <row r="4" spans="1:10" ht="13.5" thickBot="1" x14ac:dyDescent="0.25">
      <c r="F4" s="36" t="s">
        <v>19</v>
      </c>
    </row>
    <row r="5" spans="1:10" ht="15" thickBot="1" x14ac:dyDescent="0.25">
      <c r="B5" s="171" t="s">
        <v>52</v>
      </c>
      <c r="C5" s="172"/>
      <c r="D5" s="172"/>
      <c r="E5" s="172"/>
      <c r="F5" s="173"/>
    </row>
    <row r="6" spans="1:10" ht="15" x14ac:dyDescent="0.25">
      <c r="B6" s="37" t="s">
        <v>53</v>
      </c>
      <c r="C6" s="38" t="s">
        <v>110</v>
      </c>
      <c r="D6" s="38" t="s">
        <v>111</v>
      </c>
      <c r="E6" s="38" t="s">
        <v>447</v>
      </c>
      <c r="F6" s="39" t="s">
        <v>54</v>
      </c>
    </row>
    <row r="7" spans="1:10" ht="15" x14ac:dyDescent="0.25">
      <c r="B7" s="40" t="s">
        <v>18</v>
      </c>
      <c r="C7" s="41">
        <v>5450</v>
      </c>
      <c r="D7" s="41">
        <v>5450</v>
      </c>
      <c r="E7" s="41">
        <v>2008.57</v>
      </c>
      <c r="F7" s="42">
        <f>E7/D7*100</f>
        <v>36.854495412844038</v>
      </c>
      <c r="H7" s="104"/>
      <c r="I7" s="105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10042.620000000001</v>
      </c>
      <c r="F8" s="45">
        <v>271.3</v>
      </c>
      <c r="H8" s="104"/>
      <c r="I8" s="105"/>
    </row>
    <row r="9" spans="1:10" ht="15.75" thickBot="1" x14ac:dyDescent="0.3">
      <c r="B9" s="46" t="s">
        <v>55</v>
      </c>
      <c r="C9" s="47">
        <f>SUM(C7:C8)</f>
        <v>28361.82</v>
      </c>
      <c r="D9" s="47">
        <f>SUM(D7:D8)</f>
        <v>28361.82</v>
      </c>
      <c r="E9" s="47">
        <f>SUM(E7:E8)</f>
        <v>12051.19</v>
      </c>
      <c r="F9" s="48">
        <f>E9/D9*100</f>
        <v>42.490890923078986</v>
      </c>
      <c r="H9" s="104"/>
      <c r="I9" s="105"/>
    </row>
    <row r="10" spans="1:10" ht="15.75" thickBot="1" x14ac:dyDescent="0.3">
      <c r="B10" s="171" t="s">
        <v>56</v>
      </c>
      <c r="C10" s="172"/>
      <c r="D10" s="172"/>
      <c r="E10" s="172"/>
      <c r="F10" s="173"/>
      <c r="I10" s="105"/>
    </row>
    <row r="11" spans="1:10" ht="15" x14ac:dyDescent="0.25">
      <c r="B11" s="95" t="s">
        <v>53</v>
      </c>
      <c r="C11" s="38" t="s">
        <v>110</v>
      </c>
      <c r="D11" s="38" t="s">
        <v>111</v>
      </c>
      <c r="E11" s="38" t="s">
        <v>447</v>
      </c>
      <c r="F11" s="61" t="s">
        <v>54</v>
      </c>
      <c r="I11" s="105"/>
    </row>
    <row r="12" spans="1:10" ht="15.75" thickBot="1" x14ac:dyDescent="0.3">
      <c r="B12" s="91" t="s">
        <v>9</v>
      </c>
      <c r="C12" s="92">
        <v>255021.85</v>
      </c>
      <c r="D12" s="93">
        <v>254521.85</v>
      </c>
      <c r="E12" s="93">
        <f>135271.28+139.09</f>
        <v>135410.37</v>
      </c>
      <c r="F12" s="94">
        <f>E12/D12*100</f>
        <v>53.201864594336399</v>
      </c>
      <c r="H12" s="104"/>
      <c r="I12" s="105"/>
      <c r="J12" s="105"/>
    </row>
    <row r="13" spans="1:10" ht="15.75" thickBot="1" x14ac:dyDescent="0.3">
      <c r="B13" s="168" t="s">
        <v>114</v>
      </c>
      <c r="C13" s="169"/>
      <c r="D13" s="169"/>
      <c r="E13" s="169"/>
      <c r="F13" s="170"/>
      <c r="H13" s="104"/>
      <c r="I13" s="105"/>
      <c r="J13" s="105"/>
    </row>
    <row r="14" spans="1:10" ht="15" x14ac:dyDescent="0.25">
      <c r="B14" s="37" t="s">
        <v>53</v>
      </c>
      <c r="C14" s="38" t="s">
        <v>110</v>
      </c>
      <c r="D14" s="38" t="s">
        <v>111</v>
      </c>
      <c r="E14" s="38" t="s">
        <v>447</v>
      </c>
      <c r="F14" s="39" t="s">
        <v>54</v>
      </c>
      <c r="H14" s="104"/>
      <c r="I14" s="105"/>
      <c r="J14" s="105"/>
    </row>
    <row r="15" spans="1:10" ht="15" x14ac:dyDescent="0.25">
      <c r="B15" s="40" t="s">
        <v>58</v>
      </c>
      <c r="C15" s="41">
        <v>3310</v>
      </c>
      <c r="D15" s="41">
        <v>79297.45</v>
      </c>
      <c r="E15" s="41">
        <v>39285.43</v>
      </c>
      <c r="F15" s="42">
        <f t="shared" ref="F15:F21" si="0">E15/D15*100</f>
        <v>49.541857903375202</v>
      </c>
      <c r="H15" s="104"/>
      <c r="I15" s="105"/>
      <c r="J15" s="105"/>
    </row>
    <row r="16" spans="1:10" ht="15" x14ac:dyDescent="0.25">
      <c r="B16" s="40" t="s">
        <v>59</v>
      </c>
      <c r="C16" s="41">
        <v>0</v>
      </c>
      <c r="D16" s="41">
        <v>5711.79</v>
      </c>
      <c r="E16" s="41">
        <v>3755.9</v>
      </c>
      <c r="F16" s="42">
        <f t="shared" si="0"/>
        <v>65.756969356366398</v>
      </c>
      <c r="H16" s="104"/>
      <c r="I16" s="105"/>
      <c r="J16" s="105"/>
    </row>
    <row r="17" spans="2:10" ht="15" x14ac:dyDescent="0.25">
      <c r="B17" s="40" t="s">
        <v>60</v>
      </c>
      <c r="C17" s="41">
        <v>0</v>
      </c>
      <c r="D17" s="41">
        <v>55070</v>
      </c>
      <c r="E17" s="41">
        <v>27535</v>
      </c>
      <c r="F17" s="42">
        <f t="shared" si="0"/>
        <v>50</v>
      </c>
      <c r="H17" s="104"/>
      <c r="I17" s="105"/>
      <c r="J17" s="105"/>
    </row>
    <row r="18" spans="2:10" ht="15" x14ac:dyDescent="0.25">
      <c r="B18" s="40" t="s">
        <v>61</v>
      </c>
      <c r="C18" s="41">
        <v>0</v>
      </c>
      <c r="D18" s="41">
        <v>6790</v>
      </c>
      <c r="E18" s="41">
        <v>4940</v>
      </c>
      <c r="F18" s="42">
        <f t="shared" si="0"/>
        <v>72.7540500736377</v>
      </c>
      <c r="H18" s="104"/>
      <c r="I18" s="105"/>
      <c r="J18" s="105"/>
    </row>
    <row r="19" spans="2:10" ht="15" x14ac:dyDescent="0.25">
      <c r="B19" s="40" t="s">
        <v>62</v>
      </c>
      <c r="C19" s="41">
        <v>0</v>
      </c>
      <c r="D19" s="41">
        <v>0</v>
      </c>
      <c r="E19" s="41">
        <v>0</v>
      </c>
      <c r="F19" s="63" t="s">
        <v>28</v>
      </c>
      <c r="H19" s="104"/>
      <c r="I19" s="105"/>
      <c r="J19" s="105"/>
    </row>
    <row r="20" spans="2:10" ht="15.75" thickBot="1" x14ac:dyDescent="0.3">
      <c r="B20" s="43" t="s">
        <v>63</v>
      </c>
      <c r="C20" s="44">
        <v>13897</v>
      </c>
      <c r="D20" s="44">
        <v>13897</v>
      </c>
      <c r="E20" s="44">
        <v>0</v>
      </c>
      <c r="F20" s="45">
        <f t="shared" si="0"/>
        <v>0</v>
      </c>
      <c r="H20" s="104"/>
      <c r="I20" s="105"/>
      <c r="J20" s="105"/>
    </row>
    <row r="21" spans="2:10" ht="15.75" thickBot="1" x14ac:dyDescent="0.3">
      <c r="B21" s="49" t="s">
        <v>55</v>
      </c>
      <c r="C21" s="50">
        <f>SUM(C15:C20)</f>
        <v>17207</v>
      </c>
      <c r="D21" s="50">
        <f>SUM(D15:D20)</f>
        <v>160766.24</v>
      </c>
      <c r="E21" s="50">
        <f>SUM(E15:E20)</f>
        <v>75516.33</v>
      </c>
      <c r="F21" s="51">
        <f t="shared" si="0"/>
        <v>46.972753732375658</v>
      </c>
      <c r="H21" s="104"/>
      <c r="I21" s="105"/>
      <c r="J21" s="105"/>
    </row>
    <row r="22" spans="2:10" ht="15.75" thickBot="1" x14ac:dyDescent="0.3">
      <c r="B22" s="168" t="s">
        <v>57</v>
      </c>
      <c r="C22" s="169"/>
      <c r="D22" s="169"/>
      <c r="E22" s="169"/>
      <c r="F22" s="170"/>
      <c r="I22" s="105"/>
    </row>
    <row r="23" spans="2:10" ht="15" x14ac:dyDescent="0.25">
      <c r="B23" s="37" t="s">
        <v>53</v>
      </c>
      <c r="C23" s="38" t="s">
        <v>110</v>
      </c>
      <c r="D23" s="38" t="s">
        <v>111</v>
      </c>
      <c r="E23" s="38" t="s">
        <v>447</v>
      </c>
      <c r="F23" s="39" t="s">
        <v>54</v>
      </c>
      <c r="I23" s="105"/>
    </row>
    <row r="24" spans="2:10" ht="15" x14ac:dyDescent="0.25">
      <c r="B24" s="40" t="s">
        <v>58</v>
      </c>
      <c r="C24" s="41">
        <v>266313</v>
      </c>
      <c r="D24" s="41">
        <v>263627.96999999997</v>
      </c>
      <c r="E24" s="41">
        <v>155651</v>
      </c>
      <c r="F24" s="42">
        <f t="shared" ref="F24:F30" si="1">E24/D24*100</f>
        <v>59.041914255152825</v>
      </c>
      <c r="H24" s="104"/>
      <c r="I24" s="105"/>
    </row>
    <row r="25" spans="2:10" ht="15" x14ac:dyDescent="0.25">
      <c r="B25" s="40" t="s">
        <v>59</v>
      </c>
      <c r="C25" s="41">
        <v>100000</v>
      </c>
      <c r="D25" s="41">
        <v>120000</v>
      </c>
      <c r="E25" s="41">
        <v>63622.26</v>
      </c>
      <c r="F25" s="42">
        <f t="shared" si="1"/>
        <v>53.018549999999998</v>
      </c>
      <c r="H25" s="104"/>
      <c r="I25" s="105"/>
    </row>
    <row r="26" spans="2:10" ht="15" x14ac:dyDescent="0.25">
      <c r="B26" s="40" t="s">
        <v>60</v>
      </c>
      <c r="C26" s="41">
        <v>281453</v>
      </c>
      <c r="D26" s="41">
        <v>294033</v>
      </c>
      <c r="E26" s="41">
        <v>174769.4</v>
      </c>
      <c r="F26" s="42">
        <f t="shared" si="1"/>
        <v>59.438702458567569</v>
      </c>
      <c r="H26" s="104"/>
      <c r="I26" s="105"/>
    </row>
    <row r="27" spans="2:10" ht="15" x14ac:dyDescent="0.25">
      <c r="B27" s="40" t="s">
        <v>61</v>
      </c>
      <c r="C27" s="41">
        <v>99450</v>
      </c>
      <c r="D27" s="41">
        <v>103690</v>
      </c>
      <c r="E27" s="41">
        <v>59221</v>
      </c>
      <c r="F27" s="42">
        <f t="shared" si="1"/>
        <v>57.11351142829588</v>
      </c>
      <c r="H27" s="104"/>
      <c r="I27" s="105"/>
    </row>
    <row r="28" spans="2:10" ht="15" x14ac:dyDescent="0.25">
      <c r="B28" s="40" t="s">
        <v>62</v>
      </c>
      <c r="C28" s="41">
        <v>5924</v>
      </c>
      <c r="D28" s="41">
        <v>5924</v>
      </c>
      <c r="E28" s="41">
        <v>4060</v>
      </c>
      <c r="F28" s="42">
        <f t="shared" si="1"/>
        <v>68.534773801485485</v>
      </c>
      <c r="H28" s="104"/>
      <c r="I28" s="105"/>
    </row>
    <row r="29" spans="2:10" ht="15.75" thickBot="1" x14ac:dyDescent="0.3">
      <c r="B29" s="43" t="s">
        <v>63</v>
      </c>
      <c r="C29" s="44">
        <v>154700</v>
      </c>
      <c r="D29" s="44">
        <v>154700</v>
      </c>
      <c r="E29" s="44">
        <v>90244</v>
      </c>
      <c r="F29" s="45">
        <f t="shared" si="1"/>
        <v>58.334841628959275</v>
      </c>
      <c r="H29" s="104"/>
      <c r="I29" s="105"/>
    </row>
    <row r="30" spans="2:10" ht="15.75" thickBot="1" x14ac:dyDescent="0.3">
      <c r="B30" s="49" t="s">
        <v>55</v>
      </c>
      <c r="C30" s="50">
        <f>SUM(C24:C29)</f>
        <v>907840</v>
      </c>
      <c r="D30" s="50">
        <f>SUM(D24:D29)</f>
        <v>941974.97</v>
      </c>
      <c r="E30" s="50">
        <f>SUM(E24:E29)</f>
        <v>547567.66</v>
      </c>
      <c r="F30" s="51">
        <f t="shared" si="1"/>
        <v>58.129746271283622</v>
      </c>
      <c r="H30" s="104"/>
      <c r="I30" s="105"/>
    </row>
    <row r="31" spans="2:10" ht="15.75" thickBot="1" x14ac:dyDescent="0.3">
      <c r="B31" s="168" t="s">
        <v>64</v>
      </c>
      <c r="C31" s="169"/>
      <c r="D31" s="169"/>
      <c r="E31" s="169"/>
      <c r="F31" s="170"/>
      <c r="I31" s="105"/>
    </row>
    <row r="32" spans="2:10" ht="15" x14ac:dyDescent="0.25">
      <c r="B32" s="37" t="s">
        <v>53</v>
      </c>
      <c r="C32" s="38" t="s">
        <v>110</v>
      </c>
      <c r="D32" s="38" t="s">
        <v>111</v>
      </c>
      <c r="E32" s="38" t="s">
        <v>447</v>
      </c>
      <c r="F32" s="39" t="s">
        <v>54</v>
      </c>
      <c r="I32" s="105"/>
    </row>
    <row r="33" spans="2:10" ht="15" x14ac:dyDescent="0.25">
      <c r="B33" s="40" t="s">
        <v>18</v>
      </c>
      <c r="C33" s="41">
        <v>13058.5</v>
      </c>
      <c r="D33" s="41">
        <v>13058.5</v>
      </c>
      <c r="E33" s="41">
        <v>5306.12</v>
      </c>
      <c r="F33" s="42">
        <f t="shared" ref="F33:F47" si="2">E33/D33*100</f>
        <v>40.633457135199293</v>
      </c>
      <c r="H33" s="104"/>
      <c r="I33" s="105"/>
    </row>
    <row r="34" spans="2:10" ht="15" x14ac:dyDescent="0.25">
      <c r="B34" s="40" t="s">
        <v>65</v>
      </c>
      <c r="C34" s="41">
        <v>3925</v>
      </c>
      <c r="D34" s="41">
        <v>4231.8999999999996</v>
      </c>
      <c r="E34" s="41">
        <v>645.29</v>
      </c>
      <c r="F34" s="42">
        <f t="shared" si="2"/>
        <v>15.248233653914317</v>
      </c>
      <c r="H34" s="104"/>
      <c r="I34" s="105"/>
    </row>
    <row r="35" spans="2:10" ht="15" x14ac:dyDescent="0.25">
      <c r="B35" s="40" t="s">
        <v>66</v>
      </c>
      <c r="C35" s="41">
        <v>11540</v>
      </c>
      <c r="D35" s="41">
        <v>16683.59</v>
      </c>
      <c r="E35" s="41">
        <v>6451.76</v>
      </c>
      <c r="F35" s="42">
        <f t="shared" si="2"/>
        <v>38.671293168916279</v>
      </c>
      <c r="H35" s="104"/>
      <c r="I35" s="105"/>
    </row>
    <row r="36" spans="2:10" ht="15" x14ac:dyDescent="0.25">
      <c r="B36" s="40" t="s">
        <v>58</v>
      </c>
      <c r="C36" s="41">
        <v>6450</v>
      </c>
      <c r="D36" s="41">
        <v>6618.6</v>
      </c>
      <c r="E36" s="41">
        <v>1898.27</v>
      </c>
      <c r="F36" s="42">
        <f t="shared" si="2"/>
        <v>28.680838848094766</v>
      </c>
      <c r="H36" s="104"/>
      <c r="I36" s="105"/>
    </row>
    <row r="37" spans="2:10" ht="15" x14ac:dyDescent="0.25">
      <c r="B37" s="40" t="s">
        <v>59</v>
      </c>
      <c r="C37" s="41">
        <v>2195</v>
      </c>
      <c r="D37" s="41">
        <v>4072.94</v>
      </c>
      <c r="E37" s="41">
        <v>923.47</v>
      </c>
      <c r="F37" s="42">
        <f t="shared" si="2"/>
        <v>22.673302331976412</v>
      </c>
      <c r="H37" s="104"/>
      <c r="I37" s="105"/>
    </row>
    <row r="38" spans="2:10" ht="15" x14ac:dyDescent="0.25">
      <c r="B38" s="40" t="s">
        <v>60</v>
      </c>
      <c r="C38" s="41">
        <v>552203.13</v>
      </c>
      <c r="D38" s="52">
        <v>569238.71</v>
      </c>
      <c r="E38" s="41">
        <v>340173.61</v>
      </c>
      <c r="F38" s="42">
        <f t="shared" si="2"/>
        <v>59.759395140221585</v>
      </c>
      <c r="H38" s="104"/>
      <c r="I38" s="105"/>
    </row>
    <row r="39" spans="2:10" ht="15" x14ac:dyDescent="0.25">
      <c r="B39" s="40" t="s">
        <v>61</v>
      </c>
      <c r="C39" s="41">
        <v>3088.67</v>
      </c>
      <c r="D39" s="52">
        <v>4458.67</v>
      </c>
      <c r="E39" s="41">
        <v>1922.61</v>
      </c>
      <c r="F39" s="42">
        <f t="shared" si="2"/>
        <v>43.12070639899342</v>
      </c>
      <c r="H39" s="104"/>
      <c r="I39" s="105"/>
    </row>
    <row r="40" spans="2:10" ht="15" x14ac:dyDescent="0.25">
      <c r="B40" s="40" t="s">
        <v>62</v>
      </c>
      <c r="C40" s="41">
        <v>6166</v>
      </c>
      <c r="D40" s="52">
        <v>15247.44</v>
      </c>
      <c r="E40" s="41">
        <v>8030.69</v>
      </c>
      <c r="F40" s="42">
        <f t="shared" si="2"/>
        <v>52.669103797096426</v>
      </c>
      <c r="H40" s="104"/>
      <c r="I40" s="105"/>
    </row>
    <row r="41" spans="2:10" ht="15" x14ac:dyDescent="0.25">
      <c r="B41" s="40" t="s">
        <v>63</v>
      </c>
      <c r="C41" s="41">
        <v>7109.56</v>
      </c>
      <c r="D41" s="52">
        <v>7768.21</v>
      </c>
      <c r="E41" s="41">
        <v>3661.9</v>
      </c>
      <c r="F41" s="42">
        <f t="shared" si="2"/>
        <v>47.139559821374547</v>
      </c>
      <c r="H41" s="104"/>
      <c r="I41" s="105"/>
    </row>
    <row r="42" spans="2:10" ht="15" x14ac:dyDescent="0.25">
      <c r="B42" s="40" t="s">
        <v>67</v>
      </c>
      <c r="C42" s="41">
        <v>3000</v>
      </c>
      <c r="D42" s="41">
        <v>3000</v>
      </c>
      <c r="E42" s="41">
        <v>792.84</v>
      </c>
      <c r="F42" s="42">
        <f t="shared" si="2"/>
        <v>26.428000000000001</v>
      </c>
      <c r="H42" s="104"/>
      <c r="I42" s="105"/>
    </row>
    <row r="43" spans="2:10" ht="15" x14ac:dyDescent="0.25">
      <c r="B43" s="40" t="s">
        <v>68</v>
      </c>
      <c r="C43" s="41">
        <v>551</v>
      </c>
      <c r="D43" s="41">
        <v>551</v>
      </c>
      <c r="E43" s="41">
        <v>7.89</v>
      </c>
      <c r="F43" s="42">
        <f t="shared" si="2"/>
        <v>1.4319419237749547</v>
      </c>
      <c r="H43" s="104"/>
      <c r="I43" s="105"/>
    </row>
    <row r="44" spans="2:10" ht="15" x14ac:dyDescent="0.25">
      <c r="B44" s="40" t="s">
        <v>69</v>
      </c>
      <c r="C44" s="41">
        <v>32812.39</v>
      </c>
      <c r="D44" s="41">
        <v>32812.39</v>
      </c>
      <c r="E44" s="41">
        <v>14475.22</v>
      </c>
      <c r="F44" s="53">
        <f t="shared" si="2"/>
        <v>44.115104081110822</v>
      </c>
      <c r="H44" s="104"/>
      <c r="I44" s="105"/>
    </row>
    <row r="45" spans="2:10" ht="15" x14ac:dyDescent="0.25">
      <c r="B45" s="43" t="s">
        <v>70</v>
      </c>
      <c r="C45" s="44">
        <v>3100</v>
      </c>
      <c r="D45" s="44">
        <v>3100</v>
      </c>
      <c r="E45" s="44">
        <v>492.81</v>
      </c>
      <c r="F45" s="45">
        <f t="shared" si="2"/>
        <v>15.897096774193548</v>
      </c>
      <c r="H45" s="104"/>
      <c r="I45" s="105"/>
    </row>
    <row r="46" spans="2:10" ht="15.75" thickBot="1" x14ac:dyDescent="0.3">
      <c r="B46" s="43" t="s">
        <v>71</v>
      </c>
      <c r="C46" s="44">
        <v>1550</v>
      </c>
      <c r="D46" s="44">
        <v>1550</v>
      </c>
      <c r="E46" s="44">
        <v>545.15</v>
      </c>
      <c r="F46" s="45">
        <f>E46/D46*100</f>
        <v>35.170967741935485</v>
      </c>
      <c r="H46" s="104"/>
      <c r="I46" s="105"/>
    </row>
    <row r="47" spans="2:10" ht="15.75" thickBot="1" x14ac:dyDescent="0.3">
      <c r="B47" s="49" t="s">
        <v>55</v>
      </c>
      <c r="C47" s="50">
        <f>SUM(C33:C46)</f>
        <v>646749.25000000012</v>
      </c>
      <c r="D47" s="50">
        <f>SUM(D33:D46)</f>
        <v>682391.95</v>
      </c>
      <c r="E47" s="50">
        <f>SUM(E33:E46)</f>
        <v>385327.63</v>
      </c>
      <c r="F47" s="51">
        <f t="shared" si="2"/>
        <v>56.467200411728193</v>
      </c>
      <c r="H47" s="104"/>
      <c r="I47" s="105"/>
    </row>
    <row r="48" spans="2:10" s="58" customFormat="1" ht="15" x14ac:dyDescent="0.25">
      <c r="B48" s="77"/>
      <c r="C48" s="78"/>
      <c r="D48" s="78"/>
      <c r="E48" s="78"/>
      <c r="F48" s="156" t="s">
        <v>83</v>
      </c>
      <c r="G48" s="156"/>
      <c r="H48" s="107"/>
      <c r="I48" s="108"/>
      <c r="J48" s="66"/>
    </row>
    <row r="49" spans="2:9" ht="13.5" thickBot="1" x14ac:dyDescent="0.25">
      <c r="F49" s="36" t="s">
        <v>19</v>
      </c>
    </row>
    <row r="50" spans="2:9" ht="15.75" thickBot="1" x14ac:dyDescent="0.3">
      <c r="B50" s="168" t="s">
        <v>72</v>
      </c>
      <c r="C50" s="169"/>
      <c r="D50" s="169"/>
      <c r="E50" s="169"/>
      <c r="F50" s="170"/>
      <c r="I50" s="105"/>
    </row>
    <row r="51" spans="2:9" ht="15" x14ac:dyDescent="0.25">
      <c r="B51" s="37" t="s">
        <v>53</v>
      </c>
      <c r="C51" s="38" t="s">
        <v>110</v>
      </c>
      <c r="D51" s="38" t="s">
        <v>111</v>
      </c>
      <c r="E51" s="38" t="s">
        <v>447</v>
      </c>
      <c r="F51" s="39" t="s">
        <v>54</v>
      </c>
      <c r="I51" s="105"/>
    </row>
    <row r="52" spans="2:9" ht="15.75" thickBot="1" x14ac:dyDescent="0.3">
      <c r="B52" s="54" t="s">
        <v>58</v>
      </c>
      <c r="C52" s="55">
        <v>0</v>
      </c>
      <c r="D52" s="76">
        <v>3779609.15</v>
      </c>
      <c r="E52" s="55">
        <v>2543376.83</v>
      </c>
      <c r="F52" s="56">
        <f>E52/D52*100</f>
        <v>67.292059286077247</v>
      </c>
      <c r="H52" s="104"/>
      <c r="I52" s="105"/>
    </row>
    <row r="53" spans="2:9" ht="15.75" thickBot="1" x14ac:dyDescent="0.3">
      <c r="B53" s="168" t="s">
        <v>88</v>
      </c>
      <c r="C53" s="169"/>
      <c r="D53" s="169"/>
      <c r="E53" s="169"/>
      <c r="F53" s="170"/>
      <c r="I53" s="105"/>
    </row>
    <row r="54" spans="2:9" ht="15" x14ac:dyDescent="0.25">
      <c r="B54" s="37" t="s">
        <v>53</v>
      </c>
      <c r="C54" s="38" t="s">
        <v>110</v>
      </c>
      <c r="D54" s="38" t="s">
        <v>111</v>
      </c>
      <c r="E54" s="38" t="s">
        <v>447</v>
      </c>
      <c r="F54" s="61" t="s">
        <v>54</v>
      </c>
      <c r="I54" s="105"/>
    </row>
    <row r="55" spans="2:9" ht="15" x14ac:dyDescent="0.25">
      <c r="B55" s="62" t="s">
        <v>18</v>
      </c>
      <c r="C55" s="41">
        <v>4000</v>
      </c>
      <c r="D55" s="41">
        <v>13525.91</v>
      </c>
      <c r="E55" s="41">
        <v>12794.57</v>
      </c>
      <c r="F55" s="42">
        <f t="shared" ref="F55:F63" si="3">E55/D55*100</f>
        <v>94.593044017001432</v>
      </c>
      <c r="H55" s="104"/>
      <c r="I55" s="105"/>
    </row>
    <row r="56" spans="2:9" ht="15" x14ac:dyDescent="0.25">
      <c r="B56" s="62" t="s">
        <v>65</v>
      </c>
      <c r="C56" s="41">
        <v>1830</v>
      </c>
      <c r="D56" s="41">
        <v>3380</v>
      </c>
      <c r="E56" s="41">
        <v>2677.53</v>
      </c>
      <c r="F56" s="42">
        <f t="shared" si="3"/>
        <v>79.216863905325454</v>
      </c>
      <c r="H56" s="104"/>
      <c r="I56" s="105"/>
    </row>
    <row r="57" spans="2:9" ht="15" x14ac:dyDescent="0.25">
      <c r="B57" s="40" t="s">
        <v>58</v>
      </c>
      <c r="C57" s="41">
        <v>26999.71</v>
      </c>
      <c r="D57" s="41">
        <v>44658.31</v>
      </c>
      <c r="E57" s="41">
        <v>21343.94</v>
      </c>
      <c r="F57" s="42">
        <f t="shared" si="3"/>
        <v>47.793882034497045</v>
      </c>
      <c r="H57" s="104"/>
      <c r="I57" s="105"/>
    </row>
    <row r="58" spans="2:9" ht="15" x14ac:dyDescent="0.25">
      <c r="B58" s="40" t="s">
        <v>59</v>
      </c>
      <c r="C58" s="41">
        <v>9000</v>
      </c>
      <c r="D58" s="41">
        <v>375326.54</v>
      </c>
      <c r="E58" s="41">
        <v>353341.72</v>
      </c>
      <c r="F58" s="42">
        <f t="shared" si="3"/>
        <v>94.142481903890939</v>
      </c>
      <c r="H58" s="104"/>
      <c r="I58" s="105"/>
    </row>
    <row r="59" spans="2:9" ht="15" x14ac:dyDescent="0.25">
      <c r="B59" s="40" t="s">
        <v>60</v>
      </c>
      <c r="C59" s="41">
        <v>12920</v>
      </c>
      <c r="D59" s="52">
        <v>24746.03</v>
      </c>
      <c r="E59" s="41">
        <v>7463.73</v>
      </c>
      <c r="F59" s="42">
        <f t="shared" si="3"/>
        <v>30.161322846533363</v>
      </c>
      <c r="H59" s="104"/>
      <c r="I59" s="105"/>
    </row>
    <row r="60" spans="2:9" ht="15" x14ac:dyDescent="0.25">
      <c r="B60" s="40" t="s">
        <v>61</v>
      </c>
      <c r="C60" s="41">
        <v>11900</v>
      </c>
      <c r="D60" s="41">
        <v>22279</v>
      </c>
      <c r="E60" s="41">
        <v>13633.88</v>
      </c>
      <c r="F60" s="42">
        <f t="shared" si="3"/>
        <v>61.196103954396506</v>
      </c>
      <c r="H60" s="104"/>
      <c r="I60" s="105"/>
    </row>
    <row r="61" spans="2:9" ht="15" x14ac:dyDescent="0.25">
      <c r="B61" s="40" t="s">
        <v>62</v>
      </c>
      <c r="C61" s="41">
        <v>2894</v>
      </c>
      <c r="D61" s="41">
        <v>3347.5</v>
      </c>
      <c r="E61" s="41">
        <v>2082</v>
      </c>
      <c r="F61" s="42">
        <f t="shared" si="3"/>
        <v>62.195668409260641</v>
      </c>
      <c r="H61" s="104"/>
      <c r="I61" s="105"/>
    </row>
    <row r="62" spans="2:9" ht="15.75" thickBot="1" x14ac:dyDescent="0.3">
      <c r="B62" s="40" t="s">
        <v>63</v>
      </c>
      <c r="C62" s="41">
        <v>19200</v>
      </c>
      <c r="D62" s="41">
        <v>39394.269999999997</v>
      </c>
      <c r="E62" s="41">
        <v>27725.27</v>
      </c>
      <c r="F62" s="42">
        <f t="shared" si="3"/>
        <v>70.378940896734477</v>
      </c>
      <c r="H62" s="104"/>
      <c r="I62" s="105"/>
    </row>
    <row r="63" spans="2:9" ht="15.75" thickBot="1" x14ac:dyDescent="0.3">
      <c r="B63" s="49" t="s">
        <v>55</v>
      </c>
      <c r="C63" s="50">
        <f>SUM(C55:C62)</f>
        <v>88743.709999999992</v>
      </c>
      <c r="D63" s="50">
        <f>SUM(D55:D62)</f>
        <v>526657.56000000006</v>
      </c>
      <c r="E63" s="50">
        <f>SUM(E55:E62)</f>
        <v>441062.63999999996</v>
      </c>
      <c r="F63" s="51">
        <f t="shared" si="3"/>
        <v>83.747518976087605</v>
      </c>
      <c r="H63" s="104"/>
      <c r="I63" s="105"/>
    </row>
    <row r="64" spans="2:9" ht="15.75" thickBot="1" x14ac:dyDescent="0.3">
      <c r="B64" s="168" t="s">
        <v>91</v>
      </c>
      <c r="C64" s="169"/>
      <c r="D64" s="169"/>
      <c r="E64" s="169"/>
      <c r="F64" s="170"/>
      <c r="H64" s="104"/>
      <c r="I64" s="105"/>
    </row>
    <row r="65" spans="2:13" ht="15" x14ac:dyDescent="0.25">
      <c r="B65" s="37" t="s">
        <v>53</v>
      </c>
      <c r="C65" s="38" t="s">
        <v>110</v>
      </c>
      <c r="D65" s="38" t="s">
        <v>111</v>
      </c>
      <c r="E65" s="38" t="s">
        <v>447</v>
      </c>
      <c r="F65" s="57" t="s">
        <v>54</v>
      </c>
      <c r="H65" s="104"/>
      <c r="I65" s="105"/>
    </row>
    <row r="66" spans="2:13" ht="15.75" thickBot="1" x14ac:dyDescent="0.3">
      <c r="B66" s="54" t="s">
        <v>66</v>
      </c>
      <c r="C66" s="55">
        <v>24600</v>
      </c>
      <c r="D66" s="76">
        <v>28200</v>
      </c>
      <c r="E66" s="55">
        <v>0</v>
      </c>
      <c r="F66" s="56">
        <v>0</v>
      </c>
      <c r="H66" s="104"/>
      <c r="I66" s="105"/>
    </row>
    <row r="67" spans="2:13" ht="15.75" thickBot="1" x14ac:dyDescent="0.3">
      <c r="B67" s="168" t="s">
        <v>73</v>
      </c>
      <c r="C67" s="169"/>
      <c r="D67" s="169"/>
      <c r="E67" s="169"/>
      <c r="F67" s="170"/>
      <c r="I67" s="105"/>
    </row>
    <row r="68" spans="2:13" ht="15" x14ac:dyDescent="0.25">
      <c r="B68" s="37" t="s">
        <v>53</v>
      </c>
      <c r="C68" s="38" t="s">
        <v>110</v>
      </c>
      <c r="D68" s="38" t="s">
        <v>111</v>
      </c>
      <c r="E68" s="38" t="s">
        <v>447</v>
      </c>
      <c r="F68" s="61" t="s">
        <v>54</v>
      </c>
      <c r="I68" s="105"/>
    </row>
    <row r="69" spans="2:13" ht="15" x14ac:dyDescent="0.25">
      <c r="B69" s="62" t="s">
        <v>18</v>
      </c>
      <c r="C69" s="41">
        <v>500</v>
      </c>
      <c r="D69" s="41">
        <v>500</v>
      </c>
      <c r="E69" s="41">
        <v>196.02</v>
      </c>
      <c r="F69" s="42">
        <f>E69/D69*100</f>
        <v>39.204000000000001</v>
      </c>
      <c r="H69" s="104"/>
      <c r="I69" s="105"/>
    </row>
    <row r="70" spans="2:13" ht="15" x14ac:dyDescent="0.25">
      <c r="B70" s="40" t="s">
        <v>58</v>
      </c>
      <c r="C70" s="41">
        <v>62705.88</v>
      </c>
      <c r="D70" s="41">
        <v>36253.879999999997</v>
      </c>
      <c r="E70" s="41">
        <v>13503.88</v>
      </c>
      <c r="F70" s="42">
        <f>E70/D70*100</f>
        <v>37.248095927939303</v>
      </c>
      <c r="H70" s="104"/>
      <c r="I70" s="105"/>
    </row>
    <row r="71" spans="2:13" ht="15" x14ac:dyDescent="0.25">
      <c r="B71" s="40" t="s">
        <v>59</v>
      </c>
      <c r="C71" s="41">
        <v>9450</v>
      </c>
      <c r="D71" s="41">
        <v>0</v>
      </c>
      <c r="E71" s="41">
        <v>0</v>
      </c>
      <c r="F71" s="63" t="s">
        <v>28</v>
      </c>
      <c r="H71" s="104"/>
      <c r="I71" s="105"/>
    </row>
    <row r="72" spans="2:13" ht="15" x14ac:dyDescent="0.25">
      <c r="B72" s="40" t="s">
        <v>60</v>
      </c>
      <c r="C72" s="41">
        <v>87200</v>
      </c>
      <c r="D72" s="52">
        <v>449233.28</v>
      </c>
      <c r="E72" s="41">
        <v>58522.5</v>
      </c>
      <c r="F72" s="42">
        <f>E72/D72*100</f>
        <v>13.027196026082482</v>
      </c>
      <c r="H72" s="104"/>
      <c r="I72" s="105"/>
    </row>
    <row r="73" spans="2:13" ht="15" x14ac:dyDescent="0.25">
      <c r="B73" s="40" t="s">
        <v>62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104"/>
      <c r="I73" s="105"/>
    </row>
    <row r="74" spans="2:13" ht="15" x14ac:dyDescent="0.25">
      <c r="B74" s="40" t="s">
        <v>63</v>
      </c>
      <c r="C74" s="41">
        <v>50000</v>
      </c>
      <c r="D74" s="41">
        <v>70000</v>
      </c>
      <c r="E74" s="41">
        <v>0</v>
      </c>
      <c r="F74" s="42">
        <f t="shared" si="4"/>
        <v>0</v>
      </c>
      <c r="H74" s="104"/>
      <c r="I74" s="105"/>
    </row>
    <row r="75" spans="2:13" ht="15" x14ac:dyDescent="0.25">
      <c r="B75" s="40" t="s">
        <v>68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104"/>
      <c r="I75" s="105"/>
    </row>
    <row r="76" spans="2:13" ht="15" x14ac:dyDescent="0.25">
      <c r="B76" s="40" t="s">
        <v>69</v>
      </c>
      <c r="C76" s="41">
        <v>4000</v>
      </c>
      <c r="D76" s="41">
        <v>4000</v>
      </c>
      <c r="E76" s="41">
        <v>181.5</v>
      </c>
      <c r="F76" s="42">
        <f t="shared" si="4"/>
        <v>4.5374999999999996</v>
      </c>
      <c r="H76" s="104"/>
      <c r="I76" s="105"/>
      <c r="M76" s="64"/>
    </row>
    <row r="77" spans="2:13" ht="15" x14ac:dyDescent="0.25">
      <c r="B77" s="40" t="s">
        <v>70</v>
      </c>
      <c r="C77" s="41">
        <v>0</v>
      </c>
      <c r="D77" s="41">
        <v>101907.11</v>
      </c>
      <c r="E77" s="41">
        <v>32253.56</v>
      </c>
      <c r="F77" s="42">
        <f t="shared" si="4"/>
        <v>31.649960439462959</v>
      </c>
      <c r="H77" s="104"/>
      <c r="I77" s="105"/>
    </row>
    <row r="78" spans="2:13" ht="15" x14ac:dyDescent="0.25">
      <c r="B78" s="43" t="s">
        <v>9</v>
      </c>
      <c r="C78" s="44">
        <v>4000</v>
      </c>
      <c r="D78" s="44">
        <v>10731.28</v>
      </c>
      <c r="E78" s="44">
        <v>2297.2199999999998</v>
      </c>
      <c r="F78" s="42">
        <f t="shared" si="4"/>
        <v>21.406766014864953</v>
      </c>
      <c r="H78" s="104"/>
      <c r="I78" s="105"/>
    </row>
    <row r="79" spans="2:13" ht="15.75" thickBot="1" x14ac:dyDescent="0.3">
      <c r="B79" s="43" t="s">
        <v>71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104"/>
      <c r="I79" s="105"/>
    </row>
    <row r="80" spans="2:13" ht="15.75" thickBot="1" x14ac:dyDescent="0.3">
      <c r="B80" s="49" t="s">
        <v>55</v>
      </c>
      <c r="C80" s="50">
        <f>SUM(C69:C79)</f>
        <v>220455.88</v>
      </c>
      <c r="D80" s="50">
        <f>SUM(D69:D79)</f>
        <v>674825.55</v>
      </c>
      <c r="E80" s="50">
        <f>SUM(E69:E79)</f>
        <v>107349.14</v>
      </c>
      <c r="F80" s="51">
        <f t="shared" si="4"/>
        <v>15.907687549767491</v>
      </c>
      <c r="H80" s="104"/>
      <c r="I80" s="105"/>
    </row>
    <row r="81" spans="2:9" ht="15.75" thickBot="1" x14ac:dyDescent="0.3">
      <c r="B81" s="168" t="s">
        <v>74</v>
      </c>
      <c r="C81" s="169"/>
      <c r="D81" s="169"/>
      <c r="E81" s="169"/>
      <c r="F81" s="170"/>
      <c r="H81" s="104"/>
      <c r="I81" s="105"/>
    </row>
    <row r="82" spans="2:9" ht="15" x14ac:dyDescent="0.25">
      <c r="B82" s="37" t="s">
        <v>53</v>
      </c>
      <c r="C82" s="38" t="s">
        <v>110</v>
      </c>
      <c r="D82" s="38" t="s">
        <v>111</v>
      </c>
      <c r="E82" s="38" t="s">
        <v>447</v>
      </c>
      <c r="F82" s="39" t="s">
        <v>54</v>
      </c>
      <c r="H82" s="104"/>
      <c r="I82" s="105"/>
    </row>
    <row r="83" spans="2:9" ht="15" x14ac:dyDescent="0.25">
      <c r="B83" s="62" t="s">
        <v>18</v>
      </c>
      <c r="C83" s="41">
        <v>0</v>
      </c>
      <c r="D83" s="41">
        <v>0</v>
      </c>
      <c r="E83" s="41">
        <v>0</v>
      </c>
      <c r="F83" s="63" t="s">
        <v>28</v>
      </c>
      <c r="H83" s="104"/>
      <c r="I83" s="105"/>
    </row>
    <row r="84" spans="2:9" ht="15" x14ac:dyDescent="0.25">
      <c r="B84" s="62" t="s">
        <v>65</v>
      </c>
      <c r="C84" s="41">
        <v>6210</v>
      </c>
      <c r="D84" s="41">
        <v>194895.68</v>
      </c>
      <c r="E84" s="41">
        <v>35924.1</v>
      </c>
      <c r="F84" s="42">
        <f t="shared" ref="F84:F91" si="5">E84/D84*100</f>
        <v>18.432476286801226</v>
      </c>
      <c r="H84" s="104"/>
      <c r="I84" s="105"/>
    </row>
    <row r="85" spans="2:9" ht="15" x14ac:dyDescent="0.25">
      <c r="B85" s="62" t="s">
        <v>66</v>
      </c>
      <c r="C85" s="41">
        <v>6719.69</v>
      </c>
      <c r="D85" s="41">
        <v>41307.730000000003</v>
      </c>
      <c r="E85" s="41">
        <v>17.03</v>
      </c>
      <c r="F85" s="42">
        <f t="shared" si="5"/>
        <v>4.1227150463121552E-2</v>
      </c>
      <c r="H85" s="104"/>
      <c r="I85" s="105"/>
    </row>
    <row r="86" spans="2:9" ht="15" x14ac:dyDescent="0.25">
      <c r="B86" s="62" t="s">
        <v>58</v>
      </c>
      <c r="C86" s="41">
        <f>150</f>
        <v>150</v>
      </c>
      <c r="D86" s="41">
        <v>1384.81</v>
      </c>
      <c r="E86" s="41">
        <v>942.17</v>
      </c>
      <c r="F86" s="42">
        <f t="shared" si="5"/>
        <v>68.036048266549201</v>
      </c>
      <c r="H86" s="104"/>
      <c r="I86" s="105"/>
    </row>
    <row r="87" spans="2:9" ht="15" x14ac:dyDescent="0.25">
      <c r="B87" s="62" t="s">
        <v>59</v>
      </c>
      <c r="C87" s="41">
        <v>0</v>
      </c>
      <c r="D87" s="41">
        <v>11454.76</v>
      </c>
      <c r="E87" s="41">
        <v>10007.76</v>
      </c>
      <c r="F87" s="42">
        <f t="shared" si="5"/>
        <v>87.367696922502091</v>
      </c>
      <c r="H87" s="104"/>
      <c r="I87" s="105"/>
    </row>
    <row r="88" spans="2:9" ht="15" x14ac:dyDescent="0.25">
      <c r="B88" s="62" t="s">
        <v>60</v>
      </c>
      <c r="C88" s="41">
        <v>6977.5</v>
      </c>
      <c r="D88" s="52">
        <v>41574.01</v>
      </c>
      <c r="E88" s="41">
        <v>616.19000000000005</v>
      </c>
      <c r="F88" s="42">
        <f t="shared" si="5"/>
        <v>1.4821519502208231</v>
      </c>
      <c r="H88" s="104"/>
      <c r="I88" s="105"/>
    </row>
    <row r="89" spans="2:9" ht="15" x14ac:dyDescent="0.25">
      <c r="B89" s="62" t="s">
        <v>61</v>
      </c>
      <c r="C89" s="41">
        <v>0</v>
      </c>
      <c r="D89" s="41">
        <v>827.8</v>
      </c>
      <c r="E89" s="41">
        <v>0</v>
      </c>
      <c r="F89" s="42">
        <f t="shared" si="5"/>
        <v>0</v>
      </c>
      <c r="H89" s="104"/>
      <c r="I89" s="105"/>
    </row>
    <row r="90" spans="2:9" ht="15" x14ac:dyDescent="0.25">
      <c r="B90" s="62" t="s">
        <v>62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104"/>
      <c r="I90" s="105"/>
    </row>
    <row r="91" spans="2:9" ht="15" x14ac:dyDescent="0.25">
      <c r="B91" s="62" t="s">
        <v>63</v>
      </c>
      <c r="C91" s="41">
        <v>0</v>
      </c>
      <c r="D91" s="41">
        <v>67922.720000000001</v>
      </c>
      <c r="E91" s="41">
        <v>67922.720000000001</v>
      </c>
      <c r="F91" s="42">
        <f t="shared" si="5"/>
        <v>100</v>
      </c>
      <c r="G91" s="18"/>
      <c r="H91" s="104"/>
      <c r="I91" s="105"/>
    </row>
    <row r="92" spans="2:9" ht="15.75" thickBot="1" x14ac:dyDescent="0.3">
      <c r="B92" s="62" t="s">
        <v>70</v>
      </c>
      <c r="C92" s="41">
        <v>184649</v>
      </c>
      <c r="D92" s="41">
        <v>511316.6</v>
      </c>
      <c r="E92" s="41">
        <v>6094.71</v>
      </c>
      <c r="F92" s="110">
        <f>E92/D92*100</f>
        <v>1.1919640395011624</v>
      </c>
      <c r="H92" s="104"/>
      <c r="I92" s="105"/>
    </row>
    <row r="93" spans="2:9" ht="15.75" thickBot="1" x14ac:dyDescent="0.3">
      <c r="B93" s="49" t="s">
        <v>55</v>
      </c>
      <c r="C93" s="50">
        <f>SUM(C83:C92)</f>
        <v>206206.19</v>
      </c>
      <c r="D93" s="50">
        <f>SUM(D83:D92)</f>
        <v>872184.11</v>
      </c>
      <c r="E93" s="50">
        <f>SUM(E83:E92)</f>
        <v>121524.68000000001</v>
      </c>
      <c r="F93" s="51">
        <f>E93/D93*100</f>
        <v>13.933374686223074</v>
      </c>
      <c r="H93" s="104"/>
      <c r="I93" s="105"/>
    </row>
    <row r="94" spans="2:9" s="66" customFormat="1" ht="15" x14ac:dyDescent="0.25">
      <c r="B94" s="67"/>
      <c r="C94" s="68"/>
      <c r="D94" s="68"/>
      <c r="E94" s="68"/>
      <c r="F94" s="69"/>
      <c r="H94" s="104"/>
      <c r="I94" s="105"/>
    </row>
    <row r="95" spans="2:9" ht="15" x14ac:dyDescent="0.25">
      <c r="B95" s="58"/>
      <c r="C95" s="59"/>
      <c r="D95" s="59"/>
      <c r="E95" s="59"/>
      <c r="F95" s="156" t="s">
        <v>84</v>
      </c>
      <c r="G95" s="156"/>
      <c r="H95" s="104"/>
      <c r="I95" s="105"/>
    </row>
    <row r="96" spans="2:9" ht="15" x14ac:dyDescent="0.25">
      <c r="B96" s="58"/>
      <c r="C96" s="59"/>
      <c r="D96" s="59"/>
      <c r="E96" s="59"/>
      <c r="F96" s="60"/>
      <c r="G96" s="18"/>
      <c r="H96" s="104"/>
      <c r="I96" s="105"/>
    </row>
    <row r="97" spans="2:9" ht="15.75" thickBot="1" x14ac:dyDescent="0.3">
      <c r="B97" s="58"/>
      <c r="C97" s="59"/>
      <c r="D97" s="59"/>
      <c r="E97" s="59"/>
      <c r="F97" s="36" t="s">
        <v>19</v>
      </c>
      <c r="G97" s="18"/>
      <c r="H97" s="104"/>
      <c r="I97" s="105"/>
    </row>
    <row r="98" spans="2:9" ht="15.75" thickBot="1" x14ac:dyDescent="0.3">
      <c r="B98" s="168" t="s">
        <v>75</v>
      </c>
      <c r="C98" s="169"/>
      <c r="D98" s="169"/>
      <c r="E98" s="169"/>
      <c r="F98" s="170"/>
      <c r="H98" s="104"/>
      <c r="I98" s="105"/>
    </row>
    <row r="99" spans="2:9" ht="15" x14ac:dyDescent="0.25">
      <c r="B99" s="37" t="s">
        <v>53</v>
      </c>
      <c r="C99" s="38" t="s">
        <v>110</v>
      </c>
      <c r="D99" s="38" t="s">
        <v>111</v>
      </c>
      <c r="E99" s="38" t="s">
        <v>447</v>
      </c>
      <c r="F99" s="39" t="s">
        <v>54</v>
      </c>
      <c r="H99" s="104"/>
      <c r="I99" s="105"/>
    </row>
    <row r="100" spans="2:9" ht="15.75" thickBot="1" x14ac:dyDescent="0.3">
      <c r="B100" s="43" t="s">
        <v>66</v>
      </c>
      <c r="C100" s="44">
        <v>20000</v>
      </c>
      <c r="D100" s="44">
        <v>20000</v>
      </c>
      <c r="E100" s="44">
        <v>4507.8500000000004</v>
      </c>
      <c r="F100" s="45">
        <f>E100/D100*100</f>
        <v>22.539250000000003</v>
      </c>
      <c r="H100" s="104"/>
      <c r="I100" s="105"/>
    </row>
    <row r="101" spans="2:9" ht="15.75" thickBot="1" x14ac:dyDescent="0.3">
      <c r="B101" s="168" t="s">
        <v>76</v>
      </c>
      <c r="C101" s="169"/>
      <c r="D101" s="169"/>
      <c r="E101" s="169"/>
      <c r="F101" s="170"/>
      <c r="H101" s="104"/>
      <c r="I101" s="105"/>
    </row>
    <row r="102" spans="2:9" ht="15" x14ac:dyDescent="0.25">
      <c r="B102" s="37" t="s">
        <v>53</v>
      </c>
      <c r="C102" s="38" t="s">
        <v>110</v>
      </c>
      <c r="D102" s="38" t="s">
        <v>111</v>
      </c>
      <c r="E102" s="38" t="s">
        <v>447</v>
      </c>
      <c r="F102" s="39" t="s">
        <v>54</v>
      </c>
      <c r="H102" s="104"/>
      <c r="I102" s="105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2210.73</v>
      </c>
      <c r="F103" s="56">
        <f>E103/D103*100</f>
        <v>28.386764579366169</v>
      </c>
      <c r="H103" s="104"/>
      <c r="I103" s="105"/>
    </row>
    <row r="104" spans="2:9" ht="15.75" thickBot="1" x14ac:dyDescent="0.3">
      <c r="B104" s="168" t="s">
        <v>86</v>
      </c>
      <c r="C104" s="169"/>
      <c r="D104" s="169"/>
      <c r="E104" s="169"/>
      <c r="F104" s="170"/>
      <c r="H104" s="104"/>
      <c r="I104" s="105"/>
    </row>
    <row r="105" spans="2:9" ht="15" x14ac:dyDescent="0.25">
      <c r="B105" s="37" t="s">
        <v>53</v>
      </c>
      <c r="C105" s="38" t="s">
        <v>110</v>
      </c>
      <c r="D105" s="38" t="s">
        <v>111</v>
      </c>
      <c r="E105" s="38" t="s">
        <v>447</v>
      </c>
      <c r="F105" s="39" t="s">
        <v>54</v>
      </c>
      <c r="H105" s="104"/>
      <c r="I105" s="105"/>
    </row>
    <row r="106" spans="2:9" ht="15" x14ac:dyDescent="0.25">
      <c r="B106" s="62" t="s">
        <v>18</v>
      </c>
      <c r="C106" s="41">
        <v>15000</v>
      </c>
      <c r="D106" s="41">
        <v>16782.64</v>
      </c>
      <c r="E106" s="41">
        <v>11453.19</v>
      </c>
      <c r="F106" s="42">
        <f t="shared" ref="F106:F114" si="6">E106/D106*100</f>
        <v>68.244269078047324</v>
      </c>
      <c r="H106" s="104"/>
      <c r="I106" s="105"/>
    </row>
    <row r="107" spans="2:9" ht="15" x14ac:dyDescent="0.25">
      <c r="B107" s="62" t="s">
        <v>65</v>
      </c>
      <c r="C107" s="41">
        <v>16000</v>
      </c>
      <c r="D107" s="41">
        <v>39755.58</v>
      </c>
      <c r="E107" s="41">
        <v>7384.49</v>
      </c>
      <c r="F107" s="42">
        <f t="shared" si="6"/>
        <v>18.574725862382085</v>
      </c>
      <c r="H107" s="104"/>
      <c r="I107" s="105"/>
    </row>
    <row r="108" spans="2:9" ht="15" x14ac:dyDescent="0.25">
      <c r="B108" s="40" t="s">
        <v>58</v>
      </c>
      <c r="C108" s="41">
        <v>19000</v>
      </c>
      <c r="D108" s="41">
        <v>51836.81</v>
      </c>
      <c r="E108" s="41">
        <v>21755.65</v>
      </c>
      <c r="F108" s="42">
        <f t="shared" si="6"/>
        <v>41.969500052183001</v>
      </c>
      <c r="H108" s="104"/>
      <c r="I108" s="105"/>
    </row>
    <row r="109" spans="2:9" ht="15" x14ac:dyDescent="0.25">
      <c r="B109" s="62" t="s">
        <v>60</v>
      </c>
      <c r="C109" s="41">
        <v>5000</v>
      </c>
      <c r="D109" s="41">
        <v>5728.02</v>
      </c>
      <c r="E109" s="41">
        <v>0</v>
      </c>
      <c r="F109" s="42">
        <f t="shared" si="6"/>
        <v>0</v>
      </c>
      <c r="H109" s="104"/>
      <c r="I109" s="105"/>
    </row>
    <row r="110" spans="2:9" ht="15" x14ac:dyDescent="0.25">
      <c r="B110" s="40" t="s">
        <v>61</v>
      </c>
      <c r="C110" s="41">
        <v>5500</v>
      </c>
      <c r="D110" s="41">
        <v>12859.12</v>
      </c>
      <c r="E110" s="41">
        <v>2181.9499999999998</v>
      </c>
      <c r="F110" s="42">
        <f t="shared" si="6"/>
        <v>16.968112903526833</v>
      </c>
      <c r="H110" s="104"/>
      <c r="I110" s="105"/>
    </row>
    <row r="111" spans="2:9" ht="15" x14ac:dyDescent="0.25">
      <c r="B111" s="62" t="s">
        <v>62</v>
      </c>
      <c r="C111" s="41">
        <v>4500</v>
      </c>
      <c r="D111" s="41">
        <v>9211.83</v>
      </c>
      <c r="E111" s="41">
        <v>2321.19</v>
      </c>
      <c r="F111" s="42">
        <f>E111/D111*100</f>
        <v>25.197924842295176</v>
      </c>
      <c r="H111" s="104"/>
      <c r="I111" s="105"/>
    </row>
    <row r="112" spans="2:9" ht="15" x14ac:dyDescent="0.25">
      <c r="B112" s="40" t="s">
        <v>63</v>
      </c>
      <c r="C112" s="41">
        <v>2000</v>
      </c>
      <c r="D112" s="41">
        <v>2749.7</v>
      </c>
      <c r="E112" s="41">
        <v>403.89</v>
      </c>
      <c r="F112" s="42">
        <f t="shared" si="6"/>
        <v>14.688511473978979</v>
      </c>
      <c r="H112" s="104"/>
      <c r="I112" s="105"/>
    </row>
    <row r="113" spans="2:9" ht="15.75" thickBot="1" x14ac:dyDescent="0.3">
      <c r="B113" s="62" t="s">
        <v>68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104"/>
      <c r="I113" s="105"/>
    </row>
    <row r="114" spans="2:9" ht="15.75" thickBot="1" x14ac:dyDescent="0.3">
      <c r="B114" s="49" t="s">
        <v>55</v>
      </c>
      <c r="C114" s="50">
        <f>SUM(C106:C113)</f>
        <v>67000</v>
      </c>
      <c r="D114" s="50">
        <f>SUM(D106:D113)</f>
        <v>139252.67000000001</v>
      </c>
      <c r="E114" s="50">
        <f>SUM(E106:E113)</f>
        <v>45500.36</v>
      </c>
      <c r="F114" s="51">
        <f t="shared" si="6"/>
        <v>32.674676902065862</v>
      </c>
      <c r="H114" s="104"/>
      <c r="I114" s="105"/>
    </row>
    <row r="115" spans="2:9" ht="15.75" thickBot="1" x14ac:dyDescent="0.3">
      <c r="B115" s="168" t="s">
        <v>77</v>
      </c>
      <c r="C115" s="169"/>
      <c r="D115" s="169"/>
      <c r="E115" s="169"/>
      <c r="F115" s="170"/>
      <c r="H115" s="104"/>
      <c r="I115" s="105"/>
    </row>
    <row r="116" spans="2:9" ht="15" x14ac:dyDescent="0.25">
      <c r="B116" s="37" t="s">
        <v>53</v>
      </c>
      <c r="C116" s="38" t="s">
        <v>110</v>
      </c>
      <c r="D116" s="38" t="s">
        <v>111</v>
      </c>
      <c r="E116" s="38" t="s">
        <v>447</v>
      </c>
      <c r="F116" s="39" t="s">
        <v>54</v>
      </c>
      <c r="H116" s="104"/>
      <c r="I116" s="105"/>
    </row>
    <row r="117" spans="2:9" ht="15.75" thickBot="1" x14ac:dyDescent="0.3">
      <c r="B117" s="65" t="s">
        <v>18</v>
      </c>
      <c r="C117" s="55">
        <v>5000</v>
      </c>
      <c r="D117" s="55">
        <v>13993.01</v>
      </c>
      <c r="E117" s="55">
        <v>204.54</v>
      </c>
      <c r="F117" s="56">
        <f>E117/D117*100</f>
        <v>1.4617298208176797</v>
      </c>
      <c r="H117" s="104"/>
      <c r="I117" s="105"/>
    </row>
    <row r="118" spans="2:9" ht="15.75" thickBot="1" x14ac:dyDescent="0.3">
      <c r="B118" s="168" t="s">
        <v>78</v>
      </c>
      <c r="C118" s="169"/>
      <c r="D118" s="169"/>
      <c r="E118" s="169"/>
      <c r="F118" s="170"/>
      <c r="H118" s="104"/>
      <c r="I118" s="105"/>
    </row>
    <row r="119" spans="2:9" ht="15" x14ac:dyDescent="0.25">
      <c r="B119" s="37" t="s">
        <v>53</v>
      </c>
      <c r="C119" s="38" t="s">
        <v>110</v>
      </c>
      <c r="D119" s="38" t="s">
        <v>111</v>
      </c>
      <c r="E119" s="38" t="s">
        <v>447</v>
      </c>
      <c r="F119" s="39" t="s">
        <v>54</v>
      </c>
      <c r="H119" s="104"/>
      <c r="I119" s="105"/>
    </row>
    <row r="120" spans="2:9" ht="15.75" thickBot="1" x14ac:dyDescent="0.3">
      <c r="B120" s="65" t="s">
        <v>62</v>
      </c>
      <c r="C120" s="55">
        <v>18000</v>
      </c>
      <c r="D120" s="55">
        <v>84728.29</v>
      </c>
      <c r="E120" s="55">
        <v>9179.86</v>
      </c>
      <c r="F120" s="56">
        <f>E120/D120*100</f>
        <v>10.834468629073006</v>
      </c>
      <c r="H120" s="104"/>
      <c r="I120" s="105"/>
    </row>
    <row r="121" spans="2:9" ht="15.75" thickBot="1" x14ac:dyDescent="0.3">
      <c r="B121" s="168" t="s">
        <v>79</v>
      </c>
      <c r="C121" s="169"/>
      <c r="D121" s="169"/>
      <c r="E121" s="169"/>
      <c r="F121" s="170"/>
      <c r="H121" s="104"/>
      <c r="I121" s="105"/>
    </row>
    <row r="122" spans="2:9" ht="15" x14ac:dyDescent="0.25">
      <c r="B122" s="37" t="s">
        <v>53</v>
      </c>
      <c r="C122" s="38" t="s">
        <v>110</v>
      </c>
      <c r="D122" s="38" t="s">
        <v>111</v>
      </c>
      <c r="E122" s="38" t="s">
        <v>447</v>
      </c>
      <c r="F122" s="39" t="s">
        <v>54</v>
      </c>
      <c r="H122" s="104"/>
      <c r="I122" s="105"/>
    </row>
    <row r="123" spans="2:9" ht="15.75" thickBot="1" x14ac:dyDescent="0.3">
      <c r="B123" s="65" t="s">
        <v>62</v>
      </c>
      <c r="C123" s="55">
        <v>4000</v>
      </c>
      <c r="D123" s="55">
        <v>7260.44</v>
      </c>
      <c r="E123" s="55">
        <v>700.36</v>
      </c>
      <c r="F123" s="56">
        <f>E123/D123*100</f>
        <v>9.6462473348722675</v>
      </c>
      <c r="H123" s="104"/>
      <c r="I123" s="105"/>
    </row>
    <row r="124" spans="2:9" ht="15.75" thickBot="1" x14ac:dyDescent="0.3">
      <c r="B124" s="168" t="s">
        <v>80</v>
      </c>
      <c r="C124" s="169"/>
      <c r="D124" s="169"/>
      <c r="E124" s="169"/>
      <c r="F124" s="170"/>
      <c r="H124" s="104"/>
      <c r="I124" s="105"/>
    </row>
    <row r="125" spans="2:9" ht="15" x14ac:dyDescent="0.25">
      <c r="B125" s="37" t="s">
        <v>53</v>
      </c>
      <c r="C125" s="38" t="s">
        <v>110</v>
      </c>
      <c r="D125" s="38" t="s">
        <v>111</v>
      </c>
      <c r="E125" s="38" t="s">
        <v>447</v>
      </c>
      <c r="F125" s="39" t="s">
        <v>54</v>
      </c>
      <c r="H125" s="104"/>
      <c r="I125" s="105"/>
    </row>
    <row r="126" spans="2:9" ht="15.75" thickBot="1" x14ac:dyDescent="0.3">
      <c r="B126" s="54" t="s">
        <v>66</v>
      </c>
      <c r="C126" s="55">
        <v>96875</v>
      </c>
      <c r="D126" s="55">
        <v>146875</v>
      </c>
      <c r="E126" s="55">
        <f>12500+62500</f>
        <v>75000</v>
      </c>
      <c r="F126" s="56">
        <f>E126/D126*100</f>
        <v>51.063829787234042</v>
      </c>
      <c r="H126" s="104"/>
      <c r="I126" s="105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zoomScaleNormal="100" workbookViewId="0">
      <selection activeCell="L16" sqref="L16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7" t="s">
        <v>0</v>
      </c>
      <c r="H1" s="177"/>
    </row>
    <row r="2" spans="1:8" ht="33.75" customHeight="1" thickBot="1" x14ac:dyDescent="0.3">
      <c r="C2" s="178" t="s">
        <v>458</v>
      </c>
      <c r="D2" s="178"/>
      <c r="E2" s="178"/>
      <c r="F2" s="178"/>
      <c r="G2" s="178"/>
      <c r="H2" s="178"/>
    </row>
    <row r="3" spans="1:8" ht="18" customHeight="1" x14ac:dyDescent="0.25">
      <c r="A3" s="179" t="s">
        <v>1</v>
      </c>
      <c r="B3" s="180"/>
      <c r="C3" s="181"/>
      <c r="D3" s="187" t="s">
        <v>2</v>
      </c>
      <c r="E3" s="187" t="s">
        <v>3</v>
      </c>
      <c r="F3" s="187" t="s">
        <v>4</v>
      </c>
      <c r="G3" s="187" t="s">
        <v>5</v>
      </c>
      <c r="H3" s="190" t="s">
        <v>6</v>
      </c>
    </row>
    <row r="4" spans="1:8" ht="18" customHeight="1" x14ac:dyDescent="0.25">
      <c r="A4" s="182"/>
      <c r="B4" s="178"/>
      <c r="C4" s="183"/>
      <c r="D4" s="188"/>
      <c r="E4" s="188"/>
      <c r="F4" s="188"/>
      <c r="G4" s="188"/>
      <c r="H4" s="191"/>
    </row>
    <row r="5" spans="1:8" ht="18" customHeight="1" thickBot="1" x14ac:dyDescent="0.3">
      <c r="A5" s="184"/>
      <c r="B5" s="185"/>
      <c r="C5" s="186"/>
      <c r="D5" s="189"/>
      <c r="E5" s="189"/>
      <c r="F5" s="189"/>
      <c r="G5" s="189"/>
      <c r="H5" s="192"/>
    </row>
    <row r="6" spans="1:8" s="7" customFormat="1" ht="14.25" customHeight="1" x14ac:dyDescent="0.2">
      <c r="A6" s="88">
        <v>1</v>
      </c>
      <c r="B6" s="80" t="s">
        <v>100</v>
      </c>
      <c r="C6" s="83" t="s">
        <v>115</v>
      </c>
      <c r="D6" s="9" t="s">
        <v>116</v>
      </c>
      <c r="E6" s="84">
        <v>42395</v>
      </c>
      <c r="F6" s="85" t="s">
        <v>117</v>
      </c>
      <c r="G6" s="86">
        <v>0</v>
      </c>
      <c r="H6" s="87" t="s">
        <v>11</v>
      </c>
    </row>
    <row r="7" spans="1:8" s="7" customFormat="1" ht="14.25" customHeight="1" x14ac:dyDescent="0.2">
      <c r="A7" s="89">
        <v>2</v>
      </c>
      <c r="B7" s="81" t="s">
        <v>100</v>
      </c>
      <c r="C7" s="83" t="s">
        <v>115</v>
      </c>
      <c r="D7" s="9" t="s">
        <v>116</v>
      </c>
      <c r="E7" s="84">
        <v>42395</v>
      </c>
      <c r="F7" s="4" t="s">
        <v>118</v>
      </c>
      <c r="G7" s="5">
        <v>0</v>
      </c>
      <c r="H7" s="8" t="s">
        <v>11</v>
      </c>
    </row>
    <row r="8" spans="1:8" s="7" customFormat="1" ht="14.25" customHeight="1" x14ac:dyDescent="0.2">
      <c r="A8" s="89">
        <v>3</v>
      </c>
      <c r="B8" s="81" t="s">
        <v>100</v>
      </c>
      <c r="C8" s="83" t="s">
        <v>115</v>
      </c>
      <c r="D8" s="9" t="s">
        <v>90</v>
      </c>
      <c r="E8" s="84">
        <v>42395</v>
      </c>
      <c r="F8" s="4" t="s">
        <v>119</v>
      </c>
      <c r="G8" s="10">
        <v>344241</v>
      </c>
      <c r="H8" s="6" t="s">
        <v>11</v>
      </c>
    </row>
    <row r="9" spans="1:8" s="7" customFormat="1" ht="28.5" customHeight="1" x14ac:dyDescent="0.2">
      <c r="A9" s="89">
        <v>4</v>
      </c>
      <c r="B9" s="81" t="s">
        <v>100</v>
      </c>
      <c r="C9" s="83" t="s">
        <v>115</v>
      </c>
      <c r="D9" s="109" t="s">
        <v>122</v>
      </c>
      <c r="E9" s="84">
        <v>42395</v>
      </c>
      <c r="F9" s="4" t="s">
        <v>121</v>
      </c>
      <c r="G9" s="10">
        <v>72200.56</v>
      </c>
      <c r="H9" s="6" t="s">
        <v>101</v>
      </c>
    </row>
    <row r="10" spans="1:8" s="7" customFormat="1" ht="14.25" customHeight="1" x14ac:dyDescent="0.2">
      <c r="A10" s="89">
        <v>5</v>
      </c>
      <c r="B10" s="81" t="s">
        <v>100</v>
      </c>
      <c r="C10" s="83" t="s">
        <v>115</v>
      </c>
      <c r="D10" s="9" t="s">
        <v>99</v>
      </c>
      <c r="E10" s="84">
        <v>42395</v>
      </c>
      <c r="F10" s="11" t="s">
        <v>120</v>
      </c>
      <c r="G10" s="10">
        <v>0</v>
      </c>
      <c r="H10" s="6" t="s">
        <v>7</v>
      </c>
    </row>
    <row r="11" spans="1:8" s="7" customFormat="1" ht="14.25" customHeight="1" x14ac:dyDescent="0.2">
      <c r="A11" s="89">
        <v>6</v>
      </c>
      <c r="B11" s="81" t="s">
        <v>100</v>
      </c>
      <c r="C11" s="83" t="s">
        <v>115</v>
      </c>
      <c r="D11" s="9" t="s">
        <v>12</v>
      </c>
      <c r="E11" s="3">
        <v>42381</v>
      </c>
      <c r="F11" s="11" t="s">
        <v>128</v>
      </c>
      <c r="G11" s="10">
        <v>38580</v>
      </c>
      <c r="H11" s="6" t="s">
        <v>7</v>
      </c>
    </row>
    <row r="12" spans="1:8" s="7" customFormat="1" ht="14.25" customHeight="1" x14ac:dyDescent="0.2">
      <c r="A12" s="89">
        <v>7</v>
      </c>
      <c r="B12" s="81" t="s">
        <v>100</v>
      </c>
      <c r="C12" s="83" t="s">
        <v>115</v>
      </c>
      <c r="D12" s="9" t="s">
        <v>109</v>
      </c>
      <c r="E12" s="84">
        <v>42395</v>
      </c>
      <c r="F12" s="11" t="s">
        <v>123</v>
      </c>
      <c r="G12" s="10">
        <v>0</v>
      </c>
      <c r="H12" s="6" t="s">
        <v>101</v>
      </c>
    </row>
    <row r="13" spans="1:8" s="7" customFormat="1" ht="14.25" customHeight="1" x14ac:dyDescent="0.2">
      <c r="A13" s="89">
        <v>8</v>
      </c>
      <c r="B13" s="81" t="s">
        <v>100</v>
      </c>
      <c r="C13" s="83" t="s">
        <v>115</v>
      </c>
      <c r="D13" s="9" t="s">
        <v>124</v>
      </c>
      <c r="E13" s="84">
        <v>42395</v>
      </c>
      <c r="F13" s="11" t="s">
        <v>127</v>
      </c>
      <c r="G13" s="10">
        <v>9531.44</v>
      </c>
      <c r="H13" s="6" t="s">
        <v>101</v>
      </c>
    </row>
    <row r="14" spans="1:8" s="7" customFormat="1" ht="14.25" customHeight="1" x14ac:dyDescent="0.2">
      <c r="A14" s="89">
        <v>9</v>
      </c>
      <c r="B14" s="81" t="s">
        <v>100</v>
      </c>
      <c r="C14" s="83" t="s">
        <v>115</v>
      </c>
      <c r="D14" s="2" t="s">
        <v>125</v>
      </c>
      <c r="E14" s="84">
        <v>42395</v>
      </c>
      <c r="F14" s="11" t="s">
        <v>126</v>
      </c>
      <c r="G14" s="10">
        <v>749.7</v>
      </c>
      <c r="H14" s="6" t="s">
        <v>16</v>
      </c>
    </row>
    <row r="15" spans="1:8" s="7" customFormat="1" ht="14.25" customHeight="1" x14ac:dyDescent="0.2">
      <c r="A15" s="89">
        <v>10</v>
      </c>
      <c r="B15" s="81" t="s">
        <v>100</v>
      </c>
      <c r="C15" s="83" t="s">
        <v>115</v>
      </c>
      <c r="D15" s="2" t="s">
        <v>130</v>
      </c>
      <c r="E15" s="3">
        <v>42381</v>
      </c>
      <c r="F15" s="11" t="s">
        <v>129</v>
      </c>
      <c r="G15" s="10">
        <v>0</v>
      </c>
      <c r="H15" s="6" t="s">
        <v>7</v>
      </c>
    </row>
    <row r="16" spans="1:8" s="7" customFormat="1" ht="14.25" customHeight="1" x14ac:dyDescent="0.2">
      <c r="A16" s="89">
        <v>11</v>
      </c>
      <c r="B16" s="81" t="s">
        <v>100</v>
      </c>
      <c r="C16" s="83" t="s">
        <v>115</v>
      </c>
      <c r="D16" s="2" t="s">
        <v>131</v>
      </c>
      <c r="E16" s="84">
        <v>42395</v>
      </c>
      <c r="F16" s="4" t="s">
        <v>132</v>
      </c>
      <c r="G16" s="10">
        <v>161.5</v>
      </c>
      <c r="H16" s="6" t="s">
        <v>7</v>
      </c>
    </row>
    <row r="17" spans="1:8" s="7" customFormat="1" ht="14.25" customHeight="1" x14ac:dyDescent="0.2">
      <c r="A17" s="89">
        <v>12</v>
      </c>
      <c r="B17" s="81" t="s">
        <v>100</v>
      </c>
      <c r="C17" s="83" t="s">
        <v>115</v>
      </c>
      <c r="D17" s="2" t="s">
        <v>134</v>
      </c>
      <c r="E17" s="84">
        <v>42395</v>
      </c>
      <c r="F17" s="11" t="s">
        <v>133</v>
      </c>
      <c r="G17" s="10">
        <v>400</v>
      </c>
      <c r="H17" s="6" t="s">
        <v>11</v>
      </c>
    </row>
    <row r="18" spans="1:8" s="7" customFormat="1" ht="28.5" customHeight="1" x14ac:dyDescent="0.2">
      <c r="A18" s="89">
        <v>13</v>
      </c>
      <c r="B18" s="81" t="s">
        <v>100</v>
      </c>
      <c r="C18" s="83" t="s">
        <v>115</v>
      </c>
      <c r="D18" s="2" t="s">
        <v>135</v>
      </c>
      <c r="E18" s="84">
        <v>42395</v>
      </c>
      <c r="F18" s="11" t="s">
        <v>136</v>
      </c>
      <c r="G18" s="10">
        <v>8384.94</v>
      </c>
      <c r="H18" s="6" t="s">
        <v>8</v>
      </c>
    </row>
    <row r="19" spans="1:8" s="7" customFormat="1" ht="14.25" customHeight="1" x14ac:dyDescent="0.2">
      <c r="A19" s="89">
        <v>14</v>
      </c>
      <c r="B19" s="81" t="s">
        <v>100</v>
      </c>
      <c r="C19" s="83" t="s">
        <v>115</v>
      </c>
      <c r="D19" s="9" t="s">
        <v>103</v>
      </c>
      <c r="E19" s="3">
        <v>42381</v>
      </c>
      <c r="F19" s="11" t="s">
        <v>137</v>
      </c>
      <c r="G19" s="10">
        <v>0</v>
      </c>
      <c r="H19" s="6" t="s">
        <v>18</v>
      </c>
    </row>
    <row r="20" spans="1:8" s="7" customFormat="1" ht="14.25" customHeight="1" x14ac:dyDescent="0.2">
      <c r="A20" s="89">
        <v>15</v>
      </c>
      <c r="B20" s="81" t="s">
        <v>100</v>
      </c>
      <c r="C20" s="83" t="s">
        <v>115</v>
      </c>
      <c r="D20" s="2" t="s">
        <v>138</v>
      </c>
      <c r="E20" s="84">
        <v>42395</v>
      </c>
      <c r="F20" s="11" t="s">
        <v>139</v>
      </c>
      <c r="G20" s="10">
        <v>728.02</v>
      </c>
      <c r="H20" s="6" t="s">
        <v>14</v>
      </c>
    </row>
    <row r="21" spans="1:8" s="7" customFormat="1" ht="14.25" customHeight="1" x14ac:dyDescent="0.2">
      <c r="A21" s="89">
        <v>16</v>
      </c>
      <c r="B21" s="81" t="s">
        <v>100</v>
      </c>
      <c r="C21" s="83" t="s">
        <v>115</v>
      </c>
      <c r="D21" s="2" t="s">
        <v>140</v>
      </c>
      <c r="E21" s="84">
        <v>42395</v>
      </c>
      <c r="F21" s="4" t="s">
        <v>141</v>
      </c>
      <c r="G21" s="10">
        <v>3202.28</v>
      </c>
      <c r="H21" s="6" t="s">
        <v>14</v>
      </c>
    </row>
    <row r="22" spans="1:8" s="7" customFormat="1" ht="14.25" customHeight="1" x14ac:dyDescent="0.2">
      <c r="A22" s="89">
        <v>17</v>
      </c>
      <c r="B22" s="81" t="s">
        <v>100</v>
      </c>
      <c r="C22" s="83" t="s">
        <v>115</v>
      </c>
      <c r="D22" s="9" t="s">
        <v>142</v>
      </c>
      <c r="E22" s="84">
        <v>42395</v>
      </c>
      <c r="F22" s="4" t="s">
        <v>143</v>
      </c>
      <c r="G22" s="10">
        <v>676.81</v>
      </c>
      <c r="H22" s="6" t="s">
        <v>15</v>
      </c>
    </row>
    <row r="23" spans="1:8" s="7" customFormat="1" ht="14.25" customHeight="1" x14ac:dyDescent="0.2">
      <c r="A23" s="89">
        <v>18</v>
      </c>
      <c r="B23" s="81" t="s">
        <v>100</v>
      </c>
      <c r="C23" s="83" t="s">
        <v>115</v>
      </c>
      <c r="D23" s="9" t="s">
        <v>142</v>
      </c>
      <c r="E23" s="84">
        <v>42395</v>
      </c>
      <c r="F23" s="11" t="s">
        <v>144</v>
      </c>
      <c r="G23" s="10">
        <v>124.35</v>
      </c>
      <c r="H23" s="6" t="s">
        <v>15</v>
      </c>
    </row>
    <row r="24" spans="1:8" s="7" customFormat="1" ht="14.25" customHeight="1" x14ac:dyDescent="0.2">
      <c r="A24" s="89">
        <v>19</v>
      </c>
      <c r="B24" s="81" t="s">
        <v>100</v>
      </c>
      <c r="C24" s="83" t="s">
        <v>115</v>
      </c>
      <c r="D24" s="2" t="s">
        <v>145</v>
      </c>
      <c r="E24" s="84">
        <v>42395</v>
      </c>
      <c r="F24" s="11" t="s">
        <v>146</v>
      </c>
      <c r="G24" s="10">
        <v>22035.75</v>
      </c>
      <c r="H24" s="6" t="s">
        <v>7</v>
      </c>
    </row>
    <row r="25" spans="1:8" s="7" customFormat="1" ht="14.25" customHeight="1" x14ac:dyDescent="0.2">
      <c r="A25" s="89">
        <v>20</v>
      </c>
      <c r="B25" s="81" t="s">
        <v>100</v>
      </c>
      <c r="C25" s="83" t="s">
        <v>115</v>
      </c>
      <c r="D25" s="2" t="s">
        <v>131</v>
      </c>
      <c r="E25" s="84">
        <v>42395</v>
      </c>
      <c r="F25" s="4" t="s">
        <v>147</v>
      </c>
      <c r="G25" s="10">
        <v>1023.7</v>
      </c>
      <c r="H25" s="6" t="s">
        <v>7</v>
      </c>
    </row>
    <row r="26" spans="1:8" s="7" customFormat="1" ht="14.25" customHeight="1" x14ac:dyDescent="0.2">
      <c r="A26" s="89">
        <v>21</v>
      </c>
      <c r="B26" s="81" t="s">
        <v>100</v>
      </c>
      <c r="C26" s="83" t="s">
        <v>115</v>
      </c>
      <c r="D26" s="2" t="s">
        <v>148</v>
      </c>
      <c r="E26" s="84">
        <v>42395</v>
      </c>
      <c r="F26" s="11" t="s">
        <v>149</v>
      </c>
      <c r="G26" s="10">
        <v>852.84</v>
      </c>
      <c r="H26" s="6" t="s">
        <v>18</v>
      </c>
    </row>
    <row r="27" spans="1:8" s="7" customFormat="1" ht="14.25" customHeight="1" x14ac:dyDescent="0.2">
      <c r="A27" s="89">
        <v>22</v>
      </c>
      <c r="B27" s="81" t="s">
        <v>100</v>
      </c>
      <c r="C27" s="83" t="s">
        <v>115</v>
      </c>
      <c r="D27" s="9" t="s">
        <v>150</v>
      </c>
      <c r="E27" s="84">
        <v>42395</v>
      </c>
      <c r="F27" s="11" t="s">
        <v>151</v>
      </c>
      <c r="G27" s="10">
        <v>0</v>
      </c>
      <c r="H27" s="6" t="s">
        <v>7</v>
      </c>
    </row>
    <row r="28" spans="1:8" s="7" customFormat="1" ht="14.25" customHeight="1" x14ac:dyDescent="0.2">
      <c r="A28" s="89">
        <v>23</v>
      </c>
      <c r="B28" s="81" t="s">
        <v>100</v>
      </c>
      <c r="C28" s="83" t="s">
        <v>115</v>
      </c>
      <c r="D28" s="9" t="s">
        <v>154</v>
      </c>
      <c r="E28" s="3">
        <v>42423</v>
      </c>
      <c r="F28" s="11" t="s">
        <v>183</v>
      </c>
      <c r="G28" s="10">
        <v>0</v>
      </c>
      <c r="H28" s="6" t="s">
        <v>7</v>
      </c>
    </row>
    <row r="29" spans="1:8" s="7" customFormat="1" ht="14.25" customHeight="1" x14ac:dyDescent="0.2">
      <c r="A29" s="89">
        <v>24</v>
      </c>
      <c r="B29" s="81" t="s">
        <v>100</v>
      </c>
      <c r="C29" s="83" t="s">
        <v>115</v>
      </c>
      <c r="D29" s="2" t="s">
        <v>153</v>
      </c>
      <c r="E29" s="84">
        <v>42395</v>
      </c>
      <c r="F29" s="11" t="s">
        <v>152</v>
      </c>
      <c r="G29" s="10">
        <v>36391.51</v>
      </c>
      <c r="H29" s="6" t="s">
        <v>15</v>
      </c>
    </row>
    <row r="30" spans="1:8" s="7" customFormat="1" ht="14.25" customHeight="1" x14ac:dyDescent="0.2">
      <c r="A30" s="89">
        <v>25</v>
      </c>
      <c r="B30" s="81" t="s">
        <v>100</v>
      </c>
      <c r="C30" s="83" t="s">
        <v>115</v>
      </c>
      <c r="D30" s="2" t="s">
        <v>155</v>
      </c>
      <c r="E30" s="3">
        <v>42423</v>
      </c>
      <c r="F30" s="11" t="s">
        <v>184</v>
      </c>
      <c r="G30" s="10">
        <v>2000</v>
      </c>
      <c r="H30" s="6" t="s">
        <v>10</v>
      </c>
    </row>
    <row r="31" spans="1:8" s="7" customFormat="1" ht="14.25" customHeight="1" x14ac:dyDescent="0.2">
      <c r="A31" s="89">
        <v>26</v>
      </c>
      <c r="B31" s="81" t="s">
        <v>100</v>
      </c>
      <c r="C31" s="83" t="s">
        <v>115</v>
      </c>
      <c r="D31" s="9" t="s">
        <v>156</v>
      </c>
      <c r="E31" s="3">
        <v>42423</v>
      </c>
      <c r="F31" s="11" t="s">
        <v>185</v>
      </c>
      <c r="G31" s="10">
        <v>0</v>
      </c>
      <c r="H31" s="6" t="s">
        <v>10</v>
      </c>
    </row>
    <row r="32" spans="1:8" s="7" customFormat="1" ht="14.25" customHeight="1" x14ac:dyDescent="0.2">
      <c r="A32" s="89">
        <v>27</v>
      </c>
      <c r="B32" s="81" t="s">
        <v>100</v>
      </c>
      <c r="C32" s="83" t="s">
        <v>115</v>
      </c>
      <c r="D32" s="9" t="s">
        <v>12</v>
      </c>
      <c r="E32" s="3">
        <v>42402</v>
      </c>
      <c r="F32" s="11" t="s">
        <v>157</v>
      </c>
      <c r="G32" s="10">
        <v>3630375</v>
      </c>
      <c r="H32" s="6" t="s">
        <v>7</v>
      </c>
    </row>
    <row r="33" spans="1:8" s="7" customFormat="1" ht="28.5" customHeight="1" x14ac:dyDescent="0.2">
      <c r="A33" s="89">
        <v>28</v>
      </c>
      <c r="B33" s="81" t="s">
        <v>100</v>
      </c>
      <c r="C33" s="83" t="s">
        <v>115</v>
      </c>
      <c r="D33" s="2" t="s">
        <v>158</v>
      </c>
      <c r="E33" s="3">
        <v>42423</v>
      </c>
      <c r="F33" s="11" t="s">
        <v>186</v>
      </c>
      <c r="G33" s="10">
        <v>30636.29</v>
      </c>
      <c r="H33" s="6" t="s">
        <v>107</v>
      </c>
    </row>
    <row r="34" spans="1:8" s="7" customFormat="1" ht="14.25" customHeight="1" x14ac:dyDescent="0.2">
      <c r="A34" s="89">
        <v>29</v>
      </c>
      <c r="B34" s="81" t="s">
        <v>100</v>
      </c>
      <c r="C34" s="83" t="s">
        <v>115</v>
      </c>
      <c r="D34" s="9" t="s">
        <v>142</v>
      </c>
      <c r="E34" s="3">
        <v>42423</v>
      </c>
      <c r="F34" s="11" t="s">
        <v>187</v>
      </c>
      <c r="G34" s="10">
        <v>910.96</v>
      </c>
      <c r="H34" s="6" t="s">
        <v>15</v>
      </c>
    </row>
    <row r="35" spans="1:8" s="7" customFormat="1" ht="14.25" customHeight="1" x14ac:dyDescent="0.2">
      <c r="A35" s="89">
        <v>30</v>
      </c>
      <c r="B35" s="81" t="s">
        <v>100</v>
      </c>
      <c r="C35" s="83" t="s">
        <v>115</v>
      </c>
      <c r="D35" s="2" t="s">
        <v>159</v>
      </c>
      <c r="E35" s="3">
        <v>42423</v>
      </c>
      <c r="F35" s="11" t="s">
        <v>188</v>
      </c>
      <c r="G35" s="10">
        <v>21.37</v>
      </c>
      <c r="H35" s="6" t="s">
        <v>11</v>
      </c>
    </row>
    <row r="36" spans="1:8" s="7" customFormat="1" ht="14.25" customHeight="1" x14ac:dyDescent="0.2">
      <c r="A36" s="89">
        <v>31</v>
      </c>
      <c r="B36" s="81" t="s">
        <v>100</v>
      </c>
      <c r="C36" s="83" t="s">
        <v>115</v>
      </c>
      <c r="D36" s="9" t="s">
        <v>96</v>
      </c>
      <c r="E36" s="3">
        <v>42423</v>
      </c>
      <c r="F36" s="11" t="s">
        <v>189</v>
      </c>
      <c r="G36" s="10">
        <v>0</v>
      </c>
      <c r="H36" s="6" t="s">
        <v>18</v>
      </c>
    </row>
    <row r="37" spans="1:8" s="7" customFormat="1" ht="14.25" customHeight="1" x14ac:dyDescent="0.2">
      <c r="A37" s="89">
        <v>32</v>
      </c>
      <c r="B37" s="81" t="s">
        <v>100</v>
      </c>
      <c r="C37" s="83" t="s">
        <v>115</v>
      </c>
      <c r="D37" s="9" t="s">
        <v>13</v>
      </c>
      <c r="E37" s="3">
        <v>42402</v>
      </c>
      <c r="F37" s="11" t="s">
        <v>160</v>
      </c>
      <c r="G37" s="10">
        <v>2879.5</v>
      </c>
      <c r="H37" s="6" t="s">
        <v>7</v>
      </c>
    </row>
    <row r="38" spans="1:8" s="7" customFormat="1" ht="14.25" customHeight="1" x14ac:dyDescent="0.2">
      <c r="A38" s="89">
        <v>33</v>
      </c>
      <c r="B38" s="81" t="s">
        <v>100</v>
      </c>
      <c r="C38" s="83" t="s">
        <v>115</v>
      </c>
      <c r="D38" s="9" t="s">
        <v>175</v>
      </c>
      <c r="E38" s="3">
        <v>42402</v>
      </c>
      <c r="F38" s="11" t="s">
        <v>161</v>
      </c>
      <c r="G38" s="10">
        <v>0.47</v>
      </c>
      <c r="H38" s="6" t="s">
        <v>7</v>
      </c>
    </row>
    <row r="39" spans="1:8" s="7" customFormat="1" ht="14.25" customHeight="1" x14ac:dyDescent="0.2">
      <c r="A39" s="89">
        <v>34</v>
      </c>
      <c r="B39" s="81" t="s">
        <v>100</v>
      </c>
      <c r="C39" s="83" t="s">
        <v>115</v>
      </c>
      <c r="D39" s="9" t="s">
        <v>13</v>
      </c>
      <c r="E39" s="3">
        <v>42402</v>
      </c>
      <c r="F39" s="11" t="s">
        <v>162</v>
      </c>
      <c r="G39" s="10">
        <v>1095</v>
      </c>
      <c r="H39" s="6" t="s">
        <v>7</v>
      </c>
    </row>
    <row r="40" spans="1:8" s="7" customFormat="1" ht="14.25" customHeight="1" x14ac:dyDescent="0.2">
      <c r="A40" s="89">
        <v>35</v>
      </c>
      <c r="B40" s="81" t="s">
        <v>100</v>
      </c>
      <c r="C40" s="83" t="s">
        <v>115</v>
      </c>
      <c r="D40" s="9" t="s">
        <v>163</v>
      </c>
      <c r="E40" s="3">
        <v>42423</v>
      </c>
      <c r="F40" s="11" t="s">
        <v>190</v>
      </c>
      <c r="G40" s="10">
        <v>0</v>
      </c>
      <c r="H40" s="6" t="s">
        <v>14</v>
      </c>
    </row>
    <row r="41" spans="1:8" s="7" customFormat="1" ht="14.25" customHeight="1" x14ac:dyDescent="0.2">
      <c r="A41" s="89">
        <v>36</v>
      </c>
      <c r="B41" s="81" t="s">
        <v>100</v>
      </c>
      <c r="C41" s="83" t="s">
        <v>115</v>
      </c>
      <c r="D41" s="2" t="s">
        <v>164</v>
      </c>
      <c r="E41" s="3">
        <v>42423</v>
      </c>
      <c r="F41" s="11" t="s">
        <v>191</v>
      </c>
      <c r="G41" s="10">
        <v>1512.33</v>
      </c>
      <c r="H41" s="6" t="s">
        <v>14</v>
      </c>
    </row>
    <row r="42" spans="1:8" s="7" customFormat="1" ht="14.25" customHeight="1" x14ac:dyDescent="0.2">
      <c r="A42" s="89">
        <v>37</v>
      </c>
      <c r="B42" s="81" t="s">
        <v>100</v>
      </c>
      <c r="C42" s="83" t="s">
        <v>115</v>
      </c>
      <c r="D42" s="2" t="s">
        <v>165</v>
      </c>
      <c r="E42" s="3">
        <v>42423</v>
      </c>
      <c r="F42" s="11" t="s">
        <v>192</v>
      </c>
      <c r="G42" s="10">
        <v>42482</v>
      </c>
      <c r="H42" s="6" t="s">
        <v>14</v>
      </c>
    </row>
    <row r="43" spans="1:8" s="7" customFormat="1" ht="14.25" customHeight="1" x14ac:dyDescent="0.2">
      <c r="A43" s="89">
        <v>38</v>
      </c>
      <c r="B43" s="81" t="s">
        <v>100</v>
      </c>
      <c r="C43" s="83" t="s">
        <v>115</v>
      </c>
      <c r="D43" s="2" t="s">
        <v>140</v>
      </c>
      <c r="E43" s="3">
        <v>42423</v>
      </c>
      <c r="F43" s="11" t="s">
        <v>193</v>
      </c>
      <c r="G43" s="10">
        <v>10297.91</v>
      </c>
      <c r="H43" s="6" t="s">
        <v>14</v>
      </c>
    </row>
    <row r="44" spans="1:8" s="7" customFormat="1" ht="14.25" customHeight="1" x14ac:dyDescent="0.2">
      <c r="A44" s="89">
        <v>39</v>
      </c>
      <c r="B44" s="81" t="s">
        <v>100</v>
      </c>
      <c r="C44" s="83" t="s">
        <v>115</v>
      </c>
      <c r="D44" s="2" t="s">
        <v>104</v>
      </c>
      <c r="E44" s="3">
        <v>42416</v>
      </c>
      <c r="F44" s="11" t="s">
        <v>166</v>
      </c>
      <c r="G44" s="10">
        <v>0</v>
      </c>
      <c r="H44" s="6" t="s">
        <v>8</v>
      </c>
    </row>
    <row r="45" spans="1:8" s="7" customFormat="1" ht="14.25" customHeight="1" x14ac:dyDescent="0.2">
      <c r="A45" s="89">
        <v>40</v>
      </c>
      <c r="B45" s="81" t="s">
        <v>100</v>
      </c>
      <c r="C45" s="83" t="s">
        <v>115</v>
      </c>
      <c r="D45" s="2" t="s">
        <v>167</v>
      </c>
      <c r="E45" s="3">
        <v>42423</v>
      </c>
      <c r="F45" s="11" t="s">
        <v>194</v>
      </c>
      <c r="G45" s="10">
        <v>2500</v>
      </c>
      <c r="H45" s="6" t="s">
        <v>101</v>
      </c>
    </row>
    <row r="46" spans="1:8" s="7" customFormat="1" ht="14.25" customHeight="1" x14ac:dyDescent="0.2">
      <c r="A46" s="89">
        <v>41</v>
      </c>
      <c r="B46" s="81" t="s">
        <v>100</v>
      </c>
      <c r="C46" s="83" t="s">
        <v>115</v>
      </c>
      <c r="D46" s="9" t="s">
        <v>168</v>
      </c>
      <c r="E46" s="3">
        <v>42423</v>
      </c>
      <c r="F46" s="11" t="s">
        <v>195</v>
      </c>
      <c r="G46" s="10">
        <v>0</v>
      </c>
      <c r="H46" s="6" t="s">
        <v>8</v>
      </c>
    </row>
    <row r="47" spans="1:8" s="7" customFormat="1" ht="14.25" customHeight="1" x14ac:dyDescent="0.2">
      <c r="A47" s="90">
        <v>42</v>
      </c>
      <c r="B47" s="82" t="s">
        <v>100</v>
      </c>
      <c r="C47" s="83" t="s">
        <v>115</v>
      </c>
      <c r="D47" s="2" t="s">
        <v>169</v>
      </c>
      <c r="E47" s="3">
        <v>42423</v>
      </c>
      <c r="F47" s="11" t="s">
        <v>196</v>
      </c>
      <c r="G47" s="10">
        <v>2230</v>
      </c>
      <c r="H47" s="6" t="s">
        <v>7</v>
      </c>
    </row>
    <row r="48" spans="1:8" s="7" customFormat="1" ht="14.25" customHeight="1" x14ac:dyDescent="0.2">
      <c r="A48" s="89">
        <v>43</v>
      </c>
      <c r="B48" s="82" t="s">
        <v>100</v>
      </c>
      <c r="C48" s="83" t="s">
        <v>115</v>
      </c>
      <c r="D48" s="2" t="s">
        <v>170</v>
      </c>
      <c r="E48" s="3">
        <v>42423</v>
      </c>
      <c r="F48" s="11" t="s">
        <v>197</v>
      </c>
      <c r="G48" s="10">
        <v>19000</v>
      </c>
      <c r="H48" s="6" t="s">
        <v>7</v>
      </c>
    </row>
    <row r="49" spans="1:8" s="7" customFormat="1" ht="14.25" customHeight="1" x14ac:dyDescent="0.2">
      <c r="A49" s="90">
        <v>44</v>
      </c>
      <c r="B49" s="82" t="s">
        <v>100</v>
      </c>
      <c r="C49" s="83" t="s">
        <v>115</v>
      </c>
      <c r="D49" s="9" t="s">
        <v>97</v>
      </c>
      <c r="E49" s="3">
        <v>42423</v>
      </c>
      <c r="F49" s="11" t="s">
        <v>198</v>
      </c>
      <c r="G49" s="10">
        <v>0</v>
      </c>
      <c r="H49" s="6" t="s">
        <v>16</v>
      </c>
    </row>
    <row r="50" spans="1:8" s="7" customFormat="1" ht="14.25" customHeight="1" x14ac:dyDescent="0.2">
      <c r="A50" s="89">
        <v>45</v>
      </c>
      <c r="B50" s="82" t="s">
        <v>100</v>
      </c>
      <c r="C50" s="83" t="s">
        <v>115</v>
      </c>
      <c r="D50" s="9" t="s">
        <v>171</v>
      </c>
      <c r="E50" s="3">
        <v>42423</v>
      </c>
      <c r="F50" s="11" t="s">
        <v>199</v>
      </c>
      <c r="G50" s="10">
        <v>0</v>
      </c>
      <c r="H50" s="6" t="s">
        <v>101</v>
      </c>
    </row>
    <row r="51" spans="1:8" s="7" customFormat="1" ht="14.25" customHeight="1" x14ac:dyDescent="0.2">
      <c r="A51" s="90">
        <v>46</v>
      </c>
      <c r="B51" s="82" t="s">
        <v>100</v>
      </c>
      <c r="C51" s="83" t="s">
        <v>115</v>
      </c>
      <c r="D51" s="9" t="s">
        <v>90</v>
      </c>
      <c r="E51" s="3">
        <v>42416</v>
      </c>
      <c r="F51" s="11" t="s">
        <v>172</v>
      </c>
      <c r="G51" s="10">
        <v>3500</v>
      </c>
      <c r="H51" s="6" t="s">
        <v>11</v>
      </c>
    </row>
    <row r="52" spans="1:8" s="7" customFormat="1" ht="14.25" customHeight="1" x14ac:dyDescent="0.2">
      <c r="A52" s="89">
        <v>47</v>
      </c>
      <c r="B52" s="82" t="s">
        <v>100</v>
      </c>
      <c r="C52" s="83" t="s">
        <v>115</v>
      </c>
      <c r="D52" s="2" t="s">
        <v>131</v>
      </c>
      <c r="E52" s="3">
        <v>42423</v>
      </c>
      <c r="F52" s="11" t="s">
        <v>200</v>
      </c>
      <c r="G52" s="10">
        <v>300</v>
      </c>
      <c r="H52" s="6" t="s">
        <v>7</v>
      </c>
    </row>
    <row r="53" spans="1:8" s="7" customFormat="1" ht="14.25" customHeight="1" x14ac:dyDescent="0.2">
      <c r="A53" s="90">
        <v>48</v>
      </c>
      <c r="B53" s="82" t="s">
        <v>100</v>
      </c>
      <c r="C53" s="83" t="s">
        <v>115</v>
      </c>
      <c r="D53" s="9" t="s">
        <v>103</v>
      </c>
      <c r="E53" s="3">
        <v>42416</v>
      </c>
      <c r="F53" s="11" t="s">
        <v>173</v>
      </c>
      <c r="G53" s="10">
        <v>0</v>
      </c>
      <c r="H53" s="6" t="s">
        <v>18</v>
      </c>
    </row>
    <row r="54" spans="1:8" s="7" customFormat="1" ht="14.25" customHeight="1" x14ac:dyDescent="0.2">
      <c r="A54" s="89">
        <v>49</v>
      </c>
      <c r="B54" s="82" t="s">
        <v>100</v>
      </c>
      <c r="C54" s="83" t="s">
        <v>115</v>
      </c>
      <c r="D54" s="9" t="s">
        <v>106</v>
      </c>
      <c r="E54" s="3">
        <v>42423</v>
      </c>
      <c r="F54" s="11" t="s">
        <v>201</v>
      </c>
      <c r="G54" s="10">
        <v>0</v>
      </c>
      <c r="H54" s="6" t="s">
        <v>101</v>
      </c>
    </row>
    <row r="55" spans="1:8" s="7" customFormat="1" ht="14.25" customHeight="1" x14ac:dyDescent="0.2">
      <c r="A55" s="90">
        <v>50</v>
      </c>
      <c r="B55" s="82" t="s">
        <v>100</v>
      </c>
      <c r="C55" s="83" t="s">
        <v>115</v>
      </c>
      <c r="D55" s="2" t="s">
        <v>134</v>
      </c>
      <c r="E55" s="3">
        <v>42416</v>
      </c>
      <c r="F55" s="11" t="s">
        <v>174</v>
      </c>
      <c r="G55" s="10">
        <v>117.67</v>
      </c>
      <c r="H55" s="6" t="s">
        <v>11</v>
      </c>
    </row>
    <row r="56" spans="1:8" s="7" customFormat="1" ht="14.25" customHeight="1" x14ac:dyDescent="0.2">
      <c r="A56" s="89">
        <v>51</v>
      </c>
      <c r="B56" s="82" t="s">
        <v>100</v>
      </c>
      <c r="C56" s="83" t="s">
        <v>115</v>
      </c>
      <c r="D56" s="9" t="s">
        <v>176</v>
      </c>
      <c r="E56" s="3">
        <v>42423</v>
      </c>
      <c r="F56" s="11" t="s">
        <v>202</v>
      </c>
      <c r="G56" s="10">
        <v>12580</v>
      </c>
      <c r="H56" s="6" t="s">
        <v>14</v>
      </c>
    </row>
    <row r="57" spans="1:8" s="7" customFormat="1" ht="14.25" customHeight="1" x14ac:dyDescent="0.2">
      <c r="A57" s="90">
        <v>52</v>
      </c>
      <c r="B57" s="82" t="s">
        <v>100</v>
      </c>
      <c r="C57" s="83" t="s">
        <v>115</v>
      </c>
      <c r="D57" s="9" t="s">
        <v>177</v>
      </c>
      <c r="E57" s="3">
        <v>42416</v>
      </c>
      <c r="F57" s="11" t="s">
        <v>178</v>
      </c>
      <c r="G57" s="10">
        <v>2246.4</v>
      </c>
      <c r="H57" s="6" t="s">
        <v>8</v>
      </c>
    </row>
    <row r="58" spans="1:8" s="7" customFormat="1" ht="14.25" customHeight="1" x14ac:dyDescent="0.2">
      <c r="A58" s="89">
        <v>53</v>
      </c>
      <c r="B58" s="82" t="s">
        <v>100</v>
      </c>
      <c r="C58" s="83" t="s">
        <v>115</v>
      </c>
      <c r="D58" s="9" t="s">
        <v>175</v>
      </c>
      <c r="E58" s="3">
        <v>42430</v>
      </c>
      <c r="F58" s="11" t="s">
        <v>207</v>
      </c>
      <c r="G58" s="10">
        <v>64.38</v>
      </c>
      <c r="H58" s="6" t="s">
        <v>7</v>
      </c>
    </row>
    <row r="59" spans="1:8" s="7" customFormat="1" ht="14.25" customHeight="1" x14ac:dyDescent="0.2">
      <c r="A59" s="90">
        <v>54</v>
      </c>
      <c r="B59" s="82" t="s">
        <v>100</v>
      </c>
      <c r="C59" s="83" t="s">
        <v>115</v>
      </c>
      <c r="D59" s="9" t="s">
        <v>99</v>
      </c>
      <c r="E59" s="3">
        <v>42423</v>
      </c>
      <c r="F59" s="11" t="s">
        <v>203</v>
      </c>
      <c r="G59" s="10">
        <v>0</v>
      </c>
      <c r="H59" s="6" t="s">
        <v>7</v>
      </c>
    </row>
    <row r="60" spans="1:8" s="7" customFormat="1" ht="28.5" customHeight="1" x14ac:dyDescent="0.2">
      <c r="A60" s="89">
        <v>55</v>
      </c>
      <c r="B60" s="82" t="s">
        <v>100</v>
      </c>
      <c r="C60" s="83" t="s">
        <v>115</v>
      </c>
      <c r="D60" s="2" t="s">
        <v>179</v>
      </c>
      <c r="E60" s="3">
        <v>42423</v>
      </c>
      <c r="F60" s="11" t="s">
        <v>204</v>
      </c>
      <c r="G60" s="10">
        <v>232154</v>
      </c>
      <c r="H60" s="6" t="s">
        <v>107</v>
      </c>
    </row>
    <row r="61" spans="1:8" s="7" customFormat="1" ht="14.25" customHeight="1" x14ac:dyDescent="0.2">
      <c r="A61" s="90">
        <v>56</v>
      </c>
      <c r="B61" s="82" t="s">
        <v>100</v>
      </c>
      <c r="C61" s="83" t="s">
        <v>115</v>
      </c>
      <c r="D61" s="2" t="s">
        <v>155</v>
      </c>
      <c r="E61" s="3">
        <v>42423</v>
      </c>
      <c r="F61" s="11" t="s">
        <v>205</v>
      </c>
      <c r="G61" s="10">
        <v>2300</v>
      </c>
      <c r="H61" s="6" t="s">
        <v>10</v>
      </c>
    </row>
    <row r="62" spans="1:8" s="7" customFormat="1" ht="14.25" customHeight="1" x14ac:dyDescent="0.2">
      <c r="A62" s="89">
        <v>57</v>
      </c>
      <c r="B62" s="82" t="s">
        <v>100</v>
      </c>
      <c r="C62" s="83" t="s">
        <v>115</v>
      </c>
      <c r="D62" s="2" t="s">
        <v>226</v>
      </c>
      <c r="E62" s="3">
        <v>42458</v>
      </c>
      <c r="F62" s="11" t="s">
        <v>227</v>
      </c>
      <c r="G62" s="10">
        <v>0</v>
      </c>
      <c r="H62" s="6" t="s">
        <v>14</v>
      </c>
    </row>
    <row r="63" spans="1:8" s="7" customFormat="1" ht="14.25" customHeight="1" x14ac:dyDescent="0.2">
      <c r="A63" s="90">
        <v>58</v>
      </c>
      <c r="B63" s="82" t="s">
        <v>100</v>
      </c>
      <c r="C63" s="83" t="s">
        <v>115</v>
      </c>
      <c r="D63" s="9" t="s">
        <v>103</v>
      </c>
      <c r="E63" s="3">
        <v>42416</v>
      </c>
      <c r="F63" s="11" t="s">
        <v>180</v>
      </c>
      <c r="G63" s="10">
        <v>0</v>
      </c>
      <c r="H63" s="6" t="s">
        <v>18</v>
      </c>
    </row>
    <row r="64" spans="1:8" s="7" customFormat="1" ht="14.25" customHeight="1" x14ac:dyDescent="0.2">
      <c r="A64" s="111">
        <v>59</v>
      </c>
      <c r="B64" s="112" t="s">
        <v>100</v>
      </c>
      <c r="C64" s="113" t="s">
        <v>115</v>
      </c>
      <c r="D64" s="9" t="s">
        <v>218</v>
      </c>
      <c r="E64" s="3">
        <v>42444</v>
      </c>
      <c r="F64" s="11" t="s">
        <v>219</v>
      </c>
      <c r="G64" s="10">
        <v>295</v>
      </c>
      <c r="H64" s="6" t="s">
        <v>7</v>
      </c>
    </row>
    <row r="65" spans="1:8" s="7" customFormat="1" ht="14.25" customHeight="1" x14ac:dyDescent="0.2">
      <c r="A65" s="90">
        <v>60</v>
      </c>
      <c r="B65" s="82" t="s">
        <v>100</v>
      </c>
      <c r="C65" s="83" t="s">
        <v>115</v>
      </c>
      <c r="D65" s="2" t="s">
        <v>228</v>
      </c>
      <c r="E65" s="3">
        <v>42458</v>
      </c>
      <c r="F65" s="11" t="s">
        <v>229</v>
      </c>
      <c r="G65" s="10">
        <v>420447</v>
      </c>
      <c r="H65" s="6" t="s">
        <v>107</v>
      </c>
    </row>
    <row r="66" spans="1:8" s="7" customFormat="1" ht="14.25" customHeight="1" x14ac:dyDescent="0.2">
      <c r="A66" s="89">
        <v>61</v>
      </c>
      <c r="B66" s="82" t="s">
        <v>100</v>
      </c>
      <c r="C66" s="83" t="s">
        <v>115</v>
      </c>
      <c r="D66" s="9" t="s">
        <v>13</v>
      </c>
      <c r="E66" s="3">
        <v>42416</v>
      </c>
      <c r="F66" s="11" t="s">
        <v>181</v>
      </c>
      <c r="G66" s="10">
        <v>9616.9699999999993</v>
      </c>
      <c r="H66" s="6" t="s">
        <v>7</v>
      </c>
    </row>
    <row r="67" spans="1:8" s="7" customFormat="1" ht="14.25" customHeight="1" x14ac:dyDescent="0.2">
      <c r="A67" s="90">
        <v>62</v>
      </c>
      <c r="B67" s="82" t="s">
        <v>100</v>
      </c>
      <c r="C67" s="83" t="s">
        <v>115</v>
      </c>
      <c r="D67" s="9" t="s">
        <v>106</v>
      </c>
      <c r="E67" s="3">
        <v>42423</v>
      </c>
      <c r="F67" s="11" t="s">
        <v>206</v>
      </c>
      <c r="G67" s="10">
        <v>0</v>
      </c>
      <c r="H67" s="6" t="s">
        <v>101</v>
      </c>
    </row>
    <row r="68" spans="1:8" s="7" customFormat="1" ht="14.25" customHeight="1" x14ac:dyDescent="0.2">
      <c r="A68" s="89">
        <v>63</v>
      </c>
      <c r="B68" s="82" t="s">
        <v>100</v>
      </c>
      <c r="C68" s="83" t="s">
        <v>115</v>
      </c>
      <c r="D68" s="2" t="s">
        <v>130</v>
      </c>
      <c r="E68" s="3">
        <v>42430</v>
      </c>
      <c r="F68" s="11" t="s">
        <v>208</v>
      </c>
      <c r="G68" s="10">
        <v>0</v>
      </c>
      <c r="H68" s="6" t="s">
        <v>7</v>
      </c>
    </row>
    <row r="69" spans="1:8" s="7" customFormat="1" ht="14.25" customHeight="1" x14ac:dyDescent="0.2">
      <c r="A69" s="90">
        <v>64</v>
      </c>
      <c r="B69" s="82" t="s">
        <v>100</v>
      </c>
      <c r="C69" s="83" t="s">
        <v>115</v>
      </c>
      <c r="D69" s="9" t="s">
        <v>230</v>
      </c>
      <c r="E69" s="3">
        <v>42458</v>
      </c>
      <c r="F69" s="11" t="s">
        <v>231</v>
      </c>
      <c r="G69" s="10">
        <v>57.37</v>
      </c>
      <c r="H69" s="6" t="s">
        <v>11</v>
      </c>
    </row>
    <row r="70" spans="1:8" s="7" customFormat="1" ht="14.25" customHeight="1" x14ac:dyDescent="0.2">
      <c r="A70" s="89">
        <v>65</v>
      </c>
      <c r="B70" s="82" t="s">
        <v>100</v>
      </c>
      <c r="C70" s="83" t="s">
        <v>115</v>
      </c>
      <c r="D70" s="2" t="s">
        <v>232</v>
      </c>
      <c r="E70" s="3">
        <v>42458</v>
      </c>
      <c r="F70" s="11" t="s">
        <v>233</v>
      </c>
      <c r="G70" s="10">
        <v>0</v>
      </c>
      <c r="H70" s="6" t="s">
        <v>11</v>
      </c>
    </row>
    <row r="71" spans="1:8" s="7" customFormat="1" ht="14.25" customHeight="1" x14ac:dyDescent="0.2">
      <c r="A71" s="90">
        <v>66</v>
      </c>
      <c r="B71" s="82" t="s">
        <v>100</v>
      </c>
      <c r="C71" s="83" t="s">
        <v>115</v>
      </c>
      <c r="D71" s="2" t="s">
        <v>134</v>
      </c>
      <c r="E71" s="3">
        <v>42458</v>
      </c>
      <c r="F71" s="11" t="s">
        <v>234</v>
      </c>
      <c r="G71" s="10">
        <v>96.82</v>
      </c>
      <c r="H71" s="6" t="s">
        <v>11</v>
      </c>
    </row>
    <row r="72" spans="1:8" s="7" customFormat="1" ht="14.25" customHeight="1" x14ac:dyDescent="0.2">
      <c r="A72" s="89">
        <v>67</v>
      </c>
      <c r="B72" s="82" t="s">
        <v>100</v>
      </c>
      <c r="C72" s="83" t="s">
        <v>115</v>
      </c>
      <c r="D72" s="9" t="s">
        <v>13</v>
      </c>
      <c r="E72" s="3">
        <v>42430</v>
      </c>
      <c r="F72" s="11" t="s">
        <v>209</v>
      </c>
      <c r="G72" s="10">
        <v>8681.17</v>
      </c>
      <c r="H72" s="6" t="s">
        <v>7</v>
      </c>
    </row>
    <row r="73" spans="1:8" s="7" customFormat="1" ht="14.25" customHeight="1" x14ac:dyDescent="0.2">
      <c r="A73" s="90">
        <v>68</v>
      </c>
      <c r="B73" s="82" t="s">
        <v>100</v>
      </c>
      <c r="C73" s="83" t="s">
        <v>115</v>
      </c>
      <c r="D73" s="2" t="s">
        <v>210</v>
      </c>
      <c r="E73" s="3">
        <v>42430</v>
      </c>
      <c r="F73" s="11" t="s">
        <v>211</v>
      </c>
      <c r="G73" s="10">
        <v>0</v>
      </c>
      <c r="H73" s="6" t="s">
        <v>7</v>
      </c>
    </row>
    <row r="74" spans="1:8" s="7" customFormat="1" ht="14.25" customHeight="1" x14ac:dyDescent="0.2">
      <c r="A74" s="89">
        <v>69</v>
      </c>
      <c r="B74" s="82" t="s">
        <v>100</v>
      </c>
      <c r="C74" s="83" t="s">
        <v>115</v>
      </c>
      <c r="D74" s="9" t="s">
        <v>103</v>
      </c>
      <c r="E74" s="3">
        <v>42430</v>
      </c>
      <c r="F74" s="11" t="s">
        <v>212</v>
      </c>
      <c r="G74" s="10">
        <v>0</v>
      </c>
      <c r="H74" s="6" t="s">
        <v>18</v>
      </c>
    </row>
    <row r="75" spans="1:8" s="7" customFormat="1" ht="14.25" customHeight="1" x14ac:dyDescent="0.2">
      <c r="A75" s="90">
        <v>70</v>
      </c>
      <c r="B75" s="82" t="s">
        <v>100</v>
      </c>
      <c r="C75" s="83" t="s">
        <v>115</v>
      </c>
      <c r="D75" s="2" t="s">
        <v>235</v>
      </c>
      <c r="E75" s="3">
        <v>42458</v>
      </c>
      <c r="F75" s="11" t="s">
        <v>236</v>
      </c>
      <c r="G75" s="10">
        <v>6731.28</v>
      </c>
      <c r="H75" s="6" t="s">
        <v>9</v>
      </c>
    </row>
    <row r="76" spans="1:8" s="7" customFormat="1" ht="14.25" customHeight="1" x14ac:dyDescent="0.2">
      <c r="A76" s="89">
        <v>71</v>
      </c>
      <c r="B76" s="82" t="s">
        <v>100</v>
      </c>
      <c r="C76" s="83" t="s">
        <v>115</v>
      </c>
      <c r="D76" s="2" t="s">
        <v>153</v>
      </c>
      <c r="E76" s="3">
        <v>42458</v>
      </c>
      <c r="F76" s="11" t="s">
        <v>237</v>
      </c>
      <c r="G76" s="10">
        <v>8000</v>
      </c>
      <c r="H76" s="6" t="s">
        <v>11</v>
      </c>
    </row>
    <row r="77" spans="1:8" s="7" customFormat="1" ht="14.25" customHeight="1" x14ac:dyDescent="0.2">
      <c r="A77" s="90">
        <v>72</v>
      </c>
      <c r="B77" s="82" t="s">
        <v>100</v>
      </c>
      <c r="C77" s="83" t="s">
        <v>115</v>
      </c>
      <c r="D77" s="2" t="s">
        <v>226</v>
      </c>
      <c r="E77" s="3">
        <v>42458</v>
      </c>
      <c r="F77" s="11" t="s">
        <v>238</v>
      </c>
      <c r="G77" s="10">
        <v>0</v>
      </c>
      <c r="H77" s="6" t="s">
        <v>14</v>
      </c>
    </row>
    <row r="78" spans="1:8" s="7" customFormat="1" ht="14.25" customHeight="1" x14ac:dyDescent="0.2">
      <c r="A78" s="89">
        <v>73</v>
      </c>
      <c r="B78" s="82" t="s">
        <v>100</v>
      </c>
      <c r="C78" s="83" t="s">
        <v>115</v>
      </c>
      <c r="D78" s="9" t="s">
        <v>239</v>
      </c>
      <c r="E78" s="3">
        <v>42458</v>
      </c>
      <c r="F78" s="11" t="s">
        <v>240</v>
      </c>
      <c r="G78" s="10">
        <v>7000</v>
      </c>
      <c r="H78" s="6" t="s">
        <v>14</v>
      </c>
    </row>
    <row r="79" spans="1:8" s="7" customFormat="1" ht="14.25" customHeight="1" x14ac:dyDescent="0.2">
      <c r="A79" s="90">
        <v>74</v>
      </c>
      <c r="B79" s="82" t="s">
        <v>100</v>
      </c>
      <c r="C79" s="83" t="s">
        <v>115</v>
      </c>
      <c r="D79" s="9" t="s">
        <v>242</v>
      </c>
      <c r="E79" s="3">
        <v>42458</v>
      </c>
      <c r="F79" s="11" t="s">
        <v>241</v>
      </c>
      <c r="G79" s="10">
        <v>0</v>
      </c>
      <c r="H79" s="6" t="s">
        <v>7</v>
      </c>
    </row>
    <row r="80" spans="1:8" s="7" customFormat="1" ht="14.25" customHeight="1" x14ac:dyDescent="0.2">
      <c r="A80" s="89">
        <v>75</v>
      </c>
      <c r="B80" s="82" t="s">
        <v>100</v>
      </c>
      <c r="C80" s="83" t="s">
        <v>115</v>
      </c>
      <c r="D80" s="9" t="s">
        <v>102</v>
      </c>
      <c r="E80" s="3">
        <v>42458</v>
      </c>
      <c r="F80" s="11" t="s">
        <v>243</v>
      </c>
      <c r="G80" s="10">
        <v>0</v>
      </c>
      <c r="H80" s="6" t="s">
        <v>11</v>
      </c>
    </row>
    <row r="81" spans="1:8" s="7" customFormat="1" ht="14.25" customHeight="1" x14ac:dyDescent="0.2">
      <c r="A81" s="90">
        <v>76</v>
      </c>
      <c r="B81" s="82" t="s">
        <v>100</v>
      </c>
      <c r="C81" s="83" t="s">
        <v>115</v>
      </c>
      <c r="D81" s="9" t="s">
        <v>245</v>
      </c>
      <c r="E81" s="3">
        <v>42458</v>
      </c>
      <c r="F81" s="11" t="s">
        <v>244</v>
      </c>
      <c r="G81" s="10">
        <v>0</v>
      </c>
      <c r="H81" s="6" t="s">
        <v>14</v>
      </c>
    </row>
    <row r="82" spans="1:8" s="7" customFormat="1" ht="14.25" customHeight="1" x14ac:dyDescent="0.2">
      <c r="A82" s="89">
        <v>77</v>
      </c>
      <c r="B82" s="82" t="s">
        <v>100</v>
      </c>
      <c r="C82" s="83" t="s">
        <v>115</v>
      </c>
      <c r="D82" s="9" t="s">
        <v>213</v>
      </c>
      <c r="E82" s="3">
        <v>42430</v>
      </c>
      <c r="F82" s="11" t="s">
        <v>214</v>
      </c>
      <c r="G82" s="10">
        <v>1.21</v>
      </c>
      <c r="H82" s="6" t="s">
        <v>8</v>
      </c>
    </row>
    <row r="83" spans="1:8" s="7" customFormat="1" ht="14.25" customHeight="1" x14ac:dyDescent="0.2">
      <c r="A83" s="90">
        <v>78</v>
      </c>
      <c r="B83" s="82" t="s">
        <v>100</v>
      </c>
      <c r="C83" s="83" t="s">
        <v>115</v>
      </c>
      <c r="D83" s="9" t="s">
        <v>95</v>
      </c>
      <c r="E83" s="3">
        <v>42430</v>
      </c>
      <c r="F83" s="11" t="s">
        <v>215</v>
      </c>
      <c r="G83" s="10">
        <v>1476.2</v>
      </c>
      <c r="H83" s="6" t="s">
        <v>16</v>
      </c>
    </row>
    <row r="84" spans="1:8" s="7" customFormat="1" ht="14.25" customHeight="1" x14ac:dyDescent="0.2">
      <c r="A84" s="89">
        <v>79</v>
      </c>
      <c r="B84" s="82" t="s">
        <v>100</v>
      </c>
      <c r="C84" s="83" t="s">
        <v>115</v>
      </c>
      <c r="D84" s="2" t="s">
        <v>216</v>
      </c>
      <c r="E84" s="3">
        <v>42430</v>
      </c>
      <c r="F84" s="11" t="s">
        <v>217</v>
      </c>
      <c r="G84" s="10">
        <v>0</v>
      </c>
      <c r="H84" s="6" t="s">
        <v>10</v>
      </c>
    </row>
    <row r="85" spans="1:8" s="7" customFormat="1" ht="14.25" customHeight="1" x14ac:dyDescent="0.2">
      <c r="A85" s="90">
        <v>80</v>
      </c>
      <c r="B85" s="82" t="s">
        <v>100</v>
      </c>
      <c r="C85" s="83" t="s">
        <v>115</v>
      </c>
      <c r="D85" s="9" t="s">
        <v>249</v>
      </c>
      <c r="E85" s="3">
        <v>42458</v>
      </c>
      <c r="F85" s="11" t="s">
        <v>246</v>
      </c>
      <c r="G85" s="10">
        <v>0</v>
      </c>
      <c r="H85" s="6" t="s">
        <v>10</v>
      </c>
    </row>
    <row r="86" spans="1:8" s="7" customFormat="1" ht="14.25" customHeight="1" x14ac:dyDescent="0.2">
      <c r="A86" s="89">
        <v>81</v>
      </c>
      <c r="B86" s="82" t="s">
        <v>100</v>
      </c>
      <c r="C86" s="83" t="s">
        <v>115</v>
      </c>
      <c r="D86" s="2" t="s">
        <v>155</v>
      </c>
      <c r="E86" s="3">
        <v>42458</v>
      </c>
      <c r="F86" s="11" t="s">
        <v>247</v>
      </c>
      <c r="G86" s="10">
        <v>200</v>
      </c>
      <c r="H86" s="6" t="s">
        <v>10</v>
      </c>
    </row>
    <row r="87" spans="1:8" s="7" customFormat="1" ht="14.25" customHeight="1" x14ac:dyDescent="0.2">
      <c r="A87" s="90">
        <v>82</v>
      </c>
      <c r="B87" s="82" t="s">
        <v>100</v>
      </c>
      <c r="C87" s="83" t="s">
        <v>115</v>
      </c>
      <c r="D87" s="9" t="s">
        <v>103</v>
      </c>
      <c r="E87" s="3">
        <v>42458</v>
      </c>
      <c r="F87" s="11" t="s">
        <v>248</v>
      </c>
      <c r="G87" s="10">
        <v>0</v>
      </c>
      <c r="H87" s="6" t="s">
        <v>18</v>
      </c>
    </row>
    <row r="88" spans="1:8" s="7" customFormat="1" ht="14.25" customHeight="1" x14ac:dyDescent="0.2">
      <c r="A88" s="89">
        <v>83</v>
      </c>
      <c r="B88" s="82" t="s">
        <v>100</v>
      </c>
      <c r="C88" s="83" t="s">
        <v>115</v>
      </c>
      <c r="D88" s="9" t="s">
        <v>250</v>
      </c>
      <c r="E88" s="3">
        <v>42458</v>
      </c>
      <c r="F88" s="11" t="s">
        <v>251</v>
      </c>
      <c r="G88" s="10">
        <v>0</v>
      </c>
      <c r="H88" s="6" t="s">
        <v>8</v>
      </c>
    </row>
    <row r="89" spans="1:8" s="7" customFormat="1" ht="14.25" customHeight="1" x14ac:dyDescent="0.2">
      <c r="A89" s="90">
        <v>84</v>
      </c>
      <c r="B89" s="82" t="s">
        <v>100</v>
      </c>
      <c r="C89" s="83" t="s">
        <v>115</v>
      </c>
      <c r="D89" s="2" t="s">
        <v>252</v>
      </c>
      <c r="E89" s="3">
        <v>42458</v>
      </c>
      <c r="F89" s="11" t="s">
        <v>253</v>
      </c>
      <c r="G89" s="10">
        <v>500</v>
      </c>
      <c r="H89" s="6" t="s">
        <v>9</v>
      </c>
    </row>
    <row r="90" spans="1:8" s="7" customFormat="1" ht="14.25" customHeight="1" x14ac:dyDescent="0.2">
      <c r="A90" s="89">
        <v>85</v>
      </c>
      <c r="B90" s="82" t="s">
        <v>100</v>
      </c>
      <c r="C90" s="83" t="s">
        <v>115</v>
      </c>
      <c r="D90" s="9" t="s">
        <v>254</v>
      </c>
      <c r="E90" s="3">
        <v>42458</v>
      </c>
      <c r="F90" s="11" t="s">
        <v>255</v>
      </c>
      <c r="G90" s="10">
        <v>724.55</v>
      </c>
      <c r="H90" s="6" t="s">
        <v>18</v>
      </c>
    </row>
    <row r="91" spans="1:8" s="7" customFormat="1" ht="14.25" customHeight="1" x14ac:dyDescent="0.2">
      <c r="A91" s="90">
        <v>86</v>
      </c>
      <c r="B91" s="82" t="s">
        <v>100</v>
      </c>
      <c r="C91" s="83" t="s">
        <v>115</v>
      </c>
      <c r="D91" s="9" t="s">
        <v>99</v>
      </c>
      <c r="E91" s="3">
        <v>42458</v>
      </c>
      <c r="F91" s="11" t="s">
        <v>256</v>
      </c>
      <c r="G91" s="10">
        <v>0</v>
      </c>
      <c r="H91" s="6" t="s">
        <v>7</v>
      </c>
    </row>
    <row r="92" spans="1:8" s="7" customFormat="1" ht="14.25" customHeight="1" x14ac:dyDescent="0.2">
      <c r="A92" s="89">
        <v>87</v>
      </c>
      <c r="B92" s="82" t="s">
        <v>100</v>
      </c>
      <c r="C92" s="83" t="s">
        <v>115</v>
      </c>
      <c r="D92" s="2" t="s">
        <v>130</v>
      </c>
      <c r="E92" s="3">
        <v>42444</v>
      </c>
      <c r="F92" s="11" t="s">
        <v>220</v>
      </c>
      <c r="G92" s="10">
        <v>0</v>
      </c>
      <c r="H92" s="6" t="s">
        <v>7</v>
      </c>
    </row>
    <row r="93" spans="1:8" s="7" customFormat="1" ht="14.25" customHeight="1" x14ac:dyDescent="0.2">
      <c r="A93" s="90">
        <v>88</v>
      </c>
      <c r="B93" s="82" t="s">
        <v>100</v>
      </c>
      <c r="C93" s="83" t="s">
        <v>115</v>
      </c>
      <c r="D93" s="2" t="s">
        <v>169</v>
      </c>
      <c r="E93" s="3">
        <v>42458</v>
      </c>
      <c r="F93" s="11" t="s">
        <v>257</v>
      </c>
      <c r="G93" s="10">
        <v>301.2</v>
      </c>
      <c r="H93" s="6" t="s">
        <v>7</v>
      </c>
    </row>
    <row r="94" spans="1:8" s="7" customFormat="1" ht="14.25" customHeight="1" x14ac:dyDescent="0.2">
      <c r="A94" s="89">
        <v>89</v>
      </c>
      <c r="B94" s="82" t="s">
        <v>100</v>
      </c>
      <c r="C94" s="83" t="s">
        <v>115</v>
      </c>
      <c r="D94" s="9" t="s">
        <v>258</v>
      </c>
      <c r="E94" s="3">
        <v>42458</v>
      </c>
      <c r="F94" s="11" t="s">
        <v>259</v>
      </c>
      <c r="G94" s="10">
        <v>715.65</v>
      </c>
      <c r="H94" s="6" t="s">
        <v>14</v>
      </c>
    </row>
    <row r="95" spans="1:8" s="7" customFormat="1" ht="14.25" customHeight="1" x14ac:dyDescent="0.2">
      <c r="A95" s="90">
        <v>90</v>
      </c>
      <c r="B95" s="82" t="s">
        <v>100</v>
      </c>
      <c r="C95" s="83" t="s">
        <v>115</v>
      </c>
      <c r="D95" s="9" t="s">
        <v>93</v>
      </c>
      <c r="E95" s="3">
        <v>42458</v>
      </c>
      <c r="F95" s="11" t="s">
        <v>260</v>
      </c>
      <c r="G95" s="10">
        <v>0</v>
      </c>
      <c r="H95" s="6" t="s">
        <v>10</v>
      </c>
    </row>
    <row r="96" spans="1:8" s="7" customFormat="1" ht="14.25" customHeight="1" x14ac:dyDescent="0.2">
      <c r="A96" s="89">
        <v>91</v>
      </c>
      <c r="B96" s="82" t="s">
        <v>100</v>
      </c>
      <c r="C96" s="83" t="s">
        <v>115</v>
      </c>
      <c r="D96" s="9" t="s">
        <v>261</v>
      </c>
      <c r="E96" s="3">
        <v>42458</v>
      </c>
      <c r="F96" s="11" t="s">
        <v>262</v>
      </c>
      <c r="G96" s="10">
        <v>0</v>
      </c>
      <c r="H96" s="6" t="s">
        <v>7</v>
      </c>
    </row>
    <row r="97" spans="1:8" s="7" customFormat="1" ht="14.25" customHeight="1" x14ac:dyDescent="0.2">
      <c r="A97" s="90">
        <v>92</v>
      </c>
      <c r="B97" s="82" t="s">
        <v>100</v>
      </c>
      <c r="C97" s="83" t="s">
        <v>115</v>
      </c>
      <c r="D97" s="9" t="s">
        <v>94</v>
      </c>
      <c r="E97" s="3">
        <v>42458</v>
      </c>
      <c r="F97" s="11" t="s">
        <v>263</v>
      </c>
      <c r="G97" s="10">
        <v>0</v>
      </c>
      <c r="H97" s="6" t="s">
        <v>8</v>
      </c>
    </row>
    <row r="98" spans="1:8" s="7" customFormat="1" ht="14.25" customHeight="1" x14ac:dyDescent="0.2">
      <c r="A98" s="89">
        <v>93</v>
      </c>
      <c r="B98" s="82" t="s">
        <v>100</v>
      </c>
      <c r="C98" s="83" t="s">
        <v>115</v>
      </c>
      <c r="D98" s="9" t="s">
        <v>13</v>
      </c>
      <c r="E98" s="3">
        <v>42444</v>
      </c>
      <c r="F98" s="11" t="s">
        <v>221</v>
      </c>
      <c r="G98" s="10">
        <v>5564.14</v>
      </c>
      <c r="H98" s="6" t="s">
        <v>7</v>
      </c>
    </row>
    <row r="99" spans="1:8" s="7" customFormat="1" ht="14.25" customHeight="1" x14ac:dyDescent="0.2">
      <c r="A99" s="90">
        <v>94</v>
      </c>
      <c r="B99" s="82" t="s">
        <v>100</v>
      </c>
      <c r="C99" s="83" t="s">
        <v>115</v>
      </c>
      <c r="D99" s="9" t="s">
        <v>222</v>
      </c>
      <c r="E99" s="3">
        <v>42444</v>
      </c>
      <c r="F99" s="11" t="s">
        <v>223</v>
      </c>
      <c r="G99" s="10">
        <v>-240.43</v>
      </c>
      <c r="H99" s="6" t="s">
        <v>7</v>
      </c>
    </row>
    <row r="100" spans="1:8" s="7" customFormat="1" ht="14.25" customHeight="1" x14ac:dyDescent="0.2">
      <c r="A100" s="89">
        <v>95</v>
      </c>
      <c r="B100" s="82" t="s">
        <v>100</v>
      </c>
      <c r="C100" s="83" t="s">
        <v>115</v>
      </c>
      <c r="D100" s="9" t="s">
        <v>250</v>
      </c>
      <c r="E100" s="3">
        <v>42458</v>
      </c>
      <c r="F100" s="11" t="s">
        <v>264</v>
      </c>
      <c r="G100" s="10">
        <v>0</v>
      </c>
      <c r="H100" s="6" t="s">
        <v>8</v>
      </c>
    </row>
    <row r="101" spans="1:8" s="7" customFormat="1" ht="14.25" customHeight="1" x14ac:dyDescent="0.2">
      <c r="A101" s="90">
        <v>96</v>
      </c>
      <c r="B101" s="82" t="s">
        <v>100</v>
      </c>
      <c r="C101" s="83" t="s">
        <v>115</v>
      </c>
      <c r="D101" s="9" t="s">
        <v>265</v>
      </c>
      <c r="E101" s="3">
        <v>42458</v>
      </c>
      <c r="F101" s="11" t="s">
        <v>266</v>
      </c>
      <c r="G101" s="10">
        <v>0</v>
      </c>
      <c r="H101" s="6" t="s">
        <v>11</v>
      </c>
    </row>
    <row r="102" spans="1:8" s="7" customFormat="1" ht="14.25" customHeight="1" x14ac:dyDescent="0.2">
      <c r="A102" s="89">
        <v>97</v>
      </c>
      <c r="B102" s="82" t="s">
        <v>100</v>
      </c>
      <c r="C102" s="83" t="s">
        <v>115</v>
      </c>
      <c r="D102" s="9" t="s">
        <v>267</v>
      </c>
      <c r="E102" s="3">
        <v>42458</v>
      </c>
      <c r="F102" s="11" t="s">
        <v>268</v>
      </c>
      <c r="G102" s="10">
        <v>2339.5</v>
      </c>
      <c r="H102" s="6" t="s">
        <v>15</v>
      </c>
    </row>
    <row r="103" spans="1:8" s="7" customFormat="1" ht="14.25" customHeight="1" x14ac:dyDescent="0.2">
      <c r="A103" s="90">
        <v>98</v>
      </c>
      <c r="B103" s="82" t="s">
        <v>100</v>
      </c>
      <c r="C103" s="83" t="s">
        <v>115</v>
      </c>
      <c r="D103" s="9" t="s">
        <v>267</v>
      </c>
      <c r="E103" s="3">
        <v>42458</v>
      </c>
      <c r="F103" s="11" t="s">
        <v>269</v>
      </c>
      <c r="G103" s="10">
        <v>648.99</v>
      </c>
      <c r="H103" s="6" t="s">
        <v>15</v>
      </c>
    </row>
    <row r="104" spans="1:8" s="7" customFormat="1" ht="14.25" customHeight="1" x14ac:dyDescent="0.2">
      <c r="A104" s="89">
        <v>99</v>
      </c>
      <c r="B104" s="82" t="s">
        <v>100</v>
      </c>
      <c r="C104" s="83" t="s">
        <v>115</v>
      </c>
      <c r="D104" s="9" t="s">
        <v>106</v>
      </c>
      <c r="E104" s="3">
        <v>42458</v>
      </c>
      <c r="F104" s="11" t="s">
        <v>270</v>
      </c>
      <c r="G104" s="10">
        <v>0</v>
      </c>
      <c r="H104" s="6" t="s">
        <v>101</v>
      </c>
    </row>
    <row r="105" spans="1:8" s="7" customFormat="1" ht="14.25" customHeight="1" x14ac:dyDescent="0.2">
      <c r="A105" s="90">
        <v>100</v>
      </c>
      <c r="B105" s="82" t="s">
        <v>100</v>
      </c>
      <c r="C105" s="83" t="s">
        <v>115</v>
      </c>
      <c r="D105" s="2" t="s">
        <v>226</v>
      </c>
      <c r="E105" s="3">
        <v>42458</v>
      </c>
      <c r="F105" s="11" t="s">
        <v>271</v>
      </c>
      <c r="G105" s="10">
        <v>0</v>
      </c>
      <c r="H105" s="6" t="s">
        <v>14</v>
      </c>
    </row>
    <row r="106" spans="1:8" s="7" customFormat="1" ht="14.25" customHeight="1" x14ac:dyDescent="0.2">
      <c r="A106" s="89">
        <v>101</v>
      </c>
      <c r="B106" s="82" t="s">
        <v>100</v>
      </c>
      <c r="C106" s="83" t="s">
        <v>115</v>
      </c>
      <c r="D106" s="9" t="s">
        <v>250</v>
      </c>
      <c r="E106" s="3">
        <v>42458</v>
      </c>
      <c r="F106" s="11" t="s">
        <v>272</v>
      </c>
      <c r="G106" s="10">
        <v>0</v>
      </c>
      <c r="H106" s="6" t="s">
        <v>8</v>
      </c>
    </row>
    <row r="107" spans="1:8" s="7" customFormat="1" ht="14.25" customHeight="1" x14ac:dyDescent="0.2">
      <c r="A107" s="90">
        <v>102</v>
      </c>
      <c r="B107" s="82" t="s">
        <v>100</v>
      </c>
      <c r="C107" s="83" t="s">
        <v>115</v>
      </c>
      <c r="D107" s="2" t="s">
        <v>273</v>
      </c>
      <c r="E107" s="3">
        <v>42458</v>
      </c>
      <c r="F107" s="11" t="s">
        <v>274</v>
      </c>
      <c r="G107" s="10">
        <v>0</v>
      </c>
      <c r="H107" s="6" t="s">
        <v>16</v>
      </c>
    </row>
    <row r="108" spans="1:8" s="7" customFormat="1" ht="14.25" customHeight="1" x14ac:dyDescent="0.2">
      <c r="A108" s="90">
        <v>103</v>
      </c>
      <c r="B108" s="82" t="s">
        <v>100</v>
      </c>
      <c r="C108" s="83" t="s">
        <v>115</v>
      </c>
      <c r="D108" s="9" t="s">
        <v>275</v>
      </c>
      <c r="E108" s="3">
        <v>42486</v>
      </c>
      <c r="F108" s="11" t="s">
        <v>300</v>
      </c>
      <c r="G108" s="10">
        <v>636.21</v>
      </c>
      <c r="H108" s="6" t="s">
        <v>16</v>
      </c>
    </row>
    <row r="109" spans="1:8" s="7" customFormat="1" ht="14.25" customHeight="1" x14ac:dyDescent="0.2">
      <c r="A109" s="89">
        <v>104</v>
      </c>
      <c r="B109" s="82" t="s">
        <v>100</v>
      </c>
      <c r="C109" s="83" t="s">
        <v>115</v>
      </c>
      <c r="D109" s="9" t="s">
        <v>92</v>
      </c>
      <c r="E109" s="3">
        <v>42465</v>
      </c>
      <c r="F109" s="11" t="s">
        <v>276</v>
      </c>
      <c r="G109" s="10">
        <v>536.99</v>
      </c>
      <c r="H109" s="6" t="s">
        <v>16</v>
      </c>
    </row>
    <row r="110" spans="1:8" s="7" customFormat="1" ht="28.5" customHeight="1" x14ac:dyDescent="0.2">
      <c r="A110" s="90">
        <v>105</v>
      </c>
      <c r="B110" s="82" t="s">
        <v>100</v>
      </c>
      <c r="C110" s="83" t="s">
        <v>115</v>
      </c>
      <c r="D110" s="2" t="s">
        <v>277</v>
      </c>
      <c r="E110" s="3">
        <v>42465</v>
      </c>
      <c r="F110" s="11" t="s">
        <v>278</v>
      </c>
      <c r="G110" s="10">
        <v>2065.92</v>
      </c>
      <c r="H110" s="6" t="s">
        <v>107</v>
      </c>
    </row>
    <row r="111" spans="1:8" s="7" customFormat="1" ht="14.25" customHeight="1" x14ac:dyDescent="0.2">
      <c r="A111" s="90">
        <v>106</v>
      </c>
      <c r="B111" s="82" t="s">
        <v>100</v>
      </c>
      <c r="C111" s="83" t="s">
        <v>115</v>
      </c>
      <c r="D111" s="2" t="s">
        <v>225</v>
      </c>
      <c r="E111" s="3">
        <v>42450</v>
      </c>
      <c r="F111" s="11" t="s">
        <v>224</v>
      </c>
      <c r="G111" s="10">
        <v>0</v>
      </c>
      <c r="H111" s="6" t="s">
        <v>7</v>
      </c>
    </row>
    <row r="112" spans="1:8" s="7" customFormat="1" ht="14.25" customHeight="1" x14ac:dyDescent="0.2">
      <c r="A112" s="90">
        <v>107</v>
      </c>
      <c r="B112" s="82" t="s">
        <v>100</v>
      </c>
      <c r="C112" s="83" t="s">
        <v>115</v>
      </c>
      <c r="D112" s="9" t="s">
        <v>99</v>
      </c>
      <c r="E112" s="3">
        <v>42465</v>
      </c>
      <c r="F112" s="11" t="s">
        <v>279</v>
      </c>
      <c r="G112" s="10">
        <v>0</v>
      </c>
      <c r="H112" s="6" t="s">
        <v>7</v>
      </c>
    </row>
    <row r="113" spans="1:8" s="7" customFormat="1" ht="14.25" customHeight="1" x14ac:dyDescent="0.2">
      <c r="A113" s="90">
        <v>108</v>
      </c>
      <c r="B113" s="82" t="s">
        <v>100</v>
      </c>
      <c r="C113" s="83" t="s">
        <v>115</v>
      </c>
      <c r="D113" s="9" t="s">
        <v>286</v>
      </c>
      <c r="E113" s="3">
        <v>42486</v>
      </c>
      <c r="F113" s="11" t="s">
        <v>301</v>
      </c>
      <c r="G113" s="10">
        <v>0</v>
      </c>
      <c r="H113" s="6" t="s">
        <v>8</v>
      </c>
    </row>
    <row r="114" spans="1:8" s="7" customFormat="1" ht="14.25" customHeight="1" x14ac:dyDescent="0.2">
      <c r="A114" s="90">
        <v>109</v>
      </c>
      <c r="B114" s="82" t="s">
        <v>100</v>
      </c>
      <c r="C114" s="83" t="s">
        <v>115</v>
      </c>
      <c r="D114" s="9" t="s">
        <v>288</v>
      </c>
      <c r="E114" s="3">
        <v>42486</v>
      </c>
      <c r="F114" s="11" t="s">
        <v>302</v>
      </c>
      <c r="G114" s="10">
        <v>0</v>
      </c>
      <c r="H114" s="6" t="s">
        <v>7</v>
      </c>
    </row>
    <row r="115" spans="1:8" s="7" customFormat="1" ht="14.25" customHeight="1" x14ac:dyDescent="0.2">
      <c r="A115" s="90">
        <v>110</v>
      </c>
      <c r="B115" s="82" t="s">
        <v>100</v>
      </c>
      <c r="C115" s="83" t="s">
        <v>115</v>
      </c>
      <c r="D115" s="9" t="s">
        <v>289</v>
      </c>
      <c r="E115" s="3">
        <v>42486</v>
      </c>
      <c r="F115" s="11" t="s">
        <v>303</v>
      </c>
      <c r="G115" s="10">
        <v>0</v>
      </c>
      <c r="H115" s="6" t="s">
        <v>7</v>
      </c>
    </row>
    <row r="116" spans="1:8" s="7" customFormat="1" ht="14.25" customHeight="1" x14ac:dyDescent="0.2">
      <c r="A116" s="90">
        <v>111</v>
      </c>
      <c r="B116" s="82" t="s">
        <v>100</v>
      </c>
      <c r="C116" s="83" t="s">
        <v>115</v>
      </c>
      <c r="D116" s="9" t="s">
        <v>290</v>
      </c>
      <c r="E116" s="3">
        <v>42486</v>
      </c>
      <c r="F116" s="11" t="s">
        <v>304</v>
      </c>
      <c r="G116" s="10">
        <v>258.39999999999998</v>
      </c>
      <c r="H116" s="6" t="s">
        <v>7</v>
      </c>
    </row>
    <row r="117" spans="1:8" s="7" customFormat="1" ht="14.25" customHeight="1" x14ac:dyDescent="0.2">
      <c r="A117" s="90">
        <v>112</v>
      </c>
      <c r="B117" s="82" t="s">
        <v>100</v>
      </c>
      <c r="C117" s="83" t="s">
        <v>115</v>
      </c>
      <c r="D117" s="9" t="s">
        <v>94</v>
      </c>
      <c r="E117" s="3">
        <v>42486</v>
      </c>
      <c r="F117" s="11" t="s">
        <v>305</v>
      </c>
      <c r="G117" s="10">
        <v>0</v>
      </c>
      <c r="H117" s="6" t="s">
        <v>8</v>
      </c>
    </row>
    <row r="118" spans="1:8" s="7" customFormat="1" ht="14.25" customHeight="1" x14ac:dyDescent="0.2">
      <c r="A118" s="90">
        <v>113</v>
      </c>
      <c r="B118" s="82" t="s">
        <v>100</v>
      </c>
      <c r="C118" s="83" t="s">
        <v>115</v>
      </c>
      <c r="D118" s="9" t="s">
        <v>13</v>
      </c>
      <c r="E118" s="3">
        <v>42465</v>
      </c>
      <c r="F118" s="11" t="s">
        <v>280</v>
      </c>
      <c r="G118" s="10">
        <v>1410.21</v>
      </c>
      <c r="H118" s="6" t="s">
        <v>7</v>
      </c>
    </row>
    <row r="119" spans="1:8" s="7" customFormat="1" ht="14.25" customHeight="1" x14ac:dyDescent="0.2">
      <c r="A119" s="90">
        <v>114</v>
      </c>
      <c r="B119" s="82" t="s">
        <v>100</v>
      </c>
      <c r="C119" s="83" t="s">
        <v>115</v>
      </c>
      <c r="D119" s="9" t="s">
        <v>103</v>
      </c>
      <c r="E119" s="3">
        <v>42465</v>
      </c>
      <c r="F119" s="11" t="s">
        <v>281</v>
      </c>
      <c r="G119" s="10">
        <v>0</v>
      </c>
      <c r="H119" s="6" t="s">
        <v>18</v>
      </c>
    </row>
    <row r="120" spans="1:8" s="7" customFormat="1" ht="14.25" customHeight="1" x14ac:dyDescent="0.2">
      <c r="A120" s="90">
        <v>115</v>
      </c>
      <c r="B120" s="82" t="s">
        <v>100</v>
      </c>
      <c r="C120" s="83" t="s">
        <v>115</v>
      </c>
      <c r="D120" s="9" t="s">
        <v>103</v>
      </c>
      <c r="E120" s="3">
        <v>42486</v>
      </c>
      <c r="F120" s="11" t="s">
        <v>306</v>
      </c>
      <c r="G120" s="10">
        <v>0</v>
      </c>
      <c r="H120" s="6" t="s">
        <v>18</v>
      </c>
    </row>
    <row r="121" spans="1:8" s="7" customFormat="1" ht="14.25" customHeight="1" x14ac:dyDescent="0.2">
      <c r="A121" s="90">
        <v>116</v>
      </c>
      <c r="B121" s="82" t="s">
        <v>100</v>
      </c>
      <c r="C121" s="83" t="s">
        <v>115</v>
      </c>
      <c r="D121" s="9" t="s">
        <v>87</v>
      </c>
      <c r="E121" s="3">
        <v>42486</v>
      </c>
      <c r="F121" s="11" t="s">
        <v>307</v>
      </c>
      <c r="G121" s="10">
        <v>0</v>
      </c>
      <c r="H121" s="6" t="s">
        <v>11</v>
      </c>
    </row>
    <row r="122" spans="1:8" s="7" customFormat="1" ht="14.25" customHeight="1" x14ac:dyDescent="0.2">
      <c r="A122" s="90">
        <v>117</v>
      </c>
      <c r="B122" s="82" t="s">
        <v>100</v>
      </c>
      <c r="C122" s="83" t="s">
        <v>115</v>
      </c>
      <c r="D122" s="9" t="s">
        <v>291</v>
      </c>
      <c r="E122" s="3">
        <v>42486</v>
      </c>
      <c r="F122" s="11" t="s">
        <v>308</v>
      </c>
      <c r="G122" s="10">
        <v>0</v>
      </c>
      <c r="H122" s="6" t="s">
        <v>8</v>
      </c>
    </row>
    <row r="123" spans="1:8" s="7" customFormat="1" ht="14.25" customHeight="1" x14ac:dyDescent="0.2">
      <c r="A123" s="90">
        <v>118</v>
      </c>
      <c r="B123" s="82" t="s">
        <v>100</v>
      </c>
      <c r="C123" s="83" t="s">
        <v>115</v>
      </c>
      <c r="D123" s="9" t="s">
        <v>292</v>
      </c>
      <c r="E123" s="3">
        <v>42486</v>
      </c>
      <c r="F123" s="11" t="s">
        <v>309</v>
      </c>
      <c r="G123" s="10">
        <v>0</v>
      </c>
      <c r="H123" s="6" t="s">
        <v>8</v>
      </c>
    </row>
    <row r="124" spans="1:8" s="7" customFormat="1" ht="28.5" customHeight="1" x14ac:dyDescent="0.2">
      <c r="A124" s="90">
        <v>119</v>
      </c>
      <c r="B124" s="82" t="s">
        <v>100</v>
      </c>
      <c r="C124" s="83" t="s">
        <v>115</v>
      </c>
      <c r="D124" s="2" t="s">
        <v>293</v>
      </c>
      <c r="E124" s="3">
        <v>42486</v>
      </c>
      <c r="F124" s="11" t="s">
        <v>310</v>
      </c>
      <c r="G124" s="10">
        <v>2651.64</v>
      </c>
      <c r="H124" s="6" t="s">
        <v>14</v>
      </c>
    </row>
    <row r="125" spans="1:8" s="7" customFormat="1" ht="14.25" customHeight="1" x14ac:dyDescent="0.2">
      <c r="A125" s="90">
        <v>120</v>
      </c>
      <c r="B125" s="82" t="s">
        <v>100</v>
      </c>
      <c r="C125" s="83" t="s">
        <v>115</v>
      </c>
      <c r="D125" s="9" t="s">
        <v>294</v>
      </c>
      <c r="E125" s="3">
        <v>42486</v>
      </c>
      <c r="F125" s="11" t="s">
        <v>311</v>
      </c>
      <c r="G125" s="10">
        <v>0</v>
      </c>
      <c r="H125" s="6" t="s">
        <v>18</v>
      </c>
    </row>
    <row r="126" spans="1:8" s="7" customFormat="1" ht="14.25" customHeight="1" x14ac:dyDescent="0.2">
      <c r="A126" s="90">
        <v>121</v>
      </c>
      <c r="B126" s="82" t="s">
        <v>100</v>
      </c>
      <c r="C126" s="83" t="s">
        <v>115</v>
      </c>
      <c r="D126" s="2" t="s">
        <v>153</v>
      </c>
      <c r="E126" s="3">
        <v>42486</v>
      </c>
      <c r="F126" s="11" t="s">
        <v>312</v>
      </c>
      <c r="G126" s="10">
        <v>1064</v>
      </c>
      <c r="H126" s="6" t="s">
        <v>15</v>
      </c>
    </row>
    <row r="127" spans="1:8" s="7" customFormat="1" ht="14.25" customHeight="1" x14ac:dyDescent="0.2">
      <c r="A127" s="90">
        <v>122</v>
      </c>
      <c r="B127" s="82" t="s">
        <v>100</v>
      </c>
      <c r="C127" s="83" t="s">
        <v>115</v>
      </c>
      <c r="D127" s="9" t="s">
        <v>295</v>
      </c>
      <c r="E127" s="3">
        <v>42486</v>
      </c>
      <c r="F127" s="11" t="s">
        <v>313</v>
      </c>
      <c r="G127" s="10">
        <v>85000</v>
      </c>
      <c r="H127" s="6" t="s">
        <v>8</v>
      </c>
    </row>
    <row r="128" spans="1:8" s="7" customFormat="1" ht="14.25" customHeight="1" x14ac:dyDescent="0.2">
      <c r="A128" s="90">
        <v>123</v>
      </c>
      <c r="B128" s="82" t="s">
        <v>100</v>
      </c>
      <c r="C128" s="83" t="s">
        <v>115</v>
      </c>
      <c r="D128" s="9" t="s">
        <v>296</v>
      </c>
      <c r="E128" s="3">
        <v>42486</v>
      </c>
      <c r="F128" s="11" t="s">
        <v>314</v>
      </c>
      <c r="G128" s="10">
        <v>0</v>
      </c>
      <c r="H128" s="6" t="s">
        <v>7</v>
      </c>
    </row>
    <row r="129" spans="1:8" s="7" customFormat="1" ht="14.25" customHeight="1" x14ac:dyDescent="0.2">
      <c r="A129" s="90">
        <v>124</v>
      </c>
      <c r="B129" s="82" t="s">
        <v>100</v>
      </c>
      <c r="C129" s="83" t="s">
        <v>115</v>
      </c>
      <c r="D129" s="9" t="s">
        <v>297</v>
      </c>
      <c r="E129" s="3">
        <v>42486</v>
      </c>
      <c r="F129" s="11" t="s">
        <v>315</v>
      </c>
      <c r="G129" s="10">
        <v>0</v>
      </c>
      <c r="H129" s="6" t="s">
        <v>10</v>
      </c>
    </row>
    <row r="130" spans="1:8" s="7" customFormat="1" ht="14.25" customHeight="1" x14ac:dyDescent="0.2">
      <c r="A130" s="90">
        <v>125</v>
      </c>
      <c r="B130" s="82" t="s">
        <v>100</v>
      </c>
      <c r="C130" s="83" t="s">
        <v>115</v>
      </c>
      <c r="D130" s="9" t="s">
        <v>329</v>
      </c>
      <c r="E130" s="3">
        <v>42521</v>
      </c>
      <c r="F130" s="11" t="s">
        <v>351</v>
      </c>
      <c r="G130" s="10">
        <v>361.79</v>
      </c>
      <c r="H130" s="6" t="s">
        <v>11</v>
      </c>
    </row>
    <row r="131" spans="1:8" s="7" customFormat="1" ht="14.25" customHeight="1" x14ac:dyDescent="0.2">
      <c r="A131" s="90">
        <v>126</v>
      </c>
      <c r="B131" s="82" t="s">
        <v>100</v>
      </c>
      <c r="C131" s="83" t="s">
        <v>115</v>
      </c>
      <c r="D131" s="9" t="s">
        <v>330</v>
      </c>
      <c r="E131" s="3">
        <v>42521</v>
      </c>
      <c r="F131" s="11" t="s">
        <v>352</v>
      </c>
      <c r="G131" s="10">
        <v>0</v>
      </c>
      <c r="H131" s="6" t="s">
        <v>11</v>
      </c>
    </row>
    <row r="132" spans="1:8" s="7" customFormat="1" ht="14.25" customHeight="1" x14ac:dyDescent="0.2">
      <c r="A132" s="90">
        <v>127</v>
      </c>
      <c r="B132" s="82" t="s">
        <v>100</v>
      </c>
      <c r="C132" s="83" t="s">
        <v>115</v>
      </c>
      <c r="D132" s="9" t="s">
        <v>13</v>
      </c>
      <c r="E132" s="3">
        <v>42479</v>
      </c>
      <c r="F132" s="11" t="s">
        <v>282</v>
      </c>
      <c r="G132" s="10">
        <v>38300</v>
      </c>
      <c r="H132" s="6" t="s">
        <v>7</v>
      </c>
    </row>
    <row r="133" spans="1:8" s="7" customFormat="1" ht="14.25" customHeight="1" x14ac:dyDescent="0.2">
      <c r="A133" s="90">
        <v>128</v>
      </c>
      <c r="B133" s="82" t="s">
        <v>100</v>
      </c>
      <c r="C133" s="83" t="s">
        <v>115</v>
      </c>
      <c r="D133" s="2" t="s">
        <v>130</v>
      </c>
      <c r="E133" s="3">
        <v>42479</v>
      </c>
      <c r="F133" s="11" t="s">
        <v>283</v>
      </c>
      <c r="G133" s="10">
        <v>0</v>
      </c>
      <c r="H133" s="6" t="s">
        <v>7</v>
      </c>
    </row>
    <row r="134" spans="1:8" s="7" customFormat="1" ht="14.25" customHeight="1" x14ac:dyDescent="0.2">
      <c r="A134" s="90">
        <v>129</v>
      </c>
      <c r="B134" s="82" t="s">
        <v>100</v>
      </c>
      <c r="C134" s="83" t="s">
        <v>115</v>
      </c>
      <c r="D134" s="9" t="s">
        <v>331</v>
      </c>
      <c r="E134" s="3">
        <v>42521</v>
      </c>
      <c r="F134" s="11" t="s">
        <v>353</v>
      </c>
      <c r="G134" s="10">
        <v>129771.72</v>
      </c>
      <c r="H134" s="6" t="s">
        <v>14</v>
      </c>
    </row>
    <row r="135" spans="1:8" s="7" customFormat="1" ht="14.25" customHeight="1" x14ac:dyDescent="0.2">
      <c r="A135" s="90">
        <v>130</v>
      </c>
      <c r="B135" s="82" t="s">
        <v>100</v>
      </c>
      <c r="C135" s="83" t="s">
        <v>115</v>
      </c>
      <c r="D135" s="2" t="s">
        <v>298</v>
      </c>
      <c r="E135" s="3">
        <v>42486</v>
      </c>
      <c r="F135" s="11" t="s">
        <v>316</v>
      </c>
      <c r="G135" s="10">
        <v>115400</v>
      </c>
      <c r="H135" s="6" t="s">
        <v>107</v>
      </c>
    </row>
    <row r="136" spans="1:8" s="7" customFormat="1" ht="14.25" customHeight="1" x14ac:dyDescent="0.2">
      <c r="A136" s="90">
        <v>131</v>
      </c>
      <c r="B136" s="82" t="s">
        <v>100</v>
      </c>
      <c r="C136" s="83" t="s">
        <v>115</v>
      </c>
      <c r="D136" s="9" t="s">
        <v>284</v>
      </c>
      <c r="E136" s="3">
        <v>42479</v>
      </c>
      <c r="F136" s="11" t="s">
        <v>299</v>
      </c>
      <c r="G136" s="10">
        <v>2325</v>
      </c>
      <c r="H136" s="6" t="s">
        <v>10</v>
      </c>
    </row>
    <row r="137" spans="1:8" s="7" customFormat="1" ht="14.25" customHeight="1" x14ac:dyDescent="0.2">
      <c r="A137" s="90">
        <v>132</v>
      </c>
      <c r="B137" s="82" t="s">
        <v>100</v>
      </c>
      <c r="C137" s="83" t="s">
        <v>115</v>
      </c>
      <c r="D137" s="2" t="s">
        <v>287</v>
      </c>
      <c r="E137" s="3">
        <v>42479</v>
      </c>
      <c r="F137" s="11" t="s">
        <v>285</v>
      </c>
      <c r="G137" s="10">
        <v>0</v>
      </c>
      <c r="H137" s="6" t="s">
        <v>8</v>
      </c>
    </row>
    <row r="138" spans="1:8" s="7" customFormat="1" ht="14.25" customHeight="1" x14ac:dyDescent="0.2">
      <c r="A138" s="90">
        <v>133</v>
      </c>
      <c r="B138" s="82" t="s">
        <v>100</v>
      </c>
      <c r="C138" s="83" t="s">
        <v>115</v>
      </c>
      <c r="D138" s="9" t="s">
        <v>291</v>
      </c>
      <c r="E138" s="3">
        <v>42521</v>
      </c>
      <c r="F138" s="11" t="s">
        <v>354</v>
      </c>
      <c r="G138" s="10">
        <v>0</v>
      </c>
      <c r="H138" s="6" t="s">
        <v>15</v>
      </c>
    </row>
    <row r="139" spans="1:8" s="7" customFormat="1" ht="14.25" customHeight="1" x14ac:dyDescent="0.2">
      <c r="A139" s="90">
        <v>134</v>
      </c>
      <c r="B139" s="82" t="s">
        <v>100</v>
      </c>
      <c r="C139" s="83" t="s">
        <v>115</v>
      </c>
      <c r="D139" s="9" t="s">
        <v>319</v>
      </c>
      <c r="E139" s="3">
        <v>42493</v>
      </c>
      <c r="F139" s="11" t="s">
        <v>317</v>
      </c>
      <c r="G139" s="10">
        <v>67922.720000000001</v>
      </c>
      <c r="H139" s="6" t="s">
        <v>16</v>
      </c>
    </row>
    <row r="140" spans="1:8" s="7" customFormat="1" ht="14.25" customHeight="1" x14ac:dyDescent="0.2">
      <c r="A140" s="90">
        <v>135</v>
      </c>
      <c r="B140" s="82" t="s">
        <v>100</v>
      </c>
      <c r="C140" s="83" t="s">
        <v>115</v>
      </c>
      <c r="D140" s="9" t="s">
        <v>98</v>
      </c>
      <c r="E140" s="3">
        <v>42521</v>
      </c>
      <c r="F140" s="11" t="s">
        <v>355</v>
      </c>
      <c r="G140" s="10">
        <v>0</v>
      </c>
      <c r="H140" s="6" t="s">
        <v>18</v>
      </c>
    </row>
    <row r="141" spans="1:8" s="7" customFormat="1" ht="14.25" customHeight="1" x14ac:dyDescent="0.2">
      <c r="A141" s="90">
        <v>136</v>
      </c>
      <c r="B141" s="82" t="s">
        <v>100</v>
      </c>
      <c r="C141" s="83" t="s">
        <v>115</v>
      </c>
      <c r="D141" s="9" t="s">
        <v>103</v>
      </c>
      <c r="E141" s="3">
        <v>42507</v>
      </c>
      <c r="F141" s="11" t="s">
        <v>321</v>
      </c>
      <c r="G141" s="10">
        <v>0</v>
      </c>
      <c r="H141" s="6" t="s">
        <v>18</v>
      </c>
    </row>
    <row r="142" spans="1:8" s="7" customFormat="1" ht="14.25" customHeight="1" x14ac:dyDescent="0.2">
      <c r="A142" s="90">
        <v>137</v>
      </c>
      <c r="B142" s="82" t="s">
        <v>100</v>
      </c>
      <c r="C142" s="83" t="s">
        <v>115</v>
      </c>
      <c r="D142" s="9" t="s">
        <v>103</v>
      </c>
      <c r="E142" s="3">
        <v>42521</v>
      </c>
      <c r="F142" s="11" t="s">
        <v>356</v>
      </c>
      <c r="G142" s="10">
        <v>0</v>
      </c>
      <c r="H142" s="6" t="s">
        <v>18</v>
      </c>
    </row>
    <row r="143" spans="1:8" s="7" customFormat="1" ht="14.25" customHeight="1" x14ac:dyDescent="0.2">
      <c r="A143" s="90">
        <v>138</v>
      </c>
      <c r="B143" s="82" t="s">
        <v>100</v>
      </c>
      <c r="C143" s="83" t="s">
        <v>115</v>
      </c>
      <c r="D143" s="9" t="s">
        <v>103</v>
      </c>
      <c r="E143" s="3">
        <v>42521</v>
      </c>
      <c r="F143" s="11" t="s">
        <v>357</v>
      </c>
      <c r="G143" s="10">
        <v>0</v>
      </c>
      <c r="H143" s="6" t="s">
        <v>18</v>
      </c>
    </row>
    <row r="144" spans="1:8" s="7" customFormat="1" ht="14.25" customHeight="1" x14ac:dyDescent="0.2">
      <c r="A144" s="90">
        <v>139</v>
      </c>
      <c r="B144" s="82" t="s">
        <v>100</v>
      </c>
      <c r="C144" s="83" t="s">
        <v>115</v>
      </c>
      <c r="D144" s="9" t="s">
        <v>332</v>
      </c>
      <c r="E144" s="3">
        <v>42521</v>
      </c>
      <c r="F144" s="11" t="s">
        <v>358</v>
      </c>
      <c r="G144" s="10">
        <v>0</v>
      </c>
      <c r="H144" s="6" t="s">
        <v>11</v>
      </c>
    </row>
    <row r="145" spans="1:8" s="7" customFormat="1" ht="14.25" customHeight="1" x14ac:dyDescent="0.2">
      <c r="A145" s="90">
        <v>140</v>
      </c>
      <c r="B145" s="82" t="s">
        <v>100</v>
      </c>
      <c r="C145" s="83" t="s">
        <v>115</v>
      </c>
      <c r="D145" s="9" t="s">
        <v>333</v>
      </c>
      <c r="E145" s="3">
        <v>42521</v>
      </c>
      <c r="F145" s="11" t="s">
        <v>359</v>
      </c>
      <c r="G145" s="10">
        <v>5134.9399999999996</v>
      </c>
      <c r="H145" s="6" t="s">
        <v>17</v>
      </c>
    </row>
    <row r="146" spans="1:8" s="7" customFormat="1" ht="14.25" customHeight="1" x14ac:dyDescent="0.2">
      <c r="A146" s="90">
        <v>141</v>
      </c>
      <c r="B146" s="82" t="s">
        <v>100</v>
      </c>
      <c r="C146" s="83" t="s">
        <v>115</v>
      </c>
      <c r="D146" s="9" t="s">
        <v>334</v>
      </c>
      <c r="E146" s="3">
        <v>42521</v>
      </c>
      <c r="F146" s="11" t="s">
        <v>360</v>
      </c>
      <c r="G146" s="10">
        <v>0</v>
      </c>
      <c r="H146" s="6" t="s">
        <v>7</v>
      </c>
    </row>
    <row r="147" spans="1:8" s="7" customFormat="1" ht="14.25" customHeight="1" x14ac:dyDescent="0.2">
      <c r="A147" s="90">
        <v>142</v>
      </c>
      <c r="B147" s="82" t="s">
        <v>100</v>
      </c>
      <c r="C147" s="83" t="s">
        <v>115</v>
      </c>
      <c r="D147" s="9" t="s">
        <v>289</v>
      </c>
      <c r="E147" s="3">
        <v>42521</v>
      </c>
      <c r="F147" s="11" t="s">
        <v>361</v>
      </c>
      <c r="G147" s="10">
        <v>0</v>
      </c>
      <c r="H147" s="6" t="s">
        <v>7</v>
      </c>
    </row>
    <row r="148" spans="1:8" s="7" customFormat="1" ht="14.25" customHeight="1" x14ac:dyDescent="0.2">
      <c r="A148" s="90">
        <v>143</v>
      </c>
      <c r="B148" s="82" t="s">
        <v>100</v>
      </c>
      <c r="C148" s="83" t="s">
        <v>115</v>
      </c>
      <c r="D148" s="9" t="s">
        <v>335</v>
      </c>
      <c r="E148" s="3">
        <v>42521</v>
      </c>
      <c r="F148" s="11" t="s">
        <v>362</v>
      </c>
      <c r="G148" s="10">
        <v>0</v>
      </c>
      <c r="H148" s="6" t="s">
        <v>7</v>
      </c>
    </row>
    <row r="149" spans="1:8" s="7" customFormat="1" ht="14.25" customHeight="1" x14ac:dyDescent="0.2">
      <c r="A149" s="90">
        <v>144</v>
      </c>
      <c r="B149" s="82" t="s">
        <v>100</v>
      </c>
      <c r="C149" s="83" t="s">
        <v>115</v>
      </c>
      <c r="D149" s="9" t="s">
        <v>336</v>
      </c>
      <c r="E149" s="3">
        <v>42521</v>
      </c>
      <c r="F149" s="11" t="s">
        <v>363</v>
      </c>
      <c r="G149" s="10">
        <v>2359.9699999999998</v>
      </c>
      <c r="H149" s="6" t="s">
        <v>7</v>
      </c>
    </row>
    <row r="150" spans="1:8" s="7" customFormat="1" ht="14.25" customHeight="1" x14ac:dyDescent="0.2">
      <c r="A150" s="90">
        <v>145</v>
      </c>
      <c r="B150" s="82" t="s">
        <v>100</v>
      </c>
      <c r="C150" s="83" t="s">
        <v>115</v>
      </c>
      <c r="D150" s="9" t="s">
        <v>337</v>
      </c>
      <c r="E150" s="3">
        <v>42521</v>
      </c>
      <c r="F150" s="11" t="s">
        <v>364</v>
      </c>
      <c r="G150" s="10">
        <v>0</v>
      </c>
      <c r="H150" s="6" t="s">
        <v>14</v>
      </c>
    </row>
    <row r="151" spans="1:8" s="7" customFormat="1" ht="14.25" customHeight="1" x14ac:dyDescent="0.2">
      <c r="A151" s="90">
        <v>146</v>
      </c>
      <c r="B151" s="82" t="s">
        <v>100</v>
      </c>
      <c r="C151" s="83" t="s">
        <v>115</v>
      </c>
      <c r="D151" s="9" t="s">
        <v>338</v>
      </c>
      <c r="E151" s="3">
        <v>42521</v>
      </c>
      <c r="F151" s="11" t="s">
        <v>365</v>
      </c>
      <c r="G151" s="10">
        <v>0</v>
      </c>
      <c r="H151" s="6" t="s">
        <v>14</v>
      </c>
    </row>
    <row r="152" spans="1:8" s="7" customFormat="1" ht="14.25" customHeight="1" x14ac:dyDescent="0.2">
      <c r="A152" s="90">
        <v>147</v>
      </c>
      <c r="B152" s="82" t="s">
        <v>100</v>
      </c>
      <c r="C152" s="83" t="s">
        <v>115</v>
      </c>
      <c r="D152" s="9" t="s">
        <v>339</v>
      </c>
      <c r="E152" s="3">
        <v>42521</v>
      </c>
      <c r="F152" s="11" t="s">
        <v>366</v>
      </c>
      <c r="G152" s="10">
        <v>0</v>
      </c>
      <c r="H152" s="6" t="s">
        <v>14</v>
      </c>
    </row>
    <row r="153" spans="1:8" s="7" customFormat="1" ht="14.25" customHeight="1" x14ac:dyDescent="0.2">
      <c r="A153" s="90">
        <v>148</v>
      </c>
      <c r="B153" s="82" t="s">
        <v>100</v>
      </c>
      <c r="C153" s="83" t="s">
        <v>115</v>
      </c>
      <c r="D153" s="2" t="s">
        <v>226</v>
      </c>
      <c r="E153" s="3">
        <v>42521</v>
      </c>
      <c r="F153" s="11" t="s">
        <v>367</v>
      </c>
      <c r="G153" s="10">
        <v>0</v>
      </c>
      <c r="H153" s="6" t="s">
        <v>14</v>
      </c>
    </row>
    <row r="154" spans="1:8" s="7" customFormat="1" ht="14.25" customHeight="1" x14ac:dyDescent="0.2">
      <c r="A154" s="90">
        <v>149</v>
      </c>
      <c r="B154" s="82" t="s">
        <v>100</v>
      </c>
      <c r="C154" s="83" t="s">
        <v>115</v>
      </c>
      <c r="D154" s="9" t="s">
        <v>340</v>
      </c>
      <c r="E154" s="3">
        <v>42521</v>
      </c>
      <c r="F154" s="11" t="s">
        <v>368</v>
      </c>
      <c r="G154" s="10">
        <v>0</v>
      </c>
      <c r="H154" s="6" t="s">
        <v>14</v>
      </c>
    </row>
    <row r="155" spans="1:8" s="7" customFormat="1" ht="14.25" customHeight="1" x14ac:dyDescent="0.2">
      <c r="A155" s="90">
        <v>150</v>
      </c>
      <c r="B155" s="82" t="s">
        <v>100</v>
      </c>
      <c r="C155" s="83" t="s">
        <v>115</v>
      </c>
      <c r="D155" s="9" t="s">
        <v>341</v>
      </c>
      <c r="E155" s="3">
        <v>42521</v>
      </c>
      <c r="F155" s="11" t="s">
        <v>369</v>
      </c>
      <c r="G155" s="10">
        <v>200</v>
      </c>
      <c r="H155" s="6" t="s">
        <v>7</v>
      </c>
    </row>
    <row r="156" spans="1:8" s="7" customFormat="1" ht="14.25" customHeight="1" x14ac:dyDescent="0.2">
      <c r="A156" s="90">
        <v>151</v>
      </c>
      <c r="B156" s="82" t="s">
        <v>100</v>
      </c>
      <c r="C156" s="83" t="s">
        <v>115</v>
      </c>
      <c r="D156" s="2" t="s">
        <v>320</v>
      </c>
      <c r="E156" s="3">
        <v>42493</v>
      </c>
      <c r="F156" s="11" t="s">
        <v>318</v>
      </c>
      <c r="G156" s="10">
        <v>0</v>
      </c>
      <c r="H156" s="6" t="s">
        <v>7</v>
      </c>
    </row>
    <row r="157" spans="1:8" s="7" customFormat="1" ht="14.25" customHeight="1" x14ac:dyDescent="0.2">
      <c r="A157" s="90">
        <v>152</v>
      </c>
      <c r="B157" s="82" t="s">
        <v>100</v>
      </c>
      <c r="C157" s="83" t="s">
        <v>115</v>
      </c>
      <c r="D157" s="9" t="s">
        <v>331</v>
      </c>
      <c r="E157" s="3">
        <v>42521</v>
      </c>
      <c r="F157" s="11" t="s">
        <v>370</v>
      </c>
      <c r="G157" s="10">
        <v>68000</v>
      </c>
      <c r="H157" s="6" t="s">
        <v>14</v>
      </c>
    </row>
    <row r="158" spans="1:8" s="7" customFormat="1" ht="14.25" customHeight="1" x14ac:dyDescent="0.2">
      <c r="A158" s="90">
        <v>153</v>
      </c>
      <c r="B158" s="82" t="s">
        <v>100</v>
      </c>
      <c r="C158" s="83" t="s">
        <v>115</v>
      </c>
      <c r="D158" s="9" t="s">
        <v>323</v>
      </c>
      <c r="E158" s="3">
        <v>42507</v>
      </c>
      <c r="F158" s="11" t="s">
        <v>322</v>
      </c>
      <c r="G158" s="10">
        <v>450</v>
      </c>
      <c r="H158" s="6" t="s">
        <v>11</v>
      </c>
    </row>
    <row r="159" spans="1:8" s="7" customFormat="1" ht="14.25" customHeight="1" x14ac:dyDescent="0.2">
      <c r="A159" s="90">
        <v>154</v>
      </c>
      <c r="B159" s="82" t="s">
        <v>100</v>
      </c>
      <c r="C159" s="83" t="s">
        <v>115</v>
      </c>
      <c r="D159" s="9" t="s">
        <v>342</v>
      </c>
      <c r="E159" s="3">
        <v>42521</v>
      </c>
      <c r="F159" s="11" t="s">
        <v>371</v>
      </c>
      <c r="G159" s="10">
        <v>0</v>
      </c>
      <c r="H159" s="6" t="s">
        <v>7</v>
      </c>
    </row>
    <row r="160" spans="1:8" s="7" customFormat="1" ht="14.25" customHeight="1" x14ac:dyDescent="0.2">
      <c r="A160" s="90">
        <v>155</v>
      </c>
      <c r="B160" s="82" t="s">
        <v>100</v>
      </c>
      <c r="C160" s="83" t="s">
        <v>115</v>
      </c>
      <c r="D160" s="9" t="s">
        <v>343</v>
      </c>
      <c r="E160" s="3">
        <v>42521</v>
      </c>
      <c r="F160" s="11" t="s">
        <v>372</v>
      </c>
      <c r="G160" s="10">
        <v>0</v>
      </c>
      <c r="H160" s="6" t="s">
        <v>7</v>
      </c>
    </row>
    <row r="161" spans="1:8" s="7" customFormat="1" ht="14.25" customHeight="1" x14ac:dyDescent="0.2">
      <c r="A161" s="90">
        <v>156</v>
      </c>
      <c r="B161" s="82" t="s">
        <v>100</v>
      </c>
      <c r="C161" s="83" t="s">
        <v>115</v>
      </c>
      <c r="D161" s="9" t="s">
        <v>90</v>
      </c>
      <c r="E161" s="3">
        <v>42507</v>
      </c>
      <c r="F161" s="11" t="s">
        <v>324</v>
      </c>
      <c r="G161" s="10">
        <v>3500</v>
      </c>
      <c r="H161" s="6" t="s">
        <v>11</v>
      </c>
    </row>
    <row r="162" spans="1:8" s="7" customFormat="1" ht="14.25" customHeight="1" x14ac:dyDescent="0.2">
      <c r="A162" s="90">
        <v>157</v>
      </c>
      <c r="B162" s="82" t="s">
        <v>100</v>
      </c>
      <c r="C162" s="83" t="s">
        <v>115</v>
      </c>
      <c r="D162" s="9" t="s">
        <v>344</v>
      </c>
      <c r="E162" s="3">
        <v>42521</v>
      </c>
      <c r="F162" s="11" t="s">
        <v>373</v>
      </c>
      <c r="G162" s="10">
        <v>0</v>
      </c>
      <c r="H162" s="6" t="s">
        <v>14</v>
      </c>
    </row>
    <row r="163" spans="1:8" s="7" customFormat="1" ht="14.25" customHeight="1" x14ac:dyDescent="0.2">
      <c r="A163" s="90">
        <v>158</v>
      </c>
      <c r="B163" s="82" t="s">
        <v>100</v>
      </c>
      <c r="C163" s="83" t="s">
        <v>115</v>
      </c>
      <c r="D163" s="9" t="s">
        <v>339</v>
      </c>
      <c r="E163" s="3">
        <v>42521</v>
      </c>
      <c r="F163" s="11" t="s">
        <v>374</v>
      </c>
      <c r="G163" s="10">
        <v>0</v>
      </c>
      <c r="H163" s="6" t="s">
        <v>14</v>
      </c>
    </row>
    <row r="164" spans="1:8" s="7" customFormat="1" ht="14.25" customHeight="1" x14ac:dyDescent="0.2">
      <c r="A164" s="90">
        <v>159</v>
      </c>
      <c r="B164" s="82" t="s">
        <v>100</v>
      </c>
      <c r="C164" s="83" t="s">
        <v>115</v>
      </c>
      <c r="D164" s="2" t="s">
        <v>226</v>
      </c>
      <c r="E164" s="3">
        <v>42521</v>
      </c>
      <c r="F164" s="11" t="s">
        <v>375</v>
      </c>
      <c r="G164" s="10">
        <v>0</v>
      </c>
      <c r="H164" s="6" t="s">
        <v>14</v>
      </c>
    </row>
    <row r="165" spans="1:8" s="7" customFormat="1" ht="14.25" customHeight="1" x14ac:dyDescent="0.2">
      <c r="A165" s="90">
        <v>160</v>
      </c>
      <c r="B165" s="82" t="s">
        <v>100</v>
      </c>
      <c r="C165" s="83" t="s">
        <v>115</v>
      </c>
      <c r="D165" s="9" t="s">
        <v>13</v>
      </c>
      <c r="E165" s="3">
        <v>42507</v>
      </c>
      <c r="F165" s="11" t="s">
        <v>325</v>
      </c>
      <c r="G165" s="10">
        <v>53.16</v>
      </c>
      <c r="H165" s="6" t="s">
        <v>7</v>
      </c>
    </row>
    <row r="166" spans="1:8" s="7" customFormat="1" ht="14.25" customHeight="1" x14ac:dyDescent="0.2">
      <c r="A166" s="90">
        <v>161</v>
      </c>
      <c r="B166" s="82" t="s">
        <v>100</v>
      </c>
      <c r="C166" s="83" t="s">
        <v>115</v>
      </c>
      <c r="D166" s="9" t="s">
        <v>175</v>
      </c>
      <c r="E166" s="3">
        <v>42507</v>
      </c>
      <c r="F166" s="11" t="s">
        <v>326</v>
      </c>
      <c r="G166" s="10">
        <v>2.64</v>
      </c>
      <c r="H166" s="6" t="s">
        <v>7</v>
      </c>
    </row>
    <row r="167" spans="1:8" s="7" customFormat="1" ht="14.25" customHeight="1" x14ac:dyDescent="0.2">
      <c r="A167" s="90">
        <v>162</v>
      </c>
      <c r="B167" s="82" t="s">
        <v>100</v>
      </c>
      <c r="C167" s="83" t="s">
        <v>115</v>
      </c>
      <c r="D167" s="9" t="s">
        <v>239</v>
      </c>
      <c r="E167" s="3">
        <v>42521</v>
      </c>
      <c r="F167" s="11" t="s">
        <v>376</v>
      </c>
      <c r="G167" s="10">
        <v>5550</v>
      </c>
      <c r="H167" s="6" t="s">
        <v>14</v>
      </c>
    </row>
    <row r="168" spans="1:8" s="7" customFormat="1" ht="14.25" customHeight="1" x14ac:dyDescent="0.2">
      <c r="A168" s="90">
        <v>163</v>
      </c>
      <c r="B168" s="82" t="s">
        <v>100</v>
      </c>
      <c r="C168" s="83" t="s">
        <v>115</v>
      </c>
      <c r="D168" s="9" t="s">
        <v>345</v>
      </c>
      <c r="E168" s="3">
        <v>42521</v>
      </c>
      <c r="F168" s="11" t="s">
        <v>377</v>
      </c>
      <c r="G168" s="10">
        <v>0</v>
      </c>
      <c r="H168" s="6" t="s">
        <v>10</v>
      </c>
    </row>
    <row r="169" spans="1:8" s="7" customFormat="1" ht="14.25" customHeight="1" x14ac:dyDescent="0.2">
      <c r="A169" s="90">
        <v>164</v>
      </c>
      <c r="B169" s="82" t="s">
        <v>100</v>
      </c>
      <c r="C169" s="83" t="s">
        <v>115</v>
      </c>
      <c r="D169" s="9" t="s">
        <v>99</v>
      </c>
      <c r="E169" s="3">
        <v>42542</v>
      </c>
      <c r="F169" s="11" t="s">
        <v>386</v>
      </c>
      <c r="G169" s="10">
        <v>0</v>
      </c>
      <c r="H169" s="6" t="s">
        <v>7</v>
      </c>
    </row>
    <row r="170" spans="1:8" s="7" customFormat="1" ht="14.25" customHeight="1" x14ac:dyDescent="0.2">
      <c r="A170" s="90">
        <v>165</v>
      </c>
      <c r="B170" s="82" t="s">
        <v>100</v>
      </c>
      <c r="C170" s="83" t="s">
        <v>115</v>
      </c>
      <c r="D170" s="9" t="s">
        <v>345</v>
      </c>
      <c r="E170" s="3">
        <v>42521</v>
      </c>
      <c r="F170" s="11" t="s">
        <v>378</v>
      </c>
      <c r="G170" s="10">
        <v>0</v>
      </c>
      <c r="H170" s="6" t="s">
        <v>10</v>
      </c>
    </row>
    <row r="171" spans="1:8" s="7" customFormat="1" ht="14.25" customHeight="1" x14ac:dyDescent="0.2">
      <c r="A171" s="90">
        <v>166</v>
      </c>
      <c r="B171" s="82" t="s">
        <v>100</v>
      </c>
      <c r="C171" s="83" t="s">
        <v>115</v>
      </c>
      <c r="D171" s="9" t="s">
        <v>346</v>
      </c>
      <c r="E171" s="3">
        <v>42521</v>
      </c>
      <c r="F171" s="11" t="s">
        <v>379</v>
      </c>
      <c r="G171" s="10">
        <v>0</v>
      </c>
      <c r="H171" s="6" t="s">
        <v>10</v>
      </c>
    </row>
    <row r="172" spans="1:8" s="7" customFormat="1" ht="14.25" customHeight="1" x14ac:dyDescent="0.2">
      <c r="A172" s="90">
        <v>167</v>
      </c>
      <c r="B172" s="82" t="s">
        <v>100</v>
      </c>
      <c r="C172" s="83" t="s">
        <v>115</v>
      </c>
      <c r="D172" s="9" t="s">
        <v>267</v>
      </c>
      <c r="E172" s="3">
        <v>42521</v>
      </c>
      <c r="F172" s="11" t="s">
        <v>380</v>
      </c>
      <c r="G172" s="10">
        <v>1721</v>
      </c>
      <c r="H172" s="6" t="s">
        <v>15</v>
      </c>
    </row>
    <row r="173" spans="1:8" s="7" customFormat="1" ht="14.25" customHeight="1" x14ac:dyDescent="0.2">
      <c r="A173" s="90">
        <v>168</v>
      </c>
      <c r="B173" s="82" t="s">
        <v>100</v>
      </c>
      <c r="C173" s="83" t="s">
        <v>115</v>
      </c>
      <c r="D173" s="9" t="s">
        <v>347</v>
      </c>
      <c r="E173" s="3">
        <v>42521</v>
      </c>
      <c r="F173" s="11" t="s">
        <v>381</v>
      </c>
      <c r="G173" s="10">
        <v>0</v>
      </c>
      <c r="H173" s="6" t="s">
        <v>7</v>
      </c>
    </row>
    <row r="174" spans="1:8" s="7" customFormat="1" ht="14.25" customHeight="1" x14ac:dyDescent="0.2">
      <c r="A174" s="90">
        <v>169</v>
      </c>
      <c r="B174" s="82" t="s">
        <v>100</v>
      </c>
      <c r="C174" s="83" t="s">
        <v>115</v>
      </c>
      <c r="D174" s="2" t="s">
        <v>328</v>
      </c>
      <c r="E174" s="3">
        <v>42507</v>
      </c>
      <c r="F174" s="11" t="s">
        <v>327</v>
      </c>
      <c r="G174" s="10">
        <v>0</v>
      </c>
      <c r="H174" s="6" t="s">
        <v>8</v>
      </c>
    </row>
    <row r="175" spans="1:8" s="7" customFormat="1" ht="14.25" customHeight="1" x14ac:dyDescent="0.2">
      <c r="A175" s="90">
        <v>170</v>
      </c>
      <c r="B175" s="82" t="s">
        <v>100</v>
      </c>
      <c r="C175" s="83" t="s">
        <v>115</v>
      </c>
      <c r="D175" s="9" t="s">
        <v>348</v>
      </c>
      <c r="E175" s="3">
        <v>42521</v>
      </c>
      <c r="F175" s="11" t="s">
        <v>382</v>
      </c>
      <c r="G175" s="10">
        <v>0</v>
      </c>
      <c r="H175" s="6" t="s">
        <v>8</v>
      </c>
    </row>
    <row r="176" spans="1:8" s="7" customFormat="1" ht="14.25" customHeight="1" x14ac:dyDescent="0.2">
      <c r="A176" s="90">
        <v>171</v>
      </c>
      <c r="B176" s="82" t="s">
        <v>100</v>
      </c>
      <c r="C176" s="83" t="s">
        <v>115</v>
      </c>
      <c r="D176" s="9" t="s">
        <v>348</v>
      </c>
      <c r="E176" s="3">
        <v>42521</v>
      </c>
      <c r="F176" s="11" t="s">
        <v>383</v>
      </c>
      <c r="G176" s="10">
        <v>0</v>
      </c>
      <c r="H176" s="6" t="s">
        <v>8</v>
      </c>
    </row>
    <row r="177" spans="1:8" s="7" customFormat="1" ht="14.25" customHeight="1" x14ac:dyDescent="0.2">
      <c r="A177" s="90">
        <v>172</v>
      </c>
      <c r="B177" s="82" t="s">
        <v>100</v>
      </c>
      <c r="C177" s="83" t="s">
        <v>115</v>
      </c>
      <c r="D177" s="9" t="s">
        <v>348</v>
      </c>
      <c r="E177" s="3">
        <v>42521</v>
      </c>
      <c r="F177" s="11" t="s">
        <v>384</v>
      </c>
      <c r="G177" s="10">
        <v>0</v>
      </c>
      <c r="H177" s="6" t="s">
        <v>8</v>
      </c>
    </row>
    <row r="178" spans="1:8" s="7" customFormat="1" ht="28.5" customHeight="1" x14ac:dyDescent="0.2">
      <c r="A178" s="90">
        <v>173</v>
      </c>
      <c r="B178" s="82" t="s">
        <v>100</v>
      </c>
      <c r="C178" s="83" t="s">
        <v>115</v>
      </c>
      <c r="D178" s="109" t="s">
        <v>349</v>
      </c>
      <c r="E178" s="3">
        <v>42521</v>
      </c>
      <c r="F178" s="11" t="s">
        <v>385</v>
      </c>
      <c r="G178" s="10">
        <v>102057.13</v>
      </c>
      <c r="H178" s="6" t="s">
        <v>8</v>
      </c>
    </row>
    <row r="179" spans="1:8" s="7" customFormat="1" ht="14.25" customHeight="1" x14ac:dyDescent="0.2">
      <c r="A179" s="90">
        <v>174</v>
      </c>
      <c r="B179" s="82" t="s">
        <v>100</v>
      </c>
      <c r="C179" s="83" t="s">
        <v>115</v>
      </c>
      <c r="D179" s="9" t="s">
        <v>388</v>
      </c>
      <c r="E179" s="3">
        <v>42542</v>
      </c>
      <c r="F179" s="11" t="s">
        <v>387</v>
      </c>
      <c r="G179" s="10">
        <v>0</v>
      </c>
      <c r="H179" s="6" t="s">
        <v>18</v>
      </c>
    </row>
    <row r="180" spans="1:8" s="7" customFormat="1" ht="14.25" customHeight="1" x14ac:dyDescent="0.2">
      <c r="A180" s="124">
        <v>175</v>
      </c>
      <c r="B180" s="125" t="s">
        <v>100</v>
      </c>
      <c r="C180" s="126" t="s">
        <v>115</v>
      </c>
      <c r="D180" s="127" t="s">
        <v>350</v>
      </c>
      <c r="E180" s="128">
        <v>42521</v>
      </c>
      <c r="F180" s="129"/>
      <c r="G180" s="130"/>
      <c r="H180" s="131" t="s">
        <v>10</v>
      </c>
    </row>
    <row r="181" spans="1:8" s="7" customFormat="1" ht="14.25" customHeight="1" x14ac:dyDescent="0.2">
      <c r="A181" s="90">
        <v>176</v>
      </c>
      <c r="B181" s="82" t="s">
        <v>100</v>
      </c>
      <c r="C181" s="83" t="s">
        <v>115</v>
      </c>
      <c r="D181" s="9" t="s">
        <v>284</v>
      </c>
      <c r="E181" s="3">
        <v>42528</v>
      </c>
      <c r="F181" s="11" t="s">
        <v>389</v>
      </c>
      <c r="G181" s="10">
        <v>470</v>
      </c>
      <c r="H181" s="6" t="s">
        <v>10</v>
      </c>
    </row>
    <row r="182" spans="1:8" s="7" customFormat="1" ht="14.25" customHeight="1" x14ac:dyDescent="0.2">
      <c r="A182" s="90">
        <v>177</v>
      </c>
      <c r="B182" s="82" t="s">
        <v>100</v>
      </c>
      <c r="C182" s="83" t="s">
        <v>115</v>
      </c>
      <c r="D182" s="9" t="s">
        <v>106</v>
      </c>
      <c r="E182" s="3">
        <v>42542</v>
      </c>
      <c r="F182" s="11" t="s">
        <v>398</v>
      </c>
      <c r="G182" s="10">
        <v>0</v>
      </c>
      <c r="H182" s="6" t="s">
        <v>101</v>
      </c>
    </row>
    <row r="183" spans="1:8" s="7" customFormat="1" ht="14.25" customHeight="1" x14ac:dyDescent="0.2">
      <c r="A183" s="90">
        <v>178</v>
      </c>
      <c r="B183" s="82" t="s">
        <v>100</v>
      </c>
      <c r="C183" s="83" t="s">
        <v>115</v>
      </c>
      <c r="D183" s="9" t="s">
        <v>422</v>
      </c>
      <c r="E183" s="3">
        <v>42542</v>
      </c>
      <c r="F183" s="11" t="s">
        <v>399</v>
      </c>
      <c r="G183" s="10">
        <v>0</v>
      </c>
      <c r="H183" s="6" t="s">
        <v>101</v>
      </c>
    </row>
    <row r="184" spans="1:8" s="7" customFormat="1" ht="14.25" customHeight="1" x14ac:dyDescent="0.2">
      <c r="A184" s="90">
        <v>179</v>
      </c>
      <c r="B184" s="82" t="s">
        <v>100</v>
      </c>
      <c r="C184" s="83" t="s">
        <v>115</v>
      </c>
      <c r="D184" s="9" t="s">
        <v>90</v>
      </c>
      <c r="E184" s="3">
        <v>42542</v>
      </c>
      <c r="F184" s="11" t="s">
        <v>400</v>
      </c>
      <c r="G184" s="10">
        <v>13248</v>
      </c>
      <c r="H184" s="6" t="s">
        <v>11</v>
      </c>
    </row>
    <row r="185" spans="1:8" s="7" customFormat="1" ht="14.25" customHeight="1" x14ac:dyDescent="0.2">
      <c r="A185" s="90">
        <v>180</v>
      </c>
      <c r="B185" s="82" t="s">
        <v>100</v>
      </c>
      <c r="C185" s="83" t="s">
        <v>115</v>
      </c>
      <c r="D185" s="9" t="s">
        <v>291</v>
      </c>
      <c r="E185" s="3">
        <v>42542</v>
      </c>
      <c r="F185" s="11" t="s">
        <v>401</v>
      </c>
      <c r="G185" s="10">
        <v>0</v>
      </c>
      <c r="H185" s="6" t="s">
        <v>8</v>
      </c>
    </row>
    <row r="186" spans="1:8" s="7" customFormat="1" ht="14.25" customHeight="1" x14ac:dyDescent="0.2">
      <c r="A186" s="90">
        <v>181</v>
      </c>
      <c r="B186" s="82" t="s">
        <v>100</v>
      </c>
      <c r="C186" s="83" t="s">
        <v>115</v>
      </c>
      <c r="D186" s="9" t="s">
        <v>106</v>
      </c>
      <c r="E186" s="3">
        <v>42542</v>
      </c>
      <c r="F186" s="11" t="s">
        <v>402</v>
      </c>
      <c r="G186" s="10">
        <v>0</v>
      </c>
      <c r="H186" s="6" t="s">
        <v>101</v>
      </c>
    </row>
    <row r="187" spans="1:8" s="7" customFormat="1" ht="14.25" customHeight="1" x14ac:dyDescent="0.2">
      <c r="A187" s="90">
        <v>182</v>
      </c>
      <c r="B187" s="82" t="s">
        <v>100</v>
      </c>
      <c r="C187" s="83" t="s">
        <v>115</v>
      </c>
      <c r="D187" s="9" t="s">
        <v>99</v>
      </c>
      <c r="E187" s="3">
        <v>42528</v>
      </c>
      <c r="F187" s="11" t="s">
        <v>390</v>
      </c>
      <c r="G187" s="10">
        <v>0</v>
      </c>
      <c r="H187" s="6" t="s">
        <v>7</v>
      </c>
    </row>
    <row r="188" spans="1:8" s="7" customFormat="1" ht="14.25" customHeight="1" x14ac:dyDescent="0.2">
      <c r="A188" s="90">
        <v>183</v>
      </c>
      <c r="B188" s="82" t="s">
        <v>100</v>
      </c>
      <c r="C188" s="83" t="s">
        <v>115</v>
      </c>
      <c r="D188" s="2" t="s">
        <v>426</v>
      </c>
      <c r="E188" s="3">
        <v>42542</v>
      </c>
      <c r="F188" s="11" t="s">
        <v>403</v>
      </c>
      <c r="G188" s="10">
        <v>0</v>
      </c>
      <c r="H188" s="6" t="s">
        <v>15</v>
      </c>
    </row>
    <row r="189" spans="1:8" s="7" customFormat="1" ht="14.25" customHeight="1" x14ac:dyDescent="0.2">
      <c r="A189" s="90">
        <v>184</v>
      </c>
      <c r="B189" s="82" t="s">
        <v>100</v>
      </c>
      <c r="C189" s="83" t="s">
        <v>115</v>
      </c>
      <c r="D189" s="9" t="s">
        <v>99</v>
      </c>
      <c r="E189" s="3">
        <v>42542</v>
      </c>
      <c r="F189" s="11" t="s">
        <v>404</v>
      </c>
      <c r="G189" s="10">
        <v>0</v>
      </c>
      <c r="H189" s="6" t="s">
        <v>7</v>
      </c>
    </row>
    <row r="190" spans="1:8" s="7" customFormat="1" ht="14.25" customHeight="1" x14ac:dyDescent="0.2">
      <c r="A190" s="90">
        <v>185</v>
      </c>
      <c r="B190" s="82" t="s">
        <v>100</v>
      </c>
      <c r="C190" s="83" t="s">
        <v>115</v>
      </c>
      <c r="D190" s="9" t="s">
        <v>423</v>
      </c>
      <c r="E190" s="3">
        <v>42542</v>
      </c>
      <c r="F190" s="11" t="s">
        <v>405</v>
      </c>
      <c r="G190" s="10">
        <v>0</v>
      </c>
      <c r="H190" s="6" t="s">
        <v>7</v>
      </c>
    </row>
    <row r="191" spans="1:8" s="7" customFormat="1" ht="14.25" customHeight="1" x14ac:dyDescent="0.2">
      <c r="A191" s="90">
        <v>186</v>
      </c>
      <c r="B191" s="82" t="s">
        <v>100</v>
      </c>
      <c r="C191" s="83" t="s">
        <v>115</v>
      </c>
      <c r="D191" s="9" t="s">
        <v>96</v>
      </c>
      <c r="E191" s="3">
        <v>42542</v>
      </c>
      <c r="F191" s="11" t="s">
        <v>406</v>
      </c>
      <c r="G191" s="10">
        <v>0</v>
      </c>
      <c r="H191" s="6" t="s">
        <v>18</v>
      </c>
    </row>
    <row r="192" spans="1:8" s="7" customFormat="1" ht="14.25" customHeight="1" x14ac:dyDescent="0.2">
      <c r="A192" s="90">
        <v>187</v>
      </c>
      <c r="B192" s="82" t="s">
        <v>100</v>
      </c>
      <c r="C192" s="83" t="s">
        <v>115</v>
      </c>
      <c r="D192" s="9" t="s">
        <v>99</v>
      </c>
      <c r="E192" s="3">
        <v>42528</v>
      </c>
      <c r="F192" s="11" t="s">
        <v>391</v>
      </c>
      <c r="G192" s="10">
        <v>0</v>
      </c>
      <c r="H192" s="6" t="s">
        <v>7</v>
      </c>
    </row>
    <row r="193" spans="1:8" s="7" customFormat="1" ht="14.25" customHeight="1" x14ac:dyDescent="0.2">
      <c r="A193" s="90">
        <v>188</v>
      </c>
      <c r="B193" s="82" t="s">
        <v>100</v>
      </c>
      <c r="C193" s="83" t="s">
        <v>115</v>
      </c>
      <c r="D193" s="9" t="s">
        <v>424</v>
      </c>
      <c r="E193" s="3">
        <v>42542</v>
      </c>
      <c r="F193" s="11" t="s">
        <v>407</v>
      </c>
      <c r="G193" s="10">
        <v>0</v>
      </c>
      <c r="H193" s="6" t="s">
        <v>16</v>
      </c>
    </row>
    <row r="194" spans="1:8" s="7" customFormat="1" ht="14.25" customHeight="1" x14ac:dyDescent="0.2">
      <c r="A194" s="90">
        <v>189</v>
      </c>
      <c r="B194" s="82" t="s">
        <v>100</v>
      </c>
      <c r="C194" s="83" t="s">
        <v>115</v>
      </c>
      <c r="D194" s="9" t="s">
        <v>425</v>
      </c>
      <c r="E194" s="3">
        <v>42542</v>
      </c>
      <c r="F194" s="11" t="s">
        <v>408</v>
      </c>
      <c r="G194" s="10">
        <v>0</v>
      </c>
      <c r="H194" s="6" t="s">
        <v>16</v>
      </c>
    </row>
    <row r="195" spans="1:8" s="7" customFormat="1" ht="14.25" customHeight="1" x14ac:dyDescent="0.2">
      <c r="A195" s="90">
        <v>190</v>
      </c>
      <c r="B195" s="82" t="s">
        <v>100</v>
      </c>
      <c r="C195" s="83" t="s">
        <v>115</v>
      </c>
      <c r="D195" s="2" t="s">
        <v>427</v>
      </c>
      <c r="E195" s="3">
        <v>42542</v>
      </c>
      <c r="F195" s="11" t="s">
        <v>409</v>
      </c>
      <c r="G195" s="10">
        <v>0</v>
      </c>
      <c r="H195" s="6" t="s">
        <v>14</v>
      </c>
    </row>
    <row r="196" spans="1:8" s="7" customFormat="1" ht="14.25" customHeight="1" x14ac:dyDescent="0.2">
      <c r="A196" s="90">
        <v>191</v>
      </c>
      <c r="B196" s="82" t="s">
        <v>100</v>
      </c>
      <c r="C196" s="83" t="s">
        <v>115</v>
      </c>
      <c r="D196" s="2" t="s">
        <v>226</v>
      </c>
      <c r="E196" s="3">
        <v>42542</v>
      </c>
      <c r="F196" s="11" t="s">
        <v>410</v>
      </c>
      <c r="G196" s="10">
        <v>0</v>
      </c>
      <c r="H196" s="6" t="s">
        <v>14</v>
      </c>
    </row>
    <row r="197" spans="1:8" s="7" customFormat="1" ht="14.25" customHeight="1" x14ac:dyDescent="0.2">
      <c r="A197" s="90">
        <v>192</v>
      </c>
      <c r="B197" s="82" t="s">
        <v>100</v>
      </c>
      <c r="C197" s="83" t="s">
        <v>115</v>
      </c>
      <c r="D197" s="9" t="s">
        <v>397</v>
      </c>
      <c r="E197" s="3">
        <v>42528</v>
      </c>
      <c r="F197" s="11" t="s">
        <v>392</v>
      </c>
      <c r="G197" s="10">
        <v>887</v>
      </c>
      <c r="H197" s="6" t="s">
        <v>11</v>
      </c>
    </row>
    <row r="198" spans="1:8" s="7" customFormat="1" ht="14.25" customHeight="1" x14ac:dyDescent="0.2">
      <c r="A198" s="90">
        <v>193</v>
      </c>
      <c r="B198" s="82" t="s">
        <v>100</v>
      </c>
      <c r="C198" s="83" t="s">
        <v>115</v>
      </c>
      <c r="D198" s="9" t="s">
        <v>428</v>
      </c>
      <c r="E198" s="3">
        <v>42542</v>
      </c>
      <c r="F198" s="11" t="s">
        <v>411</v>
      </c>
      <c r="G198" s="10">
        <v>0</v>
      </c>
      <c r="H198" s="6" t="s">
        <v>7</v>
      </c>
    </row>
    <row r="199" spans="1:8" s="7" customFormat="1" ht="14.25" customHeight="1" x14ac:dyDescent="0.2">
      <c r="A199" s="90">
        <v>194</v>
      </c>
      <c r="B199" s="82" t="s">
        <v>100</v>
      </c>
      <c r="C199" s="83" t="s">
        <v>115</v>
      </c>
      <c r="D199" s="9" t="s">
        <v>429</v>
      </c>
      <c r="E199" s="3">
        <v>42542</v>
      </c>
      <c r="F199" s="11" t="s">
        <v>412</v>
      </c>
      <c r="G199" s="10">
        <v>1000</v>
      </c>
      <c r="H199" s="6" t="s">
        <v>11</v>
      </c>
    </row>
    <row r="200" spans="1:8" s="7" customFormat="1" ht="14.25" customHeight="1" x14ac:dyDescent="0.2">
      <c r="A200" s="90">
        <v>195</v>
      </c>
      <c r="B200" s="82" t="s">
        <v>100</v>
      </c>
      <c r="C200" s="83" t="s">
        <v>115</v>
      </c>
      <c r="D200" s="9" t="s">
        <v>105</v>
      </c>
      <c r="E200" s="3">
        <v>42528</v>
      </c>
      <c r="F200" s="11" t="s">
        <v>393</v>
      </c>
      <c r="G200" s="10">
        <v>3.5</v>
      </c>
      <c r="H200" s="6" t="s">
        <v>101</v>
      </c>
    </row>
    <row r="201" spans="1:8" s="7" customFormat="1" ht="14.25" customHeight="1" x14ac:dyDescent="0.2">
      <c r="A201" s="90">
        <v>196</v>
      </c>
      <c r="B201" s="82" t="s">
        <v>100</v>
      </c>
      <c r="C201" s="83" t="s">
        <v>115</v>
      </c>
      <c r="D201" s="9" t="s">
        <v>13</v>
      </c>
      <c r="E201" s="3">
        <v>42528</v>
      </c>
      <c r="F201" s="11" t="s">
        <v>394</v>
      </c>
      <c r="G201" s="10">
        <v>4162.7700000000004</v>
      </c>
      <c r="H201" s="6" t="s">
        <v>7</v>
      </c>
    </row>
    <row r="202" spans="1:8" s="7" customFormat="1" ht="14.25" customHeight="1" x14ac:dyDescent="0.2">
      <c r="A202" s="90">
        <v>197</v>
      </c>
      <c r="B202" s="82" t="s">
        <v>100</v>
      </c>
      <c r="C202" s="83" t="s">
        <v>115</v>
      </c>
      <c r="D202" s="2" t="s">
        <v>328</v>
      </c>
      <c r="E202" s="3">
        <v>42528</v>
      </c>
      <c r="F202" s="11" t="s">
        <v>395</v>
      </c>
      <c r="G202" s="10">
        <v>0</v>
      </c>
      <c r="H202" s="6" t="s">
        <v>8</v>
      </c>
    </row>
    <row r="203" spans="1:8" s="7" customFormat="1" ht="14.25" customHeight="1" x14ac:dyDescent="0.2">
      <c r="A203" s="90">
        <v>198</v>
      </c>
      <c r="B203" s="82" t="s">
        <v>100</v>
      </c>
      <c r="C203" s="83" t="s">
        <v>115</v>
      </c>
      <c r="D203" s="2" t="s">
        <v>328</v>
      </c>
      <c r="E203" s="3">
        <v>42528</v>
      </c>
      <c r="F203" s="11" t="s">
        <v>396</v>
      </c>
      <c r="G203" s="10">
        <v>0</v>
      </c>
      <c r="H203" s="6" t="s">
        <v>8</v>
      </c>
    </row>
    <row r="204" spans="1:8" s="7" customFormat="1" ht="14.25" customHeight="1" x14ac:dyDescent="0.2">
      <c r="A204" s="90">
        <v>199</v>
      </c>
      <c r="B204" s="82" t="s">
        <v>100</v>
      </c>
      <c r="C204" s="83" t="s">
        <v>115</v>
      </c>
      <c r="D204" s="9" t="s">
        <v>430</v>
      </c>
      <c r="E204" s="3">
        <v>42542</v>
      </c>
      <c r="F204" s="11" t="s">
        <v>413</v>
      </c>
      <c r="G204" s="10">
        <v>0</v>
      </c>
      <c r="H204" s="6" t="s">
        <v>8</v>
      </c>
    </row>
    <row r="205" spans="1:8" s="7" customFormat="1" ht="14.25" customHeight="1" x14ac:dyDescent="0.2">
      <c r="A205" s="90">
        <v>200</v>
      </c>
      <c r="B205" s="82" t="s">
        <v>100</v>
      </c>
      <c r="C205" s="83" t="s">
        <v>115</v>
      </c>
      <c r="D205" s="9" t="s">
        <v>450</v>
      </c>
      <c r="E205" s="3">
        <v>42570</v>
      </c>
      <c r="F205" s="11" t="s">
        <v>451</v>
      </c>
      <c r="G205" s="10">
        <v>114</v>
      </c>
      <c r="H205" s="6" t="s">
        <v>10</v>
      </c>
    </row>
    <row r="206" spans="1:8" s="7" customFormat="1" ht="14.25" customHeight="1" x14ac:dyDescent="0.2">
      <c r="A206" s="90">
        <v>201</v>
      </c>
      <c r="B206" s="82" t="s">
        <v>100</v>
      </c>
      <c r="C206" s="83" t="s">
        <v>115</v>
      </c>
      <c r="D206" s="9" t="s">
        <v>431</v>
      </c>
      <c r="E206" s="3">
        <v>42542</v>
      </c>
      <c r="F206" s="11" t="s">
        <v>414</v>
      </c>
      <c r="G206" s="10">
        <v>0</v>
      </c>
      <c r="H206" s="6" t="s">
        <v>7</v>
      </c>
    </row>
    <row r="207" spans="1:8" s="7" customFormat="1" ht="14.25" customHeight="1" x14ac:dyDescent="0.2">
      <c r="A207" s="90">
        <v>202</v>
      </c>
      <c r="B207" s="82" t="s">
        <v>100</v>
      </c>
      <c r="C207" s="83" t="s">
        <v>115</v>
      </c>
      <c r="D207" s="9" t="s">
        <v>99</v>
      </c>
      <c r="E207" s="3">
        <v>42542</v>
      </c>
      <c r="F207" s="11" t="s">
        <v>415</v>
      </c>
      <c r="G207" s="10">
        <v>0</v>
      </c>
      <c r="H207" s="6" t="s">
        <v>7</v>
      </c>
    </row>
    <row r="208" spans="1:8" s="7" customFormat="1" ht="14.25" customHeight="1" x14ac:dyDescent="0.2">
      <c r="A208" s="90">
        <v>203</v>
      </c>
      <c r="B208" s="82" t="s">
        <v>100</v>
      </c>
      <c r="C208" s="83" t="s">
        <v>115</v>
      </c>
      <c r="D208" s="9" t="s">
        <v>432</v>
      </c>
      <c r="E208" s="3">
        <v>42542</v>
      </c>
      <c r="F208" s="11" t="s">
        <v>416</v>
      </c>
      <c r="G208" s="10">
        <v>0</v>
      </c>
      <c r="H208" s="6" t="s">
        <v>8</v>
      </c>
    </row>
    <row r="209" spans="1:8" s="7" customFormat="1" ht="14.25" customHeight="1" x14ac:dyDescent="0.2">
      <c r="A209" s="90">
        <v>204</v>
      </c>
      <c r="B209" s="82" t="s">
        <v>100</v>
      </c>
      <c r="C209" s="83" t="s">
        <v>115</v>
      </c>
      <c r="D209" s="9" t="s">
        <v>433</v>
      </c>
      <c r="E209" s="3">
        <v>42542</v>
      </c>
      <c r="F209" s="11" t="s">
        <v>417</v>
      </c>
      <c r="G209" s="10">
        <v>0</v>
      </c>
      <c r="H209" s="6" t="s">
        <v>10</v>
      </c>
    </row>
    <row r="210" spans="1:8" s="7" customFormat="1" ht="14.25" customHeight="1" x14ac:dyDescent="0.2">
      <c r="A210" s="90">
        <v>205</v>
      </c>
      <c r="B210" s="82" t="s">
        <v>100</v>
      </c>
      <c r="C210" s="83" t="s">
        <v>115</v>
      </c>
      <c r="D210" s="9" t="s">
        <v>434</v>
      </c>
      <c r="E210" s="3">
        <v>42542</v>
      </c>
      <c r="F210" s="11" t="s">
        <v>418</v>
      </c>
      <c r="G210" s="10">
        <v>0</v>
      </c>
      <c r="H210" s="6" t="s">
        <v>15</v>
      </c>
    </row>
    <row r="211" spans="1:8" s="7" customFormat="1" ht="14.25" customHeight="1" x14ac:dyDescent="0.2">
      <c r="A211" s="90">
        <v>206</v>
      </c>
      <c r="B211" s="82" t="s">
        <v>100</v>
      </c>
      <c r="C211" s="83" t="s">
        <v>115</v>
      </c>
      <c r="D211" s="2" t="s">
        <v>435</v>
      </c>
      <c r="E211" s="3">
        <v>42542</v>
      </c>
      <c r="F211" s="11" t="s">
        <v>419</v>
      </c>
      <c r="G211" s="10">
        <v>0</v>
      </c>
      <c r="H211" s="6" t="s">
        <v>101</v>
      </c>
    </row>
    <row r="212" spans="1:8" s="7" customFormat="1" ht="14.25" customHeight="1" x14ac:dyDescent="0.2">
      <c r="A212" s="90">
        <v>207</v>
      </c>
      <c r="B212" s="82" t="s">
        <v>100</v>
      </c>
      <c r="C212" s="83" t="s">
        <v>115</v>
      </c>
      <c r="D212" s="9" t="s">
        <v>436</v>
      </c>
      <c r="E212" s="3">
        <v>42542</v>
      </c>
      <c r="F212" s="11" t="s">
        <v>420</v>
      </c>
      <c r="G212" s="10">
        <v>0</v>
      </c>
      <c r="H212" s="6" t="s">
        <v>8</v>
      </c>
    </row>
    <row r="213" spans="1:8" s="7" customFormat="1" ht="14.25" customHeight="1" x14ac:dyDescent="0.2">
      <c r="A213" s="90">
        <v>208</v>
      </c>
      <c r="B213" s="82" t="s">
        <v>100</v>
      </c>
      <c r="C213" s="83" t="s">
        <v>115</v>
      </c>
      <c r="D213" s="9" t="s">
        <v>436</v>
      </c>
      <c r="E213" s="3">
        <v>42542</v>
      </c>
      <c r="F213" s="11" t="s">
        <v>421</v>
      </c>
      <c r="G213" s="10">
        <v>0</v>
      </c>
      <c r="H213" s="6" t="s">
        <v>8</v>
      </c>
    </row>
    <row r="214" spans="1:8" s="7" customFormat="1" ht="14.25" customHeight="1" x14ac:dyDescent="0.2">
      <c r="A214" s="90">
        <v>209</v>
      </c>
      <c r="B214" s="82" t="s">
        <v>100</v>
      </c>
      <c r="C214" s="83" t="s">
        <v>115</v>
      </c>
      <c r="D214" s="9" t="s">
        <v>99</v>
      </c>
      <c r="E214" s="3">
        <v>42549</v>
      </c>
      <c r="F214" s="11" t="s">
        <v>439</v>
      </c>
      <c r="G214" s="10">
        <v>0</v>
      </c>
      <c r="H214" s="6" t="s">
        <v>7</v>
      </c>
    </row>
    <row r="215" spans="1:8" s="7" customFormat="1" ht="14.25" customHeight="1" x14ac:dyDescent="0.2">
      <c r="A215" s="90">
        <v>210</v>
      </c>
      <c r="B215" s="82" t="s">
        <v>100</v>
      </c>
      <c r="C215" s="83" t="s">
        <v>115</v>
      </c>
      <c r="D215" s="9" t="s">
        <v>89</v>
      </c>
      <c r="E215" s="3">
        <v>42549</v>
      </c>
      <c r="F215" s="11" t="s">
        <v>440</v>
      </c>
      <c r="G215" s="10">
        <v>397.71</v>
      </c>
      <c r="H215" s="6" t="s">
        <v>16</v>
      </c>
    </row>
    <row r="216" spans="1:8" s="7" customFormat="1" ht="14.25" customHeight="1" x14ac:dyDescent="0.2">
      <c r="A216" s="117">
        <v>211</v>
      </c>
      <c r="B216" s="118" t="s">
        <v>100</v>
      </c>
      <c r="C216" s="119" t="s">
        <v>115</v>
      </c>
      <c r="D216" s="132" t="s">
        <v>452</v>
      </c>
      <c r="E216" s="120"/>
      <c r="F216" s="121"/>
      <c r="G216" s="122"/>
      <c r="H216" s="123"/>
    </row>
    <row r="217" spans="1:8" s="7" customFormat="1" ht="14.25" customHeight="1" x14ac:dyDescent="0.2">
      <c r="A217" s="90">
        <v>212</v>
      </c>
      <c r="B217" s="82" t="s">
        <v>100</v>
      </c>
      <c r="C217" s="83" t="s">
        <v>115</v>
      </c>
      <c r="D217" s="2" t="s">
        <v>130</v>
      </c>
      <c r="E217" s="3">
        <v>42549</v>
      </c>
      <c r="F217" s="11" t="s">
        <v>441</v>
      </c>
      <c r="G217" s="10">
        <v>0</v>
      </c>
      <c r="H217" s="6" t="s">
        <v>7</v>
      </c>
    </row>
    <row r="218" spans="1:8" s="7" customFormat="1" ht="14.25" customHeight="1" x14ac:dyDescent="0.2">
      <c r="A218" s="90">
        <v>213</v>
      </c>
      <c r="B218" s="82" t="s">
        <v>100</v>
      </c>
      <c r="C218" s="83" t="s">
        <v>115</v>
      </c>
      <c r="D218" s="9" t="s">
        <v>437</v>
      </c>
      <c r="E218" s="3">
        <v>42549</v>
      </c>
      <c r="F218" s="11" t="s">
        <v>442</v>
      </c>
      <c r="G218" s="10">
        <v>15</v>
      </c>
      <c r="H218" s="6" t="s">
        <v>7</v>
      </c>
    </row>
    <row r="219" spans="1:8" s="7" customFormat="1" ht="14.25" customHeight="1" x14ac:dyDescent="0.2">
      <c r="A219" s="90">
        <v>214</v>
      </c>
      <c r="B219" s="82" t="s">
        <v>100</v>
      </c>
      <c r="C219" s="83" t="s">
        <v>115</v>
      </c>
      <c r="D219" s="9" t="s">
        <v>175</v>
      </c>
      <c r="E219" s="3">
        <v>42549</v>
      </c>
      <c r="F219" s="11" t="s">
        <v>443</v>
      </c>
      <c r="G219" s="10">
        <v>49.86</v>
      </c>
      <c r="H219" s="6" t="s">
        <v>7</v>
      </c>
    </row>
    <row r="220" spans="1:8" s="7" customFormat="1" ht="14.25" customHeight="1" x14ac:dyDescent="0.2">
      <c r="A220" s="117">
        <v>215</v>
      </c>
      <c r="B220" s="118" t="s">
        <v>100</v>
      </c>
      <c r="C220" s="119" t="s">
        <v>115</v>
      </c>
      <c r="D220" s="132" t="s">
        <v>452</v>
      </c>
      <c r="E220" s="120"/>
      <c r="F220" s="121"/>
      <c r="G220" s="122"/>
      <c r="H220" s="123"/>
    </row>
    <row r="221" spans="1:8" s="7" customFormat="1" ht="14.25" customHeight="1" x14ac:dyDescent="0.2">
      <c r="A221" s="117">
        <v>216</v>
      </c>
      <c r="B221" s="118" t="s">
        <v>100</v>
      </c>
      <c r="C221" s="119" t="s">
        <v>115</v>
      </c>
      <c r="D221" s="132" t="s">
        <v>452</v>
      </c>
      <c r="E221" s="120"/>
      <c r="F221" s="121"/>
      <c r="G221" s="122"/>
      <c r="H221" s="123"/>
    </row>
    <row r="222" spans="1:8" s="7" customFormat="1" ht="14.25" customHeight="1" x14ac:dyDescent="0.2">
      <c r="A222" s="90">
        <v>217</v>
      </c>
      <c r="B222" s="82" t="s">
        <v>100</v>
      </c>
      <c r="C222" s="83" t="s">
        <v>115</v>
      </c>
      <c r="D222" s="9" t="s">
        <v>103</v>
      </c>
      <c r="E222" s="3">
        <v>42549</v>
      </c>
      <c r="F222" s="11" t="s">
        <v>444</v>
      </c>
      <c r="G222" s="10">
        <v>0</v>
      </c>
      <c r="H222" s="6" t="s">
        <v>18</v>
      </c>
    </row>
    <row r="223" spans="1:8" s="7" customFormat="1" ht="14.25" customHeight="1" x14ac:dyDescent="0.2">
      <c r="A223" s="90">
        <v>218</v>
      </c>
      <c r="B223" s="82" t="s">
        <v>100</v>
      </c>
      <c r="C223" s="83" t="s">
        <v>115</v>
      </c>
      <c r="D223" s="9" t="s">
        <v>213</v>
      </c>
      <c r="E223" s="3">
        <v>42549</v>
      </c>
      <c r="F223" s="11" t="s">
        <v>445</v>
      </c>
      <c r="G223" s="10">
        <v>6.39</v>
      </c>
      <c r="H223" s="6" t="s">
        <v>8</v>
      </c>
    </row>
    <row r="224" spans="1:8" s="7" customFormat="1" ht="14.25" customHeight="1" x14ac:dyDescent="0.2">
      <c r="A224" s="90">
        <v>219</v>
      </c>
      <c r="B224" s="82" t="s">
        <v>100</v>
      </c>
      <c r="C224" s="83" t="s">
        <v>115</v>
      </c>
      <c r="D224" s="2" t="s">
        <v>328</v>
      </c>
      <c r="E224" s="3">
        <v>42549</v>
      </c>
      <c r="F224" s="11" t="s">
        <v>446</v>
      </c>
      <c r="G224" s="10">
        <v>0</v>
      </c>
      <c r="H224" s="6" t="s">
        <v>8</v>
      </c>
    </row>
    <row r="225" spans="1:8" s="7" customFormat="1" ht="14.25" customHeight="1" x14ac:dyDescent="0.2">
      <c r="A225" s="117">
        <v>220</v>
      </c>
      <c r="B225" s="118" t="s">
        <v>100</v>
      </c>
      <c r="C225" s="119" t="s">
        <v>115</v>
      </c>
      <c r="D225" s="132" t="s">
        <v>452</v>
      </c>
      <c r="E225" s="120"/>
      <c r="F225" s="121"/>
      <c r="G225" s="122"/>
      <c r="H225" s="123"/>
    </row>
    <row r="226" spans="1:8" s="7" customFormat="1" ht="14.25" customHeight="1" x14ac:dyDescent="0.2">
      <c r="A226" s="117">
        <v>221</v>
      </c>
      <c r="B226" s="118" t="s">
        <v>100</v>
      </c>
      <c r="C226" s="119" t="s">
        <v>115</v>
      </c>
      <c r="D226" s="132" t="s">
        <v>452</v>
      </c>
      <c r="E226" s="120"/>
      <c r="F226" s="121"/>
      <c r="G226" s="122"/>
      <c r="H226" s="123"/>
    </row>
    <row r="227" spans="1:8" s="7" customFormat="1" ht="14.25" customHeight="1" x14ac:dyDescent="0.2">
      <c r="A227" s="117">
        <v>222</v>
      </c>
      <c r="B227" s="118" t="s">
        <v>100</v>
      </c>
      <c r="C227" s="119" t="s">
        <v>115</v>
      </c>
      <c r="D227" s="132" t="s">
        <v>452</v>
      </c>
      <c r="E227" s="120"/>
      <c r="F227" s="121"/>
      <c r="G227" s="122"/>
      <c r="H227" s="123"/>
    </row>
    <row r="228" spans="1:8" s="7" customFormat="1" ht="14.25" customHeight="1" x14ac:dyDescent="0.2">
      <c r="A228" s="117">
        <v>223</v>
      </c>
      <c r="B228" s="118" t="s">
        <v>100</v>
      </c>
      <c r="C228" s="119" t="s">
        <v>115</v>
      </c>
      <c r="D228" s="132" t="s">
        <v>452</v>
      </c>
      <c r="E228" s="120"/>
      <c r="F228" s="121"/>
      <c r="G228" s="122"/>
      <c r="H228" s="123"/>
    </row>
    <row r="229" spans="1:8" s="7" customFormat="1" ht="14.25" customHeight="1" x14ac:dyDescent="0.2">
      <c r="A229" s="117">
        <v>224</v>
      </c>
      <c r="B229" s="118" t="s">
        <v>100</v>
      </c>
      <c r="C229" s="119" t="s">
        <v>115</v>
      </c>
      <c r="D229" s="132" t="s">
        <v>452</v>
      </c>
      <c r="E229" s="120"/>
      <c r="F229" s="121"/>
      <c r="G229" s="122"/>
      <c r="H229" s="123"/>
    </row>
    <row r="230" spans="1:8" s="7" customFormat="1" ht="14.25" customHeight="1" x14ac:dyDescent="0.2">
      <c r="A230" s="117">
        <v>225</v>
      </c>
      <c r="B230" s="118" t="s">
        <v>100</v>
      </c>
      <c r="C230" s="119" t="s">
        <v>115</v>
      </c>
      <c r="D230" s="132" t="s">
        <v>452</v>
      </c>
      <c r="E230" s="120"/>
      <c r="F230" s="121"/>
      <c r="G230" s="122"/>
      <c r="H230" s="123"/>
    </row>
    <row r="231" spans="1:8" s="7" customFormat="1" ht="14.25" customHeight="1" x14ac:dyDescent="0.2">
      <c r="A231" s="117">
        <v>226</v>
      </c>
      <c r="B231" s="118" t="s">
        <v>100</v>
      </c>
      <c r="C231" s="119" t="s">
        <v>115</v>
      </c>
      <c r="D231" s="132" t="s">
        <v>452</v>
      </c>
      <c r="E231" s="120"/>
      <c r="F231" s="121"/>
      <c r="G231" s="122"/>
      <c r="H231" s="123"/>
    </row>
    <row r="232" spans="1:8" s="7" customFormat="1" ht="14.25" customHeight="1" x14ac:dyDescent="0.2">
      <c r="A232" s="117">
        <v>227</v>
      </c>
      <c r="B232" s="118" t="s">
        <v>100</v>
      </c>
      <c r="C232" s="119" t="s">
        <v>115</v>
      </c>
      <c r="D232" s="132" t="s">
        <v>452</v>
      </c>
      <c r="E232" s="120"/>
      <c r="F232" s="121"/>
      <c r="G232" s="122"/>
      <c r="H232" s="123"/>
    </row>
    <row r="233" spans="1:8" s="7" customFormat="1" ht="14.25" customHeight="1" x14ac:dyDescent="0.2">
      <c r="A233" s="90">
        <v>228</v>
      </c>
      <c r="B233" s="82" t="s">
        <v>100</v>
      </c>
      <c r="C233" s="83" t="s">
        <v>115</v>
      </c>
      <c r="D233" s="9" t="s">
        <v>95</v>
      </c>
      <c r="E233" s="3">
        <v>42549</v>
      </c>
      <c r="F233" s="11" t="s">
        <v>438</v>
      </c>
      <c r="G233" s="10">
        <v>2151.81</v>
      </c>
      <c r="H233" s="6" t="s">
        <v>16</v>
      </c>
    </row>
    <row r="234" spans="1:8" s="7" customFormat="1" ht="14.25" customHeight="1" x14ac:dyDescent="0.2">
      <c r="A234" s="117">
        <v>229</v>
      </c>
      <c r="B234" s="118" t="s">
        <v>100</v>
      </c>
      <c r="C234" s="119" t="s">
        <v>115</v>
      </c>
      <c r="D234" s="132" t="s">
        <v>452</v>
      </c>
      <c r="E234" s="120"/>
      <c r="F234" s="121"/>
      <c r="G234" s="122"/>
      <c r="H234" s="123"/>
    </row>
    <row r="235" spans="1:8" s="7" customFormat="1" ht="14.25" customHeight="1" x14ac:dyDescent="0.2">
      <c r="A235" s="117">
        <v>230</v>
      </c>
      <c r="B235" s="118" t="s">
        <v>100</v>
      </c>
      <c r="C235" s="119" t="s">
        <v>115</v>
      </c>
      <c r="D235" s="132" t="s">
        <v>452</v>
      </c>
      <c r="E235" s="120"/>
      <c r="F235" s="121"/>
      <c r="G235" s="122"/>
      <c r="H235" s="123"/>
    </row>
    <row r="236" spans="1:8" s="7" customFormat="1" ht="14.25" customHeight="1" x14ac:dyDescent="0.2">
      <c r="A236" s="90">
        <v>231</v>
      </c>
      <c r="B236" s="82" t="s">
        <v>100</v>
      </c>
      <c r="C236" s="83" t="s">
        <v>115</v>
      </c>
      <c r="D236" s="2" t="s">
        <v>328</v>
      </c>
      <c r="E236" s="3">
        <v>42570</v>
      </c>
      <c r="F236" s="11" t="s">
        <v>453</v>
      </c>
      <c r="G236" s="10">
        <v>0</v>
      </c>
      <c r="H236" s="6" t="s">
        <v>8</v>
      </c>
    </row>
    <row r="237" spans="1:8" s="7" customFormat="1" ht="14.25" customHeight="1" x14ac:dyDescent="0.2">
      <c r="A237" s="90">
        <v>232</v>
      </c>
      <c r="B237" s="82" t="s">
        <v>100</v>
      </c>
      <c r="C237" s="83" t="s">
        <v>115</v>
      </c>
      <c r="D237" s="2" t="s">
        <v>328</v>
      </c>
      <c r="E237" s="3">
        <v>42570</v>
      </c>
      <c r="F237" s="11" t="s">
        <v>454</v>
      </c>
      <c r="G237" s="10">
        <v>0</v>
      </c>
      <c r="H237" s="6" t="s">
        <v>8</v>
      </c>
    </row>
    <row r="238" spans="1:8" s="7" customFormat="1" ht="14.25" customHeight="1" x14ac:dyDescent="0.2">
      <c r="A238" s="90">
        <v>233</v>
      </c>
      <c r="B238" s="82" t="s">
        <v>100</v>
      </c>
      <c r="C238" s="83" t="s">
        <v>115</v>
      </c>
      <c r="D238" s="9" t="s">
        <v>13</v>
      </c>
      <c r="E238" s="3">
        <v>42570</v>
      </c>
      <c r="F238" s="11" t="s">
        <v>455</v>
      </c>
      <c r="G238" s="10">
        <v>38430</v>
      </c>
      <c r="H238" s="6" t="s">
        <v>7</v>
      </c>
    </row>
    <row r="239" spans="1:8" s="7" customFormat="1" ht="14.25" customHeight="1" x14ac:dyDescent="0.2">
      <c r="A239" s="117">
        <v>234</v>
      </c>
      <c r="B239" s="118" t="s">
        <v>100</v>
      </c>
      <c r="C239" s="119" t="s">
        <v>115</v>
      </c>
      <c r="D239" s="132" t="s">
        <v>452</v>
      </c>
      <c r="E239" s="120"/>
      <c r="F239" s="121"/>
      <c r="G239" s="122"/>
      <c r="H239" s="123"/>
    </row>
    <row r="240" spans="1:8" s="7" customFormat="1" ht="14.25" customHeight="1" x14ac:dyDescent="0.2">
      <c r="A240" s="117">
        <v>235</v>
      </c>
      <c r="B240" s="118" t="s">
        <v>100</v>
      </c>
      <c r="C240" s="119" t="s">
        <v>115</v>
      </c>
      <c r="D240" s="132" t="s">
        <v>452</v>
      </c>
      <c r="E240" s="120"/>
      <c r="F240" s="121"/>
      <c r="G240" s="122"/>
      <c r="H240" s="123"/>
    </row>
    <row r="241" spans="1:8" s="7" customFormat="1" ht="14.25" customHeight="1" thickBot="1" x14ac:dyDescent="0.25">
      <c r="A241" s="90">
        <v>236</v>
      </c>
      <c r="B241" s="82" t="s">
        <v>100</v>
      </c>
      <c r="C241" s="83" t="s">
        <v>115</v>
      </c>
      <c r="D241" s="2" t="s">
        <v>456</v>
      </c>
      <c r="E241" s="3">
        <v>42570</v>
      </c>
      <c r="F241" s="11" t="s">
        <v>457</v>
      </c>
      <c r="G241" s="10">
        <v>0</v>
      </c>
      <c r="H241" s="6" t="s">
        <v>10</v>
      </c>
    </row>
    <row r="242" spans="1:8" ht="21.75" customHeight="1" thickBot="1" x14ac:dyDescent="0.3">
      <c r="A242" s="174" t="s">
        <v>182</v>
      </c>
      <c r="B242" s="175"/>
      <c r="C242" s="175"/>
      <c r="D242" s="175"/>
      <c r="E242" s="175"/>
      <c r="F242" s="176">
        <f>SUM(G6:G241)</f>
        <v>5709313.7799999993</v>
      </c>
      <c r="G242" s="176"/>
      <c r="H242" s="79" t="s">
        <v>19</v>
      </c>
    </row>
    <row r="243" spans="1:8" x14ac:dyDescent="0.25">
      <c r="H243" s="12"/>
    </row>
    <row r="244" spans="1:8" x14ac:dyDescent="0.25">
      <c r="G244" s="12"/>
    </row>
    <row r="245" spans="1:8" x14ac:dyDescent="0.25">
      <c r="F245" s="12"/>
      <c r="G245" s="12"/>
    </row>
    <row r="246" spans="1:8" x14ac:dyDescent="0.25">
      <c r="D246" s="12"/>
      <c r="F246" s="12"/>
      <c r="G246" s="12"/>
    </row>
    <row r="247" spans="1:8" x14ac:dyDescent="0.25">
      <c r="G247" s="12"/>
    </row>
    <row r="249" spans="1:8" x14ac:dyDescent="0.25">
      <c r="H249" s="12"/>
    </row>
    <row r="260" spans="7:7" x14ac:dyDescent="0.25">
      <c r="G260" s="12"/>
    </row>
  </sheetData>
  <mergeCells count="10">
    <mergeCell ref="A242:E242"/>
    <mergeCell ref="F242:G242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2016-08-17T05:56:29Z</cp:lastPrinted>
  <dcterms:created xsi:type="dcterms:W3CDTF">2013-04-10T13:34:02Z</dcterms:created>
  <dcterms:modified xsi:type="dcterms:W3CDTF">2016-08-17T06:05:48Z</dcterms:modified>
</cp:coreProperties>
</file>