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4"/>
  </bookViews>
  <sheets>
    <sheet name="Bilance PaV" sheetId="1" r:id="rId1"/>
    <sheet name="912 04" sheetId="2" r:id="rId2"/>
    <sheet name="912 07" sheetId="3" r:id="rId3"/>
    <sheet name="923 03" sheetId="4" r:id="rId4"/>
    <sheet name="923 14" sheetId="5" r:id="rId5"/>
  </sheets>
  <definedNames/>
  <calcPr fullCalcOnLoad="1"/>
</workbook>
</file>

<file path=xl/sharedStrings.xml><?xml version="1.0" encoding="utf-8"?>
<sst xmlns="http://schemas.openxmlformats.org/spreadsheetml/2006/main" count="351" uniqueCount="178">
  <si>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</si>
  <si>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</si>
  <si>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</si>
  <si>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</si>
  <si>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</si>
  <si>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</si>
  <si>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</si>
  <si>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</si>
  <si>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</si>
  <si>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</si>
  <si>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</si>
  <si>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</si>
  <si>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</si>
  <si>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</si>
  <si>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</si>
  <si>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</si>
  <si>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</si>
  <si>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</si>
  <si>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</si>
  <si>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</si>
  <si>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</si>
  <si>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</si>
  <si>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</si>
  <si>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</si>
  <si>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</si>
  <si>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</si>
  <si>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</si>
  <si>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</si>
  <si>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</si>
  <si>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</si>
  <si>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</si>
  <si>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</si>
  <si>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</si>
  <si>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</si>
  <si>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</si>
  <si>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</si>
  <si>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</si>
  <si>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</si>
  <si>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</si>
  <si>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</si>
  <si>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</si>
  <si>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</si>
  <si>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</si>
  <si>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</si>
  <si>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</si>
  <si>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</si>
  <si>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</si>
  <si>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</si>
  <si>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</si>
  <si>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</si>
  <si>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</si>
  <si>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</si>
  <si>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</si>
  <si>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</si>
  <si>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</si>
  <si>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</si>
  <si>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</si>
  <si>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</si>
  <si>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</si>
  <si>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</si>
  <si>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</si>
  <si>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</si>
  <si>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</si>
  <si>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</si>
  <si>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ZR-RO č. 299/16</t>
  </si>
  <si>
    <t>Změna rozpočtu - rozpočtové opatření č. 299/16</t>
  </si>
  <si>
    <t>Odbor investic a správy nemovitého majetku</t>
  </si>
  <si>
    <t>Kapitola 923 14 - Spolufinancování EU</t>
  </si>
  <si>
    <t>tis.Kč</t>
  </si>
  <si>
    <t>uk.</t>
  </si>
  <si>
    <t>č.a.</t>
  </si>
  <si>
    <t>§</t>
  </si>
  <si>
    <t>UZ</t>
  </si>
  <si>
    <t xml:space="preserve"> S P O L U F I N A N C O V Á N Í   E U</t>
  </si>
  <si>
    <t>SR 2016</t>
  </si>
  <si>
    <t>UR 2016</t>
  </si>
  <si>
    <t>UR I 2016</t>
  </si>
  <si>
    <t>SU</t>
  </si>
  <si>
    <t>x</t>
  </si>
  <si>
    <t>Běžné a kapitálové výdaje resortu celkem</t>
  </si>
  <si>
    <t>budovy, haly a stavby</t>
  </si>
  <si>
    <t>00000000</t>
  </si>
  <si>
    <t>110100000</t>
  </si>
  <si>
    <t>110117883</t>
  </si>
  <si>
    <t>110500000</t>
  </si>
  <si>
    <t>09620011908</t>
  </si>
  <si>
    <t xml:space="preserve">OP PS ČR-Sasko II - Zdraví nezná hranic </t>
  </si>
  <si>
    <t>příloha č. 1 k ZR-RO č. 299/16</t>
  </si>
  <si>
    <t>Odbor školství, mládeže, tělovýchovy a sportu</t>
  </si>
  <si>
    <t>Kapitola 912 04 - Účelové příspěvky PO</t>
  </si>
  <si>
    <t>tis. Kč</t>
  </si>
  <si>
    <t>Ú Č E L O V É  P Ř Í S P Ě V K Y  P O</t>
  </si>
  <si>
    <t>ZR-RO č. 130/16</t>
  </si>
  <si>
    <t>UR II 2016</t>
  </si>
  <si>
    <t>Jmenovité inv. a neinv. akce resortu</t>
  </si>
  <si>
    <t>DU</t>
  </si>
  <si>
    <t>0450001</t>
  </si>
  <si>
    <t>0000</t>
  </si>
  <si>
    <t>Stipendijní program pro žáky odborných škol</t>
  </si>
  <si>
    <t>neinvestiční příspěvky zřízeným příspěvkovým organizacím</t>
  </si>
  <si>
    <t>0450002</t>
  </si>
  <si>
    <t>Diagnostické nástroje pro školská poradenská zařízení</t>
  </si>
  <si>
    <t>0450003</t>
  </si>
  <si>
    <t>1437</t>
  </si>
  <si>
    <t>SOŠ a SOU, Česká Lípa, 28. října 2707, p.o. - Burza středních škol QUO VADIS 2016</t>
  </si>
  <si>
    <t>0450004</t>
  </si>
  <si>
    <t>1452</t>
  </si>
  <si>
    <t>OA, HŠ a SOŠ, Turnov, Zborovská 519, p.o. - 22. Burza středních škol 2016</t>
  </si>
  <si>
    <t>0450005</t>
  </si>
  <si>
    <t>Podpora aktivit příspěvkových organizací</t>
  </si>
  <si>
    <t>0450007</t>
  </si>
  <si>
    <t>1421</t>
  </si>
  <si>
    <t>SPŠSaE a VOŠ, Liberec, Masarykova 3 - výměna otvorových výplní a oprava fasády vč. termoizolačního nátěru</t>
  </si>
  <si>
    <t>0450008</t>
  </si>
  <si>
    <t>1411</t>
  </si>
  <si>
    <t>Gymnázium a SOŠ pedagogická, Liberec, Jeronýmova 27 - Výměna umělého trávníku víceúčelového hřiště a pořízení mantinelového systému</t>
  </si>
  <si>
    <t>0450009</t>
  </si>
  <si>
    <t>1420</t>
  </si>
  <si>
    <t>SPŠ stavební, Liberec, Sokolovské nám. 14 - úprava prostor šaten včetně pořízení vybavení</t>
  </si>
  <si>
    <t>0450010</t>
  </si>
  <si>
    <t>1418</t>
  </si>
  <si>
    <t>SPŠ, Česká Lípa, Havlíčkova 426 - Částečná oprava fasády hlavního objektu</t>
  </si>
  <si>
    <t>Odbor kultury, památkové péče a cestovního ruchu</t>
  </si>
  <si>
    <t>Kapitola 912 07 - Účelové příspěvky PO</t>
  </si>
  <si>
    <t>0750001  1702</t>
  </si>
  <si>
    <t>Sč. muzem Liberec - stěhování a ulož.sb.předmětů z Grabštejna</t>
  </si>
  <si>
    <t>3315</t>
  </si>
  <si>
    <t>neinvestiční příspěvek zřízeným PO</t>
  </si>
  <si>
    <t>0750002  1702</t>
  </si>
  <si>
    <t>Sč. muzem Liberec - ošetření zaplísněných obrazů</t>
  </si>
  <si>
    <t xml:space="preserve">0750003  </t>
  </si>
  <si>
    <t>1702</t>
  </si>
  <si>
    <t>Sč. muzem Liberec - projektová dokumentace</t>
  </si>
  <si>
    <t>investiční transfery zřízeným PO</t>
  </si>
  <si>
    <t>0750004  1702</t>
  </si>
  <si>
    <t>Sč. muzem Liberec - vitrina na Metelkův betlém</t>
  </si>
  <si>
    <t>0750005  1704</t>
  </si>
  <si>
    <t>Vlastivědné muzeum a galerie v České Lípě  - obnova sgrafit čp. 57</t>
  </si>
  <si>
    <t>0750006  1705</t>
  </si>
  <si>
    <t>Muzeum Českého ráje v Turnově - regionální pracoviště</t>
  </si>
  <si>
    <t>0750007  1703</t>
  </si>
  <si>
    <t>Oblastní galerie Liberec - akvizice sbírkových předmětů</t>
  </si>
  <si>
    <t xml:space="preserve">0750008  </t>
  </si>
  <si>
    <t>1705</t>
  </si>
  <si>
    <t>Muzeum Českého ráje v Turnově-Archeologický výzkum zahrad.domu v areálu jilemnického zámku</t>
  </si>
  <si>
    <t>0750009</t>
  </si>
  <si>
    <t>1704</t>
  </si>
  <si>
    <t>Vlastivědné muzeum a galerie v České Lípě-Zpracování movitých archeolog. nálezů z Chudého hrádku, Jablonečku a Zahrádek-Holan</t>
  </si>
  <si>
    <t>0750010</t>
  </si>
  <si>
    <t>Muzeum Českého ráje v Turnově</t>
  </si>
  <si>
    <t>912 04 - ÚČELOVÉ PŘÍSPĚVKY PO</t>
  </si>
  <si>
    <t>91204 - Ú Č E L O V É  P Ř Í S P Ě V K Y  P O</t>
  </si>
  <si>
    <t>ZR-RO č. 26,42,43,55,68/16</t>
  </si>
  <si>
    <t>ZR-RO č. 88,91/16</t>
  </si>
  <si>
    <t>ZR-RO č. 111/16</t>
  </si>
  <si>
    <t>RU č. 1/16, ZR č.144,154/16</t>
  </si>
  <si>
    <t>ZR 193,201,204/16/16</t>
  </si>
  <si>
    <t>RO č. 243/16</t>
  </si>
  <si>
    <t>investiční transfery zřízeným příspěvkovým organizacím</t>
  </si>
  <si>
    <t>0450029</t>
  </si>
  <si>
    <t>SOŠ a SOU, Česká Lípa, p.o. - projektová dokumentace - Centrum odbor. vzdělávání</t>
  </si>
  <si>
    <t>Příloha č.1 - tab.část k ZR-RO č.299/16</t>
  </si>
  <si>
    <t>Ekonomický odbor</t>
  </si>
  <si>
    <t>92303 - Spolufinancování EU</t>
  </si>
  <si>
    <t>92303</t>
  </si>
  <si>
    <t>ÚZ</t>
  </si>
  <si>
    <t>S P O L U F I N A N C O V Á N Í   E U</t>
  </si>
  <si>
    <t>UR 2016 I.</t>
  </si>
  <si>
    <t>UR 2016 II.</t>
  </si>
  <si>
    <t>0300010000</t>
  </si>
  <si>
    <t>Kofinancování ROP a TOP</t>
  </si>
  <si>
    <t xml:space="preserve">nespecifikované rezervy </t>
  </si>
  <si>
    <t>0300020000</t>
  </si>
  <si>
    <t>Kurzové rozdíly a transakční náklady projektů EU</t>
  </si>
  <si>
    <t>realizované kurzové ztráty</t>
  </si>
  <si>
    <t>služby peněžních ústavů</t>
  </si>
  <si>
    <t>0300030000</t>
  </si>
  <si>
    <t>Vratky z předfin. projektů EU resortu dopravy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</si>
</sst>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7"/>
      <color indexed="8"/>
      <name val="Tahoma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 CE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 CE"/>
      <family val="0"/>
    </font>
    <font>
      <sz val="8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1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5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8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0" fillId="41" borderId="0">
      <alignment horizontal="left" vertical="center"/>
      <protection/>
    </xf>
    <xf numFmtId="0" fontId="52" fillId="4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43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55" fillId="44" borderId="15" applyNumberFormat="0" applyAlignment="0" applyProtection="0"/>
    <xf numFmtId="0" fontId="22" fillId="45" borderId="16" applyNumberFormat="0" applyAlignment="0" applyProtection="0"/>
    <xf numFmtId="0" fontId="22" fillId="45" borderId="16" applyNumberFormat="0" applyAlignment="0" applyProtection="0"/>
    <xf numFmtId="0" fontId="56" fillId="44" borderId="17" applyNumberFormat="0" applyAlignment="0" applyProtection="0"/>
    <xf numFmtId="0" fontId="23" fillId="45" borderId="18" applyNumberFormat="0" applyAlignment="0" applyProtection="0"/>
    <xf numFmtId="0" fontId="23" fillId="45" borderId="18" applyNumberFormat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42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2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42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2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2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</cellStyleXfs>
  <cellXfs count="3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45" borderId="28" xfId="0" applyFont="1" applyFill="1" applyBorder="1" applyAlignment="1">
      <alignment horizontal="center" vertical="center" wrapText="1"/>
    </xf>
    <xf numFmtId="0" fontId="5" fillId="45" borderId="29" xfId="0" applyFont="1" applyFill="1" applyBorder="1" applyAlignment="1">
      <alignment horizontal="center" vertical="center" wrapText="1"/>
    </xf>
    <xf numFmtId="0" fontId="5" fillId="45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31" xfId="0" applyNumberFormat="1" applyFont="1" applyFill="1" applyBorder="1" applyAlignment="1">
      <alignment horizontal="right"/>
    </xf>
    <xf numFmtId="0" fontId="0" fillId="0" borderId="0" xfId="108">
      <alignment/>
      <protection/>
    </xf>
    <xf numFmtId="0" fontId="25" fillId="0" borderId="0" xfId="123">
      <alignment/>
      <protection/>
    </xf>
    <xf numFmtId="0" fontId="29" fillId="0" borderId="32" xfId="128" applyFont="1" applyFill="1" applyBorder="1" applyAlignment="1">
      <alignment horizontal="center" vertical="center"/>
      <protection/>
    </xf>
    <xf numFmtId="49" fontId="26" fillId="0" borderId="23" xfId="128" applyNumberFormat="1" applyFont="1" applyFill="1" applyBorder="1" applyAlignment="1">
      <alignment horizontal="center" vertical="center"/>
      <protection/>
    </xf>
    <xf numFmtId="4" fontId="0" fillId="0" borderId="0" xfId="127" applyNumberFormat="1">
      <alignment/>
      <protection/>
    </xf>
    <xf numFmtId="0" fontId="0" fillId="0" borderId="0" xfId="128">
      <alignment/>
      <protection/>
    </xf>
    <xf numFmtId="4" fontId="0" fillId="0" borderId="0" xfId="128" applyNumberFormat="1">
      <alignment/>
      <protection/>
    </xf>
    <xf numFmtId="0" fontId="29" fillId="0" borderId="0" xfId="128" applyFont="1" applyAlignment="1">
      <alignment horizontal="center"/>
      <protection/>
    </xf>
    <xf numFmtId="0" fontId="41" fillId="0" borderId="0" xfId="111">
      <alignment/>
      <protection/>
    </xf>
    <xf numFmtId="0" fontId="29" fillId="0" borderId="28" xfId="128" applyFont="1" applyFill="1" applyBorder="1" applyAlignment="1">
      <alignment horizontal="center" vertical="center"/>
      <protection/>
    </xf>
    <xf numFmtId="0" fontId="29" fillId="0" borderId="29" xfId="128" applyFont="1" applyFill="1" applyBorder="1" applyAlignment="1">
      <alignment horizontal="center" vertical="center"/>
      <protection/>
    </xf>
    <xf numFmtId="0" fontId="29" fillId="0" borderId="33" xfId="128" applyFont="1" applyFill="1" applyBorder="1" applyAlignment="1">
      <alignment horizontal="center" vertical="center"/>
      <protection/>
    </xf>
    <xf numFmtId="0" fontId="29" fillId="0" borderId="19" xfId="128" applyFont="1" applyFill="1" applyBorder="1" applyAlignment="1">
      <alignment horizontal="center" vertical="center"/>
      <protection/>
    </xf>
    <xf numFmtId="49" fontId="29" fillId="0" borderId="34" xfId="128" applyNumberFormat="1" applyFont="1" applyFill="1" applyBorder="1" applyAlignment="1">
      <alignment horizontal="center" vertical="center"/>
      <protection/>
    </xf>
    <xf numFmtId="0" fontId="29" fillId="0" borderId="35" xfId="128" applyFont="1" applyFill="1" applyBorder="1" applyAlignment="1">
      <alignment horizontal="center" vertical="center"/>
      <protection/>
    </xf>
    <xf numFmtId="49" fontId="29" fillId="0" borderId="36" xfId="128" applyNumberFormat="1" applyFont="1" applyFill="1" applyBorder="1" applyAlignment="1">
      <alignment horizontal="center" vertical="center"/>
      <protection/>
    </xf>
    <xf numFmtId="0" fontId="29" fillId="0" borderId="35" xfId="128" applyFont="1" applyFill="1" applyBorder="1" applyAlignment="1">
      <alignment vertical="center" wrapText="1"/>
      <protection/>
    </xf>
    <xf numFmtId="4" fontId="29" fillId="0" borderId="37" xfId="128" applyNumberFormat="1" applyFont="1" applyFill="1" applyBorder="1" applyAlignment="1">
      <alignment vertical="center"/>
      <protection/>
    </xf>
    <xf numFmtId="0" fontId="0" fillId="0" borderId="0" xfId="127" applyFill="1">
      <alignment/>
      <protection/>
    </xf>
    <xf numFmtId="0" fontId="28" fillId="0" borderId="0" xfId="111" applyFont="1" applyFill="1" applyAlignment="1">
      <alignment horizontal="center"/>
      <protection/>
    </xf>
    <xf numFmtId="0" fontId="32" fillId="0" borderId="0" xfId="130" applyFont="1" applyAlignment="1">
      <alignment/>
      <protection/>
    </xf>
    <xf numFmtId="0" fontId="26" fillId="0" borderId="0" xfId="107" applyFont="1" applyAlignment="1">
      <alignment horizontal="right"/>
      <protection/>
    </xf>
    <xf numFmtId="0" fontId="29" fillId="0" borderId="29" xfId="111" applyFont="1" applyBorder="1" applyAlignment="1">
      <alignment horizontal="center" vertical="center"/>
      <protection/>
    </xf>
    <xf numFmtId="4" fontId="0" fillId="0" borderId="0" xfId="127" applyNumberFormat="1" applyFill="1">
      <alignment/>
      <protection/>
    </xf>
    <xf numFmtId="0" fontId="26" fillId="0" borderId="23" xfId="125" applyFont="1" applyFill="1" applyBorder="1" applyAlignment="1">
      <alignment horizontal="left" vertical="center" wrapText="1"/>
      <protection/>
    </xf>
    <xf numFmtId="4" fontId="26" fillId="0" borderId="38" xfId="128" applyNumberFormat="1" applyFont="1" applyFill="1" applyBorder="1" applyAlignment="1">
      <alignment vertical="center"/>
      <protection/>
    </xf>
    <xf numFmtId="4" fontId="26" fillId="0" borderId="20" xfId="128" applyNumberFormat="1" applyFont="1" applyFill="1" applyBorder="1" applyAlignment="1">
      <alignment vertical="center"/>
      <protection/>
    </xf>
    <xf numFmtId="4" fontId="26" fillId="0" borderId="23" xfId="128" applyNumberFormat="1" applyFont="1" applyFill="1" applyBorder="1" applyAlignment="1">
      <alignment vertical="center"/>
      <protection/>
    </xf>
    <xf numFmtId="0" fontId="58" fillId="0" borderId="23" xfId="125" applyFont="1" applyFill="1" applyBorder="1" applyAlignment="1">
      <alignment horizontal="center" vertical="center" wrapText="1"/>
      <protection/>
    </xf>
    <xf numFmtId="49" fontId="29" fillId="0" borderId="38" xfId="128" applyNumberFormat="1" applyFont="1" applyFill="1" applyBorder="1" applyAlignment="1">
      <alignment horizontal="center" vertical="center"/>
      <protection/>
    </xf>
    <xf numFmtId="0" fontId="58" fillId="0" borderId="39" xfId="125" applyFont="1" applyFill="1" applyBorder="1" applyAlignment="1">
      <alignment horizontal="center" vertical="center" wrapText="1"/>
      <protection/>
    </xf>
    <xf numFmtId="0" fontId="26" fillId="0" borderId="39" xfId="125" applyFont="1" applyFill="1" applyBorder="1" applyAlignment="1">
      <alignment horizontal="left" vertical="center" wrapText="1"/>
      <protection/>
    </xf>
    <xf numFmtId="49" fontId="26" fillId="0" borderId="39" xfId="128" applyNumberFormat="1" applyFont="1" applyFill="1" applyBorder="1" applyAlignment="1">
      <alignment horizontal="center" vertical="center"/>
      <protection/>
    </xf>
    <xf numFmtId="4" fontId="26" fillId="0" borderId="0" xfId="127" applyNumberFormat="1" applyFont="1" applyFill="1" applyAlignment="1">
      <alignment vertical="center"/>
      <protection/>
    </xf>
    <xf numFmtId="4" fontId="26" fillId="0" borderId="0" xfId="127" applyNumberFormat="1" applyFont="1" applyAlignment="1">
      <alignment vertical="center"/>
      <protection/>
    </xf>
    <xf numFmtId="4" fontId="26" fillId="0" borderId="23" xfId="127" applyNumberFormat="1" applyFont="1" applyBorder="1" applyAlignment="1">
      <alignment vertical="center"/>
      <protection/>
    </xf>
    <xf numFmtId="0" fontId="27" fillId="0" borderId="0" xfId="123" applyFont="1" applyAlignment="1">
      <alignment horizontal="center"/>
      <protection/>
    </xf>
    <xf numFmtId="4" fontId="29" fillId="0" borderId="35" xfId="128" applyNumberFormat="1" applyFont="1" applyFill="1" applyBorder="1" applyAlignment="1">
      <alignment vertical="center"/>
      <protection/>
    </xf>
    <xf numFmtId="4" fontId="26" fillId="0" borderId="39" xfId="128" applyNumberFormat="1" applyFont="1" applyFill="1" applyBorder="1" applyAlignment="1">
      <alignment vertical="center"/>
      <protection/>
    </xf>
    <xf numFmtId="0" fontId="29" fillId="56" borderId="29" xfId="113" applyFont="1" applyFill="1" applyBorder="1" applyAlignment="1">
      <alignment horizontal="center" vertical="center" wrapText="1"/>
      <protection/>
    </xf>
    <xf numFmtId="0" fontId="0" fillId="0" borderId="0" xfId="126">
      <alignment/>
      <protection/>
    </xf>
    <xf numFmtId="4" fontId="0" fillId="0" borderId="0" xfId="126" applyNumberFormat="1">
      <alignment/>
      <protection/>
    </xf>
    <xf numFmtId="0" fontId="26" fillId="0" borderId="0" xfId="130" applyFont="1" applyAlignment="1">
      <alignment horizontal="right"/>
      <protection/>
    </xf>
    <xf numFmtId="0" fontId="26" fillId="0" borderId="0" xfId="126" applyFont="1">
      <alignment/>
      <protection/>
    </xf>
    <xf numFmtId="0" fontId="32" fillId="0" borderId="0" xfId="130" applyFont="1" applyAlignment="1">
      <alignment horizontal="right"/>
      <protection/>
    </xf>
    <xf numFmtId="0" fontId="0" fillId="0" borderId="0" xfId="109">
      <alignment/>
      <protection/>
    </xf>
    <xf numFmtId="0" fontId="29" fillId="0" borderId="0" xfId="109" applyFont="1" applyAlignment="1">
      <alignment horizontal="center" vertical="center"/>
      <protection/>
    </xf>
    <xf numFmtId="0" fontId="31" fillId="0" borderId="28" xfId="121" applyFont="1" applyFill="1" applyBorder="1" applyAlignment="1">
      <alignment horizontal="center" vertical="center"/>
      <protection/>
    </xf>
    <xf numFmtId="0" fontId="31" fillId="0" borderId="32" xfId="121" applyFont="1" applyFill="1" applyBorder="1" applyAlignment="1">
      <alignment horizontal="center" vertical="center"/>
      <protection/>
    </xf>
    <xf numFmtId="0" fontId="31" fillId="0" borderId="32" xfId="121" applyFont="1" applyFill="1" applyBorder="1" applyAlignment="1">
      <alignment horizontal="center" vertical="center"/>
      <protection/>
    </xf>
    <xf numFmtId="0" fontId="29" fillId="0" borderId="32" xfId="121" applyFont="1" applyFill="1" applyBorder="1" applyAlignment="1">
      <alignment horizontal="center" vertical="center"/>
      <protection/>
    </xf>
    <xf numFmtId="0" fontId="29" fillId="0" borderId="29" xfId="112" applyFont="1" applyBorder="1" applyAlignment="1">
      <alignment horizontal="center" vertical="center"/>
      <protection/>
    </xf>
    <xf numFmtId="0" fontId="29" fillId="0" borderId="32" xfId="112" applyFont="1" applyBorder="1" applyAlignment="1">
      <alignment horizontal="center" vertical="center"/>
      <protection/>
    </xf>
    <xf numFmtId="0" fontId="29" fillId="0" borderId="32" xfId="112" applyFont="1" applyBorder="1" applyAlignment="1">
      <alignment horizontal="center" vertical="center" wrapText="1"/>
      <protection/>
    </xf>
    <xf numFmtId="0" fontId="29" fillId="0" borderId="30" xfId="112" applyFont="1" applyBorder="1" applyAlignment="1">
      <alignment horizontal="center" vertical="center" wrapText="1"/>
      <protection/>
    </xf>
    <xf numFmtId="4" fontId="26" fillId="0" borderId="0" xfId="112" applyNumberFormat="1" applyFont="1" applyFill="1">
      <alignment/>
      <protection/>
    </xf>
    <xf numFmtId="0" fontId="0" fillId="0" borderId="0" xfId="112">
      <alignment/>
      <protection/>
    </xf>
    <xf numFmtId="0" fontId="29" fillId="0" borderId="40" xfId="129" applyFont="1" applyFill="1" applyBorder="1" applyAlignment="1">
      <alignment horizontal="center" vertical="center"/>
      <protection/>
    </xf>
    <xf numFmtId="0" fontId="29" fillId="0" borderId="32" xfId="129" applyFont="1" applyFill="1" applyBorder="1" applyAlignment="1">
      <alignment horizontal="center" vertical="center"/>
      <protection/>
    </xf>
    <xf numFmtId="0" fontId="29" fillId="0" borderId="29" xfId="129" applyFont="1" applyFill="1" applyBorder="1" applyAlignment="1">
      <alignment horizontal="center" vertical="center"/>
      <protection/>
    </xf>
    <xf numFmtId="0" fontId="29" fillId="0" borderId="32" xfId="129" applyFont="1" applyFill="1" applyBorder="1" applyAlignment="1">
      <alignment horizontal="left" vertical="center"/>
      <protection/>
    </xf>
    <xf numFmtId="4" fontId="29" fillId="0" borderId="29" xfId="129" applyNumberFormat="1" applyFont="1" applyFill="1" applyBorder="1" applyAlignment="1">
      <alignment vertical="center"/>
      <protection/>
    </xf>
    <xf numFmtId="4" fontId="29" fillId="0" borderId="32" xfId="129" applyNumberFormat="1" applyFont="1" applyFill="1" applyBorder="1" applyAlignment="1">
      <alignment vertical="center"/>
      <protection/>
    </xf>
    <xf numFmtId="4" fontId="29" fillId="57" borderId="32" xfId="129" applyNumberFormat="1" applyFont="1" applyFill="1" applyBorder="1" applyAlignment="1">
      <alignment vertical="center"/>
      <protection/>
    </xf>
    <xf numFmtId="4" fontId="29" fillId="0" borderId="30" xfId="129" applyNumberFormat="1" applyFont="1" applyFill="1" applyBorder="1" applyAlignment="1">
      <alignment vertical="center"/>
      <protection/>
    </xf>
    <xf numFmtId="4" fontId="26" fillId="0" borderId="0" xfId="112" applyNumberFormat="1" applyFont="1" applyFill="1" applyAlignment="1">
      <alignment vertical="center"/>
      <protection/>
    </xf>
    <xf numFmtId="0" fontId="29" fillId="0" borderId="33" xfId="129" applyFont="1" applyFill="1" applyBorder="1" applyAlignment="1">
      <alignment horizontal="center" vertical="center"/>
      <protection/>
    </xf>
    <xf numFmtId="49" fontId="29" fillId="58" borderId="36" xfId="129" applyNumberFormat="1" applyFont="1" applyFill="1" applyBorder="1" applyAlignment="1">
      <alignment horizontal="center" vertical="center"/>
      <protection/>
    </xf>
    <xf numFmtId="49" fontId="29" fillId="58" borderId="37" xfId="129" applyNumberFormat="1" applyFont="1" applyFill="1" applyBorder="1" applyAlignment="1">
      <alignment horizontal="center" vertical="center"/>
      <protection/>
    </xf>
    <xf numFmtId="0" fontId="29" fillId="58" borderId="35" xfId="129" applyFont="1" applyFill="1" applyBorder="1" applyAlignment="1">
      <alignment horizontal="center" vertical="center"/>
      <protection/>
    </xf>
    <xf numFmtId="0" fontId="29" fillId="58" borderId="36" xfId="129" applyFont="1" applyFill="1" applyBorder="1" applyAlignment="1">
      <alignment horizontal="center" vertical="center"/>
      <protection/>
    </xf>
    <xf numFmtId="0" fontId="29" fillId="58" borderId="36" xfId="129" applyFont="1" applyFill="1" applyBorder="1" applyAlignment="1">
      <alignment vertical="center"/>
      <protection/>
    </xf>
    <xf numFmtId="4" fontId="29" fillId="58" borderId="35" xfId="129" applyNumberFormat="1" applyFont="1" applyFill="1" applyBorder="1" applyAlignment="1">
      <alignment vertical="center"/>
      <protection/>
    </xf>
    <xf numFmtId="4" fontId="29" fillId="58" borderId="36" xfId="129" applyNumberFormat="1" applyFont="1" applyFill="1" applyBorder="1" applyAlignment="1">
      <alignment vertical="center"/>
      <protection/>
    </xf>
    <xf numFmtId="4" fontId="29" fillId="0" borderId="21" xfId="129" applyNumberFormat="1" applyFont="1" applyFill="1" applyBorder="1" applyAlignment="1">
      <alignment vertical="center"/>
      <protection/>
    </xf>
    <xf numFmtId="0" fontId="26" fillId="0" borderId="22" xfId="129" applyFont="1" applyFill="1" applyBorder="1" applyAlignment="1">
      <alignment horizontal="center" vertical="center"/>
      <protection/>
    </xf>
    <xf numFmtId="49" fontId="26" fillId="58" borderId="41" xfId="129" applyNumberFormat="1" applyFont="1" applyFill="1" applyBorder="1" applyAlignment="1">
      <alignment horizontal="center" vertical="center"/>
      <protection/>
    </xf>
    <xf numFmtId="49" fontId="26" fillId="58" borderId="42" xfId="129" applyNumberFormat="1" applyFont="1" applyFill="1" applyBorder="1" applyAlignment="1">
      <alignment horizontal="center" vertical="center"/>
      <protection/>
    </xf>
    <xf numFmtId="0" fontId="26" fillId="58" borderId="23" xfId="129" applyFont="1" applyFill="1" applyBorder="1" applyAlignment="1">
      <alignment horizontal="center" vertical="center"/>
      <protection/>
    </xf>
    <xf numFmtId="0" fontId="26" fillId="58" borderId="41" xfId="129" applyFont="1" applyFill="1" applyBorder="1" applyAlignment="1">
      <alignment horizontal="center" vertical="center"/>
      <protection/>
    </xf>
    <xf numFmtId="0" fontId="26" fillId="58" borderId="41" xfId="129" applyFont="1" applyFill="1" applyBorder="1" applyAlignment="1">
      <alignment vertical="center"/>
      <protection/>
    </xf>
    <xf numFmtId="4" fontId="26" fillId="58" borderId="23" xfId="129" applyNumberFormat="1" applyFont="1" applyFill="1" applyBorder="1" applyAlignment="1">
      <alignment vertical="center"/>
      <protection/>
    </xf>
    <xf numFmtId="4" fontId="26" fillId="58" borderId="41" xfId="129" applyNumberFormat="1" applyFont="1" applyFill="1" applyBorder="1" applyAlignment="1">
      <alignment vertical="center"/>
      <protection/>
    </xf>
    <xf numFmtId="4" fontId="26" fillId="0" borderId="24" xfId="129" applyNumberFormat="1" applyFont="1" applyFill="1" applyBorder="1" applyAlignment="1">
      <alignment vertical="center"/>
      <protection/>
    </xf>
    <xf numFmtId="0" fontId="29" fillId="0" borderId="22" xfId="129" applyFont="1" applyFill="1" applyBorder="1" applyAlignment="1">
      <alignment horizontal="center" vertical="center"/>
      <protection/>
    </xf>
    <xf numFmtId="49" fontId="29" fillId="58" borderId="41" xfId="129" applyNumberFormat="1" applyFont="1" applyFill="1" applyBorder="1" applyAlignment="1">
      <alignment horizontal="center" vertical="center"/>
      <protection/>
    </xf>
    <xf numFmtId="49" fontId="29" fillId="58" borderId="42" xfId="129" applyNumberFormat="1" applyFont="1" applyFill="1" applyBorder="1" applyAlignment="1">
      <alignment horizontal="center" vertical="center"/>
      <protection/>
    </xf>
    <xf numFmtId="0" fontId="29" fillId="58" borderId="23" xfId="129" applyFont="1" applyFill="1" applyBorder="1" applyAlignment="1">
      <alignment horizontal="center" vertical="center"/>
      <protection/>
    </xf>
    <xf numFmtId="0" fontId="29" fillId="58" borderId="41" xfId="129" applyFont="1" applyFill="1" applyBorder="1" applyAlignment="1">
      <alignment horizontal="center" vertical="center"/>
      <protection/>
    </xf>
    <xf numFmtId="0" fontId="29" fillId="58" borderId="41" xfId="129" applyFont="1" applyFill="1" applyBorder="1" applyAlignment="1">
      <alignment vertical="center" wrapText="1"/>
      <protection/>
    </xf>
    <xf numFmtId="4" fontId="29" fillId="58" borderId="23" xfId="129" applyNumberFormat="1" applyFont="1" applyFill="1" applyBorder="1" applyAlignment="1">
      <alignment vertical="center"/>
      <protection/>
    </xf>
    <xf numFmtId="4" fontId="29" fillId="58" borderId="41" xfId="129" applyNumberFormat="1" applyFont="1" applyFill="1" applyBorder="1" applyAlignment="1">
      <alignment vertical="center"/>
      <protection/>
    </xf>
    <xf numFmtId="4" fontId="29" fillId="0" borderId="24" xfId="129" applyNumberFormat="1" applyFont="1" applyFill="1" applyBorder="1" applyAlignment="1">
      <alignment vertical="center"/>
      <protection/>
    </xf>
    <xf numFmtId="0" fontId="29" fillId="58" borderId="41" xfId="129" applyFont="1" applyFill="1" applyBorder="1" applyAlignment="1">
      <alignment vertical="center"/>
      <protection/>
    </xf>
    <xf numFmtId="0" fontId="59" fillId="58" borderId="43" xfId="126" applyFont="1" applyFill="1" applyBorder="1" applyAlignment="1">
      <alignment vertical="center" wrapText="1"/>
      <protection/>
    </xf>
    <xf numFmtId="0" fontId="26" fillId="0" borderId="0" xfId="126" applyFont="1" applyAlignment="1">
      <alignment vertical="center"/>
      <protection/>
    </xf>
    <xf numFmtId="0" fontId="26" fillId="58" borderId="43" xfId="129" applyFont="1" applyFill="1" applyBorder="1" applyAlignment="1">
      <alignment vertical="center"/>
      <protection/>
    </xf>
    <xf numFmtId="0" fontId="26" fillId="58" borderId="43" xfId="129" applyFont="1" applyFill="1" applyBorder="1" applyAlignment="1">
      <alignment vertical="center" wrapText="1"/>
      <protection/>
    </xf>
    <xf numFmtId="0" fontId="26" fillId="0" borderId="25" xfId="129" applyFont="1" applyFill="1" applyBorder="1" applyAlignment="1">
      <alignment horizontal="center" vertical="center"/>
      <protection/>
    </xf>
    <xf numFmtId="49" fontId="26" fillId="58" borderId="44" xfId="129" applyNumberFormat="1" applyFont="1" applyFill="1" applyBorder="1" applyAlignment="1">
      <alignment horizontal="center" vertical="center"/>
      <protection/>
    </xf>
    <xf numFmtId="49" fontId="26" fillId="58" borderId="45" xfId="129" applyNumberFormat="1" applyFont="1" applyFill="1" applyBorder="1" applyAlignment="1">
      <alignment horizontal="center" vertical="center"/>
      <protection/>
    </xf>
    <xf numFmtId="0" fontId="26" fillId="58" borderId="26" xfId="129" applyFont="1" applyFill="1" applyBorder="1" applyAlignment="1">
      <alignment horizontal="center" vertical="center"/>
      <protection/>
    </xf>
    <xf numFmtId="0" fontId="26" fillId="58" borderId="46" xfId="129" applyFont="1" applyFill="1" applyBorder="1" applyAlignment="1">
      <alignment vertical="center" wrapText="1"/>
      <protection/>
    </xf>
    <xf numFmtId="4" fontId="26" fillId="58" borderId="26" xfId="129" applyNumberFormat="1" applyFont="1" applyFill="1" applyBorder="1" applyAlignment="1">
      <alignment vertical="center"/>
      <protection/>
    </xf>
    <xf numFmtId="4" fontId="26" fillId="58" borderId="44" xfId="129" applyNumberFormat="1" applyFont="1" applyFill="1" applyBorder="1" applyAlignment="1">
      <alignment vertical="center"/>
      <protection/>
    </xf>
    <xf numFmtId="4" fontId="26" fillId="0" borderId="47" xfId="129" applyNumberFormat="1" applyFont="1" applyFill="1" applyBorder="1" applyAlignment="1">
      <alignment vertical="center"/>
      <protection/>
    </xf>
    <xf numFmtId="0" fontId="26" fillId="0" borderId="48" xfId="129" applyFont="1" applyFill="1" applyBorder="1" applyAlignment="1">
      <alignment horizontal="center" vertical="center"/>
      <protection/>
    </xf>
    <xf numFmtId="49" fontId="26" fillId="58" borderId="49" xfId="129" applyNumberFormat="1" applyFont="1" applyFill="1" applyBorder="1" applyAlignment="1">
      <alignment horizontal="center" vertical="center"/>
      <protection/>
    </xf>
    <xf numFmtId="49" fontId="26" fillId="58" borderId="50" xfId="129" applyNumberFormat="1" applyFont="1" applyFill="1" applyBorder="1" applyAlignment="1">
      <alignment horizontal="center" vertical="center"/>
      <protection/>
    </xf>
    <xf numFmtId="0" fontId="26" fillId="58" borderId="39" xfId="129" applyFont="1" applyFill="1" applyBorder="1" applyAlignment="1">
      <alignment horizontal="center" vertical="center"/>
      <protection/>
    </xf>
    <xf numFmtId="0" fontId="26" fillId="58" borderId="51" xfId="129" applyFont="1" applyFill="1" applyBorder="1" applyAlignment="1">
      <alignment vertical="center" wrapText="1"/>
      <protection/>
    </xf>
    <xf numFmtId="4" fontId="26" fillId="58" borderId="39" xfId="129" applyNumberFormat="1" applyFont="1" applyFill="1" applyBorder="1" applyAlignment="1">
      <alignment vertical="center"/>
      <protection/>
    </xf>
    <xf numFmtId="4" fontId="26" fillId="58" borderId="49" xfId="129" applyNumberFormat="1" applyFont="1" applyFill="1" applyBorder="1" applyAlignment="1">
      <alignment vertical="center"/>
      <protection/>
    </xf>
    <xf numFmtId="4" fontId="26" fillId="0" borderId="52" xfId="129" applyNumberFormat="1" applyFont="1" applyFill="1" applyBorder="1" applyAlignment="1">
      <alignment vertical="center"/>
      <protection/>
    </xf>
    <xf numFmtId="0" fontId="26" fillId="0" borderId="0" xfId="126" applyFont="1" applyFill="1">
      <alignment/>
      <protection/>
    </xf>
    <xf numFmtId="0" fontId="0" fillId="0" borderId="0" xfId="0" applyFill="1" applyAlignment="1">
      <alignment/>
    </xf>
    <xf numFmtId="0" fontId="29" fillId="0" borderId="0" xfId="112" applyFont="1" applyFill="1" applyBorder="1" applyAlignment="1">
      <alignment horizontal="center" vertical="center"/>
      <protection/>
    </xf>
    <xf numFmtId="0" fontId="0" fillId="0" borderId="0" xfId="129">
      <alignment/>
      <protection/>
    </xf>
    <xf numFmtId="4" fontId="0" fillId="0" borderId="0" xfId="129" applyNumberFormat="1">
      <alignment/>
      <protection/>
    </xf>
    <xf numFmtId="0" fontId="29" fillId="0" borderId="0" xfId="129" applyFont="1" applyAlignment="1">
      <alignment horizontal="center"/>
      <protection/>
    </xf>
    <xf numFmtId="0" fontId="29" fillId="0" borderId="53" xfId="129" applyFont="1" applyFill="1" applyBorder="1" applyAlignment="1">
      <alignment horizontal="center" vertical="center"/>
      <protection/>
    </xf>
    <xf numFmtId="0" fontId="29" fillId="0" borderId="54" xfId="129" applyFont="1" applyFill="1" applyBorder="1" applyAlignment="1">
      <alignment horizontal="center" vertical="center"/>
      <protection/>
    </xf>
    <xf numFmtId="0" fontId="29" fillId="0" borderId="55" xfId="129" applyFont="1" applyFill="1" applyBorder="1" applyAlignment="1">
      <alignment horizontal="center" vertical="center"/>
      <protection/>
    </xf>
    <xf numFmtId="0" fontId="29" fillId="0" borderId="29" xfId="112" applyFont="1" applyBorder="1" applyAlignment="1">
      <alignment horizontal="center" vertical="center" wrapText="1"/>
      <protection/>
    </xf>
    <xf numFmtId="0" fontId="29" fillId="0" borderId="28" xfId="129" applyFont="1" applyFill="1" applyBorder="1" applyAlignment="1">
      <alignment horizontal="center" vertical="center"/>
      <protection/>
    </xf>
    <xf numFmtId="4" fontId="29" fillId="0" borderId="29" xfId="129" applyNumberFormat="1" applyFont="1" applyFill="1" applyBorder="1" applyAlignment="1">
      <alignment vertical="center"/>
      <protection/>
    </xf>
    <xf numFmtId="4" fontId="29" fillId="0" borderId="56" xfId="129" applyNumberFormat="1" applyFont="1" applyFill="1" applyBorder="1" applyAlignment="1">
      <alignment vertical="center"/>
      <protection/>
    </xf>
    <xf numFmtId="0" fontId="29" fillId="0" borderId="33" xfId="126" applyFont="1" applyFill="1" applyBorder="1" applyAlignment="1">
      <alignment horizontal="center" vertical="center"/>
      <protection/>
    </xf>
    <xf numFmtId="49" fontId="29" fillId="0" borderId="36" xfId="126" applyNumberFormat="1" applyFont="1" applyFill="1" applyBorder="1" applyAlignment="1">
      <alignment horizontal="left" vertical="center"/>
      <protection/>
    </xf>
    <xf numFmtId="49" fontId="29" fillId="0" borderId="37" xfId="126" applyNumberFormat="1" applyFont="1" applyFill="1" applyBorder="1" applyAlignment="1">
      <alignment horizontal="left" vertical="center"/>
      <protection/>
    </xf>
    <xf numFmtId="49" fontId="29" fillId="0" borderId="35" xfId="126" applyNumberFormat="1" applyFont="1" applyFill="1" applyBorder="1" applyAlignment="1">
      <alignment horizontal="center" vertical="center"/>
      <protection/>
    </xf>
    <xf numFmtId="0" fontId="29" fillId="0" borderId="34" xfId="126" applyFont="1" applyFill="1" applyBorder="1" applyAlignment="1">
      <alignment horizontal="center" vertical="center"/>
      <protection/>
    </xf>
    <xf numFmtId="0" fontId="29" fillId="0" borderId="35" xfId="126" applyFont="1" applyFill="1" applyBorder="1" applyAlignment="1">
      <alignment vertical="center" wrapText="1"/>
      <protection/>
    </xf>
    <xf numFmtId="4" fontId="29" fillId="0" borderId="37" xfId="126" applyNumberFormat="1" applyFont="1" applyFill="1" applyBorder="1" applyAlignment="1">
      <alignment horizontal="right" vertical="center"/>
      <protection/>
    </xf>
    <xf numFmtId="4" fontId="29" fillId="0" borderId="34" xfId="126" applyNumberFormat="1" applyFont="1" applyFill="1" applyBorder="1" applyAlignment="1">
      <alignment vertical="center"/>
      <protection/>
    </xf>
    <xf numFmtId="4" fontId="29" fillId="0" borderId="35" xfId="126" applyNumberFormat="1" applyFont="1" applyFill="1" applyBorder="1" applyAlignment="1">
      <alignment vertical="center"/>
      <protection/>
    </xf>
    <xf numFmtId="4" fontId="29" fillId="0" borderId="57" xfId="126" applyNumberFormat="1" applyFont="1" applyFill="1" applyBorder="1" applyAlignment="1">
      <alignment vertical="center"/>
      <protection/>
    </xf>
    <xf numFmtId="0" fontId="26" fillId="0" borderId="22" xfId="126" applyFont="1" applyFill="1" applyBorder="1" applyAlignment="1">
      <alignment horizontal="center" vertical="center"/>
      <protection/>
    </xf>
    <xf numFmtId="49" fontId="26" fillId="0" borderId="41" xfId="126" applyNumberFormat="1" applyFont="1" applyFill="1" applyBorder="1" applyAlignment="1">
      <alignment horizontal="left" vertical="center"/>
      <protection/>
    </xf>
    <xf numFmtId="49" fontId="26" fillId="0" borderId="42" xfId="126" applyNumberFormat="1" applyFont="1" applyFill="1" applyBorder="1" applyAlignment="1">
      <alignment horizontal="left" vertical="center"/>
      <protection/>
    </xf>
    <xf numFmtId="49" fontId="26" fillId="0" borderId="23" xfId="126" applyNumberFormat="1" applyFont="1" applyFill="1" applyBorder="1" applyAlignment="1">
      <alignment horizontal="center" vertical="center"/>
      <protection/>
    </xf>
    <xf numFmtId="0" fontId="26" fillId="0" borderId="43" xfId="126" applyFont="1" applyFill="1" applyBorder="1" applyAlignment="1">
      <alignment horizontal="center" vertical="center"/>
      <protection/>
    </xf>
    <xf numFmtId="0" fontId="26" fillId="0" borderId="23" xfId="126" applyFont="1" applyFill="1" applyBorder="1" applyAlignment="1">
      <alignment vertical="center"/>
      <protection/>
    </xf>
    <xf numFmtId="4" fontId="26" fillId="0" borderId="42" xfId="126" applyNumberFormat="1" applyFont="1" applyFill="1" applyBorder="1" applyAlignment="1">
      <alignment horizontal="right" vertical="center"/>
      <protection/>
    </xf>
    <xf numFmtId="4" fontId="26" fillId="0" borderId="43" xfId="126" applyNumberFormat="1" applyFont="1" applyFill="1" applyBorder="1" applyAlignment="1">
      <alignment vertical="center"/>
      <protection/>
    </xf>
    <xf numFmtId="4" fontId="26" fillId="0" borderId="23" xfId="126" applyNumberFormat="1" applyFont="1" applyFill="1" applyBorder="1" applyAlignment="1">
      <alignment vertical="center"/>
      <protection/>
    </xf>
    <xf numFmtId="4" fontId="26" fillId="0" borderId="58" xfId="126" applyNumberFormat="1" applyFont="1" applyFill="1" applyBorder="1" applyAlignment="1">
      <alignment vertical="center"/>
      <protection/>
    </xf>
    <xf numFmtId="0" fontId="29" fillId="0" borderId="19" xfId="126" applyFont="1" applyFill="1" applyBorder="1" applyAlignment="1">
      <alignment horizontal="center" vertical="center"/>
      <protection/>
    </xf>
    <xf numFmtId="49" fontId="29" fillId="0" borderId="59" xfId="126" applyNumberFormat="1" applyFont="1" applyFill="1" applyBorder="1" applyAlignment="1">
      <alignment horizontal="left" vertical="center"/>
      <protection/>
    </xf>
    <xf numFmtId="49" fontId="29" fillId="0" borderId="60" xfId="126" applyNumberFormat="1" applyFont="1" applyFill="1" applyBorder="1" applyAlignment="1">
      <alignment horizontal="left" vertical="center"/>
      <protection/>
    </xf>
    <xf numFmtId="49" fontId="29" fillId="0" borderId="20" xfId="126" applyNumberFormat="1" applyFont="1" applyFill="1" applyBorder="1" applyAlignment="1">
      <alignment horizontal="center" vertical="center"/>
      <protection/>
    </xf>
    <xf numFmtId="0" fontId="29" fillId="0" borderId="38" xfId="126" applyFont="1" applyFill="1" applyBorder="1" applyAlignment="1">
      <alignment horizontal="center" vertical="center"/>
      <protection/>
    </xf>
    <xf numFmtId="0" fontId="29" fillId="0" borderId="20" xfId="126" applyFont="1" applyFill="1" applyBorder="1" applyAlignment="1">
      <alignment vertical="center" wrapText="1"/>
      <protection/>
    </xf>
    <xf numFmtId="4" fontId="29" fillId="0" borderId="60" xfId="126" applyNumberFormat="1" applyFont="1" applyFill="1" applyBorder="1" applyAlignment="1">
      <alignment horizontal="right" vertical="center"/>
      <protection/>
    </xf>
    <xf numFmtId="4" fontId="29" fillId="0" borderId="43" xfId="126" applyNumberFormat="1" applyFont="1" applyFill="1" applyBorder="1" applyAlignment="1">
      <alignment vertical="center"/>
      <protection/>
    </xf>
    <xf numFmtId="4" fontId="29" fillId="0" borderId="20" xfId="126" applyNumberFormat="1" applyFont="1" applyFill="1" applyBorder="1" applyAlignment="1">
      <alignment vertical="center"/>
      <protection/>
    </xf>
    <xf numFmtId="4" fontId="29" fillId="0" borderId="58" xfId="126" applyNumberFormat="1" applyFont="1" applyFill="1" applyBorder="1" applyAlignment="1">
      <alignment vertical="center"/>
      <protection/>
    </xf>
    <xf numFmtId="49" fontId="26" fillId="0" borderId="41" xfId="126" applyNumberFormat="1" applyFont="1" applyFill="1" applyBorder="1" applyAlignment="1">
      <alignment horizontal="center" vertical="center"/>
      <protection/>
    </xf>
    <xf numFmtId="49" fontId="26" fillId="0" borderId="42" xfId="126" applyNumberFormat="1" applyFont="1" applyFill="1" applyBorder="1" applyAlignment="1">
      <alignment horizontal="center" vertical="center"/>
      <protection/>
    </xf>
    <xf numFmtId="0" fontId="29" fillId="0" borderId="22" xfId="126" applyFont="1" applyFill="1" applyBorder="1" applyAlignment="1">
      <alignment horizontal="center" vertical="center"/>
      <protection/>
    </xf>
    <xf numFmtId="49" fontId="29" fillId="0" borderId="41" xfId="126" applyNumberFormat="1" applyFont="1" applyFill="1" applyBorder="1" applyAlignment="1">
      <alignment horizontal="center" vertical="center"/>
      <protection/>
    </xf>
    <xf numFmtId="49" fontId="29" fillId="0" borderId="42" xfId="126" applyNumberFormat="1" applyFont="1" applyFill="1" applyBorder="1" applyAlignment="1">
      <alignment horizontal="center" vertical="center"/>
      <protection/>
    </xf>
    <xf numFmtId="49" fontId="29" fillId="0" borderId="23" xfId="126" applyNumberFormat="1" applyFont="1" applyFill="1" applyBorder="1" applyAlignment="1">
      <alignment horizontal="center" vertical="center"/>
      <protection/>
    </xf>
    <xf numFmtId="0" fontId="29" fillId="0" borderId="43" xfId="126" applyFont="1" applyFill="1" applyBorder="1" applyAlignment="1">
      <alignment horizontal="center" vertical="center"/>
      <protection/>
    </xf>
    <xf numFmtId="0" fontId="29" fillId="0" borderId="23" xfId="126" applyFont="1" applyFill="1" applyBorder="1" applyAlignment="1">
      <alignment vertical="center" wrapText="1"/>
      <protection/>
    </xf>
    <xf numFmtId="4" fontId="29" fillId="0" borderId="42" xfId="126" applyNumberFormat="1" applyFont="1" applyFill="1" applyBorder="1" applyAlignment="1">
      <alignment horizontal="right" vertical="center"/>
      <protection/>
    </xf>
    <xf numFmtId="4" fontId="29" fillId="0" borderId="42" xfId="126" applyNumberFormat="1" applyFont="1" applyFill="1" applyBorder="1" applyAlignment="1">
      <alignment vertical="center"/>
      <protection/>
    </xf>
    <xf numFmtId="4" fontId="26" fillId="0" borderId="42" xfId="126" applyNumberFormat="1" applyFont="1" applyFill="1" applyBorder="1" applyAlignment="1">
      <alignment vertical="center"/>
      <protection/>
    </xf>
    <xf numFmtId="49" fontId="29" fillId="0" borderId="38" xfId="126" applyNumberFormat="1" applyFont="1" applyFill="1" applyBorder="1" applyAlignment="1">
      <alignment horizontal="left" vertical="center"/>
      <protection/>
    </xf>
    <xf numFmtId="49" fontId="29" fillId="0" borderId="60" xfId="126" applyNumberFormat="1" applyFont="1" applyFill="1" applyBorder="1" applyAlignment="1">
      <alignment horizontal="center" vertical="center"/>
      <protection/>
    </xf>
    <xf numFmtId="4" fontId="29" fillId="0" borderId="38" xfId="126" applyNumberFormat="1" applyFont="1" applyFill="1" applyBorder="1" applyAlignment="1">
      <alignment vertical="center"/>
      <protection/>
    </xf>
    <xf numFmtId="4" fontId="29" fillId="0" borderId="61" xfId="126" applyNumberFormat="1" applyFont="1" applyFill="1" applyBorder="1" applyAlignment="1">
      <alignment vertical="center"/>
      <protection/>
    </xf>
    <xf numFmtId="0" fontId="26" fillId="0" borderId="19" xfId="126" applyFont="1" applyFill="1" applyBorder="1" applyAlignment="1">
      <alignment horizontal="center" vertical="center"/>
      <protection/>
    </xf>
    <xf numFmtId="49" fontId="26" fillId="0" borderId="59" xfId="126" applyNumberFormat="1" applyFont="1" applyFill="1" applyBorder="1" applyAlignment="1">
      <alignment horizontal="left" vertical="center"/>
      <protection/>
    </xf>
    <xf numFmtId="49" fontId="26" fillId="0" borderId="60" xfId="126" applyNumberFormat="1" applyFont="1" applyFill="1" applyBorder="1" applyAlignment="1">
      <alignment horizontal="left" vertical="center"/>
      <protection/>
    </xf>
    <xf numFmtId="49" fontId="29" fillId="0" borderId="59" xfId="126" applyNumberFormat="1" applyFont="1" applyFill="1" applyBorder="1" applyAlignment="1">
      <alignment horizontal="center" vertical="center"/>
      <protection/>
    </xf>
    <xf numFmtId="4" fontId="26" fillId="0" borderId="20" xfId="126" applyNumberFormat="1" applyFont="1" applyFill="1" applyBorder="1" applyAlignment="1">
      <alignment vertical="center"/>
      <protection/>
    </xf>
    <xf numFmtId="4" fontId="29" fillId="0" borderId="60" xfId="126" applyNumberFormat="1" applyFont="1" applyFill="1" applyBorder="1" applyAlignment="1">
      <alignment vertical="center"/>
      <protection/>
    </xf>
    <xf numFmtId="4" fontId="26" fillId="0" borderId="61" xfId="126" applyNumberFormat="1" applyFont="1" applyFill="1" applyBorder="1" applyAlignment="1">
      <alignment vertical="center"/>
      <protection/>
    </xf>
    <xf numFmtId="0" fontId="26" fillId="0" borderId="48" xfId="126" applyFont="1" applyFill="1" applyBorder="1" applyAlignment="1">
      <alignment horizontal="center" vertical="center"/>
      <protection/>
    </xf>
    <xf numFmtId="49" fontId="26" fillId="0" borderId="49" xfId="126" applyNumberFormat="1" applyFont="1" applyFill="1" applyBorder="1" applyAlignment="1">
      <alignment horizontal="center" vertical="center"/>
      <protection/>
    </xf>
    <xf numFmtId="49" fontId="26" fillId="0" borderId="50" xfId="126" applyNumberFormat="1" applyFont="1" applyFill="1" applyBorder="1" applyAlignment="1">
      <alignment horizontal="center" vertical="center"/>
      <protection/>
    </xf>
    <xf numFmtId="49" fontId="26" fillId="0" borderId="39" xfId="126" applyNumberFormat="1" applyFont="1" applyFill="1" applyBorder="1" applyAlignment="1">
      <alignment horizontal="center" vertical="center"/>
      <protection/>
    </xf>
    <xf numFmtId="0" fontId="26" fillId="0" borderId="51" xfId="126" applyFont="1" applyFill="1" applyBorder="1" applyAlignment="1">
      <alignment horizontal="center" vertical="center"/>
      <protection/>
    </xf>
    <xf numFmtId="0" fontId="26" fillId="0" borderId="39" xfId="126" applyFont="1" applyFill="1" applyBorder="1" applyAlignment="1">
      <alignment vertical="center"/>
      <protection/>
    </xf>
    <xf numFmtId="4" fontId="26" fillId="0" borderId="50" xfId="126" applyNumberFormat="1" applyFont="1" applyFill="1" applyBorder="1" applyAlignment="1">
      <alignment horizontal="right" vertical="center"/>
      <protection/>
    </xf>
    <xf numFmtId="4" fontId="26" fillId="0" borderId="39" xfId="126" applyNumberFormat="1" applyFont="1" applyFill="1" applyBorder="1" applyAlignment="1">
      <alignment vertical="center"/>
      <protection/>
    </xf>
    <xf numFmtId="4" fontId="26" fillId="0" borderId="50" xfId="126" applyNumberFormat="1" applyFont="1" applyFill="1" applyBorder="1" applyAlignment="1">
      <alignment vertical="center"/>
      <protection/>
    </xf>
    <xf numFmtId="4" fontId="26" fillId="0" borderId="62" xfId="126" applyNumberFormat="1" applyFont="1" applyFill="1" applyBorder="1" applyAlignment="1">
      <alignment vertical="center"/>
      <protection/>
    </xf>
    <xf numFmtId="0" fontId="0" fillId="58" borderId="0" xfId="125" applyFill="1">
      <alignment/>
      <protection/>
    </xf>
    <xf numFmtId="0" fontId="26" fillId="58" borderId="0" xfId="125" applyFont="1" applyFill="1">
      <alignment/>
      <protection/>
    </xf>
    <xf numFmtId="0" fontId="27" fillId="58" borderId="0" xfId="123" applyFont="1" applyFill="1" applyAlignment="1">
      <alignment horizontal="center"/>
      <protection/>
    </xf>
    <xf numFmtId="0" fontId="60" fillId="58" borderId="0" xfId="123" applyFont="1" applyFill="1" applyAlignment="1">
      <alignment horizontal="left"/>
      <protection/>
    </xf>
    <xf numFmtId="0" fontId="25" fillId="58" borderId="0" xfId="123" applyFill="1">
      <alignment/>
      <protection/>
    </xf>
    <xf numFmtId="0" fontId="0" fillId="58" borderId="0" xfId="109" applyFill="1">
      <alignment/>
      <protection/>
    </xf>
    <xf numFmtId="0" fontId="26" fillId="58" borderId="0" xfId="125" applyFont="1" applyFill="1" applyAlignment="1">
      <alignment horizontal="right"/>
      <protection/>
    </xf>
    <xf numFmtId="0" fontId="29" fillId="58" borderId="53" xfId="121" applyFont="1" applyFill="1" applyBorder="1" applyAlignment="1">
      <alignment horizontal="center"/>
      <protection/>
    </xf>
    <xf numFmtId="0" fontId="29" fillId="58" borderId="55" xfId="121" applyFont="1" applyFill="1" applyBorder="1" applyAlignment="1">
      <alignment horizontal="center"/>
      <protection/>
    </xf>
    <xf numFmtId="0" fontId="29" fillId="58" borderId="32" xfId="121" applyFont="1" applyFill="1" applyBorder="1" applyAlignment="1">
      <alignment horizontal="center"/>
      <protection/>
    </xf>
    <xf numFmtId="165" fontId="29" fillId="58" borderId="63" xfId="112" applyNumberFormat="1" applyFont="1" applyFill="1" applyBorder="1" applyAlignment="1">
      <alignment horizontal="center"/>
      <protection/>
    </xf>
    <xf numFmtId="165" fontId="29" fillId="58" borderId="63" xfId="112" applyNumberFormat="1" applyFont="1" applyFill="1" applyBorder="1" applyAlignment="1">
      <alignment horizontal="center" wrapText="1"/>
      <protection/>
    </xf>
    <xf numFmtId="0" fontId="0" fillId="58" borderId="0" xfId="112" applyFill="1">
      <alignment/>
      <protection/>
    </xf>
    <xf numFmtId="0" fontId="29" fillId="58" borderId="40" xfId="128" applyFont="1" applyFill="1" applyBorder="1" applyAlignment="1">
      <alignment horizontal="center"/>
      <protection/>
    </xf>
    <xf numFmtId="0" fontId="29" fillId="58" borderId="29" xfId="128" applyFont="1" applyFill="1" applyBorder="1" applyAlignment="1">
      <alignment horizontal="center"/>
      <protection/>
    </xf>
    <xf numFmtId="0" fontId="29" fillId="58" borderId="32" xfId="128" applyFont="1" applyFill="1" applyBorder="1" applyAlignment="1">
      <alignment horizontal="center"/>
      <protection/>
    </xf>
    <xf numFmtId="0" fontId="29" fillId="58" borderId="32" xfId="128" applyFont="1" applyFill="1" applyBorder="1" applyAlignment="1">
      <alignment horizontal="left"/>
      <protection/>
    </xf>
    <xf numFmtId="165" fontId="29" fillId="58" borderId="63" xfId="112" applyNumberFormat="1" applyFont="1" applyFill="1" applyBorder="1" applyAlignment="1">
      <alignment/>
      <protection/>
    </xf>
    <xf numFmtId="165" fontId="29" fillId="58" borderId="63" xfId="125" applyNumberFormat="1" applyFont="1" applyFill="1" applyBorder="1">
      <alignment/>
      <protection/>
    </xf>
    <xf numFmtId="165" fontId="29" fillId="58" borderId="63" xfId="112" applyNumberFormat="1" applyFont="1" applyFill="1" applyBorder="1">
      <alignment/>
      <protection/>
    </xf>
    <xf numFmtId="0" fontId="0" fillId="58" borderId="0" xfId="125" applyFont="1" applyFill="1">
      <alignment/>
      <protection/>
    </xf>
    <xf numFmtId="4" fontId="0" fillId="58" borderId="0" xfId="125" applyNumberFormat="1" applyFont="1" applyFill="1">
      <alignment/>
      <protection/>
    </xf>
    <xf numFmtId="4" fontId="0" fillId="58" borderId="0" xfId="125" applyNumberFormat="1" applyFill="1">
      <alignment/>
      <protection/>
    </xf>
    <xf numFmtId="165" fontId="29" fillId="0" borderId="63" xfId="112" applyNumberFormat="1" applyFont="1" applyFill="1" applyBorder="1" applyAlignment="1">
      <alignment horizontal="center" wrapText="1"/>
      <protection/>
    </xf>
    <xf numFmtId="0" fontId="26" fillId="0" borderId="0" xfId="125" applyFont="1" applyFill="1">
      <alignment/>
      <protection/>
    </xf>
    <xf numFmtId="165" fontId="26" fillId="0" borderId="43" xfId="125" applyNumberFormat="1" applyFont="1" applyFill="1" applyBorder="1" applyAlignment="1">
      <alignment/>
      <protection/>
    </xf>
    <xf numFmtId="165" fontId="26" fillId="0" borderId="64" xfId="125" applyNumberFormat="1" applyFont="1" applyFill="1" applyBorder="1" applyAlignment="1">
      <alignment/>
      <protection/>
    </xf>
    <xf numFmtId="0" fontId="26" fillId="0" borderId="22" xfId="128" applyFont="1" applyFill="1" applyBorder="1" applyAlignment="1">
      <alignment horizontal="center"/>
      <protection/>
    </xf>
    <xf numFmtId="49" fontId="26" fillId="0" borderId="41" xfId="128" applyNumberFormat="1" applyFont="1" applyFill="1" applyBorder="1" applyAlignment="1">
      <alignment horizontal="center"/>
      <protection/>
    </xf>
    <xf numFmtId="49" fontId="26" fillId="0" borderId="42" xfId="128" applyNumberFormat="1" applyFont="1" applyFill="1" applyBorder="1" applyAlignment="1">
      <alignment horizontal="center"/>
      <protection/>
    </xf>
    <xf numFmtId="0" fontId="26" fillId="0" borderId="23" xfId="128" applyFont="1" applyFill="1" applyBorder="1" applyAlignment="1">
      <alignment horizontal="center"/>
      <protection/>
    </xf>
    <xf numFmtId="0" fontId="26" fillId="0" borderId="23" xfId="128" applyFont="1" applyFill="1" applyBorder="1" applyAlignment="1">
      <alignment horizontal="center"/>
      <protection/>
    </xf>
    <xf numFmtId="0" fontId="26" fillId="0" borderId="41" xfId="128" applyFont="1" applyFill="1" applyBorder="1" applyAlignment="1">
      <alignment wrapText="1"/>
      <protection/>
    </xf>
    <xf numFmtId="165" fontId="26" fillId="0" borderId="64" xfId="112" applyNumberFormat="1" applyFont="1" applyFill="1" applyBorder="1" applyAlignment="1">
      <alignment/>
      <protection/>
    </xf>
    <xf numFmtId="165" fontId="26" fillId="0" borderId="64" xfId="125" applyNumberFormat="1" applyFont="1" applyFill="1" applyBorder="1">
      <alignment/>
      <protection/>
    </xf>
    <xf numFmtId="165" fontId="26" fillId="0" borderId="64" xfId="112" applyNumberFormat="1" applyFont="1" applyFill="1" applyBorder="1">
      <alignment/>
      <protection/>
    </xf>
    <xf numFmtId="0" fontId="29" fillId="0" borderId="19" xfId="128" applyFont="1" applyFill="1" applyBorder="1" applyAlignment="1">
      <alignment horizontal="center"/>
      <protection/>
    </xf>
    <xf numFmtId="49" fontId="29" fillId="0" borderId="59" xfId="128" applyNumberFormat="1" applyFont="1" applyFill="1" applyBorder="1" applyAlignment="1">
      <alignment horizontal="center"/>
      <protection/>
    </xf>
    <xf numFmtId="49" fontId="29" fillId="0" borderId="60" xfId="128" applyNumberFormat="1" applyFont="1" applyFill="1" applyBorder="1" applyAlignment="1">
      <alignment horizontal="center"/>
      <protection/>
    </xf>
    <xf numFmtId="0" fontId="29" fillId="0" borderId="20" xfId="128" applyFont="1" applyFill="1" applyBorder="1" applyAlignment="1">
      <alignment horizontal="center"/>
      <protection/>
    </xf>
    <xf numFmtId="0" fontId="29" fillId="0" borderId="59" xfId="128" applyFont="1" applyFill="1" applyBorder="1" applyAlignment="1">
      <alignment horizontal="center"/>
      <protection/>
    </xf>
    <xf numFmtId="0" fontId="29" fillId="0" borderId="59" xfId="128" applyFont="1" applyFill="1" applyBorder="1" applyAlignment="1">
      <alignment wrapText="1"/>
      <protection/>
    </xf>
    <xf numFmtId="165" fontId="29" fillId="0" borderId="65" xfId="125" applyNumberFormat="1" applyFont="1" applyFill="1" applyBorder="1" applyAlignment="1">
      <alignment/>
      <protection/>
    </xf>
    <xf numFmtId="165" fontId="26" fillId="0" borderId="38" xfId="125" applyNumberFormat="1" applyFont="1" applyFill="1" applyBorder="1" applyAlignment="1">
      <alignment/>
      <protection/>
    </xf>
    <xf numFmtId="165" fontId="26" fillId="0" borderId="65" xfId="125" applyNumberFormat="1" applyFont="1" applyFill="1" applyBorder="1" applyAlignment="1">
      <alignment/>
      <protection/>
    </xf>
    <xf numFmtId="165" fontId="29" fillId="0" borderId="65" xfId="112" applyNumberFormat="1" applyFont="1" applyFill="1" applyBorder="1" applyAlignment="1">
      <alignment/>
      <protection/>
    </xf>
    <xf numFmtId="165" fontId="29" fillId="0" borderId="65" xfId="125" applyNumberFormat="1" applyFont="1" applyFill="1" applyBorder="1">
      <alignment/>
      <protection/>
    </xf>
    <xf numFmtId="165" fontId="29" fillId="0" borderId="65" xfId="112" applyNumberFormat="1" applyFont="1" applyFill="1" applyBorder="1">
      <alignment/>
      <protection/>
    </xf>
    <xf numFmtId="165" fontId="29" fillId="58" borderId="63" xfId="128" applyNumberFormat="1" applyFont="1" applyFill="1" applyBorder="1" applyAlignment="1">
      <alignment/>
      <protection/>
    </xf>
    <xf numFmtId="4" fontId="29" fillId="0" borderId="35" xfId="127" applyNumberFormat="1" applyFont="1" applyBorder="1" applyAlignment="1">
      <alignment vertical="center"/>
      <protection/>
    </xf>
    <xf numFmtId="4" fontId="29" fillId="0" borderId="66" xfId="127" applyNumberFormat="1" applyFont="1" applyFill="1" applyBorder="1" applyAlignment="1">
      <alignment vertical="center"/>
      <protection/>
    </xf>
    <xf numFmtId="4" fontId="26" fillId="0" borderId="24" xfId="127" applyNumberFormat="1" applyFont="1" applyFill="1" applyBorder="1" applyAlignment="1">
      <alignment vertical="center"/>
      <protection/>
    </xf>
    <xf numFmtId="0" fontId="29" fillId="0" borderId="48" xfId="128" applyFont="1" applyFill="1" applyBorder="1" applyAlignment="1">
      <alignment horizontal="center" vertical="center"/>
      <protection/>
    </xf>
    <xf numFmtId="49" fontId="29" fillId="0" borderId="51" xfId="128" applyNumberFormat="1" applyFont="1" applyFill="1" applyBorder="1" applyAlignment="1">
      <alignment horizontal="center" vertical="center"/>
      <protection/>
    </xf>
    <xf numFmtId="4" fontId="26" fillId="0" borderId="51" xfId="128" applyNumberFormat="1" applyFont="1" applyFill="1" applyBorder="1" applyAlignment="1">
      <alignment vertical="center"/>
      <protection/>
    </xf>
    <xf numFmtId="4" fontId="26" fillId="0" borderId="39" xfId="127" applyNumberFormat="1" applyFont="1" applyBorder="1" applyAlignment="1">
      <alignment vertical="center"/>
      <protection/>
    </xf>
    <xf numFmtId="4" fontId="26" fillId="0" borderId="67" xfId="127" applyNumberFormat="1" applyFont="1" applyFill="1" applyBorder="1" applyAlignment="1">
      <alignment vertical="center"/>
      <protection/>
    </xf>
    <xf numFmtId="0" fontId="29" fillId="0" borderId="56" xfId="111" applyFont="1" applyBorder="1" applyAlignment="1">
      <alignment horizontal="center" vertical="center"/>
      <protection/>
    </xf>
    <xf numFmtId="0" fontId="29" fillId="0" borderId="29" xfId="113" applyFont="1" applyFill="1" applyBorder="1" applyAlignment="1">
      <alignment horizontal="center" vertical="center" wrapText="1"/>
      <protection/>
    </xf>
    <xf numFmtId="0" fontId="29" fillId="0" borderId="68" xfId="128" applyFont="1" applyFill="1" applyBorder="1" applyAlignment="1">
      <alignment horizontal="center" vertical="center"/>
      <protection/>
    </xf>
    <xf numFmtId="0" fontId="29" fillId="0" borderId="69" xfId="128" applyFont="1" applyFill="1" applyBorder="1" applyAlignment="1">
      <alignment horizontal="center" vertical="center"/>
      <protection/>
    </xf>
    <xf numFmtId="0" fontId="29" fillId="0" borderId="70" xfId="128" applyFont="1" applyFill="1" applyBorder="1" applyAlignment="1">
      <alignment horizontal="center" vertical="center"/>
      <protection/>
    </xf>
    <xf numFmtId="0" fontId="29" fillId="0" borderId="70" xfId="128" applyFont="1" applyFill="1" applyBorder="1" applyAlignment="1">
      <alignment horizontal="left" vertical="center"/>
      <protection/>
    </xf>
    <xf numFmtId="4" fontId="29" fillId="0" borderId="31" xfId="128" applyNumberFormat="1" applyFont="1" applyFill="1" applyBorder="1" applyAlignment="1">
      <alignment vertical="center"/>
      <protection/>
    </xf>
    <xf numFmtId="4" fontId="29" fillId="0" borderId="70" xfId="128" applyNumberFormat="1" applyFont="1" applyFill="1" applyBorder="1" applyAlignment="1">
      <alignment vertical="center"/>
      <protection/>
    </xf>
    <xf numFmtId="4" fontId="29" fillId="0" borderId="70" xfId="127" applyNumberFormat="1" applyFont="1" applyFill="1" applyBorder="1" applyAlignment="1">
      <alignment vertical="center"/>
      <protection/>
    </xf>
    <xf numFmtId="4" fontId="29" fillId="0" borderId="52" xfId="127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25" fillId="0" borderId="0" xfId="123" applyAlignment="1">
      <alignment vertical="center"/>
      <protection/>
    </xf>
    <xf numFmtId="3" fontId="31" fillId="0" borderId="0" xfId="130" applyNumberFormat="1" applyFont="1" applyAlignment="1">
      <alignment vertical="center"/>
      <protection/>
    </xf>
    <xf numFmtId="0" fontId="27" fillId="0" borderId="0" xfId="123" applyFont="1" applyAlignment="1">
      <alignment vertical="center"/>
      <protection/>
    </xf>
    <xf numFmtId="0" fontId="0" fillId="0" borderId="0" xfId="124" applyAlignment="1">
      <alignment vertical="center"/>
      <protection/>
    </xf>
    <xf numFmtId="0" fontId="33" fillId="0" borderId="0" xfId="124" applyFont="1" applyAlignment="1">
      <alignment horizontal="center" vertical="center"/>
      <protection/>
    </xf>
    <xf numFmtId="166" fontId="0" fillId="0" borderId="0" xfId="124" applyNumberFormat="1" applyAlignment="1">
      <alignment vertical="center"/>
      <protection/>
    </xf>
    <xf numFmtId="0" fontId="34" fillId="0" borderId="0" xfId="124" applyFont="1" applyAlignment="1">
      <alignment horizontal="center" vertical="center"/>
      <protection/>
    </xf>
    <xf numFmtId="0" fontId="29" fillId="0" borderId="0" xfId="124" applyFont="1" applyAlignment="1">
      <alignment horizontal="center" vertical="center"/>
      <protection/>
    </xf>
    <xf numFmtId="0" fontId="29" fillId="0" borderId="0" xfId="124" applyFont="1" applyAlignment="1">
      <alignment horizontal="right" vertical="center"/>
      <protection/>
    </xf>
    <xf numFmtId="0" fontId="29" fillId="7" borderId="28" xfId="124" applyFont="1" applyFill="1" applyBorder="1" applyAlignment="1">
      <alignment horizontal="center" vertical="center"/>
      <protection/>
    </xf>
    <xf numFmtId="0" fontId="29" fillId="7" borderId="29" xfId="124" applyFont="1" applyFill="1" applyBorder="1" applyAlignment="1">
      <alignment horizontal="center" vertical="center"/>
      <protection/>
    </xf>
    <xf numFmtId="0" fontId="29" fillId="7" borderId="32" xfId="124" applyFont="1" applyFill="1" applyBorder="1" applyAlignment="1">
      <alignment horizontal="center" vertical="center"/>
      <protection/>
    </xf>
    <xf numFmtId="0" fontId="29" fillId="7" borderId="63" xfId="124" applyFont="1" applyFill="1" applyBorder="1" applyAlignment="1">
      <alignment horizontal="center" vertical="center"/>
      <protection/>
    </xf>
    <xf numFmtId="0" fontId="29" fillId="7" borderId="40" xfId="124" applyFont="1" applyFill="1" applyBorder="1" applyAlignment="1">
      <alignment horizontal="center" vertical="center"/>
      <protection/>
    </xf>
    <xf numFmtId="0" fontId="29" fillId="7" borderId="56" xfId="124" applyFont="1" applyFill="1" applyBorder="1" applyAlignment="1">
      <alignment horizontal="center" vertical="center"/>
      <protection/>
    </xf>
    <xf numFmtId="0" fontId="29" fillId="0" borderId="28" xfId="124" applyFont="1" applyBorder="1" applyAlignment="1">
      <alignment horizontal="center" vertical="center" wrapText="1"/>
      <protection/>
    </xf>
    <xf numFmtId="0" fontId="29" fillId="0" borderId="29" xfId="124" applyFont="1" applyBorder="1" applyAlignment="1">
      <alignment horizontal="center" vertical="center" wrapText="1"/>
      <protection/>
    </xf>
    <xf numFmtId="0" fontId="29" fillId="0" borderId="32" xfId="124" applyFont="1" applyBorder="1" applyAlignment="1">
      <alignment horizontal="center" vertical="center" wrapText="1"/>
      <protection/>
    </xf>
    <xf numFmtId="0" fontId="29" fillId="0" borderId="63" xfId="124" applyFont="1" applyBorder="1" applyAlignment="1">
      <alignment horizontal="left" vertical="center" wrapText="1"/>
      <protection/>
    </xf>
    <xf numFmtId="4" fontId="29" fillId="0" borderId="40" xfId="124" applyNumberFormat="1" applyFont="1" applyBorder="1" applyAlignment="1">
      <alignment horizontal="right" vertical="center"/>
      <protection/>
    </xf>
    <xf numFmtId="166" fontId="29" fillId="0" borderId="32" xfId="124" applyNumberFormat="1" applyFont="1" applyBorder="1" applyAlignment="1">
      <alignment horizontal="right" vertical="center"/>
      <protection/>
    </xf>
    <xf numFmtId="166" fontId="29" fillId="0" borderId="30" xfId="124" applyNumberFormat="1" applyFont="1" applyBorder="1" applyAlignment="1">
      <alignment horizontal="right" vertical="center"/>
      <protection/>
    </xf>
    <xf numFmtId="0" fontId="35" fillId="0" borderId="19" xfId="124" applyFont="1" applyBorder="1" applyAlignment="1">
      <alignment horizontal="center" vertical="center"/>
      <protection/>
    </xf>
    <xf numFmtId="49" fontId="35" fillId="0" borderId="20" xfId="124" applyNumberFormat="1" applyFont="1" applyFill="1" applyBorder="1" applyAlignment="1">
      <alignment horizontal="center" vertical="center"/>
      <protection/>
    </xf>
    <xf numFmtId="0" fontId="35" fillId="0" borderId="20" xfId="124" applyFont="1" applyFill="1" applyBorder="1" applyAlignment="1">
      <alignment horizontal="center" vertical="center"/>
      <protection/>
    </xf>
    <xf numFmtId="49" fontId="35" fillId="0" borderId="59" xfId="124" applyNumberFormat="1" applyFont="1" applyFill="1" applyBorder="1" applyAlignment="1">
      <alignment horizontal="center" vertical="center"/>
      <protection/>
    </xf>
    <xf numFmtId="0" fontId="35" fillId="0" borderId="65" xfId="124" applyFont="1" applyFill="1" applyBorder="1" applyAlignment="1">
      <alignment horizontal="left" vertical="center"/>
      <protection/>
    </xf>
    <xf numFmtId="4" fontId="35" fillId="0" borderId="71" xfId="124" applyNumberFormat="1" applyFont="1" applyFill="1" applyBorder="1" applyAlignment="1">
      <alignment vertical="center"/>
      <protection/>
    </xf>
    <xf numFmtId="166" fontId="35" fillId="0" borderId="59" xfId="124" applyNumberFormat="1" applyFont="1" applyFill="1" applyBorder="1" applyAlignment="1">
      <alignment vertical="center"/>
      <protection/>
    </xf>
    <xf numFmtId="166" fontId="29" fillId="0" borderId="21" xfId="124" applyNumberFormat="1" applyFont="1" applyBorder="1" applyAlignment="1">
      <alignment horizontal="right" vertical="center"/>
      <protection/>
    </xf>
    <xf numFmtId="0" fontId="36" fillId="0" borderId="0" xfId="124" applyFont="1" applyAlignment="1">
      <alignment vertical="center"/>
      <protection/>
    </xf>
    <xf numFmtId="0" fontId="29" fillId="0" borderId="48" xfId="124" applyFont="1" applyBorder="1" applyAlignment="1">
      <alignment horizontal="center" vertical="center" wrapText="1"/>
      <protection/>
    </xf>
    <xf numFmtId="49" fontId="26" fillId="0" borderId="39" xfId="124" applyNumberFormat="1" applyFont="1" applyFill="1" applyBorder="1" applyAlignment="1">
      <alignment horizontal="center" vertical="center" wrapText="1"/>
      <protection/>
    </xf>
    <xf numFmtId="0" fontId="26" fillId="0" borderId="39" xfId="124" applyFont="1" applyFill="1" applyBorder="1" applyAlignment="1">
      <alignment horizontal="center" vertical="center" wrapText="1"/>
      <protection/>
    </xf>
    <xf numFmtId="49" fontId="26" fillId="0" borderId="49" xfId="124" applyNumberFormat="1" applyFont="1" applyFill="1" applyBorder="1" applyAlignment="1">
      <alignment horizontal="center" vertical="center" wrapText="1"/>
      <protection/>
    </xf>
    <xf numFmtId="0" fontId="32" fillId="0" borderId="72" xfId="122" applyFont="1" applyFill="1" applyBorder="1" applyAlignment="1">
      <alignment vertical="center" wrapText="1"/>
      <protection/>
    </xf>
    <xf numFmtId="4" fontId="26" fillId="0" borderId="73" xfId="124" applyNumberFormat="1" applyFont="1" applyFill="1" applyBorder="1" applyAlignment="1">
      <alignment vertical="center" wrapText="1"/>
      <protection/>
    </xf>
    <xf numFmtId="166" fontId="26" fillId="0" borderId="49" xfId="124" applyNumberFormat="1" applyFont="1" applyFill="1" applyBorder="1" applyAlignment="1">
      <alignment vertical="center" wrapText="1"/>
      <protection/>
    </xf>
    <xf numFmtId="166" fontId="26" fillId="0" borderId="52" xfId="124" applyNumberFormat="1" applyFont="1" applyBorder="1" applyAlignment="1">
      <alignment horizontal="right" vertical="center"/>
      <protection/>
    </xf>
    <xf numFmtId="0" fontId="36" fillId="0" borderId="0" xfId="124" applyFont="1" applyAlignment="1">
      <alignment vertical="center" wrapText="1"/>
      <protection/>
    </xf>
    <xf numFmtId="0" fontId="35" fillId="0" borderId="33" xfId="124" applyFont="1" applyBorder="1" applyAlignment="1">
      <alignment horizontal="center" vertical="center"/>
      <protection/>
    </xf>
    <xf numFmtId="49" fontId="35" fillId="0" borderId="35" xfId="124" applyNumberFormat="1" applyFont="1" applyFill="1" applyBorder="1" applyAlignment="1">
      <alignment horizontal="center" vertical="center"/>
      <protection/>
    </xf>
    <xf numFmtId="0" fontId="35" fillId="0" borderId="35" xfId="124" applyFont="1" applyFill="1" applyBorder="1" applyAlignment="1">
      <alignment horizontal="center" vertical="center"/>
      <protection/>
    </xf>
    <xf numFmtId="49" fontId="35" fillId="0" borderId="36" xfId="124" applyNumberFormat="1" applyFont="1" applyFill="1" applyBorder="1" applyAlignment="1">
      <alignment horizontal="center" vertical="center"/>
      <protection/>
    </xf>
    <xf numFmtId="0" fontId="35" fillId="0" borderId="74" xfId="124" applyFont="1" applyFill="1" applyBorder="1" applyAlignment="1">
      <alignment horizontal="left" vertical="center"/>
      <protection/>
    </xf>
    <xf numFmtId="4" fontId="35" fillId="0" borderId="75" xfId="124" applyNumberFormat="1" applyFont="1" applyFill="1" applyBorder="1" applyAlignment="1">
      <alignment vertical="center"/>
      <protection/>
    </xf>
    <xf numFmtId="166" fontId="35" fillId="0" borderId="36" xfId="124" applyNumberFormat="1" applyFont="1" applyFill="1" applyBorder="1" applyAlignment="1">
      <alignment vertical="center"/>
      <protection/>
    </xf>
    <xf numFmtId="166" fontId="35" fillId="0" borderId="66" xfId="124" applyNumberFormat="1" applyFont="1" applyFill="1" applyBorder="1" applyAlignment="1">
      <alignment vertical="center"/>
      <protection/>
    </xf>
    <xf numFmtId="0" fontId="29" fillId="0" borderId="22" xfId="124" applyFont="1" applyBorder="1" applyAlignment="1">
      <alignment horizontal="center" vertical="center" wrapText="1"/>
      <protection/>
    </xf>
    <xf numFmtId="49" fontId="26" fillId="0" borderId="23" xfId="124" applyNumberFormat="1" applyFont="1" applyFill="1" applyBorder="1" applyAlignment="1">
      <alignment horizontal="center" vertical="center" wrapText="1"/>
      <protection/>
    </xf>
    <xf numFmtId="0" fontId="26" fillId="0" borderId="23" xfId="124" applyFont="1" applyFill="1" applyBorder="1" applyAlignment="1">
      <alignment horizontal="center" vertical="center" wrapText="1"/>
      <protection/>
    </xf>
    <xf numFmtId="49" fontId="26" fillId="0" borderId="41" xfId="124" applyNumberFormat="1" applyFont="1" applyFill="1" applyBorder="1" applyAlignment="1">
      <alignment horizontal="center" vertical="center" wrapText="1"/>
      <protection/>
    </xf>
    <xf numFmtId="0" fontId="32" fillId="0" borderId="64" xfId="122" applyFont="1" applyFill="1" applyBorder="1" applyAlignment="1">
      <alignment vertical="center" wrapText="1"/>
      <protection/>
    </xf>
    <xf numFmtId="4" fontId="26" fillId="0" borderId="76" xfId="124" applyNumberFormat="1" applyFont="1" applyFill="1" applyBorder="1" applyAlignment="1">
      <alignment vertical="center" wrapText="1"/>
      <protection/>
    </xf>
    <xf numFmtId="166" fontId="26" fillId="0" borderId="41" xfId="124" applyNumberFormat="1" applyFont="1" applyFill="1" applyBorder="1" applyAlignment="1">
      <alignment vertical="center" wrapText="1"/>
      <protection/>
    </xf>
    <xf numFmtId="166" fontId="26" fillId="0" borderId="24" xfId="124" applyNumberFormat="1" applyFont="1" applyFill="1" applyBorder="1" applyAlignment="1">
      <alignment vertical="center" wrapText="1"/>
      <protection/>
    </xf>
    <xf numFmtId="166" fontId="26" fillId="0" borderId="67" xfId="124" applyNumberFormat="1" applyFont="1" applyFill="1" applyBorder="1" applyAlignment="1">
      <alignment vertical="center" wrapText="1"/>
      <protection/>
    </xf>
    <xf numFmtId="166" fontId="35" fillId="0" borderId="47" xfId="124" applyNumberFormat="1" applyFont="1" applyFill="1" applyBorder="1" applyAlignment="1">
      <alignment vertical="center"/>
      <protection/>
    </xf>
    <xf numFmtId="0" fontId="26" fillId="0" borderId="48" xfId="124" applyFont="1" applyBorder="1" applyAlignment="1">
      <alignment horizontal="center" vertical="center" wrapText="1"/>
      <protection/>
    </xf>
    <xf numFmtId="0" fontId="6" fillId="45" borderId="31" xfId="0" applyFont="1" applyFill="1" applyBorder="1" applyAlignment="1">
      <alignment horizontal="center"/>
    </xf>
    <xf numFmtId="0" fontId="29" fillId="58" borderId="32" xfId="128" applyFont="1" applyFill="1" applyBorder="1" applyAlignment="1">
      <alignment horizontal="center"/>
      <protection/>
    </xf>
    <xf numFmtId="0" fontId="29" fillId="58" borderId="77" xfId="128" applyFont="1" applyFill="1" applyBorder="1" applyAlignment="1">
      <alignment horizontal="center"/>
      <protection/>
    </xf>
    <xf numFmtId="0" fontId="27" fillId="0" borderId="0" xfId="123" applyFont="1" applyAlignment="1">
      <alignment horizontal="center"/>
      <protection/>
    </xf>
    <xf numFmtId="4" fontId="26" fillId="58" borderId="0" xfId="125" applyNumberFormat="1" applyFont="1" applyFill="1" applyAlignment="1">
      <alignment/>
      <protection/>
    </xf>
    <xf numFmtId="0" fontId="61" fillId="58" borderId="0" xfId="0" applyFont="1" applyFill="1" applyAlignment="1">
      <alignment/>
    </xf>
    <xf numFmtId="4" fontId="26" fillId="0" borderId="0" xfId="125" applyNumberFormat="1" applyFont="1" applyFill="1" applyAlignment="1">
      <alignment horizontal="center"/>
      <protection/>
    </xf>
    <xf numFmtId="0" fontId="27" fillId="58" borderId="0" xfId="123" applyFont="1" applyFill="1" applyAlignment="1">
      <alignment horizontal="center"/>
      <protection/>
    </xf>
    <xf numFmtId="0" fontId="28" fillId="58" borderId="0" xfId="109" applyFont="1" applyFill="1" applyAlignment="1">
      <alignment horizontal="center"/>
      <protection/>
    </xf>
    <xf numFmtId="0" fontId="29" fillId="58" borderId="55" xfId="121" applyFont="1" applyFill="1" applyBorder="1" applyAlignment="1">
      <alignment horizontal="center"/>
      <protection/>
    </xf>
    <xf numFmtId="0" fontId="29" fillId="58" borderId="78" xfId="121" applyFont="1" applyFill="1" applyBorder="1" applyAlignment="1">
      <alignment horizontal="center"/>
      <protection/>
    </xf>
    <xf numFmtId="0" fontId="28" fillId="0" borderId="0" xfId="109" applyFont="1" applyFill="1" applyAlignment="1">
      <alignment horizontal="center"/>
      <protection/>
    </xf>
    <xf numFmtId="0" fontId="29" fillId="0" borderId="32" xfId="129" applyFont="1" applyFill="1" applyBorder="1" applyAlignment="1">
      <alignment horizontal="center" vertical="center"/>
      <protection/>
    </xf>
    <xf numFmtId="0" fontId="29" fillId="0" borderId="77" xfId="129" applyFont="1" applyFill="1" applyBorder="1" applyAlignment="1">
      <alignment horizontal="center" vertical="center"/>
      <protection/>
    </xf>
    <xf numFmtId="0" fontId="31" fillId="0" borderId="32" xfId="121" applyFont="1" applyFill="1" applyBorder="1" applyAlignment="1">
      <alignment horizontal="center" vertical="center"/>
      <protection/>
    </xf>
    <xf numFmtId="0" fontId="31" fillId="0" borderId="77" xfId="121" applyFont="1" applyFill="1" applyBorder="1" applyAlignment="1">
      <alignment horizontal="center" vertical="center"/>
      <protection/>
    </xf>
    <xf numFmtId="0" fontId="27" fillId="0" borderId="0" xfId="123" applyFont="1" applyAlignment="1">
      <alignment horizontal="center" vertical="center"/>
      <protection/>
    </xf>
    <xf numFmtId="0" fontId="28" fillId="0" borderId="0" xfId="124" applyFont="1" applyAlignment="1">
      <alignment horizontal="center" vertical="center"/>
      <protection/>
    </xf>
    <xf numFmtId="0" fontId="28" fillId="0" borderId="0" xfId="124" applyFont="1" applyAlignment="1">
      <alignment horizontal="center" vertical="center"/>
      <protection/>
    </xf>
    <xf numFmtId="49" fontId="29" fillId="0" borderId="79" xfId="127" applyNumberFormat="1" applyFont="1" applyBorder="1" applyAlignment="1">
      <alignment horizontal="center" vertical="center" textRotation="90"/>
      <protection/>
    </xf>
    <xf numFmtId="49" fontId="29" fillId="0" borderId="80" xfId="127" applyNumberFormat="1" applyFont="1" applyBorder="1" applyAlignment="1">
      <alignment horizontal="center" vertical="center" textRotation="90"/>
      <protection/>
    </xf>
    <xf numFmtId="49" fontId="29" fillId="0" borderId="81" xfId="127" applyNumberFormat="1" applyFont="1" applyBorder="1" applyAlignment="1">
      <alignment horizontal="center" vertical="center" textRotation="90"/>
      <protection/>
    </xf>
    <xf numFmtId="0" fontId="28" fillId="0" borderId="0" xfId="111" applyFont="1" applyFill="1" applyAlignment="1">
      <alignment horizontal="center"/>
      <protection/>
    </xf>
    <xf numFmtId="0" fontId="28" fillId="0" borderId="0" xfId="113" applyFont="1" applyAlignment="1">
      <alignment horizontal="center"/>
      <protection/>
    </xf>
  </cellXfs>
  <cellStyles count="162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Comma [0]" xfId="78"/>
    <cellStyle name="Hyperlink" xfId="79"/>
    <cellStyle name="Chybně" xfId="80"/>
    <cellStyle name="Chybně 2" xfId="81"/>
    <cellStyle name="Chybně 3" xfId="82"/>
    <cellStyle name="Kontrolní buňka" xfId="83"/>
    <cellStyle name="Kontrolní buňka 2" xfId="84"/>
    <cellStyle name="Kontrolní buňka 3" xfId="85"/>
    <cellStyle name="Currency" xfId="86"/>
    <cellStyle name="Currency [0]" xfId="87"/>
    <cellStyle name="Nadpis 1" xfId="88"/>
    <cellStyle name="Nadpis 1 2" xfId="89"/>
    <cellStyle name="Nadpis 1 3" xfId="90"/>
    <cellStyle name="Nadpis 2" xfId="91"/>
    <cellStyle name="Nadpis 2 2" xfId="92"/>
    <cellStyle name="Nadpis 2 3" xfId="93"/>
    <cellStyle name="Nadpis 3" xfId="94"/>
    <cellStyle name="Nadpis 3 2" xfId="95"/>
    <cellStyle name="Nadpis 3 3" xfId="96"/>
    <cellStyle name="Nadpis 4" xfId="97"/>
    <cellStyle name="Nadpis 4 2" xfId="98"/>
    <cellStyle name="Nadpis 4 3" xfId="99"/>
    <cellStyle name="Název" xfId="100"/>
    <cellStyle name="Název 2" xfId="101"/>
    <cellStyle name="Název 3" xfId="102"/>
    <cellStyle name="Neutrální" xfId="103"/>
    <cellStyle name="Neutrální 2" xfId="104"/>
    <cellStyle name="Neutrální 3" xfId="105"/>
    <cellStyle name="Normální 10" xfId="106"/>
    <cellStyle name="Normální 11" xfId="107"/>
    <cellStyle name="Normální 12" xfId="108"/>
    <cellStyle name="normální 2" xfId="109"/>
    <cellStyle name="normální 2 2" xfId="110"/>
    <cellStyle name="Normální 3" xfId="111"/>
    <cellStyle name="Normální 3 2" xfId="112"/>
    <cellStyle name="Normální 4" xfId="113"/>
    <cellStyle name="Normální 4 2" xfId="114"/>
    <cellStyle name="Normální 4 2 2" xfId="115"/>
    <cellStyle name="Normální 5" xfId="116"/>
    <cellStyle name="Normální 6" xfId="117"/>
    <cellStyle name="Normální 7" xfId="118"/>
    <cellStyle name="Normální 8" xfId="119"/>
    <cellStyle name="Normální 9" xfId="120"/>
    <cellStyle name="normální_04 - OSMTVS" xfId="121"/>
    <cellStyle name="normální_2. čtení rozpočtu 2006 - příjmy_09_P01_ZR_RO_67_10_tabulky" xfId="122"/>
    <cellStyle name="normální_2. Rozpočet 2007 - tabulky" xfId="123"/>
    <cellStyle name="normální_Rozpis výdajů 03 bez PO" xfId="124"/>
    <cellStyle name="normální_Rozpis výdajů 03 bez PO 2 2" xfId="125"/>
    <cellStyle name="normální_Rozpis výdajů 03 bez PO 2 2 2" xfId="126"/>
    <cellStyle name="normální_Rozpis výdajů 03 bez PO 3" xfId="127"/>
    <cellStyle name="normální_Rozpis výdajů 03 bez PO_04 - OSMTVS" xfId="128"/>
    <cellStyle name="normální_Rozpis výdajů 03 bez PO_04 - OSMTVS 2" xfId="129"/>
    <cellStyle name="normální_Rozpočet 2004 (ZK)" xfId="130"/>
    <cellStyle name="Followed Hyperlink" xfId="131"/>
    <cellStyle name="Poznámka" xfId="132"/>
    <cellStyle name="Poznámka 2" xfId="133"/>
    <cellStyle name="Poznámka 3" xfId="134"/>
    <cellStyle name="Percent" xfId="135"/>
    <cellStyle name="Propojená buňka" xfId="136"/>
    <cellStyle name="Propojená buňka 2" xfId="137"/>
    <cellStyle name="Propojená buňka 3" xfId="138"/>
    <cellStyle name="S8M1" xfId="139"/>
    <cellStyle name="Správně" xfId="140"/>
    <cellStyle name="Správně 2" xfId="141"/>
    <cellStyle name="Správně 3" xfId="142"/>
    <cellStyle name="Text upozornění" xfId="143"/>
    <cellStyle name="Text upozornění 2" xfId="144"/>
    <cellStyle name="Text upozornění 3" xfId="145"/>
    <cellStyle name="Vstup" xfId="146"/>
    <cellStyle name="Vstup 2" xfId="147"/>
    <cellStyle name="Vstup 3" xfId="148"/>
    <cellStyle name="Výpočet" xfId="149"/>
    <cellStyle name="Výpočet 2" xfId="150"/>
    <cellStyle name="Výpočet 3" xfId="151"/>
    <cellStyle name="Výstup" xfId="152"/>
    <cellStyle name="Výstup 2" xfId="153"/>
    <cellStyle name="Výstup 3" xfId="154"/>
    <cellStyle name="Vysvětlující text" xfId="155"/>
    <cellStyle name="Vysvětlující text 2" xfId="156"/>
    <cellStyle name="Vysvětlující text 3" xfId="157"/>
    <cellStyle name="Zvýraznění 1" xfId="158"/>
    <cellStyle name="Zvýraznění 1 2" xfId="159"/>
    <cellStyle name="Zvýraznění 1 3" xfId="160"/>
    <cellStyle name="Zvýraznění 2" xfId="161"/>
    <cellStyle name="Zvýraznění 2 2" xfId="162"/>
    <cellStyle name="Zvýraznění 2 3" xfId="163"/>
    <cellStyle name="Zvýraznění 3" xfId="164"/>
    <cellStyle name="Zvýraznění 3 2" xfId="165"/>
    <cellStyle name="Zvýraznění 3 3" xfId="166"/>
    <cellStyle name="Zvýraznění 4" xfId="167"/>
    <cellStyle name="Zvýraznění 4 2" xfId="168"/>
    <cellStyle name="Zvýraznění 4 3" xfId="169"/>
    <cellStyle name="Zvýraznění 5" xfId="170"/>
    <cellStyle name="Zvýraznění 5 2" xfId="171"/>
    <cellStyle name="Zvýraznění 5 3" xfId="172"/>
    <cellStyle name="Zvýraznění 6" xfId="173"/>
    <cellStyle name="Zvýraznění 6 2" xfId="174"/>
    <cellStyle name="Zvýraznění 6 3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3">
      <selection activeCell="H31" sqref="H3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53" t="s">
        <v>48</v>
      </c>
      <c r="B1" s="353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64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2644845.2199999997</v>
      </c>
      <c r="D3" s="26">
        <f>D4+D5+D6</f>
        <v>0</v>
      </c>
      <c r="E3" s="27">
        <f aca="true" t="shared" si="0" ref="E3:E25">C3+D3</f>
        <v>2644845.2199999997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177978.46</v>
      </c>
      <c r="D5" s="4">
        <v>0</v>
      </c>
      <c r="E5" s="10">
        <f t="shared" si="0"/>
        <v>177978.46</v>
      </c>
    </row>
    <row r="6" spans="1:5" ht="15" customHeight="1">
      <c r="A6" s="6" t="s">
        <v>8</v>
      </c>
      <c r="B6" s="7" t="s">
        <v>9</v>
      </c>
      <c r="C6" s="8">
        <v>724.05</v>
      </c>
      <c r="D6" s="8">
        <v>0</v>
      </c>
      <c r="E6" s="10">
        <f t="shared" si="0"/>
        <v>724.05</v>
      </c>
    </row>
    <row r="7" spans="1:5" ht="15" customHeight="1">
      <c r="A7" s="12" t="s">
        <v>40</v>
      </c>
      <c r="B7" s="7" t="s">
        <v>10</v>
      </c>
      <c r="C7" s="13">
        <f>C8+C14</f>
        <v>4737367.13</v>
      </c>
      <c r="D7" s="13">
        <f>D8+D14</f>
        <v>0</v>
      </c>
      <c r="E7" s="14">
        <f t="shared" si="0"/>
        <v>4737367.13</v>
      </c>
    </row>
    <row r="8" spans="1:5" ht="15" customHeight="1">
      <c r="A8" s="6" t="s">
        <v>43</v>
      </c>
      <c r="B8" s="7" t="s">
        <v>11</v>
      </c>
      <c r="C8" s="8">
        <f>C9+C10+C12+C13+C11</f>
        <v>4446846.24</v>
      </c>
      <c r="D8" s="8">
        <f>D9+D10+D12+D13</f>
        <v>0</v>
      </c>
      <c r="E8" s="11">
        <f t="shared" si="0"/>
        <v>4446846.24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4352112.78</v>
      </c>
      <c r="D10" s="8">
        <v>0</v>
      </c>
      <c r="E10" s="11">
        <f t="shared" si="0"/>
        <v>4352112.78</v>
      </c>
    </row>
    <row r="11" spans="1:5" ht="15" customHeight="1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5" ht="15" customHeight="1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C15+C16+C17+C18</f>
        <v>290520.89</v>
      </c>
      <c r="D14" s="8">
        <f>D15+D17+D18</f>
        <v>0</v>
      </c>
      <c r="E14" s="11">
        <f t="shared" si="0"/>
        <v>290520.89</v>
      </c>
    </row>
    <row r="15" spans="1:5" ht="15" customHeight="1">
      <c r="A15" s="6" t="s">
        <v>55</v>
      </c>
      <c r="B15" s="7" t="s">
        <v>13</v>
      </c>
      <c r="C15" s="8">
        <v>253650.47000000003</v>
      </c>
      <c r="D15" s="8">
        <v>0</v>
      </c>
      <c r="E15" s="11">
        <f t="shared" si="0"/>
        <v>253650.47000000003</v>
      </c>
    </row>
    <row r="16" spans="1:5" ht="15" customHeight="1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4534.91</v>
      </c>
      <c r="D18" s="8">
        <v>0</v>
      </c>
      <c r="E18" s="11">
        <f>SUM(C18:D18)</f>
        <v>4534.91</v>
      </c>
    </row>
    <row r="19" spans="1:5" ht="15" customHeight="1">
      <c r="A19" s="12" t="s">
        <v>14</v>
      </c>
      <c r="B19" s="15" t="s">
        <v>38</v>
      </c>
      <c r="C19" s="13">
        <f>C3+C7</f>
        <v>7382212.35</v>
      </c>
      <c r="D19" s="13">
        <f>D3+D7</f>
        <v>0</v>
      </c>
      <c r="E19" s="14">
        <f t="shared" si="0"/>
        <v>7382212.35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8340277.93</v>
      </c>
      <c r="D25" s="22">
        <f>D19+D20</f>
        <v>0</v>
      </c>
      <c r="E25" s="23">
        <f t="shared" si="0"/>
        <v>8340277.93</v>
      </c>
    </row>
    <row r="26" spans="1:5" ht="13.5" thickBot="1">
      <c r="A26" s="353" t="s">
        <v>49</v>
      </c>
      <c r="B26" s="353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64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254521.85</v>
      </c>
      <c r="D29" s="4">
        <v>0</v>
      </c>
      <c r="E29" s="5">
        <f aca="true" t="shared" si="1" ref="E29:E44">C29+D29</f>
        <v>254521.85</v>
      </c>
    </row>
    <row r="30" spans="1:5" ht="15" customHeight="1">
      <c r="A30" s="25" t="s">
        <v>50</v>
      </c>
      <c r="B30" s="7" t="s">
        <v>24</v>
      </c>
      <c r="C30" s="8">
        <v>170142.97</v>
      </c>
      <c r="D30" s="4">
        <v>450</v>
      </c>
      <c r="E30" s="5">
        <f>SUM(C30:D30)</f>
        <v>170592.97</v>
      </c>
    </row>
    <row r="31" spans="1:5" ht="15" customHeight="1">
      <c r="A31" s="25" t="s">
        <v>28</v>
      </c>
      <c r="B31" s="7" t="s">
        <v>20</v>
      </c>
      <c r="C31" s="8">
        <v>962709.12</v>
      </c>
      <c r="D31" s="4">
        <v>0</v>
      </c>
      <c r="E31" s="5">
        <f t="shared" si="1"/>
        <v>962709.12</v>
      </c>
    </row>
    <row r="32" spans="1:5" ht="15" customHeight="1">
      <c r="A32" s="25" t="s">
        <v>22</v>
      </c>
      <c r="B32" s="7" t="s">
        <v>20</v>
      </c>
      <c r="C32" s="8">
        <v>774494.75</v>
      </c>
      <c r="D32" s="4">
        <v>0</v>
      </c>
      <c r="E32" s="5">
        <f t="shared" si="1"/>
        <v>774494.75</v>
      </c>
    </row>
    <row r="33" spans="1:5" ht="15" customHeight="1">
      <c r="A33" s="25" t="s">
        <v>39</v>
      </c>
      <c r="B33" s="7" t="s">
        <v>20</v>
      </c>
      <c r="C33" s="8">
        <v>3785443.74</v>
      </c>
      <c r="D33" s="4">
        <v>0</v>
      </c>
      <c r="E33" s="5">
        <f>C33+D33</f>
        <v>3785443.74</v>
      </c>
    </row>
    <row r="34" spans="1:5" ht="15" customHeight="1">
      <c r="A34" s="25" t="s">
        <v>46</v>
      </c>
      <c r="B34" s="7" t="s">
        <v>24</v>
      </c>
      <c r="C34" s="8">
        <v>530392.61</v>
      </c>
      <c r="D34" s="4">
        <v>0</v>
      </c>
      <c r="E34" s="5">
        <f t="shared" si="1"/>
        <v>530392.61</v>
      </c>
    </row>
    <row r="35" spans="1:5" ht="15" customHeight="1">
      <c r="A35" s="25" t="s">
        <v>47</v>
      </c>
      <c r="B35" s="7" t="s">
        <v>20</v>
      </c>
      <c r="C35" s="8">
        <v>8200</v>
      </c>
      <c r="D35" s="4">
        <v>0</v>
      </c>
      <c r="E35" s="5">
        <f t="shared" si="1"/>
        <v>8200</v>
      </c>
    </row>
    <row r="36" spans="1:5" ht="15" customHeight="1">
      <c r="A36" s="25" t="s">
        <v>29</v>
      </c>
      <c r="B36" s="7" t="s">
        <v>24</v>
      </c>
      <c r="C36" s="8">
        <v>673667.89</v>
      </c>
      <c r="D36" s="4">
        <v>0</v>
      </c>
      <c r="E36" s="5">
        <f t="shared" si="1"/>
        <v>673667.89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876644.4299999999</v>
      </c>
      <c r="D38" s="4">
        <v>-450</v>
      </c>
      <c r="E38" s="5">
        <f t="shared" si="1"/>
        <v>876194.4299999999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141929.12</v>
      </c>
      <c r="D41" s="4">
        <v>0</v>
      </c>
      <c r="E41" s="5">
        <f>C41+D41</f>
        <v>141929.12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8340277.93</v>
      </c>
      <c r="D45" s="22">
        <f>SUM(D28:D44)</f>
        <v>0</v>
      </c>
      <c r="E45" s="23">
        <f>SUM(E28:E44)</f>
        <v>8340277.93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F10" sqref="F10"/>
    </sheetView>
  </sheetViews>
  <sheetFormatPr defaultColWidth="3.140625" defaultRowHeight="12.75"/>
  <cols>
    <col min="1" max="1" width="3.140625" style="226" customWidth="1"/>
    <col min="2" max="2" width="9.28125" style="226" customWidth="1"/>
    <col min="3" max="4" width="4.7109375" style="226" customWidth="1"/>
    <col min="5" max="5" width="7.8515625" style="226" customWidth="1"/>
    <col min="6" max="6" width="40.8515625" style="226" customWidth="1"/>
    <col min="7" max="7" width="8.7109375" style="248" customWidth="1"/>
    <col min="8" max="9" width="8.7109375" style="226" hidden="1" customWidth="1"/>
    <col min="10" max="10" width="9.421875" style="227" hidden="1" customWidth="1"/>
    <col min="11" max="12" width="9.140625" style="227" hidden="1" customWidth="1"/>
    <col min="13" max="13" width="9.57421875" style="227" hidden="1" customWidth="1"/>
    <col min="14" max="14" width="9.57421875" style="226" hidden="1" customWidth="1"/>
    <col min="15" max="15" width="10.421875" style="226" hidden="1" customWidth="1"/>
    <col min="16" max="18" width="9.140625" style="226" hidden="1" customWidth="1"/>
    <col min="19" max="19" width="9.421875" style="226" customWidth="1"/>
    <col min="20" max="20" width="9.140625" style="227" customWidth="1"/>
    <col min="21" max="21" width="9.140625" style="226" customWidth="1"/>
    <col min="22" max="22" width="11.8515625" style="226" customWidth="1"/>
    <col min="23" max="254" width="9.140625" style="226" customWidth="1"/>
    <col min="255" max="16384" width="3.140625" style="226" customWidth="1"/>
  </cols>
  <sheetData>
    <row r="1" spans="7:21" ht="16.5" customHeight="1">
      <c r="G1" s="357"/>
      <c r="H1" s="358"/>
      <c r="I1" s="358"/>
      <c r="Q1" s="359" t="s">
        <v>161</v>
      </c>
      <c r="R1" s="359"/>
      <c r="S1" s="359"/>
      <c r="T1" s="359"/>
      <c r="U1" s="359"/>
    </row>
    <row r="2" spans="1:10" ht="18">
      <c r="A2" s="356" t="s">
        <v>65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9" ht="18">
      <c r="A3" s="228"/>
      <c r="B3" s="228"/>
      <c r="C3" s="228"/>
      <c r="D3" s="228"/>
      <c r="E3" s="228"/>
      <c r="F3" s="229"/>
      <c r="G3" s="228"/>
      <c r="H3" s="228"/>
      <c r="I3" s="228"/>
    </row>
    <row r="4" spans="1:9" ht="18">
      <c r="A4" s="360" t="s">
        <v>150</v>
      </c>
      <c r="B4" s="360"/>
      <c r="C4" s="360"/>
      <c r="D4" s="360"/>
      <c r="E4" s="360"/>
      <c r="F4" s="360"/>
      <c r="G4" s="360"/>
      <c r="H4" s="360"/>
      <c r="I4" s="360"/>
    </row>
    <row r="5" spans="1:9" ht="12" customHeight="1">
      <c r="A5" s="230"/>
      <c r="B5" s="230"/>
      <c r="C5" s="230"/>
      <c r="D5" s="230"/>
      <c r="E5" s="230"/>
      <c r="F5" s="230"/>
      <c r="G5" s="230"/>
      <c r="H5" s="231"/>
      <c r="I5" s="231"/>
    </row>
    <row r="6" spans="1:9" ht="15.75">
      <c r="A6" s="361" t="s">
        <v>88</v>
      </c>
      <c r="B6" s="361"/>
      <c r="C6" s="361"/>
      <c r="D6" s="361"/>
      <c r="E6" s="361"/>
      <c r="F6" s="361"/>
      <c r="G6" s="361"/>
      <c r="H6" s="361"/>
      <c r="I6" s="361"/>
    </row>
    <row r="7" spans="1:21" ht="12" customHeight="1" thickBot="1">
      <c r="A7" s="230"/>
      <c r="B7" s="230"/>
      <c r="C7" s="230"/>
      <c r="D7" s="230"/>
      <c r="E7" s="230"/>
      <c r="F7" s="230"/>
      <c r="G7" s="230"/>
      <c r="H7" s="231"/>
      <c r="I7" s="231"/>
      <c r="N7" s="227"/>
      <c r="O7" s="232"/>
      <c r="P7" s="227"/>
      <c r="Q7" s="232"/>
      <c r="R7" s="227"/>
      <c r="S7" s="232"/>
      <c r="U7" s="232" t="s">
        <v>0</v>
      </c>
    </row>
    <row r="8" spans="1:21" s="238" customFormat="1" ht="31.5" customHeight="1" thickBot="1">
      <c r="A8" s="233" t="s">
        <v>69</v>
      </c>
      <c r="B8" s="362" t="s">
        <v>70</v>
      </c>
      <c r="C8" s="363"/>
      <c r="D8" s="234" t="s">
        <v>71</v>
      </c>
      <c r="E8" s="234" t="s">
        <v>19</v>
      </c>
      <c r="F8" s="235" t="s">
        <v>151</v>
      </c>
      <c r="G8" s="236" t="s">
        <v>74</v>
      </c>
      <c r="H8" s="237" t="s">
        <v>152</v>
      </c>
      <c r="I8" s="236" t="s">
        <v>75</v>
      </c>
      <c r="J8" s="237" t="s">
        <v>153</v>
      </c>
      <c r="K8" s="236" t="s">
        <v>75</v>
      </c>
      <c r="L8" s="237" t="s">
        <v>154</v>
      </c>
      <c r="M8" s="236" t="s">
        <v>75</v>
      </c>
      <c r="N8" s="237" t="s">
        <v>155</v>
      </c>
      <c r="O8" s="236" t="s">
        <v>75</v>
      </c>
      <c r="P8" s="237" t="s">
        <v>156</v>
      </c>
      <c r="Q8" s="236" t="s">
        <v>75</v>
      </c>
      <c r="R8" s="237" t="s">
        <v>157</v>
      </c>
      <c r="S8" s="236" t="s">
        <v>75</v>
      </c>
      <c r="T8" s="249" t="s">
        <v>64</v>
      </c>
      <c r="U8" s="236" t="s">
        <v>75</v>
      </c>
    </row>
    <row r="9" spans="1:21" s="238" customFormat="1" ht="13.5" thickBot="1">
      <c r="A9" s="239" t="s">
        <v>77</v>
      </c>
      <c r="B9" s="354" t="s">
        <v>78</v>
      </c>
      <c r="C9" s="355"/>
      <c r="D9" s="240" t="s">
        <v>78</v>
      </c>
      <c r="E9" s="241" t="s">
        <v>78</v>
      </c>
      <c r="F9" s="242" t="s">
        <v>94</v>
      </c>
      <c r="G9" s="274">
        <v>3310</v>
      </c>
      <c r="H9" s="274" t="e">
        <f>+#REF!+#REF!+#REF!+#REF!+#REF!+#REF!+#REF!+#REF!+#REF!+#REF!+#REF!+#REF!+#REF!+#REF!+#REF!+#REF!+#REF!+#REF!+#REF!+#REF!+#REF!+#REF!+#REF!+#REF!+#REF!+#REF!+#REF!+#REF!+#REF!+#REF!+#REF!+#REF!+#REF!+#REF!+#REF!</f>
        <v>#REF!</v>
      </c>
      <c r="I9" s="274" t="e">
        <f>+G9+H9</f>
        <v>#REF!</v>
      </c>
      <c r="J9" s="243" t="e">
        <f>+#REF!+#REF!+#REF!+#REF!+#REF!+#REF!+#REF!+#REF!</f>
        <v>#REF!</v>
      </c>
      <c r="K9" s="243" t="e">
        <f>+I9+J9</f>
        <v>#REF!</v>
      </c>
      <c r="L9" s="243" t="e">
        <f>+#REF!</f>
        <v>#REF!</v>
      </c>
      <c r="M9" s="243" t="e">
        <f>+K9+L9</f>
        <v>#REF!</v>
      </c>
      <c r="N9" s="243" t="e">
        <f>+#REF!+#REF!+#REF!+#REF!</f>
        <v>#REF!</v>
      </c>
      <c r="O9" s="243" t="e">
        <f>+M9+N9</f>
        <v>#REF!</v>
      </c>
      <c r="P9" s="243" t="e">
        <f>+#REF!+#REF!+#REF!+#REF!+#REF!+#REF!+P10+#REF!+#REF!+#REF!</f>
        <v>#REF!</v>
      </c>
      <c r="Q9" s="243" t="e">
        <f>+O9+P9</f>
        <v>#REF!</v>
      </c>
      <c r="R9" s="244" t="e">
        <f>+#REF!+#REF!+#REF!+#REF!</f>
        <v>#REF!</v>
      </c>
      <c r="S9" s="245">
        <v>79297.45</v>
      </c>
      <c r="T9" s="244">
        <v>324</v>
      </c>
      <c r="U9" s="245">
        <f>+S9+T9</f>
        <v>79621.45</v>
      </c>
    </row>
    <row r="10" spans="1:22" ht="22.5">
      <c r="A10" s="262" t="s">
        <v>95</v>
      </c>
      <c r="B10" s="263" t="s">
        <v>159</v>
      </c>
      <c r="C10" s="264" t="s">
        <v>103</v>
      </c>
      <c r="D10" s="265" t="s">
        <v>78</v>
      </c>
      <c r="E10" s="266" t="s">
        <v>78</v>
      </c>
      <c r="F10" s="267" t="s">
        <v>160</v>
      </c>
      <c r="G10" s="268">
        <v>0</v>
      </c>
      <c r="H10" s="269"/>
      <c r="I10" s="269"/>
      <c r="J10" s="269"/>
      <c r="K10" s="269"/>
      <c r="L10" s="269"/>
      <c r="M10" s="270"/>
      <c r="N10" s="270"/>
      <c r="O10" s="270"/>
      <c r="P10" s="271">
        <v>1986.82</v>
      </c>
      <c r="Q10" s="271">
        <f>+O10+P10</f>
        <v>1986.82</v>
      </c>
      <c r="R10" s="272">
        <v>0</v>
      </c>
      <c r="S10" s="273">
        <f>+Q10+R10</f>
        <v>1986.82</v>
      </c>
      <c r="T10" s="272">
        <v>324</v>
      </c>
      <c r="U10" s="273">
        <f>+S10+T10</f>
        <v>2310.8199999999997</v>
      </c>
      <c r="V10" s="250"/>
    </row>
    <row r="11" spans="1:22" ht="12.75">
      <c r="A11" s="253"/>
      <c r="B11" s="254"/>
      <c r="C11" s="255"/>
      <c r="D11" s="256">
        <v>3123</v>
      </c>
      <c r="E11" s="257">
        <v>6351</v>
      </c>
      <c r="F11" s="258" t="s">
        <v>158</v>
      </c>
      <c r="G11" s="252">
        <v>0</v>
      </c>
      <c r="H11" s="251"/>
      <c r="I11" s="251"/>
      <c r="J11" s="251"/>
      <c r="K11" s="251"/>
      <c r="L11" s="251"/>
      <c r="M11" s="252"/>
      <c r="N11" s="252"/>
      <c r="O11" s="252"/>
      <c r="P11" s="259">
        <v>1986.82</v>
      </c>
      <c r="Q11" s="259">
        <f>+O11+P11</f>
        <v>1986.82</v>
      </c>
      <c r="R11" s="260">
        <v>0</v>
      </c>
      <c r="S11" s="261">
        <f>+Q11+R11</f>
        <v>1986.82</v>
      </c>
      <c r="T11" s="260">
        <v>324</v>
      </c>
      <c r="U11" s="261">
        <f>+S11+T11</f>
        <v>2310.8199999999997</v>
      </c>
      <c r="V11" s="250"/>
    </row>
    <row r="12" spans="1:20" ht="12.75">
      <c r="A12" s="246"/>
      <c r="B12" s="246"/>
      <c r="C12" s="246"/>
      <c r="D12" s="246"/>
      <c r="E12" s="246"/>
      <c r="F12" s="246"/>
      <c r="G12" s="247"/>
      <c r="H12" s="246"/>
      <c r="I12" s="246"/>
      <c r="J12" s="226"/>
      <c r="K12" s="226"/>
      <c r="L12" s="226"/>
      <c r="M12" s="226"/>
      <c r="T12" s="226"/>
    </row>
    <row r="13" spans="1:20" ht="12.75">
      <c r="A13" s="246"/>
      <c r="B13" s="246"/>
      <c r="C13" s="246"/>
      <c r="D13" s="246"/>
      <c r="E13" s="246"/>
      <c r="F13" s="246"/>
      <c r="G13" s="247"/>
      <c r="H13" s="246"/>
      <c r="I13" s="246"/>
      <c r="J13" s="226"/>
      <c r="K13" s="226"/>
      <c r="L13" s="226"/>
      <c r="M13" s="226"/>
      <c r="T13" s="226"/>
    </row>
    <row r="14" spans="1:20" ht="12.75">
      <c r="A14" s="246"/>
      <c r="B14" s="246"/>
      <c r="C14" s="246"/>
      <c r="D14" s="246"/>
      <c r="E14" s="246"/>
      <c r="F14" s="246"/>
      <c r="G14" s="247"/>
      <c r="H14" s="246"/>
      <c r="I14" s="246"/>
      <c r="J14" s="226"/>
      <c r="K14" s="226"/>
      <c r="L14" s="226"/>
      <c r="M14" s="226"/>
      <c r="T14" s="226"/>
    </row>
    <row r="15" spans="1:20" ht="12.75">
      <c r="A15" s="246"/>
      <c r="B15" s="246"/>
      <c r="C15" s="246"/>
      <c r="D15" s="246"/>
      <c r="E15" s="246"/>
      <c r="F15" s="246"/>
      <c r="G15" s="247"/>
      <c r="H15" s="246"/>
      <c r="I15" s="246"/>
      <c r="J15" s="226"/>
      <c r="K15" s="226"/>
      <c r="L15" s="226"/>
      <c r="M15" s="226"/>
      <c r="T15" s="226"/>
    </row>
    <row r="16" spans="1:20" ht="12.75">
      <c r="A16" s="246"/>
      <c r="B16" s="246"/>
      <c r="C16" s="246"/>
      <c r="D16" s="246"/>
      <c r="E16" s="246"/>
      <c r="F16" s="246"/>
      <c r="G16" s="247"/>
      <c r="H16" s="246"/>
      <c r="I16" s="246"/>
      <c r="J16" s="226"/>
      <c r="K16" s="226"/>
      <c r="L16" s="226"/>
      <c r="M16" s="226"/>
      <c r="T16" s="226"/>
    </row>
    <row r="17" spans="1:20" ht="12.75">
      <c r="A17" s="246"/>
      <c r="B17" s="246"/>
      <c r="C17" s="246"/>
      <c r="D17" s="246"/>
      <c r="E17" s="246"/>
      <c r="F17" s="246"/>
      <c r="G17" s="247"/>
      <c r="H17" s="246"/>
      <c r="I17" s="246"/>
      <c r="J17" s="226"/>
      <c r="K17" s="226"/>
      <c r="L17" s="226"/>
      <c r="M17" s="226"/>
      <c r="T17" s="226"/>
    </row>
    <row r="18" spans="1:20" ht="12.75">
      <c r="A18" s="246"/>
      <c r="B18" s="246"/>
      <c r="C18" s="246"/>
      <c r="D18" s="246"/>
      <c r="E18" s="246"/>
      <c r="F18" s="246"/>
      <c r="G18" s="247"/>
      <c r="H18" s="246"/>
      <c r="I18" s="246"/>
      <c r="J18" s="226"/>
      <c r="K18" s="226"/>
      <c r="L18" s="226"/>
      <c r="M18" s="226"/>
      <c r="T18" s="226"/>
    </row>
    <row r="19" spans="1:20" ht="12.75">
      <c r="A19" s="246"/>
      <c r="B19" s="246"/>
      <c r="C19" s="246"/>
      <c r="D19" s="246"/>
      <c r="E19" s="246"/>
      <c r="F19" s="246"/>
      <c r="G19" s="247"/>
      <c r="H19" s="246"/>
      <c r="I19" s="246"/>
      <c r="J19" s="226"/>
      <c r="K19" s="226"/>
      <c r="L19" s="226"/>
      <c r="M19" s="226"/>
      <c r="T19" s="226"/>
    </row>
    <row r="20" spans="1:20" ht="12.75">
      <c r="A20" s="246"/>
      <c r="B20" s="246"/>
      <c r="C20" s="246"/>
      <c r="D20" s="246"/>
      <c r="E20" s="246"/>
      <c r="F20" s="246"/>
      <c r="G20" s="247"/>
      <c r="H20" s="246"/>
      <c r="I20" s="246"/>
      <c r="J20" s="226"/>
      <c r="K20" s="226"/>
      <c r="L20" s="226"/>
      <c r="M20" s="226"/>
      <c r="T20" s="226"/>
    </row>
    <row r="21" spans="1:20" ht="12.75">
      <c r="A21" s="246"/>
      <c r="B21" s="246"/>
      <c r="C21" s="246"/>
      <c r="D21" s="246"/>
      <c r="E21" s="246"/>
      <c r="F21" s="246"/>
      <c r="G21" s="247"/>
      <c r="H21" s="246"/>
      <c r="I21" s="246"/>
      <c r="J21" s="226"/>
      <c r="K21" s="226"/>
      <c r="L21" s="226"/>
      <c r="M21" s="226"/>
      <c r="T21" s="226"/>
    </row>
    <row r="22" spans="1:20" ht="12.75">
      <c r="A22" s="246"/>
      <c r="B22" s="246"/>
      <c r="C22" s="246"/>
      <c r="D22" s="246"/>
      <c r="E22" s="246"/>
      <c r="F22" s="246"/>
      <c r="G22" s="247"/>
      <c r="H22" s="246"/>
      <c r="I22" s="246"/>
      <c r="J22" s="226"/>
      <c r="K22" s="226"/>
      <c r="L22" s="226"/>
      <c r="M22" s="226"/>
      <c r="T22" s="226"/>
    </row>
    <row r="23" spans="1:20" ht="12.75">
      <c r="A23" s="246"/>
      <c r="B23" s="246"/>
      <c r="C23" s="246"/>
      <c r="D23" s="246"/>
      <c r="E23" s="246"/>
      <c r="F23" s="246"/>
      <c r="G23" s="247"/>
      <c r="H23" s="246"/>
      <c r="I23" s="246"/>
      <c r="J23" s="226"/>
      <c r="K23" s="226"/>
      <c r="L23" s="226"/>
      <c r="M23" s="226"/>
      <c r="T23" s="226"/>
    </row>
    <row r="24" spans="1:20" ht="12.75">
      <c r="A24" s="246"/>
      <c r="B24" s="246"/>
      <c r="C24" s="246"/>
      <c r="D24" s="246"/>
      <c r="E24" s="246"/>
      <c r="F24" s="246"/>
      <c r="G24" s="247"/>
      <c r="H24" s="246"/>
      <c r="I24" s="246"/>
      <c r="J24" s="226"/>
      <c r="K24" s="226"/>
      <c r="L24" s="226"/>
      <c r="M24" s="226"/>
      <c r="T24" s="226"/>
    </row>
    <row r="25" spans="1:20" ht="12.75">
      <c r="A25" s="246"/>
      <c r="B25" s="246"/>
      <c r="C25" s="246"/>
      <c r="D25" s="246"/>
      <c r="E25" s="246"/>
      <c r="F25" s="246"/>
      <c r="G25" s="247"/>
      <c r="H25" s="246"/>
      <c r="I25" s="246"/>
      <c r="J25" s="226"/>
      <c r="K25" s="226"/>
      <c r="L25" s="226"/>
      <c r="M25" s="226"/>
      <c r="T25" s="226"/>
    </row>
    <row r="26" spans="1:20" ht="12.75">
      <c r="A26" s="246"/>
      <c r="B26" s="246"/>
      <c r="C26" s="246"/>
      <c r="D26" s="246"/>
      <c r="E26" s="246"/>
      <c r="F26" s="246"/>
      <c r="G26" s="247"/>
      <c r="H26" s="246"/>
      <c r="I26" s="246"/>
      <c r="J26" s="226"/>
      <c r="K26" s="226"/>
      <c r="L26" s="226"/>
      <c r="M26" s="226"/>
      <c r="T26" s="226"/>
    </row>
    <row r="27" spans="1:20" ht="12.75">
      <c r="A27" s="246"/>
      <c r="B27" s="246"/>
      <c r="C27" s="246"/>
      <c r="D27" s="246"/>
      <c r="E27" s="246"/>
      <c r="F27" s="246"/>
      <c r="G27" s="247"/>
      <c r="H27" s="246"/>
      <c r="I27" s="246"/>
      <c r="J27" s="226"/>
      <c r="K27" s="226"/>
      <c r="L27" s="226"/>
      <c r="M27" s="226"/>
      <c r="T27" s="226"/>
    </row>
    <row r="28" spans="1:20" ht="12.75">
      <c r="A28" s="246"/>
      <c r="B28" s="246"/>
      <c r="C28" s="246"/>
      <c r="D28" s="246"/>
      <c r="E28" s="246"/>
      <c r="F28" s="246"/>
      <c r="G28" s="247"/>
      <c r="H28" s="246"/>
      <c r="I28" s="246"/>
      <c r="J28" s="226"/>
      <c r="K28" s="226"/>
      <c r="L28" s="226"/>
      <c r="M28" s="226"/>
      <c r="T28" s="226"/>
    </row>
    <row r="29" spans="1:20" ht="12.75">
      <c r="A29" s="246"/>
      <c r="B29" s="246"/>
      <c r="C29" s="246"/>
      <c r="D29" s="246"/>
      <c r="E29" s="246"/>
      <c r="F29" s="246"/>
      <c r="G29" s="247"/>
      <c r="H29" s="246"/>
      <c r="I29" s="246"/>
      <c r="J29" s="226"/>
      <c r="K29" s="226"/>
      <c r="L29" s="226"/>
      <c r="M29" s="226"/>
      <c r="T29" s="226"/>
    </row>
    <row r="30" spans="1:20" ht="12.75">
      <c r="A30" s="246"/>
      <c r="B30" s="246"/>
      <c r="C30" s="246"/>
      <c r="D30" s="246"/>
      <c r="E30" s="246"/>
      <c r="F30" s="246"/>
      <c r="G30" s="247"/>
      <c r="H30" s="246"/>
      <c r="I30" s="246"/>
      <c r="J30" s="226"/>
      <c r="K30" s="226"/>
      <c r="L30" s="226"/>
      <c r="M30" s="226"/>
      <c r="T30" s="226"/>
    </row>
    <row r="31" spans="1:20" ht="12.75">
      <c r="A31" s="246"/>
      <c r="B31" s="246"/>
      <c r="C31" s="246"/>
      <c r="D31" s="246"/>
      <c r="E31" s="246"/>
      <c r="F31" s="246"/>
      <c r="G31" s="247"/>
      <c r="H31" s="246"/>
      <c r="I31" s="246"/>
      <c r="J31" s="226"/>
      <c r="K31" s="226"/>
      <c r="L31" s="226"/>
      <c r="M31" s="226"/>
      <c r="T31" s="226"/>
    </row>
    <row r="32" spans="1:20" ht="12.75">
      <c r="A32" s="246"/>
      <c r="B32" s="246"/>
      <c r="C32" s="246"/>
      <c r="D32" s="246"/>
      <c r="E32" s="246"/>
      <c r="F32" s="246"/>
      <c r="G32" s="247"/>
      <c r="H32" s="246"/>
      <c r="I32" s="246"/>
      <c r="J32" s="226"/>
      <c r="K32" s="226"/>
      <c r="L32" s="226"/>
      <c r="M32" s="226"/>
      <c r="T32" s="226"/>
    </row>
    <row r="33" spans="1:20" ht="12.75">
      <c r="A33" s="246"/>
      <c r="B33" s="246"/>
      <c r="C33" s="246"/>
      <c r="D33" s="246"/>
      <c r="E33" s="246"/>
      <c r="F33" s="246"/>
      <c r="G33" s="247"/>
      <c r="H33" s="246"/>
      <c r="I33" s="246"/>
      <c r="J33" s="226"/>
      <c r="K33" s="226"/>
      <c r="L33" s="226"/>
      <c r="M33" s="226"/>
      <c r="T33" s="226"/>
    </row>
    <row r="34" spans="1:20" ht="12.75">
      <c r="A34" s="246"/>
      <c r="B34" s="246"/>
      <c r="C34" s="246"/>
      <c r="D34" s="246"/>
      <c r="E34" s="246"/>
      <c r="F34" s="246"/>
      <c r="G34" s="247"/>
      <c r="H34" s="246"/>
      <c r="I34" s="246"/>
      <c r="J34" s="226"/>
      <c r="K34" s="226"/>
      <c r="L34" s="226"/>
      <c r="M34" s="226"/>
      <c r="T34" s="226"/>
    </row>
    <row r="35" spans="1:20" ht="12.75">
      <c r="A35" s="246"/>
      <c r="B35" s="246"/>
      <c r="C35" s="246"/>
      <c r="D35" s="246"/>
      <c r="E35" s="246"/>
      <c r="F35" s="246"/>
      <c r="G35" s="247"/>
      <c r="H35" s="246"/>
      <c r="I35" s="246"/>
      <c r="J35" s="226"/>
      <c r="K35" s="226"/>
      <c r="L35" s="226"/>
      <c r="M35" s="226"/>
      <c r="T35" s="226"/>
    </row>
    <row r="36" spans="1:20" ht="12.75">
      <c r="A36" s="246"/>
      <c r="B36" s="246"/>
      <c r="C36" s="246"/>
      <c r="D36" s="246"/>
      <c r="E36" s="246"/>
      <c r="F36" s="246"/>
      <c r="G36" s="247"/>
      <c r="H36" s="246"/>
      <c r="I36" s="246"/>
      <c r="J36" s="226"/>
      <c r="K36" s="226"/>
      <c r="L36" s="226"/>
      <c r="M36" s="226"/>
      <c r="T36" s="226"/>
    </row>
    <row r="37" spans="1:20" ht="12.75">
      <c r="A37" s="246"/>
      <c r="B37" s="246"/>
      <c r="C37" s="246"/>
      <c r="D37" s="246"/>
      <c r="E37" s="246"/>
      <c r="F37" s="246"/>
      <c r="G37" s="247"/>
      <c r="H37" s="246"/>
      <c r="I37" s="246"/>
      <c r="J37" s="226"/>
      <c r="K37" s="226"/>
      <c r="L37" s="226"/>
      <c r="M37" s="226"/>
      <c r="T37" s="226"/>
    </row>
    <row r="38" spans="1:20" ht="12.75">
      <c r="A38" s="246"/>
      <c r="B38" s="246"/>
      <c r="C38" s="246"/>
      <c r="D38" s="246"/>
      <c r="E38" s="246"/>
      <c r="F38" s="246"/>
      <c r="G38" s="247"/>
      <c r="H38" s="246"/>
      <c r="I38" s="246"/>
      <c r="J38" s="226"/>
      <c r="K38" s="226"/>
      <c r="L38" s="226"/>
      <c r="M38" s="226"/>
      <c r="T38" s="226"/>
    </row>
    <row r="39" spans="1:20" ht="12.75">
      <c r="A39" s="246"/>
      <c r="B39" s="246"/>
      <c r="C39" s="246"/>
      <c r="D39" s="246"/>
      <c r="E39" s="246"/>
      <c r="F39" s="246"/>
      <c r="G39" s="247"/>
      <c r="H39" s="246"/>
      <c r="I39" s="246"/>
      <c r="J39" s="226"/>
      <c r="K39" s="226"/>
      <c r="L39" s="226"/>
      <c r="M39" s="226"/>
      <c r="T39" s="226"/>
    </row>
    <row r="40" spans="1:20" ht="12.75">
      <c r="A40" s="246"/>
      <c r="B40" s="246"/>
      <c r="C40" s="246"/>
      <c r="D40" s="246"/>
      <c r="E40" s="246"/>
      <c r="F40" s="246"/>
      <c r="G40" s="247"/>
      <c r="H40" s="246"/>
      <c r="I40" s="246"/>
      <c r="J40" s="226"/>
      <c r="K40" s="226"/>
      <c r="L40" s="226"/>
      <c r="M40" s="226"/>
      <c r="T40" s="226"/>
    </row>
    <row r="41" spans="1:20" ht="12.75">
      <c r="A41" s="246"/>
      <c r="B41" s="246"/>
      <c r="C41" s="246"/>
      <c r="D41" s="246"/>
      <c r="E41" s="246"/>
      <c r="F41" s="246"/>
      <c r="G41" s="247"/>
      <c r="H41" s="246"/>
      <c r="I41" s="246"/>
      <c r="J41" s="226"/>
      <c r="K41" s="226"/>
      <c r="L41" s="226"/>
      <c r="M41" s="226"/>
      <c r="T41" s="226"/>
    </row>
    <row r="42" spans="1:20" ht="12.75">
      <c r="A42" s="246"/>
      <c r="B42" s="246"/>
      <c r="C42" s="246"/>
      <c r="D42" s="246"/>
      <c r="E42" s="246"/>
      <c r="F42" s="246"/>
      <c r="G42" s="247"/>
      <c r="H42" s="246"/>
      <c r="I42" s="246"/>
      <c r="J42" s="226"/>
      <c r="K42" s="226"/>
      <c r="L42" s="226"/>
      <c r="M42" s="226"/>
      <c r="T42" s="226"/>
    </row>
    <row r="43" spans="1:20" ht="12.75">
      <c r="A43" s="246"/>
      <c r="B43" s="246"/>
      <c r="C43" s="246"/>
      <c r="D43" s="246"/>
      <c r="E43" s="246"/>
      <c r="F43" s="246"/>
      <c r="G43" s="247"/>
      <c r="H43" s="246"/>
      <c r="I43" s="246"/>
      <c r="J43" s="226"/>
      <c r="K43" s="226"/>
      <c r="L43" s="226"/>
      <c r="M43" s="226"/>
      <c r="T43" s="226"/>
    </row>
    <row r="44" spans="1:20" ht="12.75">
      <c r="A44" s="246"/>
      <c r="B44" s="246"/>
      <c r="C44" s="246"/>
      <c r="D44" s="246"/>
      <c r="E44" s="246"/>
      <c r="F44" s="246"/>
      <c r="G44" s="247"/>
      <c r="H44" s="246"/>
      <c r="I44" s="246"/>
      <c r="J44" s="226"/>
      <c r="K44" s="226"/>
      <c r="L44" s="226"/>
      <c r="M44" s="226"/>
      <c r="T44" s="226"/>
    </row>
  </sheetData>
  <sheetProtection/>
  <mergeCells count="7">
    <mergeCell ref="B9:C9"/>
    <mergeCell ref="A2:J2"/>
    <mergeCell ref="G1:I1"/>
    <mergeCell ref="Q1:U1"/>
    <mergeCell ref="A4:I4"/>
    <mergeCell ref="A6:I6"/>
    <mergeCell ref="B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42">
      <selection activeCell="H63" sqref="H63"/>
    </sheetView>
  </sheetViews>
  <sheetFormatPr defaultColWidth="3.140625" defaultRowHeight="12.75"/>
  <cols>
    <col min="1" max="1" width="3.140625" style="77" customWidth="1"/>
    <col min="2" max="2" width="6.8515625" style="77" customWidth="1"/>
    <col min="3" max="3" width="4.00390625" style="77" customWidth="1"/>
    <col min="4" max="5" width="4.28125" style="77" customWidth="1"/>
    <col min="6" max="6" width="38.140625" style="77" customWidth="1"/>
    <col min="7" max="7" width="6.7109375" style="78" customWidth="1"/>
    <col min="8" max="8" width="7.140625" style="78" customWidth="1"/>
    <col min="9" max="9" width="7.28125" style="77" customWidth="1"/>
    <col min="10" max="10" width="6.7109375" style="77" customWidth="1"/>
    <col min="11" max="11" width="11.57421875" style="80" customWidth="1"/>
    <col min="12" max="255" width="9.140625" style="77" customWidth="1"/>
    <col min="256" max="16384" width="3.140625" style="77" customWidth="1"/>
  </cols>
  <sheetData>
    <row r="1" ht="12.75">
      <c r="J1" s="79" t="s">
        <v>87</v>
      </c>
    </row>
    <row r="2" ht="12.75">
      <c r="J2" s="81"/>
    </row>
    <row r="3" spans="1:10" ht="18">
      <c r="A3" s="356" t="s">
        <v>65</v>
      </c>
      <c r="B3" s="356"/>
      <c r="C3" s="356"/>
      <c r="D3" s="356"/>
      <c r="E3" s="356"/>
      <c r="F3" s="356"/>
      <c r="G3" s="356"/>
      <c r="H3" s="356"/>
      <c r="I3" s="356"/>
      <c r="J3" s="356"/>
    </row>
    <row r="4" spans="1:10" ht="11.25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5.75" hidden="1">
      <c r="A5" s="364" t="s">
        <v>88</v>
      </c>
      <c r="B5" s="364"/>
      <c r="C5" s="364"/>
      <c r="D5" s="364"/>
      <c r="E5" s="364"/>
      <c r="F5" s="364"/>
      <c r="G5" s="364"/>
      <c r="H5" s="364"/>
      <c r="I5" s="364"/>
      <c r="J5" s="364"/>
    </row>
    <row r="6" spans="1:10" ht="12" customHeight="1" hidden="1">
      <c r="A6" s="38"/>
      <c r="B6" s="38"/>
      <c r="C6" s="38"/>
      <c r="D6" s="38"/>
      <c r="E6" s="38"/>
      <c r="F6" s="38"/>
      <c r="G6" s="38"/>
      <c r="H6" s="38"/>
      <c r="I6" s="82"/>
      <c r="J6" s="82"/>
    </row>
    <row r="7" spans="1:10" ht="15.75" hidden="1">
      <c r="A7" s="364" t="s">
        <v>89</v>
      </c>
      <c r="B7" s="364"/>
      <c r="C7" s="364"/>
      <c r="D7" s="364"/>
      <c r="E7" s="364"/>
      <c r="F7" s="364"/>
      <c r="G7" s="364"/>
      <c r="H7" s="364"/>
      <c r="I7" s="364"/>
      <c r="J7" s="364"/>
    </row>
    <row r="8" spans="1:10" ht="12" customHeight="1" hidden="1">
      <c r="A8" s="38"/>
      <c r="B8" s="38"/>
      <c r="C8" s="38"/>
      <c r="D8" s="38"/>
      <c r="E8" s="38"/>
      <c r="F8" s="38"/>
      <c r="G8" s="38"/>
      <c r="H8" s="38"/>
      <c r="I8" s="82"/>
      <c r="J8" s="83" t="s">
        <v>90</v>
      </c>
    </row>
    <row r="9" spans="1:11" s="93" customFormat="1" ht="25.5" customHeight="1" hidden="1">
      <c r="A9" s="84" t="s">
        <v>69</v>
      </c>
      <c r="B9" s="367" t="s">
        <v>70</v>
      </c>
      <c r="C9" s="368"/>
      <c r="D9" s="86" t="s">
        <v>71</v>
      </c>
      <c r="E9" s="85" t="s">
        <v>19</v>
      </c>
      <c r="F9" s="87" t="s">
        <v>91</v>
      </c>
      <c r="G9" s="88" t="s">
        <v>74</v>
      </c>
      <c r="H9" s="89" t="s">
        <v>76</v>
      </c>
      <c r="I9" s="90" t="s">
        <v>92</v>
      </c>
      <c r="J9" s="91" t="s">
        <v>93</v>
      </c>
      <c r="K9" s="92"/>
    </row>
    <row r="10" spans="1:11" s="93" customFormat="1" ht="13.5" hidden="1" thickBot="1">
      <c r="A10" s="94" t="s">
        <v>77</v>
      </c>
      <c r="B10" s="365" t="s">
        <v>78</v>
      </c>
      <c r="C10" s="366"/>
      <c r="D10" s="96" t="s">
        <v>78</v>
      </c>
      <c r="E10" s="95" t="s">
        <v>78</v>
      </c>
      <c r="F10" s="97" t="s">
        <v>94</v>
      </c>
      <c r="G10" s="98">
        <f>+G11+G13+G15+G17+G19</f>
        <v>3310</v>
      </c>
      <c r="H10" s="99"/>
      <c r="I10" s="100">
        <f>+I21+I23+I25+I27</f>
        <v>22600</v>
      </c>
      <c r="J10" s="101">
        <f>+G10+I10</f>
        <v>25910</v>
      </c>
      <c r="K10" s="102"/>
    </row>
    <row r="11" spans="1:11" s="93" customFormat="1" ht="12.75" hidden="1">
      <c r="A11" s="103" t="s">
        <v>95</v>
      </c>
      <c r="B11" s="104" t="s">
        <v>96</v>
      </c>
      <c r="C11" s="105" t="s">
        <v>97</v>
      </c>
      <c r="D11" s="106" t="s">
        <v>78</v>
      </c>
      <c r="E11" s="107" t="s">
        <v>78</v>
      </c>
      <c r="F11" s="108" t="s">
        <v>98</v>
      </c>
      <c r="G11" s="109">
        <f>+G12</f>
        <v>2500</v>
      </c>
      <c r="H11" s="110"/>
      <c r="I11" s="110">
        <v>0</v>
      </c>
      <c r="J11" s="111">
        <f aca="true" t="shared" si="0" ref="J11:J28">+G11+I11</f>
        <v>2500</v>
      </c>
      <c r="K11" s="102"/>
    </row>
    <row r="12" spans="1:11" s="93" customFormat="1" ht="12.75" hidden="1">
      <c r="A12" s="112"/>
      <c r="B12" s="113"/>
      <c r="C12" s="114"/>
      <c r="D12" s="115">
        <v>3299</v>
      </c>
      <c r="E12" s="116">
        <v>5331</v>
      </c>
      <c r="F12" s="117" t="s">
        <v>99</v>
      </c>
      <c r="G12" s="118">
        <v>2500</v>
      </c>
      <c r="H12" s="119"/>
      <c r="I12" s="119"/>
      <c r="J12" s="120">
        <f t="shared" si="0"/>
        <v>2500</v>
      </c>
      <c r="K12" s="102"/>
    </row>
    <row r="13" spans="1:11" s="93" customFormat="1" ht="24.75" customHeight="1" hidden="1">
      <c r="A13" s="121" t="s">
        <v>95</v>
      </c>
      <c r="B13" s="122" t="s">
        <v>100</v>
      </c>
      <c r="C13" s="123" t="s">
        <v>97</v>
      </c>
      <c r="D13" s="124" t="s">
        <v>78</v>
      </c>
      <c r="E13" s="125" t="s">
        <v>78</v>
      </c>
      <c r="F13" s="126" t="s">
        <v>101</v>
      </c>
      <c r="G13" s="127">
        <f>+G14</f>
        <v>270</v>
      </c>
      <c r="H13" s="128"/>
      <c r="I13" s="128">
        <v>0</v>
      </c>
      <c r="J13" s="129">
        <f t="shared" si="0"/>
        <v>270</v>
      </c>
      <c r="K13" s="102"/>
    </row>
    <row r="14" spans="1:11" s="93" customFormat="1" ht="12.75" hidden="1">
      <c r="A14" s="112"/>
      <c r="B14" s="113"/>
      <c r="C14" s="114"/>
      <c r="D14" s="115">
        <v>3299</v>
      </c>
      <c r="E14" s="116">
        <v>5331</v>
      </c>
      <c r="F14" s="117" t="s">
        <v>99</v>
      </c>
      <c r="G14" s="118">
        <v>270</v>
      </c>
      <c r="H14" s="119"/>
      <c r="I14" s="119"/>
      <c r="J14" s="120">
        <f t="shared" si="0"/>
        <v>270</v>
      </c>
      <c r="K14" s="102"/>
    </row>
    <row r="15" spans="1:11" s="93" customFormat="1" ht="24.75" customHeight="1" hidden="1">
      <c r="A15" s="121" t="s">
        <v>95</v>
      </c>
      <c r="B15" s="122" t="s">
        <v>102</v>
      </c>
      <c r="C15" s="123" t="s">
        <v>103</v>
      </c>
      <c r="D15" s="124" t="s">
        <v>78</v>
      </c>
      <c r="E15" s="125" t="s">
        <v>78</v>
      </c>
      <c r="F15" s="126" t="s">
        <v>104</v>
      </c>
      <c r="G15" s="127">
        <f>+G16</f>
        <v>20</v>
      </c>
      <c r="H15" s="128"/>
      <c r="I15" s="128">
        <v>0</v>
      </c>
      <c r="J15" s="129">
        <f t="shared" si="0"/>
        <v>20</v>
      </c>
      <c r="K15" s="102"/>
    </row>
    <row r="16" spans="1:11" s="93" customFormat="1" ht="12.75" hidden="1">
      <c r="A16" s="112"/>
      <c r="B16" s="113"/>
      <c r="C16" s="114"/>
      <c r="D16" s="115">
        <v>3123</v>
      </c>
      <c r="E16" s="116">
        <v>5331</v>
      </c>
      <c r="F16" s="117" t="s">
        <v>99</v>
      </c>
      <c r="G16" s="118">
        <v>20</v>
      </c>
      <c r="H16" s="119"/>
      <c r="I16" s="119"/>
      <c r="J16" s="120">
        <f t="shared" si="0"/>
        <v>20</v>
      </c>
      <c r="K16" s="102"/>
    </row>
    <row r="17" spans="1:11" s="93" customFormat="1" ht="24.75" customHeight="1" hidden="1">
      <c r="A17" s="121" t="s">
        <v>95</v>
      </c>
      <c r="B17" s="122" t="s">
        <v>105</v>
      </c>
      <c r="C17" s="123" t="s">
        <v>106</v>
      </c>
      <c r="D17" s="124" t="s">
        <v>78</v>
      </c>
      <c r="E17" s="125" t="s">
        <v>78</v>
      </c>
      <c r="F17" s="126" t="s">
        <v>107</v>
      </c>
      <c r="G17" s="127">
        <f>+G18</f>
        <v>20</v>
      </c>
      <c r="H17" s="128"/>
      <c r="I17" s="128">
        <v>0</v>
      </c>
      <c r="J17" s="129">
        <f t="shared" si="0"/>
        <v>20</v>
      </c>
      <c r="K17" s="102"/>
    </row>
    <row r="18" spans="1:11" s="93" customFormat="1" ht="12.75" hidden="1">
      <c r="A18" s="112"/>
      <c r="B18" s="113"/>
      <c r="C18" s="114"/>
      <c r="D18" s="115">
        <v>3122</v>
      </c>
      <c r="E18" s="116">
        <v>5331</v>
      </c>
      <c r="F18" s="117" t="s">
        <v>99</v>
      </c>
      <c r="G18" s="118">
        <v>20</v>
      </c>
      <c r="H18" s="119"/>
      <c r="I18" s="119"/>
      <c r="J18" s="120">
        <f t="shared" si="0"/>
        <v>20</v>
      </c>
      <c r="K18" s="102"/>
    </row>
    <row r="19" spans="1:11" s="93" customFormat="1" ht="12.75" hidden="1">
      <c r="A19" s="121" t="s">
        <v>95</v>
      </c>
      <c r="B19" s="122" t="s">
        <v>108</v>
      </c>
      <c r="C19" s="123" t="s">
        <v>97</v>
      </c>
      <c r="D19" s="124" t="s">
        <v>78</v>
      </c>
      <c r="E19" s="125" t="s">
        <v>78</v>
      </c>
      <c r="F19" s="130" t="s">
        <v>109</v>
      </c>
      <c r="G19" s="127">
        <f>+G20</f>
        <v>500</v>
      </c>
      <c r="H19" s="128"/>
      <c r="I19" s="128">
        <v>0</v>
      </c>
      <c r="J19" s="129">
        <f t="shared" si="0"/>
        <v>500</v>
      </c>
      <c r="K19" s="102"/>
    </row>
    <row r="20" spans="1:11" s="93" customFormat="1" ht="12.75" hidden="1">
      <c r="A20" s="112"/>
      <c r="B20" s="113"/>
      <c r="C20" s="114"/>
      <c r="D20" s="115">
        <v>3299</v>
      </c>
      <c r="E20" s="116">
        <v>5331</v>
      </c>
      <c r="F20" s="117" t="s">
        <v>99</v>
      </c>
      <c r="G20" s="118">
        <v>500</v>
      </c>
      <c r="H20" s="119"/>
      <c r="I20" s="119"/>
      <c r="J20" s="120">
        <f t="shared" si="0"/>
        <v>500</v>
      </c>
      <c r="K20" s="102"/>
    </row>
    <row r="21" spans="1:11" s="93" customFormat="1" ht="33.75" customHeight="1" hidden="1">
      <c r="A21" s="121" t="s">
        <v>95</v>
      </c>
      <c r="B21" s="122" t="s">
        <v>110</v>
      </c>
      <c r="C21" s="123" t="s">
        <v>111</v>
      </c>
      <c r="D21" s="124" t="s">
        <v>78</v>
      </c>
      <c r="E21" s="124" t="s">
        <v>78</v>
      </c>
      <c r="F21" s="131" t="s">
        <v>112</v>
      </c>
      <c r="G21" s="127">
        <f>+G22</f>
        <v>0</v>
      </c>
      <c r="H21" s="128"/>
      <c r="I21" s="128">
        <f>+I22</f>
        <v>14000</v>
      </c>
      <c r="J21" s="129">
        <f t="shared" si="0"/>
        <v>14000</v>
      </c>
      <c r="K21" s="132"/>
    </row>
    <row r="22" spans="1:11" ht="12" customHeight="1" hidden="1">
      <c r="A22" s="112"/>
      <c r="B22" s="113"/>
      <c r="C22" s="114"/>
      <c r="D22" s="115">
        <v>3122</v>
      </c>
      <c r="E22" s="115">
        <v>5331</v>
      </c>
      <c r="F22" s="133" t="s">
        <v>99</v>
      </c>
      <c r="G22" s="118">
        <v>0</v>
      </c>
      <c r="H22" s="119"/>
      <c r="I22" s="119">
        <v>14000</v>
      </c>
      <c r="J22" s="120">
        <f t="shared" si="0"/>
        <v>14000</v>
      </c>
      <c r="K22" s="132"/>
    </row>
    <row r="23" spans="1:11" ht="33" customHeight="1" hidden="1">
      <c r="A23" s="121" t="s">
        <v>95</v>
      </c>
      <c r="B23" s="122" t="s">
        <v>113</v>
      </c>
      <c r="C23" s="123" t="s">
        <v>114</v>
      </c>
      <c r="D23" s="124" t="s">
        <v>78</v>
      </c>
      <c r="E23" s="124" t="s">
        <v>78</v>
      </c>
      <c r="F23" s="131" t="s">
        <v>115</v>
      </c>
      <c r="G23" s="127">
        <f>+G24</f>
        <v>0</v>
      </c>
      <c r="H23" s="128"/>
      <c r="I23" s="128">
        <f>+I24</f>
        <v>1900</v>
      </c>
      <c r="J23" s="129">
        <f t="shared" si="0"/>
        <v>1900</v>
      </c>
      <c r="K23" s="132"/>
    </row>
    <row r="24" spans="1:11" ht="22.5" hidden="1">
      <c r="A24" s="112"/>
      <c r="B24" s="113"/>
      <c r="C24" s="114"/>
      <c r="D24" s="115">
        <v>3121</v>
      </c>
      <c r="E24" s="115">
        <v>5331</v>
      </c>
      <c r="F24" s="134" t="s">
        <v>99</v>
      </c>
      <c r="G24" s="118">
        <v>0</v>
      </c>
      <c r="H24" s="119"/>
      <c r="I24" s="119">
        <v>1900</v>
      </c>
      <c r="J24" s="120">
        <f t="shared" si="0"/>
        <v>1900</v>
      </c>
      <c r="K24" s="132"/>
    </row>
    <row r="25" spans="1:11" ht="26.25" customHeight="1" hidden="1">
      <c r="A25" s="121" t="s">
        <v>95</v>
      </c>
      <c r="B25" s="122" t="s">
        <v>116</v>
      </c>
      <c r="C25" s="123" t="s">
        <v>117</v>
      </c>
      <c r="D25" s="124" t="s">
        <v>78</v>
      </c>
      <c r="E25" s="124" t="s">
        <v>78</v>
      </c>
      <c r="F25" s="131" t="s">
        <v>118</v>
      </c>
      <c r="G25" s="127">
        <f>+G26</f>
        <v>0</v>
      </c>
      <c r="H25" s="128"/>
      <c r="I25" s="128">
        <f>+I26</f>
        <v>700</v>
      </c>
      <c r="J25" s="129">
        <f t="shared" si="0"/>
        <v>700</v>
      </c>
      <c r="K25" s="132"/>
    </row>
    <row r="26" spans="1:11" ht="22.5" hidden="1">
      <c r="A26" s="135"/>
      <c r="B26" s="136"/>
      <c r="C26" s="137"/>
      <c r="D26" s="138">
        <v>3122</v>
      </c>
      <c r="E26" s="138">
        <v>5331</v>
      </c>
      <c r="F26" s="139" t="s">
        <v>99</v>
      </c>
      <c r="G26" s="140">
        <v>0</v>
      </c>
      <c r="H26" s="141"/>
      <c r="I26" s="141">
        <v>700</v>
      </c>
      <c r="J26" s="142">
        <f t="shared" si="0"/>
        <v>700</v>
      </c>
      <c r="K26" s="132"/>
    </row>
    <row r="27" spans="1:11" ht="22.5" hidden="1">
      <c r="A27" s="121" t="s">
        <v>95</v>
      </c>
      <c r="B27" s="122" t="s">
        <v>119</v>
      </c>
      <c r="C27" s="123" t="s">
        <v>120</v>
      </c>
      <c r="D27" s="124" t="s">
        <v>78</v>
      </c>
      <c r="E27" s="124" t="s">
        <v>78</v>
      </c>
      <c r="F27" s="131" t="s">
        <v>121</v>
      </c>
      <c r="G27" s="127">
        <f>+G28</f>
        <v>0</v>
      </c>
      <c r="H27" s="128"/>
      <c r="I27" s="128">
        <f>+I28</f>
        <v>6000</v>
      </c>
      <c r="J27" s="129">
        <f t="shared" si="0"/>
        <v>6000</v>
      </c>
      <c r="K27" s="132"/>
    </row>
    <row r="28" spans="1:11" ht="23.25" hidden="1" thickBot="1">
      <c r="A28" s="143"/>
      <c r="B28" s="144"/>
      <c r="C28" s="145"/>
      <c r="D28" s="146">
        <v>3122</v>
      </c>
      <c r="E28" s="146">
        <v>5331</v>
      </c>
      <c r="F28" s="147" t="s">
        <v>99</v>
      </c>
      <c r="G28" s="148">
        <v>0</v>
      </c>
      <c r="H28" s="149"/>
      <c r="I28" s="149">
        <v>6000</v>
      </c>
      <c r="J28" s="150">
        <f t="shared" si="0"/>
        <v>6000</v>
      </c>
      <c r="K28" s="132"/>
    </row>
    <row r="29" ht="12.75" hidden="1"/>
    <row r="30" ht="12.75">
      <c r="K30" s="151"/>
    </row>
    <row r="31" spans="1:11" ht="15.75">
      <c r="A31" s="364" t="s">
        <v>122</v>
      </c>
      <c r="B31" s="364"/>
      <c r="C31" s="364"/>
      <c r="D31" s="364"/>
      <c r="E31" s="364"/>
      <c r="F31" s="364"/>
      <c r="G31" s="364"/>
      <c r="H31" s="364"/>
      <c r="I31" s="364"/>
      <c r="J31" s="364"/>
      <c r="K31" s="152"/>
    </row>
    <row r="32" spans="1:10" ht="12.75">
      <c r="A32" s="38"/>
      <c r="B32" s="38"/>
      <c r="C32" s="38"/>
      <c r="D32" s="38"/>
      <c r="E32" s="38"/>
      <c r="F32" s="38"/>
      <c r="G32" s="38"/>
      <c r="H32" s="38"/>
      <c r="I32" s="82"/>
      <c r="J32" s="82"/>
    </row>
    <row r="33" spans="1:16" ht="15.75">
      <c r="A33" s="364" t="s">
        <v>123</v>
      </c>
      <c r="B33" s="364"/>
      <c r="C33" s="364"/>
      <c r="D33" s="364"/>
      <c r="E33" s="364"/>
      <c r="F33" s="364"/>
      <c r="G33" s="364"/>
      <c r="H33" s="364"/>
      <c r="I33" s="364"/>
      <c r="J33" s="364"/>
      <c r="K33" s="153"/>
      <c r="L33" s="153"/>
      <c r="M33" s="153"/>
      <c r="N33" s="153"/>
      <c r="O33" s="153"/>
      <c r="P33" s="153"/>
    </row>
    <row r="34" spans="1:10" ht="13.5" thickBot="1">
      <c r="A34" s="154"/>
      <c r="B34" s="154"/>
      <c r="C34" s="154"/>
      <c r="D34" s="154"/>
      <c r="E34" s="154"/>
      <c r="F34" s="154"/>
      <c r="G34" s="155"/>
      <c r="H34" s="155"/>
      <c r="I34" s="154"/>
      <c r="J34" s="156" t="s">
        <v>68</v>
      </c>
    </row>
    <row r="35" spans="1:10" ht="34.5" thickBot="1">
      <c r="A35" s="157" t="s">
        <v>69</v>
      </c>
      <c r="B35" s="365" t="s">
        <v>70</v>
      </c>
      <c r="C35" s="366"/>
      <c r="D35" s="158" t="s">
        <v>71</v>
      </c>
      <c r="E35" s="159" t="s">
        <v>19</v>
      </c>
      <c r="F35" s="87" t="s">
        <v>91</v>
      </c>
      <c r="G35" s="89" t="s">
        <v>74</v>
      </c>
      <c r="H35" s="89" t="s">
        <v>76</v>
      </c>
      <c r="I35" s="160" t="s">
        <v>64</v>
      </c>
      <c r="J35" s="91" t="s">
        <v>93</v>
      </c>
    </row>
    <row r="36" spans="1:11" ht="13.5" thickBot="1">
      <c r="A36" s="161" t="s">
        <v>77</v>
      </c>
      <c r="B36" s="365" t="s">
        <v>78</v>
      </c>
      <c r="C36" s="366"/>
      <c r="D36" s="95" t="s">
        <v>78</v>
      </c>
      <c r="E36" s="95" t="s">
        <v>78</v>
      </c>
      <c r="F36" s="97" t="s">
        <v>94</v>
      </c>
      <c r="G36" s="162">
        <f>SUM(G37:G40)</f>
        <v>0</v>
      </c>
      <c r="H36" s="162">
        <f>H43+H45+H47+H49+H37+H39+H41+H51+H53+H55</f>
        <v>7061.88</v>
      </c>
      <c r="I36" s="162">
        <f>I43+I45+I47+I49+I37+I39+I41+I51+I55</f>
        <v>126</v>
      </c>
      <c r="J36" s="163">
        <f aca="true" t="shared" si="1" ref="J36:J41">H36+I36</f>
        <v>7187.88</v>
      </c>
      <c r="K36" s="151"/>
    </row>
    <row r="37" spans="1:11" ht="22.5">
      <c r="A37" s="164" t="s">
        <v>95</v>
      </c>
      <c r="B37" s="165" t="s">
        <v>124</v>
      </c>
      <c r="C37" s="166"/>
      <c r="D37" s="167"/>
      <c r="E37" s="168"/>
      <c r="F37" s="169" t="s">
        <v>125</v>
      </c>
      <c r="G37" s="170">
        <v>0</v>
      </c>
      <c r="H37" s="171">
        <f>H38</f>
        <v>500</v>
      </c>
      <c r="I37" s="172">
        <f>I38</f>
        <v>0</v>
      </c>
      <c r="J37" s="173">
        <f t="shared" si="1"/>
        <v>500</v>
      </c>
      <c r="K37" s="151"/>
    </row>
    <row r="38" spans="1:10" ht="12.75">
      <c r="A38" s="174"/>
      <c r="B38" s="175"/>
      <c r="C38" s="176"/>
      <c r="D38" s="177" t="s">
        <v>126</v>
      </c>
      <c r="E38" s="178">
        <v>5331</v>
      </c>
      <c r="F38" s="179" t="s">
        <v>127</v>
      </c>
      <c r="G38" s="180">
        <v>0</v>
      </c>
      <c r="H38" s="181">
        <v>500</v>
      </c>
      <c r="I38" s="182"/>
      <c r="J38" s="183">
        <f t="shared" si="1"/>
        <v>500</v>
      </c>
    </row>
    <row r="39" spans="1:10" ht="22.5">
      <c r="A39" s="184" t="s">
        <v>95</v>
      </c>
      <c r="B39" s="185" t="s">
        <v>128</v>
      </c>
      <c r="C39" s="186"/>
      <c r="D39" s="187"/>
      <c r="E39" s="188"/>
      <c r="F39" s="189" t="s">
        <v>129</v>
      </c>
      <c r="G39" s="190">
        <v>0</v>
      </c>
      <c r="H39" s="191">
        <f>H40</f>
        <v>400</v>
      </c>
      <c r="I39" s="192">
        <f>I40</f>
        <v>0</v>
      </c>
      <c r="J39" s="193">
        <f t="shared" si="1"/>
        <v>400</v>
      </c>
    </row>
    <row r="40" spans="1:10" ht="12.75">
      <c r="A40" s="174"/>
      <c r="B40" s="194"/>
      <c r="C40" s="195"/>
      <c r="D40" s="177" t="s">
        <v>126</v>
      </c>
      <c r="E40" s="178">
        <v>5331</v>
      </c>
      <c r="F40" s="179" t="s">
        <v>127</v>
      </c>
      <c r="G40" s="180">
        <v>0</v>
      </c>
      <c r="H40" s="181">
        <v>400</v>
      </c>
      <c r="I40" s="182"/>
      <c r="J40" s="183">
        <f t="shared" si="1"/>
        <v>400</v>
      </c>
    </row>
    <row r="41" spans="1:10" ht="22.5">
      <c r="A41" s="196" t="s">
        <v>95</v>
      </c>
      <c r="B41" s="197" t="s">
        <v>130</v>
      </c>
      <c r="C41" s="198" t="s">
        <v>131</v>
      </c>
      <c r="D41" s="199"/>
      <c r="E41" s="200"/>
      <c r="F41" s="201" t="s">
        <v>132</v>
      </c>
      <c r="G41" s="202">
        <v>0</v>
      </c>
      <c r="H41" s="182">
        <v>2000</v>
      </c>
      <c r="I41" s="203">
        <v>0</v>
      </c>
      <c r="J41" s="183">
        <f t="shared" si="1"/>
        <v>2000</v>
      </c>
    </row>
    <row r="42" spans="1:10" ht="12.75">
      <c r="A42" s="174"/>
      <c r="B42" s="194"/>
      <c r="C42" s="195"/>
      <c r="D42" s="177" t="s">
        <v>126</v>
      </c>
      <c r="E42" s="178">
        <v>6351</v>
      </c>
      <c r="F42" s="179" t="s">
        <v>133</v>
      </c>
      <c r="G42" s="180">
        <v>0</v>
      </c>
      <c r="H42" s="182">
        <v>2000</v>
      </c>
      <c r="I42" s="204">
        <v>0</v>
      </c>
      <c r="J42" s="183">
        <v>2000</v>
      </c>
    </row>
    <row r="43" spans="1:10" ht="22.5">
      <c r="A43" s="184" t="s">
        <v>95</v>
      </c>
      <c r="B43" s="205" t="s">
        <v>134</v>
      </c>
      <c r="C43" s="186"/>
      <c r="D43" s="206"/>
      <c r="E43" s="188"/>
      <c r="F43" s="189" t="s">
        <v>135</v>
      </c>
      <c r="G43" s="190">
        <v>0</v>
      </c>
      <c r="H43" s="207">
        <f>H44</f>
        <v>390</v>
      </c>
      <c r="I43" s="192">
        <f>I44</f>
        <v>0</v>
      </c>
      <c r="J43" s="208">
        <f aca="true" t="shared" si="2" ref="J43:J51">H43+I43</f>
        <v>390</v>
      </c>
    </row>
    <row r="44" spans="1:10" ht="12.75">
      <c r="A44" s="209"/>
      <c r="B44" s="210"/>
      <c r="C44" s="211"/>
      <c r="D44" s="177" t="s">
        <v>126</v>
      </c>
      <c r="E44" s="178">
        <v>6351</v>
      </c>
      <c r="F44" s="179" t="s">
        <v>133</v>
      </c>
      <c r="G44" s="180">
        <v>0</v>
      </c>
      <c r="H44" s="181">
        <v>390</v>
      </c>
      <c r="I44" s="182">
        <v>0</v>
      </c>
      <c r="J44" s="183">
        <f t="shared" si="2"/>
        <v>390</v>
      </c>
    </row>
    <row r="45" spans="1:10" ht="22.5">
      <c r="A45" s="184" t="s">
        <v>95</v>
      </c>
      <c r="B45" s="185" t="s">
        <v>136</v>
      </c>
      <c r="C45" s="186"/>
      <c r="D45" s="187"/>
      <c r="E45" s="188"/>
      <c r="F45" s="189" t="s">
        <v>137</v>
      </c>
      <c r="G45" s="190">
        <v>0</v>
      </c>
      <c r="H45" s="191">
        <f>H46</f>
        <v>200</v>
      </c>
      <c r="I45" s="192">
        <f>I46</f>
        <v>0</v>
      </c>
      <c r="J45" s="193">
        <f t="shared" si="2"/>
        <v>200</v>
      </c>
    </row>
    <row r="46" spans="1:10" ht="12.75">
      <c r="A46" s="174"/>
      <c r="B46" s="194"/>
      <c r="C46" s="195"/>
      <c r="D46" s="177" t="s">
        <v>126</v>
      </c>
      <c r="E46" s="178">
        <v>5331</v>
      </c>
      <c r="F46" s="179" t="s">
        <v>127</v>
      </c>
      <c r="G46" s="180">
        <v>0</v>
      </c>
      <c r="H46" s="181">
        <v>200</v>
      </c>
      <c r="I46" s="182">
        <v>0</v>
      </c>
      <c r="J46" s="183">
        <f t="shared" si="2"/>
        <v>200</v>
      </c>
    </row>
    <row r="47" spans="1:10" ht="22.5">
      <c r="A47" s="184" t="s">
        <v>95</v>
      </c>
      <c r="B47" s="185" t="s">
        <v>138</v>
      </c>
      <c r="C47" s="186"/>
      <c r="D47" s="187"/>
      <c r="E47" s="188"/>
      <c r="F47" s="189" t="s">
        <v>139</v>
      </c>
      <c r="G47" s="190">
        <v>0</v>
      </c>
      <c r="H47" s="207">
        <f>H48</f>
        <v>300</v>
      </c>
      <c r="I47" s="192">
        <f>I48</f>
        <v>0</v>
      </c>
      <c r="J47" s="208">
        <f t="shared" si="2"/>
        <v>300</v>
      </c>
    </row>
    <row r="48" spans="1:10" ht="12.75">
      <c r="A48" s="174"/>
      <c r="B48" s="175"/>
      <c r="C48" s="176"/>
      <c r="D48" s="177" t="s">
        <v>126</v>
      </c>
      <c r="E48" s="178">
        <v>5331</v>
      </c>
      <c r="F48" s="179" t="s">
        <v>127</v>
      </c>
      <c r="G48" s="180">
        <v>0</v>
      </c>
      <c r="H48" s="181">
        <v>300</v>
      </c>
      <c r="I48" s="182">
        <v>0</v>
      </c>
      <c r="J48" s="183">
        <f t="shared" si="2"/>
        <v>300</v>
      </c>
    </row>
    <row r="49" spans="1:10" ht="22.5">
      <c r="A49" s="184" t="s">
        <v>95</v>
      </c>
      <c r="B49" s="185" t="s">
        <v>140</v>
      </c>
      <c r="C49" s="186"/>
      <c r="D49" s="187"/>
      <c r="E49" s="188"/>
      <c r="F49" s="189" t="s">
        <v>141</v>
      </c>
      <c r="G49" s="190">
        <v>0</v>
      </c>
      <c r="H49" s="191">
        <f>H50</f>
        <v>3000</v>
      </c>
      <c r="I49" s="192">
        <f>I50</f>
        <v>0</v>
      </c>
      <c r="J49" s="193">
        <f t="shared" si="2"/>
        <v>3000</v>
      </c>
    </row>
    <row r="50" spans="1:10" ht="12.75">
      <c r="A50" s="174"/>
      <c r="B50" s="194"/>
      <c r="C50" s="195"/>
      <c r="D50" s="177" t="s">
        <v>126</v>
      </c>
      <c r="E50" s="178">
        <v>5331</v>
      </c>
      <c r="F50" s="179" t="s">
        <v>127</v>
      </c>
      <c r="G50" s="180">
        <v>0</v>
      </c>
      <c r="H50" s="181">
        <v>3000</v>
      </c>
      <c r="I50" s="182">
        <v>0</v>
      </c>
      <c r="J50" s="183">
        <f t="shared" si="2"/>
        <v>3000</v>
      </c>
    </row>
    <row r="51" spans="1:10" ht="33.75">
      <c r="A51" s="184" t="s">
        <v>95</v>
      </c>
      <c r="B51" s="212" t="s">
        <v>142</v>
      </c>
      <c r="C51" s="206" t="s">
        <v>143</v>
      </c>
      <c r="D51" s="187"/>
      <c r="E51" s="188"/>
      <c r="F51" s="189" t="s">
        <v>144</v>
      </c>
      <c r="G51" s="190">
        <v>0</v>
      </c>
      <c r="H51" s="213">
        <v>146</v>
      </c>
      <c r="I51" s="214">
        <v>0</v>
      </c>
      <c r="J51" s="215">
        <f t="shared" si="2"/>
        <v>146</v>
      </c>
    </row>
    <row r="52" spans="1:255" s="80" customFormat="1" ht="12.75">
      <c r="A52" s="174"/>
      <c r="B52" s="194"/>
      <c r="C52" s="195"/>
      <c r="D52" s="177" t="s">
        <v>126</v>
      </c>
      <c r="E52" s="178">
        <v>5331</v>
      </c>
      <c r="F52" s="179" t="s">
        <v>127</v>
      </c>
      <c r="G52" s="180">
        <v>0</v>
      </c>
      <c r="H52" s="182">
        <v>146</v>
      </c>
      <c r="I52" s="204">
        <v>0</v>
      </c>
      <c r="J52" s="183">
        <v>1800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80" customFormat="1" ht="45">
      <c r="A53" s="184" t="s">
        <v>95</v>
      </c>
      <c r="B53" s="212" t="s">
        <v>145</v>
      </c>
      <c r="C53" s="206" t="s">
        <v>146</v>
      </c>
      <c r="D53" s="187"/>
      <c r="E53" s="188"/>
      <c r="F53" s="189" t="s">
        <v>147</v>
      </c>
      <c r="G53" s="190">
        <v>0</v>
      </c>
      <c r="H53" s="213">
        <v>125.88</v>
      </c>
      <c r="I53" s="214">
        <v>0</v>
      </c>
      <c r="J53" s="215">
        <f>H53+I53</f>
        <v>125.88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80" customFormat="1" ht="12.75">
      <c r="A54" s="174"/>
      <c r="B54" s="194"/>
      <c r="C54" s="195"/>
      <c r="D54" s="177" t="s">
        <v>126</v>
      </c>
      <c r="E54" s="178">
        <v>5331</v>
      </c>
      <c r="F54" s="179" t="s">
        <v>127</v>
      </c>
      <c r="G54" s="180">
        <v>0</v>
      </c>
      <c r="H54" s="182">
        <v>125.88</v>
      </c>
      <c r="I54" s="204">
        <v>0</v>
      </c>
      <c r="J54" s="183">
        <v>1800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80" customFormat="1" ht="12.75">
      <c r="A55" s="184" t="s">
        <v>95</v>
      </c>
      <c r="B55" s="212" t="s">
        <v>148</v>
      </c>
      <c r="C55" s="206" t="s">
        <v>143</v>
      </c>
      <c r="D55" s="187"/>
      <c r="E55" s="188"/>
      <c r="F55" s="189" t="s">
        <v>149</v>
      </c>
      <c r="G55" s="190">
        <v>0</v>
      </c>
      <c r="H55" s="213">
        <v>0</v>
      </c>
      <c r="I55" s="214">
        <v>126</v>
      </c>
      <c r="J55" s="215">
        <f>H55+I55</f>
        <v>126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80" customFormat="1" ht="13.5" thickBot="1">
      <c r="A56" s="216"/>
      <c r="B56" s="217"/>
      <c r="C56" s="218"/>
      <c r="D56" s="219" t="s">
        <v>126</v>
      </c>
      <c r="E56" s="220">
        <v>6351</v>
      </c>
      <c r="F56" s="221" t="s">
        <v>133</v>
      </c>
      <c r="G56" s="222">
        <v>0</v>
      </c>
      <c r="H56" s="223">
        <v>0</v>
      </c>
      <c r="I56" s="224">
        <v>126</v>
      </c>
      <c r="J56" s="225">
        <f>H56+I56</f>
        <v>126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</sheetData>
  <sheetProtection/>
  <mergeCells count="9">
    <mergeCell ref="A33:J33"/>
    <mergeCell ref="B35:C35"/>
    <mergeCell ref="B36:C36"/>
    <mergeCell ref="A3:J3"/>
    <mergeCell ref="A5:J5"/>
    <mergeCell ref="A7:J7"/>
    <mergeCell ref="B9:C9"/>
    <mergeCell ref="B10:C10"/>
    <mergeCell ref="A31:J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2.57421875" style="0" customWidth="1"/>
    <col min="2" max="2" width="5.8515625" style="0" customWidth="1"/>
    <col min="7" max="7" width="39.421875" style="0" customWidth="1"/>
    <col min="9" max="9" width="12.57421875" style="0" bestFit="1" customWidth="1"/>
    <col min="10" max="10" width="10.421875" style="0" bestFit="1" customWidth="1"/>
  </cols>
  <sheetData>
    <row r="1" ht="12.75">
      <c r="J1" s="293"/>
    </row>
    <row r="2" spans="1:12" ht="12.75">
      <c r="A2" s="294"/>
      <c r="B2" s="294"/>
      <c r="C2" s="294"/>
      <c r="D2" s="294"/>
      <c r="E2" s="294"/>
      <c r="F2" s="294"/>
      <c r="G2" s="294"/>
      <c r="H2" s="295"/>
      <c r="I2" s="295"/>
      <c r="J2" s="295"/>
      <c r="K2" s="295"/>
      <c r="L2" s="295"/>
    </row>
    <row r="3" spans="1:12" ht="18">
      <c r="A3" s="369" t="s">
        <v>65</v>
      </c>
      <c r="B3" s="369"/>
      <c r="C3" s="369"/>
      <c r="D3" s="369"/>
      <c r="E3" s="369"/>
      <c r="F3" s="369"/>
      <c r="G3" s="369"/>
      <c r="H3" s="369"/>
      <c r="I3" s="369"/>
      <c r="J3" s="369"/>
      <c r="K3" s="296"/>
      <c r="L3" s="297"/>
    </row>
    <row r="4" spans="1:12" ht="18">
      <c r="A4" s="298"/>
      <c r="B4" s="298"/>
      <c r="C4" s="298"/>
      <c r="D4" s="298"/>
      <c r="E4" s="298"/>
      <c r="F4" s="298"/>
      <c r="G4" s="298"/>
      <c r="H4" s="298"/>
      <c r="I4" s="298"/>
      <c r="J4" s="299"/>
      <c r="K4" s="297"/>
      <c r="L4" s="297"/>
    </row>
    <row r="5" spans="1:12" ht="15.75">
      <c r="A5" s="370" t="s">
        <v>162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297"/>
    </row>
    <row r="6" spans="1:12" ht="18">
      <c r="A6" s="298"/>
      <c r="B6" s="298"/>
      <c r="C6" s="298"/>
      <c r="D6" s="298"/>
      <c r="E6" s="298"/>
      <c r="F6" s="298"/>
      <c r="G6" s="298"/>
      <c r="H6" s="298"/>
      <c r="I6" s="298"/>
      <c r="J6" s="299"/>
      <c r="K6" s="297"/>
      <c r="L6" s="297"/>
    </row>
    <row r="7" spans="1:12" ht="15.75">
      <c r="A7" s="371" t="s">
        <v>163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97"/>
    </row>
    <row r="8" spans="1:12" ht="13.5" thickBot="1">
      <c r="A8" s="300"/>
      <c r="B8" s="300"/>
      <c r="C8" s="300"/>
      <c r="D8" s="300"/>
      <c r="E8" s="300"/>
      <c r="F8" s="300"/>
      <c r="G8" s="300"/>
      <c r="H8" s="300"/>
      <c r="I8" s="300"/>
      <c r="J8" s="301" t="s">
        <v>68</v>
      </c>
      <c r="K8" s="302"/>
      <c r="L8" s="297"/>
    </row>
    <row r="9" spans="1:12" ht="23.25" customHeight="1" thickBot="1">
      <c r="A9" s="372" t="s">
        <v>164</v>
      </c>
      <c r="B9" s="303" t="s">
        <v>69</v>
      </c>
      <c r="C9" s="304" t="s">
        <v>70</v>
      </c>
      <c r="D9" s="304" t="s">
        <v>71</v>
      </c>
      <c r="E9" s="304" t="s">
        <v>19</v>
      </c>
      <c r="F9" s="305" t="s">
        <v>165</v>
      </c>
      <c r="G9" s="306" t="s">
        <v>166</v>
      </c>
      <c r="H9" s="307" t="s">
        <v>167</v>
      </c>
      <c r="I9" s="304" t="s">
        <v>64</v>
      </c>
      <c r="J9" s="308" t="s">
        <v>168</v>
      </c>
      <c r="K9" s="297"/>
      <c r="L9" s="297"/>
    </row>
    <row r="10" spans="1:12" ht="15" customHeight="1" thickBot="1">
      <c r="A10" s="373"/>
      <c r="B10" s="309" t="s">
        <v>77</v>
      </c>
      <c r="C10" s="310" t="s">
        <v>78</v>
      </c>
      <c r="D10" s="310" t="s">
        <v>78</v>
      </c>
      <c r="E10" s="310" t="s">
        <v>78</v>
      </c>
      <c r="F10" s="311"/>
      <c r="G10" s="312" t="s">
        <v>79</v>
      </c>
      <c r="H10" s="313">
        <f>H11+H13+H16</f>
        <v>37727.72936</v>
      </c>
      <c r="I10" s="314">
        <f>I11+I13+I16</f>
        <v>1650</v>
      </c>
      <c r="J10" s="315">
        <f>SUM(H10:I10)</f>
        <v>39377.72936</v>
      </c>
      <c r="K10" s="297"/>
      <c r="L10" s="297"/>
    </row>
    <row r="11" spans="1:12" ht="12.75">
      <c r="A11" s="373"/>
      <c r="B11" s="316" t="s">
        <v>77</v>
      </c>
      <c r="C11" s="317" t="s">
        <v>169</v>
      </c>
      <c r="D11" s="318" t="s">
        <v>78</v>
      </c>
      <c r="E11" s="318" t="s">
        <v>78</v>
      </c>
      <c r="F11" s="319"/>
      <c r="G11" s="320" t="s">
        <v>170</v>
      </c>
      <c r="H11" s="321">
        <f>SUM(H12:H12)</f>
        <v>34627.72936</v>
      </c>
      <c r="I11" s="322">
        <f>I12</f>
        <v>1650</v>
      </c>
      <c r="J11" s="323">
        <f>SUM(H11:I11)</f>
        <v>36277.72936</v>
      </c>
      <c r="K11" s="324"/>
      <c r="L11" s="324"/>
    </row>
    <row r="12" spans="1:12" ht="12.75" customHeight="1" thickBot="1">
      <c r="A12" s="373"/>
      <c r="B12" s="325"/>
      <c r="C12" s="326"/>
      <c r="D12" s="327">
        <v>6409</v>
      </c>
      <c r="E12" s="327">
        <v>5901</v>
      </c>
      <c r="F12" s="328" t="s">
        <v>81</v>
      </c>
      <c r="G12" s="329" t="s">
        <v>171</v>
      </c>
      <c r="H12" s="330">
        <f>34627.72936</f>
        <v>34627.72936</v>
      </c>
      <c r="I12" s="331">
        <v>1650</v>
      </c>
      <c r="J12" s="332">
        <f>SUM(H12:I12)</f>
        <v>36277.72936</v>
      </c>
      <c r="K12" s="333"/>
      <c r="L12" s="333"/>
    </row>
    <row r="13" spans="1:12" ht="12.75">
      <c r="A13" s="373"/>
      <c r="B13" s="334" t="s">
        <v>77</v>
      </c>
      <c r="C13" s="335" t="s">
        <v>172</v>
      </c>
      <c r="D13" s="336" t="s">
        <v>78</v>
      </c>
      <c r="E13" s="336" t="s">
        <v>78</v>
      </c>
      <c r="F13" s="337"/>
      <c r="G13" s="338" t="s">
        <v>173</v>
      </c>
      <c r="H13" s="339">
        <f>H14+H15</f>
        <v>3100</v>
      </c>
      <c r="I13" s="340">
        <v>0</v>
      </c>
      <c r="J13" s="341">
        <f>SUM(H13:H13)</f>
        <v>3100</v>
      </c>
      <c r="K13" s="297"/>
      <c r="L13" s="297"/>
    </row>
    <row r="14" spans="1:12" ht="14.25" customHeight="1">
      <c r="A14" s="373"/>
      <c r="B14" s="342"/>
      <c r="C14" s="343"/>
      <c r="D14" s="344">
        <v>6310</v>
      </c>
      <c r="E14" s="344">
        <v>5142</v>
      </c>
      <c r="F14" s="345" t="s">
        <v>81</v>
      </c>
      <c r="G14" s="346" t="s">
        <v>174</v>
      </c>
      <c r="H14" s="347">
        <v>3000</v>
      </c>
      <c r="I14" s="348">
        <v>0</v>
      </c>
      <c r="J14" s="349">
        <f>SUM(H14:H14)</f>
        <v>3000</v>
      </c>
      <c r="K14" s="297"/>
      <c r="L14" s="297"/>
    </row>
    <row r="15" spans="1:12" ht="14.25" customHeight="1" thickBot="1">
      <c r="A15" s="373"/>
      <c r="B15" s="325"/>
      <c r="C15" s="326"/>
      <c r="D15" s="327">
        <v>6310</v>
      </c>
      <c r="E15" s="327">
        <v>5163</v>
      </c>
      <c r="F15" s="328" t="s">
        <v>81</v>
      </c>
      <c r="G15" s="329" t="s">
        <v>175</v>
      </c>
      <c r="H15" s="330">
        <v>100</v>
      </c>
      <c r="I15" s="331">
        <v>0</v>
      </c>
      <c r="J15" s="350">
        <f>SUM(H15:H15)</f>
        <v>100</v>
      </c>
      <c r="K15" s="297"/>
      <c r="L15" s="297"/>
    </row>
    <row r="16" spans="1:12" ht="12.75">
      <c r="A16" s="373"/>
      <c r="B16" s="316" t="s">
        <v>77</v>
      </c>
      <c r="C16" s="317" t="s">
        <v>176</v>
      </c>
      <c r="D16" s="318" t="s">
        <v>78</v>
      </c>
      <c r="E16" s="318" t="s">
        <v>78</v>
      </c>
      <c r="F16" s="319"/>
      <c r="G16" s="320" t="s">
        <v>177</v>
      </c>
      <c r="H16" s="321">
        <f>SUM(H17:H17)</f>
        <v>0</v>
      </c>
      <c r="I16" s="322">
        <v>0</v>
      </c>
      <c r="J16" s="351">
        <f>SUM(H16:H16)</f>
        <v>0</v>
      </c>
      <c r="K16" s="297"/>
      <c r="L16" s="297"/>
    </row>
    <row r="17" spans="1:12" ht="12" customHeight="1" thickBot="1">
      <c r="A17" s="374"/>
      <c r="B17" s="352"/>
      <c r="C17" s="326"/>
      <c r="D17" s="327">
        <v>6409</v>
      </c>
      <c r="E17" s="327">
        <v>5901</v>
      </c>
      <c r="F17" s="328" t="s">
        <v>81</v>
      </c>
      <c r="G17" s="329" t="s">
        <v>171</v>
      </c>
      <c r="H17" s="330">
        <v>0</v>
      </c>
      <c r="I17" s="331">
        <v>0</v>
      </c>
      <c r="J17" s="350">
        <f>SUM(H17:H17)</f>
        <v>0</v>
      </c>
      <c r="K17" s="297"/>
      <c r="L17" s="297"/>
    </row>
  </sheetData>
  <sheetProtection/>
  <mergeCells count="4">
    <mergeCell ref="A3:J3"/>
    <mergeCell ref="A5:K5"/>
    <mergeCell ref="A7:K7"/>
    <mergeCell ref="A9:A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F20" sqref="F20"/>
    </sheetView>
  </sheetViews>
  <sheetFormatPr defaultColWidth="24.8515625" defaultRowHeight="12.75"/>
  <cols>
    <col min="1" max="1" width="3.421875" style="0" bestFit="1" customWidth="1"/>
    <col min="2" max="2" width="10.421875" style="0" bestFit="1" customWidth="1"/>
    <col min="3" max="4" width="4.421875" style="0" bestFit="1" customWidth="1"/>
    <col min="5" max="5" width="8.7109375" style="0" bestFit="1" customWidth="1"/>
    <col min="6" max="6" width="33.8515625" style="0" customWidth="1"/>
    <col min="7" max="7" width="8.7109375" style="0" customWidth="1"/>
    <col min="8" max="8" width="12.28125" style="0" hidden="1" customWidth="1"/>
    <col min="9" max="9" width="8.7109375" style="0" bestFit="1" customWidth="1"/>
    <col min="10" max="10" width="8.8515625" style="0" customWidth="1"/>
    <col min="11" max="11" width="8.7109375" style="0" bestFit="1" customWidth="1"/>
  </cols>
  <sheetData>
    <row r="1" spans="1:14" ht="12.75">
      <c r="A1" s="37"/>
      <c r="B1" s="37"/>
      <c r="C1" s="37"/>
      <c r="D1" s="37"/>
      <c r="E1" s="37"/>
      <c r="F1" s="37"/>
      <c r="G1" s="37"/>
      <c r="H1" s="57"/>
      <c r="I1" s="58"/>
      <c r="J1" s="37"/>
      <c r="K1" s="37"/>
      <c r="L1" s="37"/>
      <c r="M1" s="37"/>
      <c r="N1" s="37"/>
    </row>
    <row r="2" spans="1:14" ht="18">
      <c r="A2" s="356" t="s">
        <v>65</v>
      </c>
      <c r="B2" s="356"/>
      <c r="C2" s="356"/>
      <c r="D2" s="356"/>
      <c r="E2" s="356"/>
      <c r="F2" s="356"/>
      <c r="G2" s="356"/>
      <c r="H2" s="356"/>
      <c r="I2" s="356"/>
      <c r="J2" s="37"/>
      <c r="K2" s="37"/>
      <c r="L2" s="37"/>
      <c r="M2" s="37"/>
      <c r="N2" s="37"/>
    </row>
    <row r="3" spans="1:14" ht="15">
      <c r="A3" s="38"/>
      <c r="B3" s="38"/>
      <c r="C3" s="38"/>
      <c r="D3" s="38"/>
      <c r="E3" s="38"/>
      <c r="F3" s="38"/>
      <c r="G3" s="38"/>
      <c r="H3" s="45"/>
      <c r="I3" s="45"/>
      <c r="J3" s="37"/>
      <c r="K3" s="37"/>
      <c r="L3" s="37"/>
      <c r="M3" s="37"/>
      <c r="N3" s="37"/>
    </row>
    <row r="4" spans="1:14" ht="15.75">
      <c r="A4" s="375" t="s">
        <v>66</v>
      </c>
      <c r="B4" s="375"/>
      <c r="C4" s="375"/>
      <c r="D4" s="375"/>
      <c r="E4" s="375"/>
      <c r="F4" s="375"/>
      <c r="G4" s="375"/>
      <c r="H4" s="375"/>
      <c r="I4" s="375"/>
      <c r="J4" s="37"/>
      <c r="K4" s="37"/>
      <c r="L4" s="37"/>
      <c r="M4" s="37"/>
      <c r="N4" s="37"/>
    </row>
    <row r="5" spans="1:14" ht="15.75">
      <c r="A5" s="56"/>
      <c r="B5" s="56"/>
      <c r="C5" s="56"/>
      <c r="D5" s="56"/>
      <c r="E5" s="56"/>
      <c r="F5" s="56"/>
      <c r="G5" s="56"/>
      <c r="H5" s="56"/>
      <c r="I5" s="56"/>
      <c r="J5" s="37"/>
      <c r="K5" s="37"/>
      <c r="L5" s="37"/>
      <c r="M5" s="37"/>
      <c r="N5" s="37"/>
    </row>
    <row r="6" spans="1:14" ht="15.75">
      <c r="A6" s="376" t="s">
        <v>67</v>
      </c>
      <c r="B6" s="376"/>
      <c r="C6" s="376"/>
      <c r="D6" s="376"/>
      <c r="E6" s="376"/>
      <c r="F6" s="376"/>
      <c r="G6" s="376"/>
      <c r="H6" s="376"/>
      <c r="I6" s="376"/>
      <c r="J6" s="37"/>
      <c r="K6" s="37"/>
      <c r="L6" s="37"/>
      <c r="M6" s="41"/>
      <c r="N6" s="37"/>
    </row>
    <row r="7" spans="1:14" ht="15.75">
      <c r="A7" s="56"/>
      <c r="B7" s="56"/>
      <c r="C7" s="56"/>
      <c r="D7" s="56"/>
      <c r="E7" s="56"/>
      <c r="F7" s="56"/>
      <c r="G7" s="56"/>
      <c r="H7" s="56"/>
      <c r="I7" s="56"/>
      <c r="J7" s="37"/>
      <c r="K7" s="37"/>
      <c r="L7" s="37"/>
      <c r="M7" s="37"/>
      <c r="N7" s="37"/>
    </row>
    <row r="8" spans="1:14" ht="13.5" thickBot="1">
      <c r="A8" s="42"/>
      <c r="B8" s="42"/>
      <c r="C8" s="42"/>
      <c r="D8" s="42"/>
      <c r="E8" s="42"/>
      <c r="F8" s="42"/>
      <c r="G8" s="43"/>
      <c r="H8" s="42"/>
      <c r="I8" s="44" t="s">
        <v>68</v>
      </c>
      <c r="J8" s="37"/>
      <c r="K8" s="37"/>
      <c r="L8" s="37"/>
      <c r="M8" s="37"/>
      <c r="N8" s="37"/>
    </row>
    <row r="9" spans="1:14" ht="23.25" thickBot="1">
      <c r="A9" s="46" t="s">
        <v>69</v>
      </c>
      <c r="B9" s="39" t="s">
        <v>70</v>
      </c>
      <c r="C9" s="47" t="s">
        <v>71</v>
      </c>
      <c r="D9" s="39" t="s">
        <v>19</v>
      </c>
      <c r="E9" s="39" t="s">
        <v>72</v>
      </c>
      <c r="F9" s="47" t="s">
        <v>73</v>
      </c>
      <c r="G9" s="59" t="s">
        <v>74</v>
      </c>
      <c r="H9" s="76"/>
      <c r="I9" s="283" t="s">
        <v>75</v>
      </c>
      <c r="J9" s="284" t="s">
        <v>64</v>
      </c>
      <c r="K9" s="283" t="s">
        <v>76</v>
      </c>
      <c r="L9" s="60"/>
      <c r="M9" s="60"/>
      <c r="N9" s="55"/>
    </row>
    <row r="10" spans="1:14" ht="13.5" thickBot="1">
      <c r="A10" s="285" t="s">
        <v>77</v>
      </c>
      <c r="B10" s="286" t="s">
        <v>78</v>
      </c>
      <c r="C10" s="287" t="s">
        <v>78</v>
      </c>
      <c r="D10" s="286" t="s">
        <v>78</v>
      </c>
      <c r="E10" s="286" t="s">
        <v>78</v>
      </c>
      <c r="F10" s="288" t="s">
        <v>79</v>
      </c>
      <c r="G10" s="289">
        <v>175964</v>
      </c>
      <c r="H10" s="290">
        <v>306899.24000000005</v>
      </c>
      <c r="I10" s="290">
        <v>509888.24000000005</v>
      </c>
      <c r="J10" s="291">
        <v>-2099.9995000000013</v>
      </c>
      <c r="K10" s="292">
        <v>507788.2405</v>
      </c>
      <c r="L10" s="70"/>
      <c r="M10" s="70"/>
      <c r="N10" s="70"/>
    </row>
    <row r="11" spans="1:14" ht="12.75">
      <c r="A11" s="48" t="s">
        <v>77</v>
      </c>
      <c r="B11" s="50" t="s">
        <v>85</v>
      </c>
      <c r="C11" s="51" t="s">
        <v>78</v>
      </c>
      <c r="D11" s="51" t="s">
        <v>78</v>
      </c>
      <c r="E11" s="52" t="s">
        <v>78</v>
      </c>
      <c r="F11" s="53" t="s">
        <v>86</v>
      </c>
      <c r="G11" s="54">
        <v>2100</v>
      </c>
      <c r="H11" s="74">
        <v>0</v>
      </c>
      <c r="I11" s="74">
        <v>2100</v>
      </c>
      <c r="J11" s="275">
        <v>-2100</v>
      </c>
      <c r="K11" s="276">
        <v>0</v>
      </c>
      <c r="L11" s="71"/>
      <c r="M11" s="71"/>
      <c r="N11" s="71"/>
    </row>
    <row r="12" spans="1:14" ht="12.75">
      <c r="A12" s="49"/>
      <c r="B12" s="66"/>
      <c r="C12" s="65">
        <v>3523</v>
      </c>
      <c r="D12" s="65">
        <v>6121</v>
      </c>
      <c r="E12" s="40" t="s">
        <v>82</v>
      </c>
      <c r="F12" s="61" t="s">
        <v>80</v>
      </c>
      <c r="G12" s="62">
        <v>2100</v>
      </c>
      <c r="H12" s="63">
        <v>-1890</v>
      </c>
      <c r="I12" s="64">
        <v>210</v>
      </c>
      <c r="J12" s="72">
        <v>-210</v>
      </c>
      <c r="K12" s="277">
        <v>0</v>
      </c>
      <c r="L12" s="71"/>
      <c r="M12" s="71"/>
      <c r="N12" s="71"/>
    </row>
    <row r="13" spans="1:14" ht="12.75">
      <c r="A13" s="49"/>
      <c r="B13" s="66"/>
      <c r="C13" s="65">
        <v>3523</v>
      </c>
      <c r="D13" s="65">
        <v>6121</v>
      </c>
      <c r="E13" s="40" t="s">
        <v>83</v>
      </c>
      <c r="F13" s="61" t="s">
        <v>80</v>
      </c>
      <c r="G13" s="62">
        <v>0</v>
      </c>
      <c r="H13" s="63">
        <v>105</v>
      </c>
      <c r="I13" s="64">
        <v>210</v>
      </c>
      <c r="J13" s="72">
        <v>-210</v>
      </c>
      <c r="K13" s="277">
        <v>0</v>
      </c>
      <c r="L13" s="71"/>
      <c r="M13" s="71"/>
      <c r="N13" s="71"/>
    </row>
    <row r="14" spans="1:14" ht="13.5" thickBot="1">
      <c r="A14" s="278"/>
      <c r="B14" s="279"/>
      <c r="C14" s="67">
        <v>3523</v>
      </c>
      <c r="D14" s="67">
        <v>6121</v>
      </c>
      <c r="E14" s="69" t="s">
        <v>84</v>
      </c>
      <c r="F14" s="68" t="s">
        <v>80</v>
      </c>
      <c r="G14" s="280">
        <v>0</v>
      </c>
      <c r="H14" s="75">
        <v>1785</v>
      </c>
      <c r="I14" s="75">
        <v>1785</v>
      </c>
      <c r="J14" s="281">
        <v>-1785</v>
      </c>
      <c r="K14" s="282">
        <v>0</v>
      </c>
      <c r="L14" s="71"/>
      <c r="M14" s="71"/>
      <c r="N14" s="71"/>
    </row>
  </sheetData>
  <sheetProtection/>
  <mergeCells count="3">
    <mergeCell ref="A2:I2"/>
    <mergeCell ref="A4:I4"/>
    <mergeCell ref="A6:I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Körteltová Martina</cp:lastModifiedBy>
  <cp:lastPrinted>2016-09-14T05:53:00Z</cp:lastPrinted>
  <dcterms:created xsi:type="dcterms:W3CDTF">2007-12-18T12:40:54Z</dcterms:created>
  <dcterms:modified xsi:type="dcterms:W3CDTF">2016-09-14T05:53:02Z</dcterms:modified>
  <cp:category/>
  <cp:version/>
  <cp:contentType/>
  <cp:contentStatus/>
</cp:coreProperties>
</file>