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1900" windowHeight="14385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'List1'!$A$8:$M$18</definedName>
    <definedName name="_xlnm.Print_Titles" localSheetId="0">'List1'!$6:$8</definedName>
  </definedNames>
  <calcPr fullCalcOnLoad="1"/>
</workbook>
</file>

<file path=xl/sharedStrings.xml><?xml version="1.0" encoding="utf-8"?>
<sst xmlns="http://schemas.openxmlformats.org/spreadsheetml/2006/main" count="39" uniqueCount="39">
  <si>
    <t>část I. - informace o projektu</t>
  </si>
  <si>
    <t>část II. - hodnocení správce programu</t>
  </si>
  <si>
    <t>část III. - hodnocení komise</t>
  </si>
  <si>
    <t>Žadatel</t>
  </si>
  <si>
    <t>Název projektu</t>
  </si>
  <si>
    <t>Popis projektu</t>
  </si>
  <si>
    <t>Výstupy projektu</t>
  </si>
  <si>
    <t>Požadovaná výše dotace</t>
  </si>
  <si>
    <t>Závazná kritéria hodnocení (body)</t>
  </si>
  <si>
    <t>Specifická kritéria hodnocení (body)</t>
  </si>
  <si>
    <t>Celkový počet bodů</t>
  </si>
  <si>
    <t>Kč</t>
  </si>
  <si>
    <t>%</t>
  </si>
  <si>
    <t>1.</t>
  </si>
  <si>
    <t>Celkové výdaje projektu v Kč</t>
  </si>
  <si>
    <t>ANO</t>
  </si>
  <si>
    <t>alokace</t>
  </si>
  <si>
    <t>celkem požadovaná částka :</t>
  </si>
  <si>
    <t>celkem požadovaná částka žádostí v administrativním souladu:</t>
  </si>
  <si>
    <t>Poř. č. příjmu</t>
  </si>
  <si>
    <t>Pořadí hodnocení</t>
  </si>
  <si>
    <t>2.</t>
  </si>
  <si>
    <r>
      <t xml:space="preserve">Administrativní soulad </t>
    </r>
    <r>
      <rPr>
        <sz val="6"/>
        <rFont val="Times New Roman"/>
        <family val="1"/>
      </rPr>
      <t>(projekt je v souladu s podmínkami programu a je způsobilý pro další hodnocení) ANO/NE</t>
    </r>
  </si>
  <si>
    <t>Číslo a název oblasti podpory/ programu - 6. DOPRAVA / 6.1  ROZVOJ CYKLISTICKÉ DOPRAVY</t>
  </si>
  <si>
    <t>Číslo výzvy, příp. rok vyhlášení - 2016</t>
  </si>
  <si>
    <t>Cyklostezka svaté Zdislavy II. etapa Bílý Kostel - Jablonné v Podještědí - I. fáze Bílý Kostel  - Jítrava</t>
  </si>
  <si>
    <t>NE</t>
  </si>
  <si>
    <t>Cyklostezka svaté Zdislavy Nový Bor - Bílý Kostel nad Nisou</t>
  </si>
  <si>
    <t>stavba cyklostezky v úseku Bílý Kostel nad Nisou - Jítrava</t>
  </si>
  <si>
    <t>dne 23.8.2016</t>
  </si>
  <si>
    <t>Město Rokytnice nad Jizerou</t>
  </si>
  <si>
    <t>Oprava komunikace Horní Ves - Sachrův hřeben</t>
  </si>
  <si>
    <t>údržba komunikace, po které vede nadregiální cyklotrasa KČT 22</t>
  </si>
  <si>
    <r>
      <t xml:space="preserve">cyklostezka v úseku Bílý Kostel nad Nisou - Jítrava </t>
    </r>
    <r>
      <rPr>
        <b/>
        <sz val="8"/>
        <color indexed="12"/>
        <rFont val="Times New Roman"/>
        <family val="1"/>
      </rPr>
      <t>7396 m</t>
    </r>
    <r>
      <rPr>
        <b/>
        <vertAlign val="superscript"/>
        <sz val="8"/>
        <color indexed="12"/>
        <rFont val="Times New Roman"/>
        <family val="1"/>
      </rPr>
      <t>2</t>
    </r>
    <r>
      <rPr>
        <sz val="8"/>
        <color indexed="12"/>
        <rFont val="Times New Roman"/>
        <family val="1"/>
      </rPr>
      <t xml:space="preserve">, </t>
    </r>
    <r>
      <rPr>
        <b/>
        <sz val="8"/>
        <color indexed="12"/>
        <rFont val="Times New Roman"/>
        <family val="1"/>
      </rPr>
      <t>2,819 km</t>
    </r>
  </si>
  <si>
    <r>
      <t xml:space="preserve">údržba </t>
    </r>
    <r>
      <rPr>
        <b/>
        <sz val="8"/>
        <color indexed="12"/>
        <rFont val="Times New Roman"/>
        <family val="1"/>
      </rPr>
      <t>580 bm</t>
    </r>
    <r>
      <rPr>
        <sz val="8"/>
        <color indexed="12"/>
        <rFont val="Times New Roman"/>
        <family val="1"/>
      </rPr>
      <t xml:space="preserve"> cyklotrasy</t>
    </r>
  </si>
  <si>
    <t>součet výše dotace projektů umístěných v pořadí 1</t>
  </si>
  <si>
    <t>nevyčerpané prostředky lze použít pro podporu programu 6.3 podpora projektové činnosti, kde je nedostatek financí</t>
  </si>
  <si>
    <t>nevyčerpaná alokace - rozdíl alokace - požadované dotace žádostí v administrativním souladu</t>
  </si>
  <si>
    <t>053_P01_Příloha č. 1- Hodnotící formulář - souhrnná tabulka projektů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</si>
</sst>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61">
    <font>
      <sz val="10"/>
      <name val="Arial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0"/>
    </font>
    <font>
      <sz val="8"/>
      <color indexed="12"/>
      <name val="Times New Roman"/>
      <family val="1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sz val="8"/>
      <color indexed="10"/>
      <name val="Times New Roman"/>
      <family val="1"/>
    </font>
    <font>
      <b/>
      <sz val="12"/>
      <color indexed="10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0"/>
      <color indexed="12"/>
      <name val="Arial"/>
      <family val="0"/>
    </font>
    <font>
      <sz val="6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vertAlign val="superscript"/>
      <sz val="8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top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/>
    </xf>
    <xf numFmtId="4" fontId="16" fillId="0" borderId="15" xfId="0" applyNumberFormat="1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6" fillId="35" borderId="10" xfId="0" applyFont="1" applyFill="1" applyBorder="1" applyAlignment="1">
      <alignment horizontal="center" vertical="top"/>
    </xf>
    <xf numFmtId="0" fontId="0" fillId="35" borderId="0" xfId="0" applyFill="1" applyAlignment="1">
      <alignment/>
    </xf>
    <xf numFmtId="0" fontId="17" fillId="0" borderId="0" xfId="0" applyFont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2" fillId="0" borderId="16" xfId="0" applyFont="1" applyFill="1" applyBorder="1" applyAlignment="1">
      <alignment horizontal="center" vertical="top"/>
    </xf>
    <xf numFmtId="4" fontId="1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35" borderId="0" xfId="0" applyFill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3" fillId="0" borderId="15" xfId="0" applyNumberFormat="1" applyFont="1" applyFill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4" fontId="8" fillId="0" borderId="18" xfId="0" applyNumberFormat="1" applyFont="1" applyFill="1" applyBorder="1" applyAlignment="1">
      <alignment horizontal="center" vertical="top"/>
    </xf>
    <xf numFmtId="4" fontId="7" fillId="0" borderId="18" xfId="0" applyNumberFormat="1" applyFont="1" applyFill="1" applyBorder="1" applyAlignment="1">
      <alignment horizontal="center" vertical="top"/>
    </xf>
    <xf numFmtId="10" fontId="9" fillId="0" borderId="11" xfId="0" applyNumberFormat="1" applyFont="1" applyFill="1" applyBorder="1" applyAlignment="1">
      <alignment horizontal="center" vertical="top" wrapText="1"/>
    </xf>
    <xf numFmtId="0" fontId="7" fillId="0" borderId="19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/>
    </xf>
    <xf numFmtId="4" fontId="8" fillId="0" borderId="20" xfId="0" applyNumberFormat="1" applyFont="1" applyFill="1" applyBorder="1" applyAlignment="1">
      <alignment horizontal="center" vertical="top"/>
    </xf>
    <xf numFmtId="4" fontId="7" fillId="0" borderId="20" xfId="0" applyNumberFormat="1" applyFont="1" applyFill="1" applyBorder="1" applyAlignment="1">
      <alignment horizontal="center" vertical="top"/>
    </xf>
    <xf numFmtId="10" fontId="9" fillId="0" borderId="10" xfId="0" applyNumberFormat="1" applyFont="1" applyFill="1" applyBorder="1" applyAlignment="1">
      <alignment horizontal="center" vertical="top" wrapText="1"/>
    </xf>
    <xf numFmtId="0" fontId="15" fillId="36" borderId="15" xfId="0" applyFont="1" applyFill="1" applyBorder="1" applyAlignment="1">
      <alignment/>
    </xf>
    <xf numFmtId="4" fontId="21" fillId="36" borderId="16" xfId="0" applyNumberFormat="1" applyFont="1" applyFill="1" applyBorder="1" applyAlignment="1">
      <alignment/>
    </xf>
    <xf numFmtId="0" fontId="15" fillId="36" borderId="15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horizontal="center" vertical="top"/>
    </xf>
    <xf numFmtId="0" fontId="15" fillId="36" borderId="0" xfId="0" applyFont="1" applyFill="1" applyBorder="1" applyAlignment="1">
      <alignment/>
    </xf>
    <xf numFmtId="0" fontId="15" fillId="36" borderId="0" xfId="0" applyFont="1" applyFill="1" applyBorder="1" applyAlignment="1">
      <alignment vertical="top" wrapText="1"/>
    </xf>
    <xf numFmtId="0" fontId="14" fillId="36" borderId="11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/>
    </xf>
    <xf numFmtId="4" fontId="16" fillId="36" borderId="16" xfId="0" applyNumberFormat="1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4" fontId="16" fillId="37" borderId="16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/>
    </xf>
    <xf numFmtId="4" fontId="23" fillId="36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6" fillId="19" borderId="16" xfId="0" applyFont="1" applyFill="1" applyBorder="1" applyAlignment="1">
      <alignment horizontal="center" vertical="top"/>
    </xf>
    <xf numFmtId="0" fontId="7" fillId="19" borderId="19" xfId="0" applyFont="1" applyFill="1" applyBorder="1" applyAlignment="1">
      <alignment horizontal="center" vertical="top" wrapText="1"/>
    </xf>
    <xf numFmtId="0" fontId="9" fillId="19" borderId="16" xfId="0" applyFont="1" applyFill="1" applyBorder="1" applyAlignment="1">
      <alignment vertical="top" wrapText="1"/>
    </xf>
    <xf numFmtId="0" fontId="6" fillId="19" borderId="10" xfId="0" applyFont="1" applyFill="1" applyBorder="1" applyAlignment="1">
      <alignment vertical="top" wrapText="1"/>
    </xf>
    <xf numFmtId="4" fontId="8" fillId="19" borderId="20" xfId="0" applyNumberFormat="1" applyFont="1" applyFill="1" applyBorder="1" applyAlignment="1">
      <alignment horizontal="center" vertical="top"/>
    </xf>
    <xf numFmtId="4" fontId="7" fillId="19" borderId="20" xfId="0" applyNumberFormat="1" applyFont="1" applyFill="1" applyBorder="1" applyAlignment="1">
      <alignment horizontal="center" vertical="top"/>
    </xf>
    <xf numFmtId="10" fontId="9" fillId="19" borderId="10" xfId="0" applyNumberFormat="1" applyFont="1" applyFill="1" applyBorder="1" applyAlignment="1">
      <alignment horizontal="center" vertical="top" wrapText="1"/>
    </xf>
    <xf numFmtId="0" fontId="6" fillId="19" borderId="10" xfId="0" applyFont="1" applyFill="1" applyBorder="1" applyAlignment="1">
      <alignment horizontal="center" vertical="top"/>
    </xf>
    <xf numFmtId="0" fontId="10" fillId="19" borderId="10" xfId="0" applyFont="1" applyFill="1" applyBorder="1" applyAlignment="1">
      <alignment horizontal="center" vertical="top" wrapText="1"/>
    </xf>
    <xf numFmtId="0" fontId="10" fillId="19" borderId="10" xfId="0" applyFont="1" applyFill="1" applyBorder="1" applyAlignment="1">
      <alignment horizontal="center" vertical="top"/>
    </xf>
    <xf numFmtId="0" fontId="16" fillId="19" borderId="15" xfId="0" applyFont="1" applyFill="1" applyBorder="1" applyAlignment="1">
      <alignment horizontal="center" vertical="top"/>
    </xf>
    <xf numFmtId="0" fontId="12" fillId="19" borderId="21" xfId="0" applyFont="1" applyFill="1" applyBorder="1" applyAlignment="1">
      <alignment horizontal="center" vertical="top"/>
    </xf>
    <xf numFmtId="4" fontId="13" fillId="37" borderId="22" xfId="0" applyNumberFormat="1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3" fillId="34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/>
    </xf>
    <xf numFmtId="0" fontId="3" fillId="34" borderId="22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6" fillId="0" borderId="2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13" fillId="0" borderId="22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left" vertical="top"/>
    </xf>
    <xf numFmtId="0" fontId="12" fillId="0" borderId="10" xfId="0" applyFont="1" applyFill="1" applyBorder="1" applyAlignment="1">
      <alignment horizontal="left" vertical="top"/>
    </xf>
    <xf numFmtId="0" fontId="3" fillId="34" borderId="23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0" fontId="15" fillId="0" borderId="22" xfId="0" applyFont="1" applyFill="1" applyBorder="1" applyAlignment="1">
      <alignment horizontal="left" vertical="top" wrapText="1"/>
    </xf>
    <xf numFmtId="0" fontId="0" fillId="0" borderId="15" xfId="0" applyBorder="1" applyAlignment="1">
      <alignment vertical="top"/>
    </xf>
    <xf numFmtId="0" fontId="0" fillId="0" borderId="10" xfId="0" applyBorder="1" applyAlignment="1">
      <alignment vertical="top"/>
    </xf>
    <xf numFmtId="4" fontId="60" fillId="37" borderId="22" xfId="0" applyNumberFormat="1" applyFont="1" applyFill="1" applyBorder="1" applyAlignment="1">
      <alignment horizontal="left"/>
    </xf>
    <xf numFmtId="4" fontId="60" fillId="37" borderId="10" xfId="0" applyNumberFormat="1" applyFont="1" applyFill="1" applyBorder="1" applyAlignment="1">
      <alignment horizontal="left"/>
    </xf>
    <xf numFmtId="0" fontId="13" fillId="36" borderId="24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4" fillId="36" borderId="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4" borderId="25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34" borderId="24" xfId="0" applyFont="1" applyFill="1" applyBorder="1" applyAlignment="1">
      <alignment horizontal="center" vertical="top" wrapText="1"/>
    </xf>
    <xf numFmtId="4" fontId="13" fillId="37" borderId="10" xfId="0" applyNumberFormat="1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3" fillId="34" borderId="2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13" fillId="36" borderId="22" xfId="0" applyFont="1" applyFill="1" applyBorder="1" applyAlignment="1">
      <alignment/>
    </xf>
    <xf numFmtId="0" fontId="13" fillId="36" borderId="15" xfId="0" applyFont="1" applyFill="1" applyBorder="1" applyAlignment="1">
      <alignment/>
    </xf>
    <xf numFmtId="0" fontId="14" fillId="36" borderId="15" xfId="0" applyFont="1" applyFill="1" applyBorder="1" applyAlignment="1">
      <alignment/>
    </xf>
    <xf numFmtId="0" fontId="3" fillId="34" borderId="27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Q26" sqref="Q26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8.8515625" style="0" customWidth="1"/>
    <col min="4" max="4" width="23.7109375" style="0" customWidth="1"/>
    <col min="5" max="5" width="13.57421875" style="0" customWidth="1"/>
    <col min="6" max="6" width="11.28125" style="0" customWidth="1"/>
    <col min="7" max="7" width="12.8515625" style="0" customWidth="1"/>
    <col min="8" max="8" width="6.7109375" style="0" customWidth="1"/>
    <col min="10" max="11" width="8.57421875" style="0" customWidth="1"/>
    <col min="12" max="12" width="7.28125" style="0" customWidth="1"/>
    <col min="13" max="13" width="7.140625" style="8" customWidth="1"/>
    <col min="15" max="15" width="14.7109375" style="0" bestFit="1" customWidth="1"/>
    <col min="16" max="16" width="15.140625" style="0" bestFit="1" customWidth="1"/>
    <col min="17" max="17" width="13.28125" style="31" bestFit="1" customWidth="1"/>
  </cols>
  <sheetData>
    <row r="1" spans="1:12" ht="12.75">
      <c r="A1" s="106" t="s">
        <v>38</v>
      </c>
      <c r="B1" s="106"/>
      <c r="C1" s="106"/>
      <c r="D1" s="106"/>
      <c r="E1" s="1"/>
      <c r="F1" s="1"/>
      <c r="G1" s="107"/>
      <c r="H1" s="107"/>
      <c r="I1" s="1"/>
      <c r="J1" s="2"/>
      <c r="K1" s="1"/>
      <c r="L1" s="63" t="s">
        <v>29</v>
      </c>
    </row>
    <row r="2" spans="1:12" ht="3.75" customHeight="1">
      <c r="A2" s="1"/>
      <c r="B2" s="107"/>
      <c r="C2" s="107"/>
      <c r="D2" s="1"/>
      <c r="E2" s="1"/>
      <c r="F2" s="1"/>
      <c r="G2" s="107"/>
      <c r="H2" s="107"/>
      <c r="I2" s="1"/>
      <c r="J2" s="2"/>
      <c r="K2" s="1"/>
      <c r="L2" s="1"/>
    </row>
    <row r="3" spans="1:12" ht="12.75">
      <c r="A3" s="86" t="s">
        <v>23</v>
      </c>
      <c r="B3" s="86"/>
      <c r="C3" s="86"/>
      <c r="D3" s="87"/>
      <c r="E3" s="87"/>
      <c r="F3" s="3"/>
      <c r="G3" s="85"/>
      <c r="H3" s="85"/>
      <c r="I3" s="1"/>
      <c r="J3" s="2"/>
      <c r="K3" s="1"/>
      <c r="L3" s="1"/>
    </row>
    <row r="4" spans="1:12" ht="12.75">
      <c r="A4" s="85" t="s">
        <v>24</v>
      </c>
      <c r="B4" s="85"/>
      <c r="C4" s="85"/>
      <c r="D4" s="3"/>
      <c r="E4" s="3"/>
      <c r="F4" s="3"/>
      <c r="G4" s="85"/>
      <c r="H4" s="85"/>
      <c r="I4" s="1"/>
      <c r="J4" s="2"/>
      <c r="K4" s="1"/>
      <c r="L4" s="1"/>
    </row>
    <row r="5" spans="1:12" ht="5.25" customHeight="1" thickBot="1">
      <c r="A5" s="3"/>
      <c r="B5" s="3"/>
      <c r="C5" s="6"/>
      <c r="D5" s="3"/>
      <c r="E5" s="3"/>
      <c r="F5" s="3"/>
      <c r="G5" s="82"/>
      <c r="H5" s="82"/>
      <c r="I5" s="1"/>
      <c r="J5" s="2"/>
      <c r="K5" s="1"/>
      <c r="L5" s="1"/>
    </row>
    <row r="6" spans="1:13" ht="47.25" customHeight="1" thickBot="1">
      <c r="A6" s="109" t="s">
        <v>0</v>
      </c>
      <c r="B6" s="117"/>
      <c r="C6" s="117"/>
      <c r="D6" s="117"/>
      <c r="E6" s="117"/>
      <c r="F6" s="117"/>
      <c r="G6" s="117"/>
      <c r="H6" s="118"/>
      <c r="I6" s="4" t="s">
        <v>1</v>
      </c>
      <c r="J6" s="109" t="s">
        <v>2</v>
      </c>
      <c r="K6" s="110"/>
      <c r="L6" s="110"/>
      <c r="M6" s="111"/>
    </row>
    <row r="7" spans="1:17" ht="92.25" customHeight="1" thickBot="1">
      <c r="A7" s="108" t="s">
        <v>19</v>
      </c>
      <c r="B7" s="122" t="s">
        <v>3</v>
      </c>
      <c r="C7" s="108" t="s">
        <v>4</v>
      </c>
      <c r="D7" s="96" t="s">
        <v>5</v>
      </c>
      <c r="E7" s="96" t="s">
        <v>6</v>
      </c>
      <c r="F7" s="108" t="s">
        <v>14</v>
      </c>
      <c r="G7" s="83" t="s">
        <v>7</v>
      </c>
      <c r="H7" s="84"/>
      <c r="I7" s="108" t="s">
        <v>22</v>
      </c>
      <c r="J7" s="81" t="s">
        <v>8</v>
      </c>
      <c r="K7" s="81" t="s">
        <v>9</v>
      </c>
      <c r="L7" s="112" t="s">
        <v>10</v>
      </c>
      <c r="M7" s="9" t="s">
        <v>20</v>
      </c>
      <c r="P7" s="29"/>
      <c r="Q7" s="36"/>
    </row>
    <row r="8" spans="1:13" ht="14.25" customHeight="1" thickBot="1">
      <c r="A8" s="116"/>
      <c r="B8" s="112"/>
      <c r="C8" s="81"/>
      <c r="D8" s="97"/>
      <c r="E8" s="97"/>
      <c r="F8" s="81"/>
      <c r="G8" s="5" t="s">
        <v>11</v>
      </c>
      <c r="H8" s="5" t="s">
        <v>12</v>
      </c>
      <c r="I8" s="81"/>
      <c r="J8" s="81"/>
      <c r="K8" s="81"/>
      <c r="L8" s="112"/>
      <c r="M8" s="10"/>
    </row>
    <row r="9" spans="1:17" s="17" customFormat="1" ht="51.75" customHeight="1" thickBot="1">
      <c r="A9" s="67" t="s">
        <v>13</v>
      </c>
      <c r="B9" s="68" t="s">
        <v>30</v>
      </c>
      <c r="C9" s="69" t="s">
        <v>31</v>
      </c>
      <c r="D9" s="70" t="s">
        <v>32</v>
      </c>
      <c r="E9" s="70" t="s">
        <v>34</v>
      </c>
      <c r="F9" s="71">
        <v>2008209</v>
      </c>
      <c r="G9" s="72">
        <v>990000</v>
      </c>
      <c r="H9" s="73">
        <f>G9/F9</f>
        <v>0.4929765776370886</v>
      </c>
      <c r="I9" s="74" t="s">
        <v>15</v>
      </c>
      <c r="J9" s="75">
        <v>4.45</v>
      </c>
      <c r="K9" s="76">
        <v>0</v>
      </c>
      <c r="L9" s="77">
        <f>SUM(J9:K9)</f>
        <v>4.45</v>
      </c>
      <c r="M9" s="78">
        <f>RANK(L9,$L$9:$L$12)</f>
        <v>1</v>
      </c>
      <c r="Q9" s="32"/>
    </row>
    <row r="10" spans="1:17" s="18" customFormat="1" ht="60.75" customHeight="1" thickBot="1">
      <c r="A10" s="40" t="s">
        <v>21</v>
      </c>
      <c r="B10" s="41" t="s">
        <v>27</v>
      </c>
      <c r="C10" s="66" t="s">
        <v>25</v>
      </c>
      <c r="D10" s="42" t="s">
        <v>28</v>
      </c>
      <c r="E10" s="42" t="s">
        <v>33</v>
      </c>
      <c r="F10" s="43">
        <v>20000000</v>
      </c>
      <c r="G10" s="44">
        <v>1000000</v>
      </c>
      <c r="H10" s="45">
        <f>G10/F10</f>
        <v>0.05</v>
      </c>
      <c r="I10" s="16" t="s">
        <v>26</v>
      </c>
      <c r="J10" s="19">
        <v>0</v>
      </c>
      <c r="K10" s="20">
        <v>0</v>
      </c>
      <c r="L10" s="24">
        <f>SUM(J10:K10)</f>
        <v>0</v>
      </c>
      <c r="M10" s="27">
        <f>RANK(L10,$L$9:$L$12)</f>
        <v>2</v>
      </c>
      <c r="Q10" s="33"/>
    </row>
    <row r="11" spans="1:17" s="23" customFormat="1" ht="5.25" customHeight="1" thickBot="1">
      <c r="A11" s="47"/>
      <c r="B11" s="46"/>
      <c r="C11" s="65"/>
      <c r="D11" s="58"/>
      <c r="E11" s="58"/>
      <c r="F11" s="48"/>
      <c r="G11" s="49"/>
      <c r="H11" s="50"/>
      <c r="I11" s="59"/>
      <c r="J11" s="21"/>
      <c r="K11" s="22"/>
      <c r="L11" s="25"/>
      <c r="M11" s="26"/>
      <c r="P11" s="30"/>
      <c r="Q11" s="34"/>
    </row>
    <row r="12" spans="1:16" ht="6" customHeight="1" thickBot="1">
      <c r="A12" s="47"/>
      <c r="B12" s="46"/>
      <c r="C12" s="65"/>
      <c r="D12" s="58"/>
      <c r="E12" s="58"/>
      <c r="F12" s="48"/>
      <c r="G12" s="49"/>
      <c r="H12" s="50"/>
      <c r="I12" s="59"/>
      <c r="J12" s="21"/>
      <c r="K12" s="22"/>
      <c r="L12" s="25"/>
      <c r="M12" s="27"/>
      <c r="P12" s="29"/>
    </row>
    <row r="13" s="115" customFormat="1" ht="6" customHeight="1" thickBot="1">
      <c r="A13" s="114"/>
    </row>
    <row r="14" spans="1:17" s="7" customFormat="1" ht="20.25" customHeight="1" thickBot="1">
      <c r="A14" s="119" t="s">
        <v>17</v>
      </c>
      <c r="B14" s="120"/>
      <c r="C14" s="121"/>
      <c r="D14" s="121"/>
      <c r="E14" s="51"/>
      <c r="F14" s="52">
        <f>SUM(F9:F12)</f>
        <v>22008209</v>
      </c>
      <c r="G14" s="79">
        <f>SUM(G9:G12)</f>
        <v>1990000</v>
      </c>
      <c r="H14" s="80"/>
      <c r="I14" s="51"/>
      <c r="J14" s="53"/>
      <c r="K14" s="51"/>
      <c r="L14" s="51"/>
      <c r="M14" s="54"/>
      <c r="O14" s="28"/>
      <c r="P14" s="28"/>
      <c r="Q14" s="35"/>
    </row>
    <row r="15" spans="1:17" s="7" customFormat="1" ht="21.75" customHeight="1" thickBot="1">
      <c r="A15" s="103" t="s">
        <v>18</v>
      </c>
      <c r="B15" s="104"/>
      <c r="C15" s="105"/>
      <c r="D15" s="105"/>
      <c r="E15" s="55"/>
      <c r="F15" s="64">
        <f>F9+F11+F12</f>
        <v>2008209</v>
      </c>
      <c r="G15" s="79">
        <f>G9+G11+G12</f>
        <v>990000</v>
      </c>
      <c r="H15" s="113"/>
      <c r="I15" s="55"/>
      <c r="J15" s="56"/>
      <c r="K15" s="55"/>
      <c r="L15" s="55"/>
      <c r="M15" s="57"/>
      <c r="P15" s="28"/>
      <c r="Q15" s="35"/>
    </row>
    <row r="16" spans="1:17" s="7" customFormat="1" ht="27.75" customHeight="1" thickBot="1">
      <c r="A16" s="93" t="s">
        <v>16</v>
      </c>
      <c r="B16" s="94"/>
      <c r="C16" s="95"/>
      <c r="D16" s="60">
        <v>1128314</v>
      </c>
      <c r="E16" s="61"/>
      <c r="F16" s="11"/>
      <c r="G16" s="91"/>
      <c r="H16" s="92"/>
      <c r="I16" s="12"/>
      <c r="J16" s="13"/>
      <c r="K16" s="12"/>
      <c r="L16" s="14"/>
      <c r="M16" s="15"/>
      <c r="Q16" s="35"/>
    </row>
    <row r="17" spans="1:17" s="7" customFormat="1" ht="35.25" customHeight="1" thickBot="1">
      <c r="A17" s="88" t="s">
        <v>35</v>
      </c>
      <c r="B17" s="89"/>
      <c r="C17" s="90"/>
      <c r="D17" s="101">
        <f>G9+G11+G12</f>
        <v>990000</v>
      </c>
      <c r="E17" s="102"/>
      <c r="F17" s="11"/>
      <c r="G17" s="37"/>
      <c r="H17" s="37"/>
      <c r="I17" s="14"/>
      <c r="J17" s="38"/>
      <c r="K17" s="14"/>
      <c r="L17" s="14"/>
      <c r="M17" s="39"/>
      <c r="Q17" s="35"/>
    </row>
    <row r="18" spans="1:17" s="7" customFormat="1" ht="36" customHeight="1" thickBot="1">
      <c r="A18" s="88" t="s">
        <v>37</v>
      </c>
      <c r="B18" s="89"/>
      <c r="C18" s="90"/>
      <c r="D18" s="62">
        <f>D16-D17</f>
        <v>138314</v>
      </c>
      <c r="E18" s="98" t="s">
        <v>36</v>
      </c>
      <c r="F18" s="99"/>
      <c r="G18" s="99"/>
      <c r="H18" s="99"/>
      <c r="I18" s="99"/>
      <c r="J18" s="99"/>
      <c r="K18" s="99"/>
      <c r="L18" s="99"/>
      <c r="M18" s="100"/>
      <c r="Q18" s="35"/>
    </row>
  </sheetData>
  <sheetProtection/>
  <autoFilter ref="A8:M18"/>
  <mergeCells count="33">
    <mergeCell ref="G15:H15"/>
    <mergeCell ref="A13:IV13"/>
    <mergeCell ref="I7:I8"/>
    <mergeCell ref="A7:A8"/>
    <mergeCell ref="A6:H6"/>
    <mergeCell ref="A14:D14"/>
    <mergeCell ref="B7:B8"/>
    <mergeCell ref="A1:D1"/>
    <mergeCell ref="G1:H1"/>
    <mergeCell ref="B2:C2"/>
    <mergeCell ref="G2:H2"/>
    <mergeCell ref="G3:H3"/>
    <mergeCell ref="C7:C8"/>
    <mergeCell ref="F7:F8"/>
    <mergeCell ref="A18:C18"/>
    <mergeCell ref="A17:C17"/>
    <mergeCell ref="G16:H16"/>
    <mergeCell ref="G4:H4"/>
    <mergeCell ref="A16:C16"/>
    <mergeCell ref="D7:D8"/>
    <mergeCell ref="E18:M18"/>
    <mergeCell ref="E7:E8"/>
    <mergeCell ref="D17:E17"/>
    <mergeCell ref="A15:D15"/>
    <mergeCell ref="G14:H14"/>
    <mergeCell ref="J7:J8"/>
    <mergeCell ref="G5:H5"/>
    <mergeCell ref="G7:H7"/>
    <mergeCell ref="A4:C4"/>
    <mergeCell ref="A3:E3"/>
    <mergeCell ref="J6:M6"/>
    <mergeCell ref="K7:K8"/>
    <mergeCell ref="L7:L8"/>
  </mergeCells>
  <printOptions/>
  <pageMargins left="0.17" right="0.17" top="0.22" bottom="0.23" header="0.18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moravcovai</dc:creator>
  <cp:keywords/>
  <dc:description/>
  <cp:lastModifiedBy>Moravcova Iveta</cp:lastModifiedBy>
  <cp:lastPrinted>2016-08-10T14:01:35Z</cp:lastPrinted>
  <dcterms:created xsi:type="dcterms:W3CDTF">2013-04-26T06:39:07Z</dcterms:created>
  <dcterms:modified xsi:type="dcterms:W3CDTF">2016-09-12T08:05:32Z</dcterms:modified>
  <cp:category/>
  <cp:version/>
  <cp:contentType/>
  <cp:contentStatus/>
</cp:coreProperties>
</file>