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900" windowHeight="1438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'List1'!$A$8:$M$16</definedName>
    <definedName name="_xlnm.Print_Titles" localSheetId="0">'List1'!$6:$8</definedName>
  </definedNames>
  <calcPr fullCalcOnLoad="1"/>
</workbook>
</file>

<file path=xl/sharedStrings.xml><?xml version="1.0" encoding="utf-8"?>
<sst xmlns="http://schemas.openxmlformats.org/spreadsheetml/2006/main" count="55" uniqueCount="52">
  <si>
    <t>část I. - informace o projektu</t>
  </si>
  <si>
    <t>část II. - hodnocení správce programu</t>
  </si>
  <si>
    <t>část III. - hodnocení komise</t>
  </si>
  <si>
    <t>Žadatel</t>
  </si>
  <si>
    <t>Název projektu</t>
  </si>
  <si>
    <t>Popis projektu</t>
  </si>
  <si>
    <t>Výstupy projektu</t>
  </si>
  <si>
    <t>Požadovaná výše dotace</t>
  </si>
  <si>
    <t>Závazná kritéria hodnocení (body)</t>
  </si>
  <si>
    <t>Specifická kritéria hodnocení (body)</t>
  </si>
  <si>
    <t>Celkový počet bodů</t>
  </si>
  <si>
    <t>Kč</t>
  </si>
  <si>
    <t>%</t>
  </si>
  <si>
    <t>1.</t>
  </si>
  <si>
    <t>3.</t>
  </si>
  <si>
    <t>5.</t>
  </si>
  <si>
    <t>Celkové výdaje projektu v Kč</t>
  </si>
  <si>
    <t>ANO</t>
  </si>
  <si>
    <t>alokace</t>
  </si>
  <si>
    <t>celkem požadovaná částka :</t>
  </si>
  <si>
    <t>celkem požadovaná částka žádostí v administrativním souladu:</t>
  </si>
  <si>
    <t>Poř. č. příjmu</t>
  </si>
  <si>
    <t>Pořadí hodnocení</t>
  </si>
  <si>
    <t>2.</t>
  </si>
  <si>
    <t>4.</t>
  </si>
  <si>
    <t>Město Chrastava</t>
  </si>
  <si>
    <r>
      <t xml:space="preserve">Administrativní soulad </t>
    </r>
    <r>
      <rPr>
        <sz val="6"/>
        <rFont val="Times New Roman"/>
        <family val="1"/>
      </rPr>
      <t>(projekt je v souladu s podmínkami programu a je způsobilý pro další hodnocení) ANO/NE</t>
    </r>
  </si>
  <si>
    <t>Číslo a název oblasti podpory/ programu - 6. DOPRAVA / 6.3  PODPORA PROJEKTOVÉ PŘÍPRAVY</t>
  </si>
  <si>
    <t>DSP</t>
  </si>
  <si>
    <t>Číslo výzvy, příp. rok vyhlášení - 2016</t>
  </si>
  <si>
    <t>projektová dokumentace pro územní řízení</t>
  </si>
  <si>
    <t>dne 23.8.2016</t>
  </si>
  <si>
    <t xml:space="preserve">Obec Hrubá Skála </t>
  </si>
  <si>
    <t>Projektová dokumentace cyklostezka Borek</t>
  </si>
  <si>
    <t>Zpracování projektové dokumentace k územnímu řízení a stavebnímu povolení na cyklostezku Borek</t>
  </si>
  <si>
    <t>NE</t>
  </si>
  <si>
    <t>Obec Ktová</t>
  </si>
  <si>
    <t>KTOVÁ - ODVODNĚNÍ SIL. I/35 A CHODNÍK</t>
  </si>
  <si>
    <t>Řešení odvodnění části silnice I/35 v úseku dl. Cca 400 m s následnou výstavbou chodníku s prohem pro cyklisty přilehlého k silnici I/35 vč. osvětlení</t>
  </si>
  <si>
    <t>407 m chodník a cyklotrasa</t>
  </si>
  <si>
    <t>Svazek obcí SMRK</t>
  </si>
  <si>
    <t>Studie udržitelnosti projektu Česko - polský singletrek pod Smrkem v Jizerských horách</t>
  </si>
  <si>
    <t>Studie určí další koncepční rozvoj singltreku na české a polské straně.</t>
  </si>
  <si>
    <t>studie udržitelnosti</t>
  </si>
  <si>
    <t>Město Rokytnice nad Jizerou</t>
  </si>
  <si>
    <t>Rozšíření bikeparku Rokytnice nad Jizerou</t>
  </si>
  <si>
    <t>Zpracování projektové dokumentace pro územní rozhodnutí a stavební povolení na rozšíření areálu v Horních Domkách.</t>
  </si>
  <si>
    <t>DÚR, DSP</t>
  </si>
  <si>
    <t>Projektová dokumentace - pro stavební povolení - most přes Lužickou Nisu</t>
  </si>
  <si>
    <t>Zpracování projektové dokumentace pro pro stavební povolení na rekonstrukci mostu na cyklotrase Odra Nisa u žel. Stanice Andělská Hora.</t>
  </si>
  <si>
    <t>nedostačuje alokace o částku</t>
  </si>
  <si>
    <t>053_P02_Příloha č. 2 - Hodnotící formulář - souhrnná tabulka projektů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</si>
</sst>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  <font>
      <sz val="8"/>
      <color indexed="12"/>
      <name val="Times New Roman"/>
      <family val="1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0"/>
    </font>
    <font>
      <sz val="10"/>
      <color indexed="12"/>
      <name val="Arial"/>
      <family val="0"/>
    </font>
    <font>
      <sz val="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17" fillId="0" borderId="0" xfId="0" applyFont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4" fontId="1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13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4" fontId="8" fillId="0" borderId="18" xfId="0" applyNumberFormat="1" applyFont="1" applyFill="1" applyBorder="1" applyAlignment="1">
      <alignment horizontal="center" vertical="top"/>
    </xf>
    <xf numFmtId="4" fontId="7" fillId="0" borderId="18" xfId="0" applyNumberFormat="1" applyFont="1" applyFill="1" applyBorder="1" applyAlignment="1">
      <alignment horizontal="center" vertical="top"/>
    </xf>
    <xf numFmtId="10" fontId="9" fillId="0" borderId="11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/>
    </xf>
    <xf numFmtId="4" fontId="8" fillId="0" borderId="20" xfId="0" applyNumberFormat="1" applyFont="1" applyFill="1" applyBorder="1" applyAlignment="1">
      <alignment horizontal="center" vertical="top"/>
    </xf>
    <xf numFmtId="4" fontId="7" fillId="0" borderId="20" xfId="0" applyNumberFormat="1" applyFont="1" applyFill="1" applyBorder="1" applyAlignment="1">
      <alignment horizontal="center" vertical="top"/>
    </xf>
    <xf numFmtId="10" fontId="9" fillId="0" borderId="10" xfId="0" applyNumberFormat="1" applyFont="1" applyFill="1" applyBorder="1" applyAlignment="1">
      <alignment horizontal="center" vertical="top" wrapText="1"/>
    </xf>
    <xf numFmtId="0" fontId="14" fillId="36" borderId="15" xfId="0" applyFont="1" applyFill="1" applyBorder="1" applyAlignment="1">
      <alignment/>
    </xf>
    <xf numFmtId="4" fontId="21" fillId="36" borderId="16" xfId="0" applyNumberFormat="1" applyFont="1" applyFill="1" applyBorder="1" applyAlignment="1">
      <alignment/>
    </xf>
    <xf numFmtId="0" fontId="14" fillId="36" borderId="15" xfId="0" applyFont="1" applyFill="1" applyBorder="1" applyAlignment="1">
      <alignment vertical="top" wrapText="1"/>
    </xf>
    <xf numFmtId="0" fontId="13" fillId="36" borderId="10" xfId="0" applyFont="1" applyFill="1" applyBorder="1" applyAlignment="1">
      <alignment horizontal="center" vertical="top"/>
    </xf>
    <xf numFmtId="0" fontId="14" fillId="36" borderId="0" xfId="0" applyFont="1" applyFill="1" applyBorder="1" applyAlignment="1">
      <alignment/>
    </xf>
    <xf numFmtId="0" fontId="14" fillId="36" borderId="0" xfId="0" applyFont="1" applyFill="1" applyBorder="1" applyAlignment="1">
      <alignment vertical="top" wrapText="1"/>
    </xf>
    <xf numFmtId="0" fontId="13" fillId="36" borderId="11" xfId="0" applyFont="1" applyFill="1" applyBorder="1" applyAlignment="1">
      <alignment horizontal="center" vertical="top"/>
    </xf>
    <xf numFmtId="4" fontId="15" fillId="36" borderId="16" xfId="0" applyNumberFormat="1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" fontId="8" fillId="0" borderId="21" xfId="0" applyNumberFormat="1" applyFont="1" applyFill="1" applyBorder="1" applyAlignment="1">
      <alignment horizontal="center" vertical="top"/>
    </xf>
    <xf numFmtId="0" fontId="14" fillId="37" borderId="10" xfId="0" applyFont="1" applyFill="1" applyBorder="1" applyAlignment="1">
      <alignment vertical="top" wrapText="1"/>
    </xf>
    <xf numFmtId="4" fontId="15" fillId="37" borderId="15" xfId="0" applyNumberFormat="1" applyFont="1" applyFill="1" applyBorder="1" applyAlignment="1">
      <alignment horizontal="center" vertical="top"/>
    </xf>
    <xf numFmtId="0" fontId="6" fillId="37" borderId="10" xfId="0" applyFont="1" applyFill="1" applyBorder="1" applyAlignment="1">
      <alignment horizontal="center" vertical="top"/>
    </xf>
    <xf numFmtId="0" fontId="7" fillId="37" borderId="22" xfId="0" applyFont="1" applyFill="1" applyBorder="1" applyAlignment="1">
      <alignment horizontal="center" vertical="top" wrapText="1"/>
    </xf>
    <xf numFmtId="0" fontId="7" fillId="37" borderId="23" xfId="0" applyFont="1" applyFill="1" applyBorder="1" applyAlignment="1">
      <alignment horizontal="center" vertical="top" wrapText="1"/>
    </xf>
    <xf numFmtId="0" fontId="11" fillId="37" borderId="24" xfId="0" applyFont="1" applyFill="1" applyBorder="1" applyAlignment="1">
      <alignment horizontal="center" vertical="top"/>
    </xf>
    <xf numFmtId="0" fontId="11" fillId="37" borderId="16" xfId="0" applyFont="1" applyFill="1" applyBorder="1" applyAlignment="1">
      <alignment horizontal="center" vertical="top"/>
    </xf>
    <xf numFmtId="0" fontId="6" fillId="19" borderId="16" xfId="0" applyFont="1" applyFill="1" applyBorder="1" applyAlignment="1">
      <alignment horizontal="center" vertical="top"/>
    </xf>
    <xf numFmtId="0" fontId="7" fillId="19" borderId="22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vertical="top" wrapText="1"/>
    </xf>
    <xf numFmtId="0" fontId="6" fillId="19" borderId="16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4" fontId="8" fillId="19" borderId="20" xfId="0" applyNumberFormat="1" applyFont="1" applyFill="1" applyBorder="1" applyAlignment="1">
      <alignment horizontal="center" vertical="top"/>
    </xf>
    <xf numFmtId="4" fontId="7" fillId="19" borderId="20" xfId="0" applyNumberFormat="1" applyFont="1" applyFill="1" applyBorder="1" applyAlignment="1">
      <alignment horizontal="center" vertical="top"/>
    </xf>
    <xf numFmtId="10" fontId="9" fillId="19" borderId="10" xfId="0" applyNumberFormat="1" applyFont="1" applyFill="1" applyBorder="1" applyAlignment="1">
      <alignment horizontal="center" vertical="top" wrapText="1"/>
    </xf>
    <xf numFmtId="0" fontId="6" fillId="19" borderId="10" xfId="0" applyFont="1" applyFill="1" applyBorder="1" applyAlignment="1">
      <alignment horizontal="center" vertical="top"/>
    </xf>
    <xf numFmtId="0" fontId="10" fillId="19" borderId="10" xfId="0" applyFont="1" applyFill="1" applyBorder="1" applyAlignment="1">
      <alignment horizontal="center" vertical="top" wrapText="1"/>
    </xf>
    <xf numFmtId="0" fontId="10" fillId="19" borderId="10" xfId="0" applyFont="1" applyFill="1" applyBorder="1" applyAlignment="1">
      <alignment horizontal="center" vertical="top"/>
    </xf>
    <xf numFmtId="0" fontId="15" fillId="19" borderId="15" xfId="0" applyFont="1" applyFill="1" applyBorder="1" applyAlignment="1">
      <alignment horizontal="center" vertical="top"/>
    </xf>
    <xf numFmtId="0" fontId="11" fillId="19" borderId="14" xfId="0" applyFont="1" applyFill="1" applyBorder="1" applyAlignment="1">
      <alignment horizontal="center" vertical="top"/>
    </xf>
    <xf numFmtId="0" fontId="11" fillId="19" borderId="16" xfId="0" applyFont="1" applyFill="1" applyBorder="1" applyAlignment="1">
      <alignment horizontal="center" vertical="top"/>
    </xf>
    <xf numFmtId="4" fontId="12" fillId="36" borderId="16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4" fontId="12" fillId="0" borderId="19" xfId="0" applyNumberFormat="1" applyFont="1" applyFill="1" applyBorder="1" applyAlignment="1">
      <alignment horizontal="center" vertical="top"/>
    </xf>
    <xf numFmtId="4" fontId="12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15" fillId="0" borderId="19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3" fillId="34" borderId="26" xfId="0" applyFont="1" applyFill="1" applyBorder="1" applyAlignment="1">
      <alignment horizontal="center" vertical="top" wrapText="1"/>
    </xf>
    <xf numFmtId="0" fontId="12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4" fontId="12" fillId="36" borderId="19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2" fillId="36" borderId="19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3" fillId="36" borderId="15" xfId="0" applyFont="1" applyFill="1" applyBorder="1" applyAlignment="1">
      <alignment/>
    </xf>
    <xf numFmtId="0" fontId="3" fillId="34" borderId="27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4" borderId="28" xfId="0" applyFont="1" applyFill="1" applyBorder="1" applyAlignment="1">
      <alignment horizontal="center" vertical="top" wrapText="1"/>
    </xf>
    <xf numFmtId="4" fontId="21" fillId="36" borderId="19" xfId="0" applyNumberFormat="1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2" xfId="0" applyFont="1" applyBorder="1" applyAlignment="1">
      <alignment/>
    </xf>
    <xf numFmtId="0" fontId="4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Q13" sqref="Q13"/>
    </sheetView>
  </sheetViews>
  <sheetFormatPr defaultColWidth="9.140625" defaultRowHeight="12.75"/>
  <cols>
    <col min="1" max="1" width="3.8515625" style="0" customWidth="1"/>
    <col min="2" max="2" width="15.140625" style="0" customWidth="1"/>
    <col min="3" max="3" width="18.8515625" style="0" customWidth="1"/>
    <col min="4" max="4" width="23.7109375" style="0" customWidth="1"/>
    <col min="5" max="5" width="16.00390625" style="0" customWidth="1"/>
    <col min="6" max="6" width="12.00390625" style="0" customWidth="1"/>
    <col min="7" max="7" width="9.8515625" style="0" customWidth="1"/>
    <col min="8" max="8" width="6.7109375" style="0" customWidth="1"/>
    <col min="10" max="11" width="8.57421875" style="0" customWidth="1"/>
    <col min="12" max="12" width="7.28125" style="0" customWidth="1"/>
    <col min="13" max="13" width="7.140625" style="8" customWidth="1"/>
    <col min="15" max="15" width="14.7109375" style="0" bestFit="1" customWidth="1"/>
    <col min="16" max="16" width="15.140625" style="0" bestFit="1" customWidth="1"/>
    <col min="17" max="17" width="13.28125" style="29" bestFit="1" customWidth="1"/>
  </cols>
  <sheetData>
    <row r="1" spans="1:12" ht="12.75">
      <c r="A1" s="104" t="s">
        <v>51</v>
      </c>
      <c r="B1" s="104"/>
      <c r="C1" s="104"/>
      <c r="D1" s="104"/>
      <c r="E1" s="1"/>
      <c r="F1" s="1"/>
      <c r="G1" s="105"/>
      <c r="H1" s="105"/>
      <c r="I1" s="1"/>
      <c r="J1" s="2"/>
      <c r="K1" s="1"/>
      <c r="L1" s="28" t="s">
        <v>31</v>
      </c>
    </row>
    <row r="2" spans="1:12" ht="3.75" customHeight="1">
      <c r="A2" s="1"/>
      <c r="B2" s="105"/>
      <c r="C2" s="105"/>
      <c r="D2" s="1"/>
      <c r="E2" s="1"/>
      <c r="F2" s="1"/>
      <c r="G2" s="105"/>
      <c r="H2" s="105"/>
      <c r="I2" s="1"/>
      <c r="J2" s="2"/>
      <c r="K2" s="1"/>
      <c r="L2" s="1"/>
    </row>
    <row r="3" spans="1:12" ht="12.75">
      <c r="A3" s="111" t="s">
        <v>27</v>
      </c>
      <c r="B3" s="111"/>
      <c r="C3" s="111"/>
      <c r="D3" s="112"/>
      <c r="E3" s="112"/>
      <c r="F3" s="3"/>
      <c r="G3" s="86"/>
      <c r="H3" s="86"/>
      <c r="I3" s="1"/>
      <c r="J3" s="2"/>
      <c r="K3" s="1"/>
      <c r="L3" s="1"/>
    </row>
    <row r="4" spans="1:12" ht="12.75">
      <c r="A4" s="86" t="s">
        <v>29</v>
      </c>
      <c r="B4" s="86"/>
      <c r="C4" s="86"/>
      <c r="D4" s="3"/>
      <c r="E4" s="3"/>
      <c r="F4" s="3"/>
      <c r="G4" s="86"/>
      <c r="H4" s="86"/>
      <c r="I4" s="1"/>
      <c r="J4" s="2"/>
      <c r="K4" s="1"/>
      <c r="L4" s="1"/>
    </row>
    <row r="5" spans="1:12" ht="5.25" customHeight="1" thickBot="1">
      <c r="A5" s="3"/>
      <c r="B5" s="3"/>
      <c r="C5" s="6"/>
      <c r="D5" s="3"/>
      <c r="E5" s="3"/>
      <c r="F5" s="3"/>
      <c r="G5" s="113"/>
      <c r="H5" s="113"/>
      <c r="I5" s="1"/>
      <c r="J5" s="2"/>
      <c r="K5" s="1"/>
      <c r="L5" s="1"/>
    </row>
    <row r="6" spans="1:13" ht="47.25" customHeight="1" thickBot="1">
      <c r="A6" s="94" t="s">
        <v>0</v>
      </c>
      <c r="B6" s="114"/>
      <c r="C6" s="114"/>
      <c r="D6" s="114"/>
      <c r="E6" s="114"/>
      <c r="F6" s="114"/>
      <c r="G6" s="114"/>
      <c r="H6" s="115"/>
      <c r="I6" s="4" t="s">
        <v>1</v>
      </c>
      <c r="J6" s="94" t="s">
        <v>2</v>
      </c>
      <c r="K6" s="95"/>
      <c r="L6" s="95"/>
      <c r="M6" s="96"/>
    </row>
    <row r="7" spans="1:17" ht="92.25" customHeight="1" thickBot="1">
      <c r="A7" s="90" t="s">
        <v>21</v>
      </c>
      <c r="B7" s="103" t="s">
        <v>3</v>
      </c>
      <c r="C7" s="103" t="s">
        <v>4</v>
      </c>
      <c r="D7" s="90" t="s">
        <v>5</v>
      </c>
      <c r="E7" s="82" t="s">
        <v>6</v>
      </c>
      <c r="F7" s="90" t="s">
        <v>16</v>
      </c>
      <c r="G7" s="109" t="s">
        <v>7</v>
      </c>
      <c r="H7" s="110"/>
      <c r="I7" s="90" t="s">
        <v>26</v>
      </c>
      <c r="J7" s="81" t="s">
        <v>8</v>
      </c>
      <c r="K7" s="81" t="s">
        <v>9</v>
      </c>
      <c r="L7" s="97" t="s">
        <v>10</v>
      </c>
      <c r="M7" s="9" t="s">
        <v>22</v>
      </c>
      <c r="P7" s="25"/>
      <c r="Q7" s="34"/>
    </row>
    <row r="8" spans="1:13" ht="14.25" customHeight="1" thickBot="1">
      <c r="A8" s="106"/>
      <c r="B8" s="97"/>
      <c r="C8" s="97"/>
      <c r="D8" s="81"/>
      <c r="E8" s="83"/>
      <c r="F8" s="81"/>
      <c r="G8" s="5" t="s">
        <v>11</v>
      </c>
      <c r="H8" s="5" t="s">
        <v>12</v>
      </c>
      <c r="I8" s="81"/>
      <c r="J8" s="81"/>
      <c r="K8" s="81"/>
      <c r="L8" s="97"/>
      <c r="M8" s="10"/>
    </row>
    <row r="9" spans="1:17" s="15" customFormat="1" ht="45.75" customHeight="1" thickBot="1">
      <c r="A9" s="44" t="s">
        <v>13</v>
      </c>
      <c r="B9" s="62" t="s">
        <v>32</v>
      </c>
      <c r="C9" s="56" t="s">
        <v>33</v>
      </c>
      <c r="D9" s="43" t="s">
        <v>34</v>
      </c>
      <c r="E9" s="57" t="s">
        <v>30</v>
      </c>
      <c r="F9" s="45">
        <v>535720</v>
      </c>
      <c r="G9" s="46">
        <v>300000</v>
      </c>
      <c r="H9" s="47">
        <f>G9/F9</f>
        <v>0.5599940267303816</v>
      </c>
      <c r="I9" s="61" t="s">
        <v>35</v>
      </c>
      <c r="J9" s="19">
        <v>0</v>
      </c>
      <c r="K9" s="20">
        <v>0</v>
      </c>
      <c r="L9" s="23">
        <v>0</v>
      </c>
      <c r="M9" s="64"/>
      <c r="Q9" s="30"/>
    </row>
    <row r="10" spans="1:17" s="16" customFormat="1" ht="63.75" customHeight="1" thickBot="1">
      <c r="A10" s="35" t="s">
        <v>23</v>
      </c>
      <c r="B10" s="63" t="s">
        <v>36</v>
      </c>
      <c r="C10" s="36" t="s">
        <v>37</v>
      </c>
      <c r="D10" s="37" t="s">
        <v>38</v>
      </c>
      <c r="E10" s="38" t="s">
        <v>39</v>
      </c>
      <c r="F10" s="39">
        <v>145000</v>
      </c>
      <c r="G10" s="40">
        <v>100000</v>
      </c>
      <c r="H10" s="41">
        <f>G10/F10</f>
        <v>0.6896551724137931</v>
      </c>
      <c r="I10" s="61" t="s">
        <v>35</v>
      </c>
      <c r="J10" s="17">
        <v>0</v>
      </c>
      <c r="K10" s="18">
        <v>0</v>
      </c>
      <c r="L10" s="22">
        <f>SUM(J10:K10)</f>
        <v>0</v>
      </c>
      <c r="M10" s="65"/>
      <c r="Q10" s="31"/>
    </row>
    <row r="11" spans="1:17" s="21" customFormat="1" ht="45.75" customHeight="1" thickBot="1">
      <c r="A11" s="66" t="s">
        <v>14</v>
      </c>
      <c r="B11" s="67" t="s">
        <v>40</v>
      </c>
      <c r="C11" s="68" t="s">
        <v>41</v>
      </c>
      <c r="D11" s="69" t="s">
        <v>42</v>
      </c>
      <c r="E11" s="70" t="s">
        <v>43</v>
      </c>
      <c r="F11" s="71">
        <v>700000</v>
      </c>
      <c r="G11" s="72">
        <v>300000</v>
      </c>
      <c r="H11" s="73">
        <f>G11/F11</f>
        <v>0.42857142857142855</v>
      </c>
      <c r="I11" s="74" t="s">
        <v>17</v>
      </c>
      <c r="J11" s="75">
        <v>4</v>
      </c>
      <c r="K11" s="76">
        <v>0</v>
      </c>
      <c r="L11" s="77">
        <f>SUM(J11:K11)</f>
        <v>4</v>
      </c>
      <c r="M11" s="78">
        <f>RANK(L11,$L$9:$L$13)</f>
        <v>2</v>
      </c>
      <c r="P11" s="26"/>
      <c r="Q11" s="32"/>
    </row>
    <row r="12" spans="1:16" ht="58.5" customHeight="1" thickBot="1">
      <c r="A12" s="66" t="s">
        <v>24</v>
      </c>
      <c r="B12" s="67" t="s">
        <v>44</v>
      </c>
      <c r="C12" s="68" t="s">
        <v>45</v>
      </c>
      <c r="D12" s="69" t="s">
        <v>46</v>
      </c>
      <c r="E12" s="70" t="s">
        <v>47</v>
      </c>
      <c r="F12" s="71">
        <v>200000</v>
      </c>
      <c r="G12" s="72">
        <v>100000</v>
      </c>
      <c r="H12" s="73">
        <f>G12/F12</f>
        <v>0.5</v>
      </c>
      <c r="I12" s="74" t="s">
        <v>17</v>
      </c>
      <c r="J12" s="75">
        <v>2.85</v>
      </c>
      <c r="K12" s="76">
        <v>5.25</v>
      </c>
      <c r="L12" s="77">
        <f>SUM(J12:K12)</f>
        <v>8.1</v>
      </c>
      <c r="M12" s="79">
        <f>RANK(L12,$L$9:$L$13)</f>
        <v>1</v>
      </c>
      <c r="P12" s="25"/>
    </row>
    <row r="13" spans="1:16" ht="63" customHeight="1" thickBot="1">
      <c r="A13" s="44" t="s">
        <v>15</v>
      </c>
      <c r="B13" s="62" t="s">
        <v>25</v>
      </c>
      <c r="C13" s="56" t="s">
        <v>48</v>
      </c>
      <c r="D13" s="42" t="s">
        <v>49</v>
      </c>
      <c r="E13" s="43" t="s">
        <v>28</v>
      </c>
      <c r="F13" s="58">
        <v>204000</v>
      </c>
      <c r="G13" s="46">
        <v>100000</v>
      </c>
      <c r="H13" s="47">
        <f>G13/F13</f>
        <v>0.49019607843137253</v>
      </c>
      <c r="I13" s="61" t="s">
        <v>35</v>
      </c>
      <c r="J13" s="19">
        <v>0</v>
      </c>
      <c r="K13" s="20">
        <v>0</v>
      </c>
      <c r="L13" s="23">
        <v>0</v>
      </c>
      <c r="M13" s="65"/>
      <c r="P13" s="27"/>
    </row>
    <row r="14" spans="1:17" s="7" customFormat="1" ht="20.25" customHeight="1" thickBot="1">
      <c r="A14" s="100" t="s">
        <v>19</v>
      </c>
      <c r="B14" s="101"/>
      <c r="C14" s="102"/>
      <c r="D14" s="102"/>
      <c r="E14" s="48"/>
      <c r="F14" s="49">
        <f>SUM(F9:F13)</f>
        <v>1784720</v>
      </c>
      <c r="G14" s="107">
        <f>SUM(G9:G13)</f>
        <v>900000</v>
      </c>
      <c r="H14" s="108"/>
      <c r="I14" s="48"/>
      <c r="J14" s="50"/>
      <c r="K14" s="48"/>
      <c r="L14" s="48"/>
      <c r="M14" s="51"/>
      <c r="O14" s="24"/>
      <c r="P14" s="24"/>
      <c r="Q14" s="33"/>
    </row>
    <row r="15" spans="1:17" s="7" customFormat="1" ht="21.75" customHeight="1" thickBot="1">
      <c r="A15" s="91" t="s">
        <v>20</v>
      </c>
      <c r="B15" s="92"/>
      <c r="C15" s="93"/>
      <c r="D15" s="93"/>
      <c r="E15" s="52"/>
      <c r="F15" s="80">
        <f>F11+F12</f>
        <v>900000</v>
      </c>
      <c r="G15" s="98">
        <f>G11+G12</f>
        <v>400000</v>
      </c>
      <c r="H15" s="99"/>
      <c r="I15" s="52"/>
      <c r="J15" s="53"/>
      <c r="K15" s="52"/>
      <c r="L15" s="52"/>
      <c r="M15" s="54"/>
      <c r="P15" s="24"/>
      <c r="Q15" s="33"/>
    </row>
    <row r="16" spans="1:17" s="7" customFormat="1" ht="31.5" customHeight="1" thickBot="1">
      <c r="A16" s="87" t="s">
        <v>18</v>
      </c>
      <c r="B16" s="88"/>
      <c r="C16" s="89"/>
      <c r="D16" s="55">
        <v>300000</v>
      </c>
      <c r="E16" s="59" t="s">
        <v>50</v>
      </c>
      <c r="F16" s="60">
        <f>D16-G15</f>
        <v>-100000</v>
      </c>
      <c r="G16" s="84"/>
      <c r="H16" s="85"/>
      <c r="I16" s="11"/>
      <c r="J16" s="12"/>
      <c r="K16" s="11"/>
      <c r="L16" s="13"/>
      <c r="M16" s="14"/>
      <c r="Q16" s="33"/>
    </row>
  </sheetData>
  <sheetProtection/>
  <autoFilter ref="A8:M16"/>
  <mergeCells count="28">
    <mergeCell ref="G14:H14"/>
    <mergeCell ref="C7:C8"/>
    <mergeCell ref="F7:F8"/>
    <mergeCell ref="G7:H7"/>
    <mergeCell ref="A4:C4"/>
    <mergeCell ref="A3:E3"/>
    <mergeCell ref="G5:H5"/>
    <mergeCell ref="A6:H6"/>
    <mergeCell ref="G15:H15"/>
    <mergeCell ref="I7:I8"/>
    <mergeCell ref="A14:D14"/>
    <mergeCell ref="B7:B8"/>
    <mergeCell ref="A1:D1"/>
    <mergeCell ref="G1:H1"/>
    <mergeCell ref="B2:C2"/>
    <mergeCell ref="G2:H2"/>
    <mergeCell ref="G3:H3"/>
    <mergeCell ref="A7:A8"/>
    <mergeCell ref="J7:J8"/>
    <mergeCell ref="E7:E8"/>
    <mergeCell ref="G16:H16"/>
    <mergeCell ref="G4:H4"/>
    <mergeCell ref="A16:C16"/>
    <mergeCell ref="D7:D8"/>
    <mergeCell ref="A15:D15"/>
    <mergeCell ref="J6:M6"/>
    <mergeCell ref="K7:K8"/>
    <mergeCell ref="L7:L8"/>
  </mergeCells>
  <printOptions/>
  <pageMargins left="0.17" right="0.17" top="0.22" bottom="0.23" header="0.18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moravcovai</dc:creator>
  <cp:keywords/>
  <dc:description/>
  <cp:lastModifiedBy>Moravcova Iveta</cp:lastModifiedBy>
  <cp:lastPrinted>2016-08-10T10:23:59Z</cp:lastPrinted>
  <dcterms:created xsi:type="dcterms:W3CDTF">2013-04-26T06:39:07Z</dcterms:created>
  <dcterms:modified xsi:type="dcterms:W3CDTF">2016-09-12T08:07:05Z</dcterms:modified>
  <cp:category/>
  <cp:version/>
  <cp:contentType/>
  <cp:contentStatus/>
</cp:coreProperties>
</file>