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55" windowWidth="14355" windowHeight="5025"/>
  </bookViews>
  <sheets>
    <sheet name="Příjmy" sheetId="3" r:id="rId1"/>
    <sheet name="Výdaje" sheetId="4" r:id="rId2"/>
    <sheet name="Přehled rozp.opatření 2017" sheetId="2" r:id="rId3"/>
  </sheets>
  <definedNames>
    <definedName name="_xlnm.Print_Titles" localSheetId="2">'Přehled rozp.opatření 2017'!$2:$5</definedName>
  </definedNames>
  <calcPr calcId="145621"/>
</workbook>
</file>

<file path=xl/calcChain.xml><?xml version="1.0" encoding="utf-8"?>
<calcChain xmlns="http://schemas.openxmlformats.org/spreadsheetml/2006/main">
  <c r="F8" i="3" l="1"/>
  <c r="E12" i="4" l="1"/>
  <c r="F318" i="2" l="1"/>
  <c r="E127" i="4" l="1"/>
  <c r="G25" i="3" l="1"/>
  <c r="E9" i="3"/>
  <c r="G10" i="3" l="1"/>
  <c r="G12" i="3"/>
  <c r="F93" i="4" l="1"/>
  <c r="F8" i="4" l="1"/>
  <c r="E36" i="3" l="1"/>
  <c r="E66" i="4" l="1"/>
  <c r="C66" i="4"/>
  <c r="F65" i="4"/>
  <c r="F47" i="4"/>
  <c r="F30" i="4"/>
  <c r="F29" i="4"/>
  <c r="F127" i="4" l="1"/>
  <c r="F124" i="4"/>
  <c r="F121" i="4"/>
  <c r="F118" i="4"/>
  <c r="E115" i="4"/>
  <c r="D115" i="4"/>
  <c r="C115" i="4"/>
  <c r="F114" i="4"/>
  <c r="F113" i="4"/>
  <c r="F112" i="4"/>
  <c r="F111" i="4"/>
  <c r="F110" i="4"/>
  <c r="F109" i="4"/>
  <c r="F108" i="4"/>
  <c r="F105" i="4"/>
  <c r="F102" i="4"/>
  <c r="E95" i="4"/>
  <c r="D95" i="4"/>
  <c r="F94" i="4"/>
  <c r="F91" i="4"/>
  <c r="F90" i="4"/>
  <c r="F89" i="4"/>
  <c r="F88" i="4"/>
  <c r="C95" i="4"/>
  <c r="F87" i="4"/>
  <c r="F86" i="4"/>
  <c r="E82" i="4"/>
  <c r="D82" i="4"/>
  <c r="C82" i="4"/>
  <c r="F81" i="4"/>
  <c r="F80" i="4"/>
  <c r="F79" i="4"/>
  <c r="F78" i="4"/>
  <c r="F77" i="4"/>
  <c r="F76" i="4"/>
  <c r="F75" i="4"/>
  <c r="F74" i="4"/>
  <c r="F73" i="4"/>
  <c r="F72" i="4"/>
  <c r="F64" i="4"/>
  <c r="F63" i="4"/>
  <c r="F62" i="4"/>
  <c r="D66" i="4"/>
  <c r="F60" i="4"/>
  <c r="F59" i="4"/>
  <c r="F58" i="4"/>
  <c r="F57" i="4"/>
  <c r="F54" i="4"/>
  <c r="E49" i="4"/>
  <c r="D49" i="4"/>
  <c r="C49" i="4"/>
  <c r="F48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E31" i="4"/>
  <c r="D31" i="4"/>
  <c r="C31" i="4"/>
  <c r="F28" i="4"/>
  <c r="F27" i="4"/>
  <c r="F26" i="4"/>
  <c r="F25" i="4"/>
  <c r="F24" i="4"/>
  <c r="E21" i="4"/>
  <c r="C21" i="4"/>
  <c r="F20" i="4"/>
  <c r="D21" i="4"/>
  <c r="F17" i="4"/>
  <c r="F16" i="4"/>
  <c r="F15" i="4"/>
  <c r="F12" i="4"/>
  <c r="E9" i="4"/>
  <c r="D9" i="4"/>
  <c r="C9" i="4"/>
  <c r="F7" i="4"/>
  <c r="F34" i="3"/>
  <c r="E34" i="3"/>
  <c r="D34" i="3"/>
  <c r="G32" i="3"/>
  <c r="F31" i="3"/>
  <c r="E31" i="3"/>
  <c r="D31" i="3"/>
  <c r="G30" i="3"/>
  <c r="G29" i="3"/>
  <c r="G28" i="3"/>
  <c r="F27" i="3"/>
  <c r="E27" i="3"/>
  <c r="D27" i="3"/>
  <c r="F24" i="3"/>
  <c r="E24" i="3"/>
  <c r="D24" i="3"/>
  <c r="G23" i="3"/>
  <c r="G21" i="3"/>
  <c r="G20" i="3"/>
  <c r="G19" i="3"/>
  <c r="G17" i="3"/>
  <c r="G16" i="3"/>
  <c r="G14" i="3"/>
  <c r="G13" i="3"/>
  <c r="G11" i="3"/>
  <c r="G9" i="3"/>
  <c r="E8" i="3"/>
  <c r="D8" i="3"/>
  <c r="D7" i="3" s="1"/>
  <c r="D26" i="3" l="1"/>
  <c r="G24" i="3"/>
  <c r="E26" i="3"/>
  <c r="F7" i="3"/>
  <c r="G34" i="3"/>
  <c r="F26" i="3"/>
  <c r="G31" i="3"/>
  <c r="G27" i="3"/>
  <c r="E7" i="3"/>
  <c r="G8" i="3"/>
  <c r="D37" i="3"/>
  <c r="F9" i="4"/>
  <c r="F95" i="4"/>
  <c r="F115" i="4"/>
  <c r="F49" i="4"/>
  <c r="F18" i="4"/>
  <c r="F82" i="4"/>
  <c r="F66" i="4"/>
  <c r="F31" i="4"/>
  <c r="F21" i="4"/>
  <c r="F61" i="4"/>
  <c r="D33" i="3"/>
  <c r="G26" i="3" l="1"/>
  <c r="E33" i="3"/>
  <c r="F37" i="3"/>
  <c r="F33" i="3"/>
  <c r="E37" i="3"/>
  <c r="G7" i="3"/>
  <c r="G33" i="3" l="1"/>
  <c r="G37" i="3"/>
</calcChain>
</file>

<file path=xl/sharedStrings.xml><?xml version="1.0" encoding="utf-8"?>
<sst xmlns="http://schemas.openxmlformats.org/spreadsheetml/2006/main" count="1826" uniqueCount="595">
  <si>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</si>
  <si>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</si>
  <si>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</si>
  <si>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</si>
  <si>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</si>
  <si>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</si>
  <si>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/</t>
  </si>
  <si>
    <t>05-soc.věci</t>
  </si>
  <si>
    <t>dotace z MPSV, zapojení do kap. 91705</t>
  </si>
  <si>
    <t>08-ŽP a zeměď.</t>
  </si>
  <si>
    <t>poskytnutí dotací z kap. 91704</t>
  </si>
  <si>
    <t>04-školství</t>
  </si>
  <si>
    <t>dotace z MŠMT-přímé náklady, zapojení do kap. 91604</t>
  </si>
  <si>
    <t>poskytnutí dotací z DF, kap. 92608</t>
  </si>
  <si>
    <t>09-zdravotnictví</t>
  </si>
  <si>
    <t>úprava ukazatelů v kap. 91304</t>
  </si>
  <si>
    <t>02-reg.rozvoj</t>
  </si>
  <si>
    <t>poskytnutí dotací z kap. 91701</t>
  </si>
  <si>
    <t>01-OKH</t>
  </si>
  <si>
    <t>06-doprava</t>
  </si>
  <si>
    <t>14-investice</t>
  </si>
  <si>
    <t>07-kultura</t>
  </si>
  <si>
    <t>dotace z MŠMT, zapojení do kap. 91604</t>
  </si>
  <si>
    <t>úprava ukazatelů v kap. 92302</t>
  </si>
  <si>
    <t>poskytnutí dotací z FOV, kap. 93208</t>
  </si>
  <si>
    <t>dotace z MŠMT, zapojení do kap. 91704</t>
  </si>
  <si>
    <t>úprava ukazatelů v kap. 91705</t>
  </si>
  <si>
    <t>15-OKŘ</t>
  </si>
  <si>
    <t>poskytnutí dotací z kap. 91705</t>
  </si>
  <si>
    <t>dotace z MZdr, zapojení do kap. 91709</t>
  </si>
  <si>
    <t>přesun z kap. 92303 do kap. 92302</t>
  </si>
  <si>
    <t>poskytnutí dotací z DF, kap. 92607</t>
  </si>
  <si>
    <t>poskytnutí dotací z DF, kap. 92602</t>
  </si>
  <si>
    <t>snížení dotace z MŠMT, snížení výdajů kap. 91604</t>
  </si>
  <si>
    <t>dotace z MF, zapojení do kap. 91409 a 91709</t>
  </si>
  <si>
    <t>přesun z kap. 91903 do kap. 91305</t>
  </si>
  <si>
    <t xml:space="preserve">přesun z kap. 92303 do kap. 92314 </t>
  </si>
  <si>
    <t>dotace z MK, zapojení do kap. 91707</t>
  </si>
  <si>
    <t>poskytnutí dotací z kap. 92302 - Kotlíkové dotace</t>
  </si>
  <si>
    <t>03-ekonomika</t>
  </si>
  <si>
    <t>úprava ukazatelů v kap. 91604</t>
  </si>
  <si>
    <t>dotace z Úřadu vlády, zapojení do kap. 91405</t>
  </si>
  <si>
    <t>poskytnutí dotací z DF, kap. 92609 - zdravotnické programy</t>
  </si>
  <si>
    <t>úprava ukazatelů v kap. 92306</t>
  </si>
  <si>
    <t>dotace z MPSV, zapojení do kap. 91405</t>
  </si>
  <si>
    <t>dotace z MF, zapojení do kap. 91708</t>
  </si>
  <si>
    <t>dotace z MF, zapojení do kap. 91709</t>
  </si>
  <si>
    <t>přesun z kap. 92014 do kap. 91204</t>
  </si>
  <si>
    <t>přesun z kap. 91404 do kap. 91704</t>
  </si>
  <si>
    <t>poskytnutí dotací z kap. 91708</t>
  </si>
  <si>
    <t>úprava ukazatelů v kap. 91204</t>
  </si>
  <si>
    <t>dotace z MŠMT, zapojení do kap. 92304</t>
  </si>
  <si>
    <t>úprava ukazatelů v kap. 91402</t>
  </si>
  <si>
    <t>12-informatika</t>
  </si>
  <si>
    <t>úprava ukazatelů v kap. 91701</t>
  </si>
  <si>
    <t>dotace z MD, zapojení do kap. 91406</t>
  </si>
  <si>
    <t>úprava ukazatelů v kap. 91704</t>
  </si>
  <si>
    <t>dotace ze SFDI, zapojení do kap. 92006</t>
  </si>
  <si>
    <t>dotace z MPSV, zapojení do kap. 92305</t>
  </si>
  <si>
    <t>přesun z kap. 91304 do kap. 92014</t>
  </si>
  <si>
    <t>úprava ukazatelů v kap. 91305</t>
  </si>
  <si>
    <t>přesun z kap. 91402 do kap. 91702</t>
  </si>
  <si>
    <t>dotace z MF, zapojení do kap. 91409</t>
  </si>
  <si>
    <t>dotace z MF, zapojení do kap. 91115</t>
  </si>
  <si>
    <t>úprava ukazatelů v kap. 92015</t>
  </si>
  <si>
    <t>tis. Kč</t>
  </si>
  <si>
    <t>17</t>
  </si>
  <si>
    <t>Příloha č. 1/str.1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</si>
  <si>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</si>
  <si>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</si>
  <si>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</si>
  <si>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</si>
  <si>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</si>
  <si>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</si>
  <si>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 z příjmů PO za kraj</t>
  </si>
  <si>
    <t>--</t>
  </si>
  <si>
    <t>daňové-správní poplatky</t>
  </si>
  <si>
    <t>daňové-příjmy ostatní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</si>
  <si>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</si>
  <si>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</si>
  <si>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</si>
  <si>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</si>
  <si>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</si>
  <si>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</si>
  <si>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</si>
  <si>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</si>
  <si>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</si>
  <si>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</si>
  <si>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</si>
  <si>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</si>
  <si>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</si>
  <si>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</si>
  <si>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</si>
  <si>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</si>
  <si>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</si>
  <si>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t>příspěvky obcí (na dopravní obslužnost)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</si>
  <si>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</si>
  <si>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</si>
  <si>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</si>
  <si>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</si>
  <si>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</si>
  <si>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</si>
  <si>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Příloha č. 2/str.1</t>
  </si>
  <si>
    <t>Kapitola 910 - Zastupitelstvo (ZU)</t>
  </si>
  <si>
    <t>resort (SU)</t>
  </si>
  <si>
    <t>% sk./UR</t>
  </si>
  <si>
    <t>celkem</t>
  </si>
  <si>
    <t>Kapitola 911 - Krajský úřad (ZU)</t>
  </si>
  <si>
    <t>Kapitola 912 - účelové příspěvky PO (ZU)</t>
  </si>
  <si>
    <t>04-OŠMTS</t>
  </si>
  <si>
    <t>05-OSV</t>
  </si>
  <si>
    <t>06-OD</t>
  </si>
  <si>
    <t>07-OK</t>
  </si>
  <si>
    <t>08-OŽP</t>
  </si>
  <si>
    <t>09-OZ</t>
  </si>
  <si>
    <t>Kapitola 913 - příspěvkové organizace (ZU)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</si>
  <si>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</si>
  <si>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</si>
  <si>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</si>
  <si>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</si>
  <si>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</si>
  <si>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</si>
  <si>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</si>
  <si>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</si>
  <si>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Příloha č. 2/str.2</t>
  </si>
  <si>
    <t>Kapitola 916 - Účelové neinvestiční dotace na školství (ZU)</t>
  </si>
  <si>
    <t>Kapitola 917 - Transfery (ZU)</t>
  </si>
  <si>
    <t>Kapitola 919 - Pokladní správa (ZU)</t>
  </si>
  <si>
    <t>Kapitola 920 - Kapitálové výdaje (ZU)</t>
  </si>
  <si>
    <t>Kapitola 923 - Spolufinancování EU (ZU)</t>
  </si>
  <si>
    <t>Příloha č. 2/str.3</t>
  </si>
  <si>
    <t>Kapitola 924 - Úvěry (ZU)</t>
  </si>
  <si>
    <t>Kapitola 925 - Sociální fond kraje (ZU)</t>
  </si>
  <si>
    <t>Kapitola 926 - Dotační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</si>
  <si>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</si>
  <si>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</si>
  <si>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</si>
  <si>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</si>
  <si>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SR 2017</t>
  </si>
  <si>
    <t>UR 2017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</si>
  <si>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2016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</si>
  <si>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2016</t>
    </r>
  </si>
  <si>
    <t>48/17/RK</t>
  </si>
  <si>
    <t>zapojení prostř. z roku 2016 na výdaje 2017, kap. 92609</t>
  </si>
  <si>
    <t>83/17/Rk</t>
  </si>
  <si>
    <t>zapojení prostř. z roku 2016 na výdaje 2017, kap. 92601</t>
  </si>
  <si>
    <t>7/17/RK</t>
  </si>
  <si>
    <t>zapojení prostř. z roku 2016 na výdaje 2017, kap. 93101</t>
  </si>
  <si>
    <t>8/17/RK</t>
  </si>
  <si>
    <t>37/17/RK</t>
  </si>
  <si>
    <t>zapojení prostř. z roku 2016 na výdaje 2017, kap. 92006</t>
  </si>
  <si>
    <t>navýšení příjmů 2017 a výdajů 2017 v kap. 92014</t>
  </si>
  <si>
    <t>74/17/RK</t>
  </si>
  <si>
    <t>28/17/RK</t>
  </si>
  <si>
    <t>zapojení prostř. z roku 2016 na výdaje 2017, kap. 91402, 92303, 92602, 92314 a 91702</t>
  </si>
  <si>
    <t>4/17/RK</t>
  </si>
  <si>
    <t>60/17/RK</t>
  </si>
  <si>
    <t>5/17/RK</t>
  </si>
  <si>
    <t>zapojení prostř. z roku 2016 na výdaje 2017, kap. 92608 a 93208</t>
  </si>
  <si>
    <t>65/17/RK</t>
  </si>
  <si>
    <t>zapojení prostř. z roku 2016 na výdaje 2017, kap. 91204 a 92014</t>
  </si>
  <si>
    <t>117/1/RK</t>
  </si>
  <si>
    <t>zapojení prostř. z roku 2016 na výdaje 2017, kap. 92014</t>
  </si>
  <si>
    <t>118/17/RK</t>
  </si>
  <si>
    <t>119/17/RK</t>
  </si>
  <si>
    <t>125/17/RK</t>
  </si>
  <si>
    <t>zapojení prostř. z roku 2016 na výdaje 2017, kap. 91412</t>
  </si>
  <si>
    <t>zapojení prostř. z roku 2016 na výdaje 2017, kap. 92014 a 92314</t>
  </si>
  <si>
    <t>128/17/RK</t>
  </si>
  <si>
    <t>158/17/RK</t>
  </si>
  <si>
    <t>zapojení prostř. z roku 2016 na výdaje 2017, kap. 92602</t>
  </si>
  <si>
    <t>156/17/RK</t>
  </si>
  <si>
    <t>131/17/RK</t>
  </si>
  <si>
    <t>120/17/RK</t>
  </si>
  <si>
    <t>150/17/RK</t>
  </si>
  <si>
    <t>zapojení prostř. z roku 2016 na výdaje 2017, kap. 91706</t>
  </si>
  <si>
    <t>zapojení prostř. z roku 2016 na výdaje 2017, kap. 92607</t>
  </si>
  <si>
    <t>135/17/RK</t>
  </si>
  <si>
    <t>97/17/RK</t>
  </si>
  <si>
    <t>161/17/RK</t>
  </si>
  <si>
    <t>zapojení prostř. z roku 2016 na výdaje 2017, kap. 91401</t>
  </si>
  <si>
    <t>99/17/RK</t>
  </si>
  <si>
    <t>123/17/RK</t>
  </si>
  <si>
    <t>zapojení prostř. z roku 2016  a navýšení příjmů 2017, zapojení do výdajů 2017, kap. 92006</t>
  </si>
  <si>
    <t>40/17/ZK</t>
  </si>
  <si>
    <t>zapojení prostř. z roku 2016 na výdaje 2017, kap. 93408</t>
  </si>
  <si>
    <t>22/17/ZK</t>
  </si>
  <si>
    <t>17/17/ZK</t>
  </si>
  <si>
    <t>zapojení prostř. z roku 2016 na výdaje 2017, kap. 92607, poskytnutí dotací z DF</t>
  </si>
  <si>
    <t>20/17/ZK</t>
  </si>
  <si>
    <t>34/17/ZK</t>
  </si>
  <si>
    <t>zapojení vyšších daňových příjmů az rok 2016 na výdaje 2017, resorty</t>
  </si>
  <si>
    <t>6/17/ZK</t>
  </si>
  <si>
    <t>resorty</t>
  </si>
  <si>
    <t>43/17/ZK</t>
  </si>
  <si>
    <t>navýšení příjmů 2017 a výdajů 2017 v kap. 91705</t>
  </si>
  <si>
    <t>183/17/RK</t>
  </si>
  <si>
    <t>zapojení prostř. z roku 2016 na výdaje 2017, kap. 92604</t>
  </si>
  <si>
    <t>194/17/RK</t>
  </si>
  <si>
    <t>181/17/RK</t>
  </si>
  <si>
    <t>196/17/RK</t>
  </si>
  <si>
    <t>navýšení příjmů 2017 a výdajů 2017 v kap. 91604</t>
  </si>
  <si>
    <t>197/17/RK</t>
  </si>
  <si>
    <t>zapojení prostř. z roku 2016 na výdaje 2017, kap. 91209</t>
  </si>
  <si>
    <t>219/17/RK</t>
  </si>
  <si>
    <t>174/17/RK</t>
  </si>
  <si>
    <t>zapojení prostř. z roku 2016 na výdaje 2017, kap. 92015</t>
  </si>
  <si>
    <t>178/17/RK</t>
  </si>
  <si>
    <t>237/17/RK</t>
  </si>
  <si>
    <t>zapojení prostř. z roku 2016 na výdaje 2017, dovypořádání peněžních fondů, kap. 925 a 926</t>
  </si>
  <si>
    <t>213/17/RK</t>
  </si>
  <si>
    <t>zapojení prostř. z roku 2016 na výdaje 2017, kap. 91206 a 91406</t>
  </si>
  <si>
    <t>257/17/RK</t>
  </si>
  <si>
    <t>206/17/RK</t>
  </si>
  <si>
    <t>úprava ukazatelů v kap. 91409</t>
  </si>
  <si>
    <t>221/17/RK</t>
  </si>
  <si>
    <t>78/17/ZK</t>
  </si>
  <si>
    <t>82/17/ZK</t>
  </si>
  <si>
    <t>zapojení prostř. z roku 2016 a navýšení příjmů 2017, zapojení do výdajů 2017, kap. 91204</t>
  </si>
  <si>
    <t>90/17/ZK</t>
  </si>
  <si>
    <t>63/17/ZK</t>
  </si>
  <si>
    <t>zapojení prostř. z roku 2016 a navýšení příjmů 2017, zapojení do výdajů 2017, kap. 91205 a 92014</t>
  </si>
  <si>
    <t>60/17/ZK</t>
  </si>
  <si>
    <t>zapojení prostř. z roku 2016 na výdaje 2017, kap. 92009</t>
  </si>
  <si>
    <t>89/17/ZK</t>
  </si>
  <si>
    <t>61/17/ZK</t>
  </si>
  <si>
    <t>poskytnutí dotací z LF, kap. 93408</t>
  </si>
  <si>
    <t>71/17/ZK</t>
  </si>
  <si>
    <t>74/17/ZK</t>
  </si>
  <si>
    <t>zapojení prostř. z roku 2016 na výdaje 2017 a navýšení příjmů 2017, zapojení do výdajů kap. 93208</t>
  </si>
  <si>
    <t>70/17/ZK</t>
  </si>
  <si>
    <t xml:space="preserve">přesun z kap. 91207 do kap.92014 </t>
  </si>
  <si>
    <t>67/17/ZK</t>
  </si>
  <si>
    <t>79/17/ZK</t>
  </si>
  <si>
    <t>přesun z kap. 92303 do kap.92302</t>
  </si>
  <si>
    <t>80/17/ZK</t>
  </si>
  <si>
    <t>81/17/ZK</t>
  </si>
  <si>
    <t xml:space="preserve">Příloha č. 3 </t>
  </si>
  <si>
    <t xml:space="preserve">Celkem příjmová a výdajová část rozpočtu 2017 upravena o </t>
  </si>
  <si>
    <t>353/17/RK</t>
  </si>
  <si>
    <t>385/17/RK</t>
  </si>
  <si>
    <t>352/17/RK</t>
  </si>
  <si>
    <t>319/17/RK</t>
  </si>
  <si>
    <t>379/17/RK</t>
  </si>
  <si>
    <t>384/17/RK</t>
  </si>
  <si>
    <t>354/17/RK</t>
  </si>
  <si>
    <t>355/17/RK</t>
  </si>
  <si>
    <t>332/17/RK</t>
  </si>
  <si>
    <t>396/17/RK</t>
  </si>
  <si>
    <t>307/17/RK</t>
  </si>
  <si>
    <t>414/17/RK</t>
  </si>
  <si>
    <t>08-ŽP a zemědˇ.</t>
  </si>
  <si>
    <t>dotace z MF, zapojení do kap. 91702</t>
  </si>
  <si>
    <t>zapojení prostř. z roku 2016 na výdaje 2017, kap. 91404</t>
  </si>
  <si>
    <t>zapojení prostř. z roku 2016 na výdaje 2017, kap. 91405</t>
  </si>
  <si>
    <t>navýšení příjmů 2017 a výdajů 2017 v kap. DF 92602</t>
  </si>
  <si>
    <t>úprava ukazatelů v kap. 93208</t>
  </si>
  <si>
    <t>úprava ukazatelů v kap. 92014</t>
  </si>
  <si>
    <t>457/17/RK</t>
  </si>
  <si>
    <t>464/17/RK</t>
  </si>
  <si>
    <t>456/17/RK</t>
  </si>
  <si>
    <t>451/17/RK</t>
  </si>
  <si>
    <t>467/17/RK</t>
  </si>
  <si>
    <t>491/17/RK</t>
  </si>
  <si>
    <t>476/17/RK</t>
  </si>
  <si>
    <t>zapojení prostř. z roku 2016 na výdaje 2017, kap. 92304</t>
  </si>
  <si>
    <t>navýšení příjmů 2017 a zapojení prostř. z roku 2016 na výdaje 2017, kap. 916,914 a 917 - finanční vypořádání účel.dotací za rok 2016</t>
  </si>
  <si>
    <t>zapojení prostř. z roku 2016 na výdaje 2017, kap. 91412 a 92012</t>
  </si>
  <si>
    <t>úprava ukazatelů v kap. 92006 - rozpis na jmenovité akce</t>
  </si>
  <si>
    <t>úprava ukazatelů v kap. 91709</t>
  </si>
  <si>
    <t>přesun z kap. 91708 do kap.92308</t>
  </si>
  <si>
    <t>zapojení prostř. z roku 2016 na výdaje 2017, vypořádání kap. 923 - Spolufinancování EU</t>
  </si>
  <si>
    <t>přesun z kap. 91702 do kap.91402</t>
  </si>
  <si>
    <t>úprava ukazatelů v kap. 91707 a poskytnutí dotací</t>
  </si>
  <si>
    <t>úprava ukazatelů v kap. 92607</t>
  </si>
  <si>
    <t>přesun z kap. 91702 do kap. 91402</t>
  </si>
  <si>
    <t>přesun z kap. 91408 do kap. 91708</t>
  </si>
  <si>
    <t xml:space="preserve">přesun z kap. 92611 do kap. 92602 </t>
  </si>
  <si>
    <t xml:space="preserve">přesun z kap. 92302 do kap. 92303 </t>
  </si>
  <si>
    <t>111/17/ZK</t>
  </si>
  <si>
    <t>139/17/ZK</t>
  </si>
  <si>
    <t>119/17/ZK</t>
  </si>
  <si>
    <t>136/17/ZK</t>
  </si>
  <si>
    <t>135/17/ZK</t>
  </si>
  <si>
    <t>105/17/ZK</t>
  </si>
  <si>
    <t>124/17/ZK</t>
  </si>
  <si>
    <t>109/17/ZK</t>
  </si>
  <si>
    <t>108/17/ZK</t>
  </si>
  <si>
    <t>115/17/ZK</t>
  </si>
  <si>
    <t>118/17/ZK</t>
  </si>
  <si>
    <t>117/17/ZK</t>
  </si>
  <si>
    <t>113/17/ZK</t>
  </si>
  <si>
    <t>129/17/ZK</t>
  </si>
  <si>
    <t>593/17/RK</t>
  </si>
  <si>
    <t>628/17/RK</t>
  </si>
  <si>
    <t>505/17/RK</t>
  </si>
  <si>
    <t>526/17/RK</t>
  </si>
  <si>
    <t>521/17/RK</t>
  </si>
  <si>
    <t>527/17/RK</t>
  </si>
  <si>
    <t>dotace z MŠMT, zapojení do kap. 92302</t>
  </si>
  <si>
    <t>623/17/RK</t>
  </si>
  <si>
    <t>528/17/RK</t>
  </si>
  <si>
    <t>613/17/RK</t>
  </si>
  <si>
    <t>dotace z MPSV, zapojení do kap. 92309</t>
  </si>
  <si>
    <t>614/17/RK</t>
  </si>
  <si>
    <t>687/17/RK</t>
  </si>
  <si>
    <t>688/17/RK</t>
  </si>
  <si>
    <t>667/17/RK</t>
  </si>
  <si>
    <t>689/17/RK</t>
  </si>
  <si>
    <t>690/17/RK</t>
  </si>
  <si>
    <t>711/17/RK</t>
  </si>
  <si>
    <t>662/17/RK</t>
  </si>
  <si>
    <t>670/17/RK</t>
  </si>
  <si>
    <t>723/17/RK</t>
  </si>
  <si>
    <t>691/17/RK</t>
  </si>
  <si>
    <t>přesun z kap. 91405 do kap.91705</t>
  </si>
  <si>
    <t>navýšení příjmů 2017 a výdajů 2017 v kap. 92604</t>
  </si>
  <si>
    <t>navýšení příjmů 2017 a výdajů 2017 v kap. 92006</t>
  </si>
  <si>
    <t>poskytnutí dotací z kap. 91704 - sport a tělovýchova</t>
  </si>
  <si>
    <t>přesun z kap. 91704 do kap. 91404</t>
  </si>
  <si>
    <t>přesun z kap. 92303 do kap. 92306</t>
  </si>
  <si>
    <t>přesun z kap. 92303 do kap. 92307</t>
  </si>
  <si>
    <t>přesun z kap. 92303 do kap. 91205</t>
  </si>
  <si>
    <t>zapojení prostř. z roku 2016 na výdaje 2017, kap. 912, 913, 914, 917, 919 a 920</t>
  </si>
  <si>
    <t>155/17/ZK</t>
  </si>
  <si>
    <t>162/17/ZK</t>
  </si>
  <si>
    <t>167/17/ZK</t>
  </si>
  <si>
    <t>164/17/ZK</t>
  </si>
  <si>
    <t>156/17/ZK</t>
  </si>
  <si>
    <t>165/17/ZK</t>
  </si>
  <si>
    <t>158/17/ZK</t>
  </si>
  <si>
    <t>175/17/ZK</t>
  </si>
  <si>
    <t>174/17/ZK</t>
  </si>
  <si>
    <t>797/17/RK</t>
  </si>
  <si>
    <t>182/17/ZK</t>
  </si>
  <si>
    <t>183/17/ZK</t>
  </si>
  <si>
    <t>222/17/ZK</t>
  </si>
  <si>
    <t>navýšení příjmů 2017 a výdajů 2017 v kap. 91401 a 91701</t>
  </si>
  <si>
    <t>přesun z kap. 91701 do kap. 91707</t>
  </si>
  <si>
    <t>přesun z kap. 91406 do kap. 91706</t>
  </si>
  <si>
    <t>215/17/ZK</t>
  </si>
  <si>
    <t>přesun z kap. 92006 do kap. 91706</t>
  </si>
  <si>
    <t>přesun z kap. 92004 do kap. 91204</t>
  </si>
  <si>
    <t>223/17/ZK</t>
  </si>
  <si>
    <t>775/17/RK</t>
  </si>
  <si>
    <t>774/17/RK</t>
  </si>
  <si>
    <t>poskytnutí dotací z kap. 91705-protidrogová politika</t>
  </si>
  <si>
    <t>198/17/ZK</t>
  </si>
  <si>
    <t>218/17/ZK</t>
  </si>
  <si>
    <t>úprava ukazatelů v kap. 91405</t>
  </si>
  <si>
    <t>763/17/RK</t>
  </si>
  <si>
    <t>navýšení příjmů 2017 a výdajů 2017 v kap. 91403</t>
  </si>
  <si>
    <t>189/17/ZK</t>
  </si>
  <si>
    <t>navýšení příjmů 2017 a výdajů 2017 v kap. 92304</t>
  </si>
  <si>
    <t>783/17/RK</t>
  </si>
  <si>
    <t>poskytnutí dotací z DF, kap. 92601-podpora JPO</t>
  </si>
  <si>
    <t>185/17/ZK</t>
  </si>
  <si>
    <t>poskytnutí dotací z DF, kap. 92601-podpora SHČMS LK</t>
  </si>
  <si>
    <t>186/17/ZK</t>
  </si>
  <si>
    <t>poskytnutí dotací z DF, kap. 92601-podpora JPO Iik progr. MV</t>
  </si>
  <si>
    <t>187/17/ZK</t>
  </si>
  <si>
    <t>úprava ukazatelů v kap. 91115 a 91415</t>
  </si>
  <si>
    <t>757/17/RK</t>
  </si>
  <si>
    <t>760/17/RK</t>
  </si>
  <si>
    <t>753/17/RK</t>
  </si>
  <si>
    <t>přesun z kap. 92004 do kap. 92014</t>
  </si>
  <si>
    <t>219/17/ZK</t>
  </si>
  <si>
    <t>849/17/RK</t>
  </si>
  <si>
    <t>poskytnutí dotací z kap. 91705 - financování sociálních služeb</t>
  </si>
  <si>
    <t>199/17/ZK</t>
  </si>
  <si>
    <t>poskytnutí dotací z DF, kap. 92601-podpora SDH obcí k progr. MV</t>
  </si>
  <si>
    <t>188/17/ZK</t>
  </si>
  <si>
    <t>895/17/RK</t>
  </si>
  <si>
    <t>878/17/RK</t>
  </si>
  <si>
    <t>navýšení příjmů 2017 a výdajů 2017 v kap. 91206 a 92006</t>
  </si>
  <si>
    <t>227/17/ZK</t>
  </si>
  <si>
    <t>203/17/ZK</t>
  </si>
  <si>
    <t>860/17/RK</t>
  </si>
  <si>
    <t>916/17/mRK</t>
  </si>
  <si>
    <t>861/17/RK</t>
  </si>
  <si>
    <t>862/17/RK</t>
  </si>
  <si>
    <t>863/17/RK</t>
  </si>
  <si>
    <t>847/17/RK</t>
  </si>
  <si>
    <t>875/17/RK</t>
  </si>
  <si>
    <t>220/17/ZK</t>
  </si>
  <si>
    <t>848/17/RK</t>
  </si>
  <si>
    <t>928/17/mRK</t>
  </si>
  <si>
    <t>273/17/ZK</t>
  </si>
  <si>
    <t>přesun z kap. 91704 do kap. 91707 a poskytnutí dotace</t>
  </si>
  <si>
    <t>279/17/ZK</t>
  </si>
  <si>
    <t>257/17/ZK</t>
  </si>
  <si>
    <t>240/17/ZK</t>
  </si>
  <si>
    <t>263/17/ZK</t>
  </si>
  <si>
    <t>267/17/ZK</t>
  </si>
  <si>
    <t>275/17/ZK</t>
  </si>
  <si>
    <t>277/17/ZK</t>
  </si>
  <si>
    <t>285/17/ZK</t>
  </si>
  <si>
    <t>290/17/ZK</t>
  </si>
  <si>
    <t>poskytnutí dotací z kap. 91704 - podpora mládeže</t>
  </si>
  <si>
    <t>přesun z kap. 91903 do kap. 92014</t>
  </si>
  <si>
    <t>přesun z kap. 91701 do kap. 91707 a poskytnutí dotací</t>
  </si>
  <si>
    <t>poskytnutí dotací z kap. 91704 - významné sportovní areály</t>
  </si>
  <si>
    <t>1013/17/RK</t>
  </si>
  <si>
    <t>980/17/RK</t>
  </si>
  <si>
    <t>1036/17/RK</t>
  </si>
  <si>
    <t>1028/17/RK</t>
  </si>
  <si>
    <t>987/17/RK</t>
  </si>
  <si>
    <t>936/17/RK</t>
  </si>
  <si>
    <t>1193/17/RK</t>
  </si>
  <si>
    <t>přesun z kap. 92314 do kap. 92303</t>
  </si>
  <si>
    <t>236/17/ZK</t>
  </si>
  <si>
    <t>poskytnutí dotací z DF, kap. 92602 - mateřská centra</t>
  </si>
  <si>
    <t>293/17/ZK</t>
  </si>
  <si>
    <t>274/17/ZK</t>
  </si>
  <si>
    <t>poskytnutí dotací z DF, kap. 92606 - doprava</t>
  </si>
  <si>
    <t>přesun z kap. 91704 do kap. 91707 a poskytnutí dotací</t>
  </si>
  <si>
    <t>288/17/ZK</t>
  </si>
  <si>
    <t>289/17/ZK</t>
  </si>
  <si>
    <t>286/17/ZK</t>
  </si>
  <si>
    <t>287/17/ZK</t>
  </si>
  <si>
    <t>291/17/ZK</t>
  </si>
  <si>
    <t>poskytnutí dotací z DF, kap. 92604</t>
  </si>
  <si>
    <t>poskytnutí dotací z DF, kap. 92604 - sport handicapovaných</t>
  </si>
  <si>
    <t>1176/17/RK</t>
  </si>
  <si>
    <t>1151/17/RK</t>
  </si>
  <si>
    <t>1109/17/RK</t>
  </si>
  <si>
    <t>1177/17/RK</t>
  </si>
  <si>
    <t>přesun z kap. 91704 do kap. 92604</t>
  </si>
  <si>
    <t>292/17/ZK</t>
  </si>
  <si>
    <t>1133/17/RK</t>
  </si>
  <si>
    <t>1107/17/RK</t>
  </si>
  <si>
    <t>298/17/ZK</t>
  </si>
  <si>
    <t>1198/17/RK</t>
  </si>
  <si>
    <t>1199/17/RK</t>
  </si>
  <si>
    <t>dotace z Mze, zapojení do kap. 91708</t>
  </si>
  <si>
    <t>1203/17/RK</t>
  </si>
  <si>
    <t>dotace z MMR, zapojení do kap. 92304</t>
  </si>
  <si>
    <t>1217/17/mRK</t>
  </si>
  <si>
    <t>1292/17/RK</t>
  </si>
  <si>
    <t>1284/17/RK</t>
  </si>
  <si>
    <t>1285/17/RK</t>
  </si>
  <si>
    <t>1306/17/RK</t>
  </si>
  <si>
    <t>1298/17/RK</t>
  </si>
  <si>
    <t>1338/17/RK</t>
  </si>
  <si>
    <t>1255/17/RK</t>
  </si>
  <si>
    <t>1287/17/RK</t>
  </si>
  <si>
    <t>1238/15/RK</t>
  </si>
  <si>
    <t>1375/17/RK</t>
  </si>
  <si>
    <t>344/17/ZK</t>
  </si>
  <si>
    <t>poskytnutí dotací z kap. 91704 - systémová podpora spec. ZŠ</t>
  </si>
  <si>
    <t>337/17/ZK</t>
  </si>
  <si>
    <t>1522/17/RK</t>
  </si>
  <si>
    <t>336/17/ZK</t>
  </si>
  <si>
    <t>335/17/ZK</t>
  </si>
  <si>
    <t>315/17/ZK</t>
  </si>
  <si>
    <t xml:space="preserve">přesun z kap. 91305 do kap. 91205 </t>
  </si>
  <si>
    <t>326/17/ZK</t>
  </si>
  <si>
    <t xml:space="preserve">přesun z kap. 91307 a 91707 do kap. 91207 </t>
  </si>
  <si>
    <t>323/17/ZK</t>
  </si>
  <si>
    <t xml:space="preserve">přesun z kap. 91209 a 91409 do kap. 92014 </t>
  </si>
  <si>
    <t>359/17/ZK</t>
  </si>
  <si>
    <t>navýšení příjmů 2017 a výdajů 2017 v kap. 91406</t>
  </si>
  <si>
    <t>1431/17/RK</t>
  </si>
  <si>
    <t>360/17/ZK</t>
  </si>
  <si>
    <t xml:space="preserve">přesun z kap. 9206 do kap. 91406 a 91706 </t>
  </si>
  <si>
    <t>361/17/ZK</t>
  </si>
  <si>
    <t>349/14/ZK</t>
  </si>
  <si>
    <t>přesun z kap. 91204 do kap. 91404</t>
  </si>
  <si>
    <t>1411/17/RK</t>
  </si>
  <si>
    <t>1537/17/RK</t>
  </si>
  <si>
    <t>dotace z MMR, zapojení do kap. 92306 a 92303</t>
  </si>
  <si>
    <t>1401/17/RK</t>
  </si>
  <si>
    <t>350/17/ZK</t>
  </si>
  <si>
    <t>317/17/ZK</t>
  </si>
  <si>
    <t>navýšení příjmů 2017 a přesun z kap. 91405 a navýšení výdajů 2017 v kap. 91705</t>
  </si>
  <si>
    <t>1395/17/RK</t>
  </si>
  <si>
    <t>snížení dotace z MŠMT, snížení výdajů v kap. 91604</t>
  </si>
  <si>
    <t>1394/17/RK</t>
  </si>
  <si>
    <t>1396/17/RK</t>
  </si>
  <si>
    <t>1463/17/RK</t>
  </si>
  <si>
    <t>334/17/ZK</t>
  </si>
  <si>
    <t>351/17/ZK</t>
  </si>
  <si>
    <t>352/17/ZK</t>
  </si>
  <si>
    <t>1388/17/RK</t>
  </si>
  <si>
    <t>1520/17/RK</t>
  </si>
  <si>
    <t>318/17/ZK</t>
  </si>
  <si>
    <t>356/17/ZK</t>
  </si>
  <si>
    <t>340/17/ZK</t>
  </si>
  <si>
    <t>1458/17/RK</t>
  </si>
  <si>
    <t>329/17/ZK</t>
  </si>
  <si>
    <t>1425/17/RK</t>
  </si>
  <si>
    <t>1474/17/RK</t>
  </si>
  <si>
    <t>přesun z kap. 92306 do kap. 91207</t>
  </si>
  <si>
    <t>339/17/ZK</t>
  </si>
  <si>
    <t>1429/17/RK</t>
  </si>
  <si>
    <t>319/17/ZK</t>
  </si>
  <si>
    <t>1511/17/RK</t>
  </si>
  <si>
    <t>1554/17/RK</t>
  </si>
  <si>
    <t>1523/17/RK</t>
  </si>
  <si>
    <t>1524/17/RK</t>
  </si>
  <si>
    <t>1525/17/RK</t>
  </si>
  <si>
    <t>1538/17/RK</t>
  </si>
  <si>
    <t>navýšení daňových příjmů a přesun z kap. 91406 a 92009 a navýšení výdajů v kap. 92006, 91410 a 91903</t>
  </si>
  <si>
    <t>363/17/ZK</t>
  </si>
  <si>
    <t>1509/17/RK</t>
  </si>
  <si>
    <t>1596/17/RK</t>
  </si>
  <si>
    <t>1580/17/RK</t>
  </si>
  <si>
    <t>dotace z Mzdr, zapojení do kap. 91709 a 91209</t>
  </si>
  <si>
    <t>1613/17/RK</t>
  </si>
  <si>
    <t>1597/17/RK</t>
  </si>
  <si>
    <t>1598/17/RK</t>
  </si>
  <si>
    <t>1583/17/RK</t>
  </si>
  <si>
    <t>1630/17/RK</t>
  </si>
  <si>
    <t>přesun z kap. 92302 do kap. 92314</t>
  </si>
  <si>
    <t>1625/17/RK</t>
  </si>
  <si>
    <t>1614/17/RK</t>
  </si>
  <si>
    <t>přesun z kap. 91401 do kap. 91701</t>
  </si>
  <si>
    <t>transfery ze SR a vratky z RRRS, zapojení do kap. 92302 a 92303</t>
  </si>
  <si>
    <t>navýšení příjmů 2017 a výdajů v kap. 92006</t>
  </si>
  <si>
    <t>navýšení příjmů 2017 a výdajů v kap. 91207</t>
  </si>
  <si>
    <t>přesun z kap. 91704 do kap. 91204 a 91404</t>
  </si>
  <si>
    <t>1731/17/RK</t>
  </si>
  <si>
    <t>1738/17/RK</t>
  </si>
  <si>
    <t>1719/17/RK</t>
  </si>
  <si>
    <t>1690/17/RK</t>
  </si>
  <si>
    <t>1687/17/RK</t>
  </si>
  <si>
    <t>1688/17/RK</t>
  </si>
  <si>
    <t>1728/17/RK</t>
  </si>
  <si>
    <t>snížení dotace z MŠMT, zapojení do kap. 91604</t>
  </si>
  <si>
    <t>404/17/ZK</t>
  </si>
  <si>
    <t>372/17/ZK</t>
  </si>
  <si>
    <t>393/17/ZK</t>
  </si>
  <si>
    <t>396/17/ZK</t>
  </si>
  <si>
    <t>407/17/ZK</t>
  </si>
  <si>
    <t>389/17/ZK</t>
  </si>
  <si>
    <t>394/17/ZK</t>
  </si>
  <si>
    <t>387/17/ZK</t>
  </si>
  <si>
    <t>405/17/ZK</t>
  </si>
  <si>
    <t>Čerpání ze závazných a specifických ukazatelů výdajové části rozpočtu kraje za období           01 - 10/2017</t>
  </si>
  <si>
    <t>skut.01-10/2017</t>
  </si>
  <si>
    <t xml:space="preserve">    Přehled změn rozpočtu a rozpočtových opatření přijatých  v období od 1. ledna do 31. října 2017</t>
  </si>
  <si>
    <t>přesun z kap. 91903 do kap. 91307</t>
  </si>
  <si>
    <t>přesun z kap. 91404 do kap. 91704 a poskytnutí daru</t>
  </si>
  <si>
    <t>1857/17/RK</t>
  </si>
  <si>
    <t>1858/17/RK</t>
  </si>
  <si>
    <t>1856/17/RK</t>
  </si>
  <si>
    <t>dotace z MMR, zapojení do kap. 92306</t>
  </si>
  <si>
    <t>1789/17/RK</t>
  </si>
  <si>
    <t>navýšení příjmů 2017 a výdajů v kap. 92302</t>
  </si>
  <si>
    <t>1808/17/RK</t>
  </si>
  <si>
    <t>úprava ukazatelů v kap. 91207-poskytnutí účelových příspěvků PO</t>
  </si>
  <si>
    <t>1820/17/RK</t>
  </si>
  <si>
    <t>1854/17/RK</t>
  </si>
  <si>
    <t>navýšení příjmů 2017 a výdajů v kap. 92014</t>
  </si>
  <si>
    <t>1925/17/RK</t>
  </si>
  <si>
    <t>1884/17/RK</t>
  </si>
  <si>
    <t>1871/17/RK</t>
  </si>
  <si>
    <t>1885/17/RK</t>
  </si>
  <si>
    <t>1886/17/RK</t>
  </si>
  <si>
    <t>1937/17/RK</t>
  </si>
  <si>
    <t>1956/17/RK</t>
  </si>
  <si>
    <t>1965/17/mRK</t>
  </si>
  <si>
    <t>přesun z kap. 92303 do kap. 92308-poskytnutí NFV</t>
  </si>
  <si>
    <t>snížení příjmů 2017 a výdajů v kap.91304</t>
  </si>
  <si>
    <t>přesun z kap. 91409 do kap. 91709 a poskytnutí finančního daru</t>
  </si>
  <si>
    <t>poskytnutí dotací z kap. 91704 - veletrh vzdělávání</t>
  </si>
  <si>
    <t>poskytnutí dotací z LF, kap. 93408 - hospodaření v lesích</t>
  </si>
  <si>
    <t>přesun z kap. 91404 do kap. 91704 a poskytnutí dotace a finančních darů</t>
  </si>
  <si>
    <t>přesun z kap. 91406 do kap. 91706 a poskytnutí dotace</t>
  </si>
  <si>
    <t>navýšení příjmů 2017 a výdajů v kap. 91206</t>
  </si>
  <si>
    <t>snížení příjmů 2017 a výdajů v kap.92006</t>
  </si>
  <si>
    <t>přesun z kap. 91204 do kap. 92004</t>
  </si>
  <si>
    <t>přesun z kap. 92314 do kap. 91204</t>
  </si>
  <si>
    <t>úprava ukazatelů v kap. 91206</t>
  </si>
  <si>
    <t>úprava ukazatelů v kap. 91204 - Stipendijní program</t>
  </si>
  <si>
    <t>430/17/ZK</t>
  </si>
  <si>
    <t>448/17/ZK</t>
  </si>
  <si>
    <t>446/17/ZK</t>
  </si>
  <si>
    <t>436/17/ZK</t>
  </si>
  <si>
    <t>426/17/ZK</t>
  </si>
  <si>
    <t>435/17/ZK</t>
  </si>
  <si>
    <t>447/17/ZK</t>
  </si>
  <si>
    <t>429/17/ZK</t>
  </si>
  <si>
    <t>454/17/ZK</t>
  </si>
  <si>
    <t>449/17/ZK</t>
  </si>
  <si>
    <t>437/17/ZK</t>
  </si>
  <si>
    <t>452/17/ZK</t>
  </si>
  <si>
    <t>456/17/ZK</t>
  </si>
  <si>
    <t>461/17/ZK</t>
  </si>
  <si>
    <t>459/17/ZK</t>
  </si>
  <si>
    <t>453/17/ZK</t>
  </si>
  <si>
    <t>443/17/ZK</t>
  </si>
  <si>
    <t>457/17/ZK</t>
  </si>
  <si>
    <t>458/17/ZK</t>
  </si>
  <si>
    <t>Plnění závazných a specifických ukazatelů příjmové části rozpočtu kraje za období 01 - 10/2017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</si>
</sst>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9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1" fillId="0" borderId="0"/>
  </cellStyleXfs>
  <cellXfs count="175">
    <xf numFmtId="0" fontId="0" fillId="0" borderId="0" xfId="0"/>
    <xf numFmtId="0" fontId="19" fillId="0" borderId="0" xfId="0" applyFont="1"/>
    <xf numFmtId="0" fontId="19" fillId="0" borderId="24" xfId="0" applyFont="1" applyFill="1" applyBorder="1" applyAlignment="1">
      <alignment vertical="center"/>
    </xf>
    <xf numFmtId="49" fontId="19" fillId="0" borderId="25" xfId="0" applyNumberFormat="1" applyFont="1" applyFill="1" applyBorder="1" applyAlignment="1">
      <alignment vertical="center"/>
    </xf>
    <xf numFmtId="49" fontId="19" fillId="0" borderId="26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/>
    </xf>
    <xf numFmtId="14" fontId="19" fillId="0" borderId="27" xfId="0" applyNumberFormat="1" applyFont="1" applyFill="1" applyBorder="1" applyAlignment="1">
      <alignment horizontal="right" vertical="center" wrapText="1"/>
    </xf>
    <xf numFmtId="0" fontId="19" fillId="0" borderId="27" xfId="0" applyFont="1" applyFill="1" applyBorder="1" applyAlignment="1">
      <alignment horizontal="right" vertical="center" wrapText="1"/>
    </xf>
    <xf numFmtId="4" fontId="19" fillId="0" borderId="27" xfId="0" applyNumberFormat="1" applyFont="1" applyFill="1" applyBorder="1" applyAlignment="1">
      <alignment horizontal="right" vertical="center" wrapText="1"/>
    </xf>
    <xf numFmtId="0" fontId="19" fillId="0" borderId="28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29" xfId="0" applyFont="1" applyFill="1" applyBorder="1" applyAlignment="1">
      <alignment vertical="center"/>
    </xf>
    <xf numFmtId="49" fontId="19" fillId="0" borderId="30" xfId="0" applyNumberFormat="1" applyFont="1" applyFill="1" applyBorder="1" applyAlignment="1">
      <alignment vertical="center"/>
    </xf>
    <xf numFmtId="0" fontId="19" fillId="0" borderId="17" xfId="0" applyFont="1" applyFill="1" applyBorder="1" applyAlignment="1">
      <alignment horizontal="right" vertical="center" wrapText="1"/>
    </xf>
    <xf numFmtId="4" fontId="19" fillId="0" borderId="17" xfId="0" applyNumberFormat="1" applyFont="1" applyFill="1" applyBorder="1" applyAlignment="1">
      <alignment horizontal="right" vertical="center" wrapText="1"/>
    </xf>
    <xf numFmtId="0" fontId="19" fillId="0" borderId="18" xfId="0" applyFont="1" applyFill="1" applyBorder="1" applyAlignment="1">
      <alignment horizontal="center" vertical="center" wrapText="1"/>
    </xf>
    <xf numFmtId="4" fontId="19" fillId="0" borderId="17" xfId="0" applyNumberFormat="1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horizontal="right" vertical="center"/>
    </xf>
    <xf numFmtId="14" fontId="19" fillId="0" borderId="17" xfId="0" applyNumberFormat="1" applyFont="1" applyFill="1" applyBorder="1" applyAlignment="1">
      <alignment horizontal="righ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vertical="center"/>
    </xf>
    <xf numFmtId="49" fontId="19" fillId="0" borderId="32" xfId="0" applyNumberFormat="1" applyFont="1" applyFill="1" applyBorder="1" applyAlignment="1">
      <alignment vertical="center"/>
    </xf>
    <xf numFmtId="0" fontId="19" fillId="33" borderId="29" xfId="0" applyFont="1" applyFill="1" applyBorder="1" applyAlignment="1">
      <alignment vertical="center"/>
    </xf>
    <xf numFmtId="49" fontId="19" fillId="33" borderId="32" xfId="0" applyNumberFormat="1" applyFont="1" applyFill="1" applyBorder="1" applyAlignment="1">
      <alignment vertical="center"/>
    </xf>
    <xf numFmtId="0" fontId="20" fillId="0" borderId="35" xfId="0" applyFont="1" applyBorder="1" applyAlignment="1">
      <alignment horizontal="center" vertical="center"/>
    </xf>
    <xf numFmtId="4" fontId="19" fillId="0" borderId="0" xfId="0" applyNumberFormat="1" applyFont="1"/>
    <xf numFmtId="0" fontId="22" fillId="0" borderId="0" xfId="53" applyFont="1"/>
    <xf numFmtId="4" fontId="22" fillId="0" borderId="0" xfId="53" applyNumberFormat="1" applyFont="1"/>
    <xf numFmtId="0" fontId="22" fillId="0" borderId="0" xfId="53" applyFont="1" applyAlignment="1">
      <alignment horizontal="right"/>
    </xf>
    <xf numFmtId="0" fontId="23" fillId="0" borderId="0" xfId="53" applyFont="1" applyAlignment="1">
      <alignment horizontal="center" vertical="center" wrapText="1"/>
    </xf>
    <xf numFmtId="0" fontId="24" fillId="0" borderId="0" xfId="53" applyFont="1" applyAlignment="1">
      <alignment horizontal="right"/>
    </xf>
    <xf numFmtId="4" fontId="20" fillId="34" borderId="37" xfId="53" applyNumberFormat="1" applyFont="1" applyFill="1" applyBorder="1" applyAlignment="1">
      <alignment horizontal="right"/>
    </xf>
    <xf numFmtId="2" fontId="20" fillId="34" borderId="38" xfId="53" applyNumberFormat="1" applyFont="1" applyFill="1" applyBorder="1" applyAlignment="1">
      <alignment horizontal="right"/>
    </xf>
    <xf numFmtId="4" fontId="19" fillId="0" borderId="44" xfId="53" applyNumberFormat="1" applyFont="1" applyFill="1" applyBorder="1" applyAlignment="1">
      <alignment horizontal="right"/>
    </xf>
    <xf numFmtId="2" fontId="19" fillId="0" borderId="45" xfId="53" applyNumberFormat="1" applyFont="1" applyFill="1" applyBorder="1" applyAlignment="1">
      <alignment horizontal="right"/>
    </xf>
    <xf numFmtId="0" fontId="22" fillId="0" borderId="0" xfId="53" applyFont="1" applyFill="1"/>
    <xf numFmtId="4" fontId="22" fillId="0" borderId="0" xfId="53" applyNumberFormat="1" applyFont="1" applyFill="1"/>
    <xf numFmtId="0" fontId="25" fillId="0" borderId="46" xfId="53" applyFont="1" applyFill="1" applyBorder="1" applyAlignment="1">
      <alignment vertical="center"/>
    </xf>
    <xf numFmtId="4" fontId="19" fillId="0" borderId="27" xfId="53" applyNumberFormat="1" applyFont="1" applyFill="1" applyBorder="1" applyAlignment="1">
      <alignment horizontal="right"/>
    </xf>
    <xf numFmtId="2" fontId="19" fillId="0" borderId="28" xfId="53" applyNumberFormat="1" applyFont="1" applyFill="1" applyBorder="1" applyAlignment="1">
      <alignment horizontal="right"/>
    </xf>
    <xf numFmtId="2" fontId="19" fillId="0" borderId="18" xfId="53" quotePrefix="1" applyNumberFormat="1" applyFont="1" applyFill="1" applyBorder="1" applyAlignment="1">
      <alignment horizontal="right"/>
    </xf>
    <xf numFmtId="0" fontId="25" fillId="0" borderId="49" xfId="53" applyFont="1" applyFill="1" applyBorder="1" applyAlignment="1">
      <alignment vertical="center"/>
    </xf>
    <xf numFmtId="4" fontId="19" fillId="0" borderId="17" xfId="53" applyNumberFormat="1" applyFont="1" applyFill="1" applyBorder="1" applyAlignment="1">
      <alignment horizontal="right"/>
    </xf>
    <xf numFmtId="2" fontId="19" fillId="0" borderId="18" xfId="53" applyNumberFormat="1" applyFont="1" applyFill="1" applyBorder="1" applyAlignment="1">
      <alignment horizontal="right"/>
    </xf>
    <xf numFmtId="0" fontId="22" fillId="0" borderId="49" xfId="53" applyFont="1" applyFill="1" applyBorder="1" applyAlignment="1">
      <alignment vertical="center"/>
    </xf>
    <xf numFmtId="4" fontId="19" fillId="0" borderId="51" xfId="53" applyNumberFormat="1" applyFont="1" applyFill="1" applyBorder="1" applyAlignment="1">
      <alignment horizontal="right"/>
    </xf>
    <xf numFmtId="4" fontId="20" fillId="34" borderId="44" xfId="53" applyNumberFormat="1" applyFont="1" applyFill="1" applyBorder="1" applyAlignment="1">
      <alignment horizontal="right"/>
    </xf>
    <xf numFmtId="2" fontId="20" fillId="34" borderId="45" xfId="53" applyNumberFormat="1" applyFont="1" applyFill="1" applyBorder="1" applyAlignment="1">
      <alignment horizontal="right"/>
    </xf>
    <xf numFmtId="0" fontId="25" fillId="0" borderId="54" xfId="53" applyFont="1" applyFill="1" applyBorder="1" applyAlignment="1">
      <alignment vertical="center"/>
    </xf>
    <xf numFmtId="2" fontId="19" fillId="0" borderId="57" xfId="53" applyNumberFormat="1" applyFont="1" applyFill="1" applyBorder="1" applyAlignment="1">
      <alignment horizontal="right"/>
    </xf>
    <xf numFmtId="0" fontId="25" fillId="0" borderId="52" xfId="53" applyFont="1" applyFill="1" applyBorder="1" applyAlignment="1">
      <alignment vertical="center"/>
    </xf>
    <xf numFmtId="4" fontId="20" fillId="35" borderId="44" xfId="53" applyNumberFormat="1" applyFont="1" applyFill="1" applyBorder="1" applyAlignment="1">
      <alignment horizontal="right"/>
    </xf>
    <xf numFmtId="2" fontId="20" fillId="35" borderId="45" xfId="53" applyNumberFormat="1" applyFont="1" applyFill="1" applyBorder="1" applyAlignment="1">
      <alignment horizontal="right"/>
    </xf>
    <xf numFmtId="0" fontId="19" fillId="0" borderId="46" xfId="53" applyFont="1" applyBorder="1" applyAlignment="1"/>
    <xf numFmtId="4" fontId="19" fillId="0" borderId="27" xfId="53" applyNumberFormat="1" applyFont="1" applyBorder="1" applyAlignment="1">
      <alignment horizontal="right"/>
    </xf>
    <xf numFmtId="4" fontId="19" fillId="0" borderId="28" xfId="53" applyNumberFormat="1" applyFont="1" applyBorder="1" applyAlignment="1">
      <alignment horizontal="right"/>
    </xf>
    <xf numFmtId="0" fontId="19" fillId="0" borderId="49" xfId="53" applyFont="1" applyBorder="1" applyAlignment="1"/>
    <xf numFmtId="4" fontId="19" fillId="0" borderId="17" xfId="53" applyNumberFormat="1" applyFont="1" applyBorder="1" applyAlignment="1">
      <alignment horizontal="right"/>
    </xf>
    <xf numFmtId="4" fontId="19" fillId="0" borderId="18" xfId="53" applyNumberFormat="1" applyFont="1" applyBorder="1" applyAlignment="1">
      <alignment horizontal="right"/>
    </xf>
    <xf numFmtId="4" fontId="27" fillId="0" borderId="0" xfId="53" applyNumberFormat="1" applyFont="1" applyFill="1" applyBorder="1" applyAlignment="1">
      <alignment horizontal="right"/>
    </xf>
    <xf numFmtId="0" fontId="21" fillId="0" borderId="0" xfId="53"/>
    <xf numFmtId="0" fontId="25" fillId="0" borderId="46" xfId="53" applyFont="1" applyBorder="1"/>
    <xf numFmtId="0" fontId="25" fillId="0" borderId="27" xfId="53" applyFont="1" applyBorder="1" applyAlignment="1">
      <alignment horizontal="center"/>
    </xf>
    <xf numFmtId="0" fontId="25" fillId="0" borderId="28" xfId="53" applyFont="1" applyBorder="1" applyAlignment="1">
      <alignment horizontal="center"/>
    </xf>
    <xf numFmtId="0" fontId="19" fillId="0" borderId="49" xfId="53" applyFont="1" applyBorder="1"/>
    <xf numFmtId="4" fontId="19" fillId="0" borderId="17" xfId="53" applyNumberFormat="1" applyFont="1" applyBorder="1"/>
    <xf numFmtId="2" fontId="19" fillId="35" borderId="18" xfId="53" applyNumberFormat="1" applyFont="1" applyFill="1" applyBorder="1"/>
    <xf numFmtId="4" fontId="28" fillId="0" borderId="0" xfId="32" applyNumberFormat="1" applyFont="1" applyFill="1"/>
    <xf numFmtId="4" fontId="1" fillId="0" borderId="0" xfId="30" applyNumberFormat="1" applyFill="1"/>
    <xf numFmtId="0" fontId="19" fillId="0" borderId="54" xfId="53" applyFont="1" applyBorder="1"/>
    <xf numFmtId="4" fontId="19" fillId="0" borderId="51" xfId="53" applyNumberFormat="1" applyFont="1" applyBorder="1"/>
    <xf numFmtId="2" fontId="19" fillId="35" borderId="57" xfId="53" applyNumberFormat="1" applyFont="1" applyFill="1" applyBorder="1"/>
    <xf numFmtId="0" fontId="19" fillId="0" borderId="42" xfId="53" applyFont="1" applyBorder="1"/>
    <xf numFmtId="4" fontId="19" fillId="0" borderId="37" xfId="53" applyNumberFormat="1" applyFont="1" applyBorder="1"/>
    <xf numFmtId="2" fontId="19" fillId="35" borderId="38" xfId="53" applyNumberFormat="1" applyFont="1" applyFill="1" applyBorder="1"/>
    <xf numFmtId="0" fontId="25" fillId="0" borderId="36" xfId="53" applyFont="1" applyBorder="1"/>
    <xf numFmtId="0" fontId="25" fillId="0" borderId="14" xfId="53" applyFont="1" applyBorder="1" applyAlignment="1">
      <alignment horizontal="center"/>
    </xf>
    <xf numFmtId="0" fontId="19" fillId="0" borderId="59" xfId="53" applyFont="1" applyBorder="1"/>
    <xf numFmtId="4" fontId="19" fillId="0" borderId="40" xfId="53" applyNumberFormat="1" applyFont="1" applyBorder="1"/>
    <xf numFmtId="4" fontId="19" fillId="0" borderId="40" xfId="53" applyNumberFormat="1" applyFont="1" applyFill="1" applyBorder="1"/>
    <xf numFmtId="2" fontId="19" fillId="35" borderId="41" xfId="53" applyNumberFormat="1" applyFont="1" applyFill="1" applyBorder="1"/>
    <xf numFmtId="2" fontId="19" fillId="35" borderId="18" xfId="53" quotePrefix="1" applyNumberFormat="1" applyFont="1" applyFill="1" applyBorder="1" applyAlignment="1">
      <alignment horizontal="right"/>
    </xf>
    <xf numFmtId="0" fontId="19" fillId="0" borderId="52" xfId="53" applyFont="1" applyBorder="1"/>
    <xf numFmtId="4" fontId="19" fillId="0" borderId="44" xfId="53" applyNumberFormat="1" applyFont="1" applyBorder="1"/>
    <xf numFmtId="2" fontId="19" fillId="35" borderId="45" xfId="53" applyNumberFormat="1" applyFont="1" applyFill="1" applyBorder="1"/>
    <xf numFmtId="4" fontId="19" fillId="0" borderId="17" xfId="53" applyNumberFormat="1" applyFont="1" applyFill="1" applyBorder="1"/>
    <xf numFmtId="2" fontId="19" fillId="35" borderId="60" xfId="53" applyNumberFormat="1" applyFont="1" applyFill="1" applyBorder="1"/>
    <xf numFmtId="0" fontId="19" fillId="0" borderId="0" xfId="53" applyFont="1" applyBorder="1"/>
    <xf numFmtId="4" fontId="19" fillId="0" borderId="0" xfId="53" applyNumberFormat="1" applyFont="1" applyBorder="1"/>
    <xf numFmtId="4" fontId="28" fillId="0" borderId="0" xfId="32" applyNumberFormat="1" applyFont="1" applyFill="1" applyBorder="1"/>
    <xf numFmtId="4" fontId="1" fillId="0" borderId="0" xfId="30" applyNumberFormat="1" applyFill="1" applyBorder="1"/>
    <xf numFmtId="0" fontId="22" fillId="0" borderId="0" xfId="53" applyFont="1" applyFill="1" applyBorder="1"/>
    <xf numFmtId="0" fontId="22" fillId="0" borderId="0" xfId="53" applyFont="1" applyBorder="1"/>
    <xf numFmtId="0" fontId="19" fillId="0" borderId="39" xfId="53" applyFont="1" applyBorder="1"/>
    <xf numFmtId="4" fontId="19" fillId="0" borderId="22" xfId="53" applyNumberFormat="1" applyFont="1" applyBorder="1"/>
    <xf numFmtId="4" fontId="19" fillId="0" borderId="22" xfId="53" applyNumberFormat="1" applyFont="1" applyFill="1" applyBorder="1"/>
    <xf numFmtId="2" fontId="19" fillId="35" borderId="23" xfId="53" applyNumberFormat="1" applyFont="1" applyFill="1" applyBorder="1"/>
    <xf numFmtId="0" fontId="19" fillId="0" borderId="46" xfId="53" applyFont="1" applyBorder="1"/>
    <xf numFmtId="0" fontId="25" fillId="0" borderId="28" xfId="53" applyFont="1" applyBorder="1"/>
    <xf numFmtId="2" fontId="19" fillId="35" borderId="18" xfId="53" applyNumberFormat="1" applyFont="1" applyFill="1" applyBorder="1" applyAlignment="1">
      <alignment horizontal="right"/>
    </xf>
    <xf numFmtId="0" fontId="19" fillId="0" borderId="0" xfId="53" applyFont="1" applyFill="1" applyBorder="1"/>
    <xf numFmtId="4" fontId="19" fillId="0" borderId="0" xfId="53" applyNumberFormat="1" applyFont="1" applyFill="1" applyBorder="1"/>
    <xf numFmtId="2" fontId="19" fillId="0" borderId="0" xfId="53" applyNumberFormat="1" applyFont="1" applyFill="1" applyBorder="1"/>
    <xf numFmtId="4" fontId="22" fillId="0" borderId="0" xfId="53" applyNumberFormat="1" applyFont="1" applyBorder="1"/>
    <xf numFmtId="2" fontId="22" fillId="0" borderId="0" xfId="53" applyNumberFormat="1" applyFont="1" applyFill="1" applyBorder="1"/>
    <xf numFmtId="0" fontId="19" fillId="0" borderId="19" xfId="53" applyFont="1" applyBorder="1"/>
    <xf numFmtId="0" fontId="19" fillId="0" borderId="0" xfId="53" applyFont="1"/>
    <xf numFmtId="49" fontId="20" fillId="0" borderId="0" xfId="0" applyNumberFormat="1" applyFont="1" applyBorder="1" applyAlignment="1">
      <alignment horizontal="left" vertical="center"/>
    </xf>
    <xf numFmtId="4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9" fillId="0" borderId="15" xfId="0" applyFont="1" applyFill="1" applyBorder="1" applyAlignment="1">
      <alignment vertical="center"/>
    </xf>
    <xf numFmtId="49" fontId="19" fillId="0" borderId="48" xfId="0" applyNumberFormat="1" applyFont="1" applyFill="1" applyBorder="1" applyAlignment="1">
      <alignment horizontal="center" vertical="center" wrapText="1"/>
    </xf>
    <xf numFmtId="0" fontId="20" fillId="35" borderId="52" xfId="53" applyFont="1" applyFill="1" applyBorder="1"/>
    <xf numFmtId="0" fontId="20" fillId="35" borderId="44" xfId="53" applyFont="1" applyFill="1" applyBorder="1"/>
    <xf numFmtId="0" fontId="19" fillId="0" borderId="33" xfId="53" applyFont="1" applyFill="1" applyBorder="1" applyAlignment="1">
      <alignment horizontal="left"/>
    </xf>
    <xf numFmtId="0" fontId="19" fillId="0" borderId="34" xfId="53" applyFont="1" applyFill="1" applyBorder="1" applyAlignment="1">
      <alignment horizontal="left"/>
    </xf>
    <xf numFmtId="0" fontId="19" fillId="0" borderId="43" xfId="53" applyFont="1" applyFill="1" applyBorder="1" applyAlignment="1">
      <alignment horizontal="left"/>
    </xf>
    <xf numFmtId="0" fontId="19" fillId="0" borderId="58" xfId="53" applyFont="1" applyFill="1" applyBorder="1" applyAlignment="1">
      <alignment horizontal="left"/>
    </xf>
    <xf numFmtId="0" fontId="20" fillId="34" borderId="52" xfId="53" applyFont="1" applyFill="1" applyBorder="1"/>
    <xf numFmtId="0" fontId="20" fillId="34" borderId="44" xfId="53" applyFont="1" applyFill="1" applyBorder="1"/>
    <xf numFmtId="0" fontId="19" fillId="0" borderId="27" xfId="53" applyFont="1" applyBorder="1"/>
    <xf numFmtId="0" fontId="19" fillId="0" borderId="17" xfId="53" applyFont="1" applyBorder="1"/>
    <xf numFmtId="0" fontId="19" fillId="0" borderId="55" xfId="53" applyFont="1" applyFill="1" applyBorder="1" applyAlignment="1">
      <alignment horizontal="left"/>
    </xf>
    <xf numFmtId="0" fontId="19" fillId="0" borderId="56" xfId="53" applyFont="1" applyFill="1" applyBorder="1" applyAlignment="1">
      <alignment horizontal="left"/>
    </xf>
    <xf numFmtId="0" fontId="19" fillId="0" borderId="17" xfId="53" applyFont="1" applyFill="1" applyBorder="1" applyAlignment="1">
      <alignment horizontal="left"/>
    </xf>
    <xf numFmtId="0" fontId="19" fillId="0" borderId="51" xfId="53" applyFont="1" applyFill="1" applyBorder="1" applyAlignment="1">
      <alignment horizontal="left"/>
    </xf>
    <xf numFmtId="0" fontId="20" fillId="0" borderId="33" xfId="53" applyFont="1" applyFill="1" applyBorder="1" applyAlignment="1">
      <alignment horizontal="left"/>
    </xf>
    <xf numFmtId="0" fontId="20" fillId="0" borderId="34" xfId="53" applyFont="1" applyFill="1" applyBorder="1" applyAlignment="1">
      <alignment horizontal="left"/>
    </xf>
    <xf numFmtId="0" fontId="20" fillId="0" borderId="43" xfId="53" applyFont="1" applyFill="1" applyBorder="1" applyAlignment="1">
      <alignment horizontal="left"/>
    </xf>
    <xf numFmtId="0" fontId="19" fillId="0" borderId="27" xfId="53" applyFont="1" applyFill="1" applyBorder="1" applyAlignment="1">
      <alignment horizontal="left"/>
    </xf>
    <xf numFmtId="0" fontId="19" fillId="0" borderId="53" xfId="53" applyFont="1" applyFill="1" applyBorder="1" applyAlignment="1">
      <alignment horizontal="left"/>
    </xf>
    <xf numFmtId="0" fontId="19" fillId="0" borderId="12" xfId="53" applyFont="1" applyFill="1" applyBorder="1" applyAlignment="1">
      <alignment horizontal="left"/>
    </xf>
    <xf numFmtId="0" fontId="20" fillId="34" borderId="42" xfId="53" applyFont="1" applyFill="1" applyBorder="1"/>
    <xf numFmtId="0" fontId="20" fillId="34" borderId="37" xfId="53" applyFont="1" applyFill="1" applyBorder="1"/>
    <xf numFmtId="0" fontId="19" fillId="0" borderId="47" xfId="53" applyFont="1" applyFill="1" applyBorder="1" applyAlignment="1">
      <alignment horizontal="left"/>
    </xf>
    <xf numFmtId="0" fontId="19" fillId="0" borderId="48" xfId="53" applyFont="1" applyFill="1" applyBorder="1" applyAlignment="1">
      <alignment horizontal="left"/>
    </xf>
    <xf numFmtId="0" fontId="19" fillId="0" borderId="50" xfId="53" applyFont="1" applyFill="1" applyBorder="1" applyAlignment="1">
      <alignment horizontal="left"/>
    </xf>
    <xf numFmtId="0" fontId="19" fillId="0" borderId="26" xfId="53" applyFont="1" applyFill="1" applyBorder="1" applyAlignment="1">
      <alignment horizontal="left"/>
    </xf>
    <xf numFmtId="0" fontId="19" fillId="0" borderId="0" xfId="53" applyFont="1" applyAlignment="1">
      <alignment horizontal="center"/>
    </xf>
    <xf numFmtId="0" fontId="23" fillId="0" borderId="0" xfId="53" applyFont="1" applyAlignment="1">
      <alignment horizontal="center" vertical="center" wrapText="1"/>
    </xf>
    <xf numFmtId="0" fontId="25" fillId="0" borderId="36" xfId="53" applyFont="1" applyBorder="1" applyAlignment="1">
      <alignment horizontal="center" vertical="center"/>
    </xf>
    <xf numFmtId="0" fontId="25" fillId="0" borderId="13" xfId="53" applyFont="1" applyBorder="1" applyAlignment="1">
      <alignment horizontal="center" vertical="center"/>
    </xf>
    <xf numFmtId="0" fontId="25" fillId="0" borderId="39" xfId="53" applyFont="1" applyBorder="1" applyAlignment="1">
      <alignment horizontal="center" vertical="center"/>
    </xf>
    <xf numFmtId="0" fontId="25" fillId="0" borderId="22" xfId="53" applyFont="1" applyBorder="1" applyAlignment="1">
      <alignment horizontal="center" vertical="center"/>
    </xf>
    <xf numFmtId="0" fontId="25" fillId="0" borderId="37" xfId="53" applyFont="1" applyBorder="1" applyAlignment="1">
      <alignment horizontal="center" vertical="center" wrapText="1"/>
    </xf>
    <xf numFmtId="0" fontId="25" fillId="0" borderId="40" xfId="53" applyFont="1" applyBorder="1" applyAlignment="1">
      <alignment horizontal="center" vertical="center" wrapText="1"/>
    </xf>
    <xf numFmtId="0" fontId="26" fillId="0" borderId="38" xfId="53" applyFont="1" applyBorder="1" applyAlignment="1">
      <alignment horizontal="center" vertical="center" wrapText="1"/>
    </xf>
    <xf numFmtId="0" fontId="26" fillId="0" borderId="41" xfId="53" applyFont="1" applyBorder="1" applyAlignment="1">
      <alignment horizontal="center" vertical="center" wrapText="1"/>
    </xf>
    <xf numFmtId="0" fontId="20" fillId="34" borderId="33" xfId="53" applyFont="1" applyFill="1" applyBorder="1" applyAlignment="1">
      <alignment horizontal="center"/>
    </xf>
    <xf numFmtId="0" fontId="20" fillId="34" borderId="34" xfId="53" applyFont="1" applyFill="1" applyBorder="1" applyAlignment="1">
      <alignment horizontal="center"/>
    </xf>
    <xf numFmtId="0" fontId="20" fillId="34" borderId="35" xfId="53" applyFont="1" applyFill="1" applyBorder="1" applyAlignment="1">
      <alignment horizontal="center"/>
    </xf>
    <xf numFmtId="0" fontId="20" fillId="34" borderId="52" xfId="53" applyFont="1" applyFill="1" applyBorder="1" applyAlignment="1">
      <alignment horizontal="center"/>
    </xf>
    <xf numFmtId="0" fontId="20" fillId="34" borderId="44" xfId="53" applyFont="1" applyFill="1" applyBorder="1" applyAlignment="1">
      <alignment horizontal="center"/>
    </xf>
    <xf numFmtId="0" fontId="20" fillId="34" borderId="45" xfId="53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49" fontId="20" fillId="0" borderId="33" xfId="0" applyNumberFormat="1" applyFont="1" applyBorder="1" applyAlignment="1">
      <alignment horizontal="left" vertical="center"/>
    </xf>
    <xf numFmtId="49" fontId="20" fillId="0" borderId="34" xfId="0" applyNumberFormat="1" applyFont="1" applyBorder="1" applyAlignment="1">
      <alignment horizontal="left" vertical="center"/>
    </xf>
    <xf numFmtId="4" fontId="20" fillId="0" borderId="34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</cellXfs>
  <cellStyles count="54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40 % – Zvýraznění1 2" xfId="7"/>
    <cellStyle name="40 % – Zvýraznění2 2" xfId="8"/>
    <cellStyle name="40 % – Zvýraznění3 2" xfId="9"/>
    <cellStyle name="40 % – Zvýraznění4 2" xfId="10"/>
    <cellStyle name="40 % – Zvýraznění5 2" xfId="11"/>
    <cellStyle name="40 % – Zvýraznění6 2" xfId="12"/>
    <cellStyle name="60 % – Zvýraznění1 2" xfId="13"/>
    <cellStyle name="60 % – Zvýraznění2 2" xfId="14"/>
    <cellStyle name="60 % – Zvýraznění3 2" xfId="15"/>
    <cellStyle name="60 % – Zvýraznění4 2" xfId="16"/>
    <cellStyle name="60 % – Zvýraznění5 2" xfId="17"/>
    <cellStyle name="60 % – Zvýraznění6 2" xfId="18"/>
    <cellStyle name="Celkem 2" xfId="19"/>
    <cellStyle name="čárky 2" xfId="20"/>
    <cellStyle name="čárky 3" xfId="21"/>
    <cellStyle name="Chybně 2" xfId="22"/>
    <cellStyle name="Kontrolní buňka 2" xfId="23"/>
    <cellStyle name="Nadpis 1 2" xfId="24"/>
    <cellStyle name="Nadpis 2 2" xfId="25"/>
    <cellStyle name="Nadpis 3 2" xfId="26"/>
    <cellStyle name="Nadpis 4 2" xfId="27"/>
    <cellStyle name="Název 2" xfId="28"/>
    <cellStyle name="Neutrální 2" xfId="29"/>
    <cellStyle name="Normální" xfId="0" builtinId="0"/>
    <cellStyle name="Normální 10" xfId="30"/>
    <cellStyle name="Normální 11" xfId="53"/>
    <cellStyle name="normální 2" xfId="31"/>
    <cellStyle name="Normální 3" xfId="32"/>
    <cellStyle name="Normální 4" xfId="33"/>
    <cellStyle name="Normální 5" xfId="34"/>
    <cellStyle name="Normální 6" xfId="35"/>
    <cellStyle name="Normální 7" xfId="36"/>
    <cellStyle name="Normální 8" xfId="37"/>
    <cellStyle name="Normální 9" xfId="38"/>
    <cellStyle name="Poznámka 2" xfId="39"/>
    <cellStyle name="Propojená buňka 2" xfId="40"/>
    <cellStyle name="Správně 2" xfId="41"/>
    <cellStyle name="Text upozornění 2" xfId="42"/>
    <cellStyle name="Vstup 2" xfId="43"/>
    <cellStyle name="Výpočet 2" xfId="44"/>
    <cellStyle name="Výstup 2" xfId="45"/>
    <cellStyle name="Vysvětlující text 2" xfId="46"/>
    <cellStyle name="Zvýraznění 1 2" xfId="47"/>
    <cellStyle name="Zvýraznění 2 2" xfId="48"/>
    <cellStyle name="Zvýraznění 3 2" xfId="49"/>
    <cellStyle name="Zvýraznění 4 2" xfId="50"/>
    <cellStyle name="Zvýraznění 5 2" xfId="51"/>
    <cellStyle name="Zvýraznění 6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A2" sqref="A2:G3"/>
    </sheetView>
  </sheetViews>
  <sheetFormatPr defaultRowHeight="12.75" x14ac:dyDescent="0.2"/>
  <cols>
    <col min="1" max="1" width="3.7109375" style="28" customWidth="1"/>
    <col min="2" max="2" width="3.140625" style="28" customWidth="1"/>
    <col min="3" max="3" width="36.42578125" style="28" customWidth="1"/>
    <col min="4" max="4" width="13.140625" style="28" bestFit="1" customWidth="1"/>
    <col min="5" max="5" width="13.140625" style="28" customWidth="1"/>
    <col min="6" max="6" width="13.7109375" style="28" customWidth="1"/>
    <col min="7" max="7" width="8.140625" style="28" customWidth="1"/>
    <col min="8" max="16384" width="9.140625" style="28"/>
  </cols>
  <sheetData>
    <row r="1" spans="1:7" ht="15" x14ac:dyDescent="0.25">
      <c r="F1" s="140" t="s">
        <v>67</v>
      </c>
      <c r="G1" s="140"/>
    </row>
    <row r="2" spans="1:7" ht="15" customHeight="1" x14ac:dyDescent="0.2">
      <c r="A2" s="141" t="s">
        <v>594</v>
      </c>
      <c r="B2" s="141"/>
      <c r="C2" s="141"/>
      <c r="D2" s="141"/>
      <c r="E2" s="141"/>
      <c r="F2" s="141"/>
      <c r="G2" s="141"/>
    </row>
    <row r="3" spans="1:7" ht="15.75" customHeight="1" x14ac:dyDescent="0.2">
      <c r="A3" s="141"/>
      <c r="B3" s="141"/>
      <c r="C3" s="141"/>
      <c r="D3" s="141"/>
      <c r="E3" s="141"/>
      <c r="F3" s="141"/>
      <c r="G3" s="141"/>
    </row>
    <row r="4" spans="1:7" ht="16.5" thickBot="1" x14ac:dyDescent="0.25">
      <c r="A4" s="31"/>
      <c r="B4" s="31"/>
      <c r="C4" s="31"/>
      <c r="D4" s="31"/>
      <c r="E4" s="31"/>
      <c r="F4" s="31"/>
      <c r="G4" s="32" t="s">
        <v>65</v>
      </c>
    </row>
    <row r="5" spans="1:7" ht="13.5" customHeight="1" x14ac:dyDescent="0.2">
      <c r="A5" s="142" t="s">
        <v>68</v>
      </c>
      <c r="B5" s="143"/>
      <c r="C5" s="143"/>
      <c r="D5" s="143" t="s">
        <v>138</v>
      </c>
      <c r="E5" s="143" t="s">
        <v>139</v>
      </c>
      <c r="F5" s="146" t="s">
        <v>539</v>
      </c>
      <c r="G5" s="148" t="s">
        <v>69</v>
      </c>
    </row>
    <row r="6" spans="1:7" ht="13.5" customHeight="1" thickBot="1" x14ac:dyDescent="0.25">
      <c r="A6" s="144"/>
      <c r="B6" s="145"/>
      <c r="C6" s="145"/>
      <c r="D6" s="145"/>
      <c r="E6" s="145"/>
      <c r="F6" s="147"/>
      <c r="G6" s="149"/>
    </row>
    <row r="7" spans="1:7" ht="15" customHeight="1" thickBot="1" x14ac:dyDescent="0.25">
      <c r="A7" s="134" t="s">
        <v>70</v>
      </c>
      <c r="B7" s="135"/>
      <c r="C7" s="135"/>
      <c r="D7" s="33">
        <f>D8+D24</f>
        <v>2734356.93</v>
      </c>
      <c r="E7" s="33">
        <f>E8+E24</f>
        <v>2783878.6300000004</v>
      </c>
      <c r="F7" s="33">
        <f>F8+F24</f>
        <v>2607912.2199999997</v>
      </c>
      <c r="G7" s="34">
        <f t="shared" ref="G7:G14" si="0">F7/E7*100</f>
        <v>93.679091893456558</v>
      </c>
    </row>
    <row r="8" spans="1:7" s="37" customFormat="1" ht="15" customHeight="1" thickBot="1" x14ac:dyDescent="0.3">
      <c r="A8" s="128" t="s">
        <v>71</v>
      </c>
      <c r="B8" s="129"/>
      <c r="C8" s="130"/>
      <c r="D8" s="35">
        <f>SUM(D9:D23)</f>
        <v>2734356.93</v>
      </c>
      <c r="E8" s="35">
        <f>SUM(E9:E23)</f>
        <v>2779671.8400000003</v>
      </c>
      <c r="F8" s="35">
        <f>SUM(F9:F23)</f>
        <v>2603463.71</v>
      </c>
      <c r="G8" s="36">
        <f t="shared" si="0"/>
        <v>93.660829761832602</v>
      </c>
    </row>
    <row r="9" spans="1:7" s="37" customFormat="1" ht="15" customHeight="1" x14ac:dyDescent="0.25">
      <c r="A9" s="39" t="s">
        <v>72</v>
      </c>
      <c r="B9" s="131" t="s">
        <v>73</v>
      </c>
      <c r="C9" s="131"/>
      <c r="D9" s="40">
        <v>2660000</v>
      </c>
      <c r="E9" s="40">
        <f>2660000+20000</f>
        <v>2680000</v>
      </c>
      <c r="F9" s="40">
        <v>2493511.52</v>
      </c>
      <c r="G9" s="41">
        <f t="shared" si="0"/>
        <v>93.041474626865678</v>
      </c>
    </row>
    <row r="10" spans="1:7" s="37" customFormat="1" ht="15" customHeight="1" x14ac:dyDescent="0.25">
      <c r="A10" s="39"/>
      <c r="B10" s="136" t="s">
        <v>74</v>
      </c>
      <c r="C10" s="137"/>
      <c r="D10" s="40">
        <v>0</v>
      </c>
      <c r="E10" s="40">
        <v>8936.4599999999991</v>
      </c>
      <c r="F10" s="40">
        <v>8936.4599999999991</v>
      </c>
      <c r="G10" s="41">
        <f t="shared" si="0"/>
        <v>100</v>
      </c>
    </row>
    <row r="11" spans="1:7" s="37" customFormat="1" ht="15" customHeight="1" x14ac:dyDescent="0.25">
      <c r="A11" s="43" t="s">
        <v>72</v>
      </c>
      <c r="B11" s="126" t="s">
        <v>76</v>
      </c>
      <c r="C11" s="126"/>
      <c r="D11" s="44">
        <v>1000</v>
      </c>
      <c r="E11" s="44">
        <v>1000</v>
      </c>
      <c r="F11" s="44">
        <v>620.82000000000005</v>
      </c>
      <c r="G11" s="45">
        <f t="shared" si="0"/>
        <v>62.082000000000001</v>
      </c>
    </row>
    <row r="12" spans="1:7" s="37" customFormat="1" ht="15" customHeight="1" x14ac:dyDescent="0.25">
      <c r="A12" s="46"/>
      <c r="B12" s="138" t="s">
        <v>77</v>
      </c>
      <c r="C12" s="139"/>
      <c r="D12" s="44">
        <v>0</v>
      </c>
      <c r="E12" s="44">
        <v>47.83</v>
      </c>
      <c r="F12" s="44">
        <v>377.72</v>
      </c>
      <c r="G12" s="45">
        <f t="shared" si="0"/>
        <v>789.71356888981813</v>
      </c>
    </row>
    <row r="13" spans="1:7" s="37" customFormat="1" ht="15" x14ac:dyDescent="0.25">
      <c r="A13" s="43" t="s">
        <v>72</v>
      </c>
      <c r="B13" s="126" t="s">
        <v>78</v>
      </c>
      <c r="C13" s="126"/>
      <c r="D13" s="44">
        <v>19500</v>
      </c>
      <c r="E13" s="44">
        <v>18514.64</v>
      </c>
      <c r="F13" s="44">
        <v>14728.94</v>
      </c>
      <c r="G13" s="45">
        <f t="shared" si="0"/>
        <v>79.552937567244086</v>
      </c>
    </row>
    <row r="14" spans="1:7" s="37" customFormat="1" ht="15" x14ac:dyDescent="0.25">
      <c r="A14" s="43" t="s">
        <v>72</v>
      </c>
      <c r="B14" s="126" t="s">
        <v>79</v>
      </c>
      <c r="C14" s="126"/>
      <c r="D14" s="44">
        <v>7500</v>
      </c>
      <c r="E14" s="44">
        <v>7500</v>
      </c>
      <c r="F14" s="44">
        <v>5387.59</v>
      </c>
      <c r="G14" s="45">
        <f t="shared" si="0"/>
        <v>71.83453333333334</v>
      </c>
    </row>
    <row r="15" spans="1:7" s="37" customFormat="1" ht="15" x14ac:dyDescent="0.25">
      <c r="A15" s="43" t="s">
        <v>72</v>
      </c>
      <c r="B15" s="126" t="s">
        <v>80</v>
      </c>
      <c r="C15" s="126"/>
      <c r="D15" s="44">
        <v>0</v>
      </c>
      <c r="E15" s="44">
        <v>0</v>
      </c>
      <c r="F15" s="44">
        <v>0</v>
      </c>
      <c r="G15" s="42" t="s">
        <v>75</v>
      </c>
    </row>
    <row r="16" spans="1:7" s="37" customFormat="1" ht="15" x14ac:dyDescent="0.25">
      <c r="A16" s="43" t="s">
        <v>72</v>
      </c>
      <c r="B16" s="126" t="s">
        <v>81</v>
      </c>
      <c r="C16" s="126"/>
      <c r="D16" s="44">
        <v>3700</v>
      </c>
      <c r="E16" s="44">
        <v>4300</v>
      </c>
      <c r="F16" s="44">
        <v>110</v>
      </c>
      <c r="G16" s="45">
        <f>F16/E16*100</f>
        <v>2.558139534883721</v>
      </c>
    </row>
    <row r="17" spans="1:7" s="37" customFormat="1" ht="15" x14ac:dyDescent="0.25">
      <c r="A17" s="43" t="s">
        <v>72</v>
      </c>
      <c r="B17" s="126" t="s">
        <v>82</v>
      </c>
      <c r="C17" s="126"/>
      <c r="D17" s="44">
        <v>120</v>
      </c>
      <c r="E17" s="44">
        <v>120</v>
      </c>
      <c r="F17" s="44">
        <v>90</v>
      </c>
      <c r="G17" s="45">
        <f>F17/E17*100</f>
        <v>75</v>
      </c>
    </row>
    <row r="18" spans="1:7" s="37" customFormat="1" ht="15" x14ac:dyDescent="0.25">
      <c r="A18" s="43" t="s">
        <v>72</v>
      </c>
      <c r="B18" s="126" t="s">
        <v>83</v>
      </c>
      <c r="C18" s="126"/>
      <c r="D18" s="44">
        <v>0</v>
      </c>
      <c r="E18" s="44">
        <v>0</v>
      </c>
      <c r="F18" s="44">
        <v>0</v>
      </c>
      <c r="G18" s="42" t="s">
        <v>75</v>
      </c>
    </row>
    <row r="19" spans="1:7" s="37" customFormat="1" ht="15" x14ac:dyDescent="0.25">
      <c r="A19" s="43" t="s">
        <v>72</v>
      </c>
      <c r="B19" s="126" t="s">
        <v>84</v>
      </c>
      <c r="C19" s="126"/>
      <c r="D19" s="44">
        <v>0</v>
      </c>
      <c r="E19" s="44">
        <v>4261.33</v>
      </c>
      <c r="F19" s="44">
        <v>4261.33</v>
      </c>
      <c r="G19" s="45">
        <f>F19/E19*100</f>
        <v>100</v>
      </c>
    </row>
    <row r="20" spans="1:7" s="37" customFormat="1" ht="15" x14ac:dyDescent="0.25">
      <c r="A20" s="43" t="s">
        <v>72</v>
      </c>
      <c r="B20" s="126" t="s">
        <v>85</v>
      </c>
      <c r="C20" s="126"/>
      <c r="D20" s="44">
        <v>500</v>
      </c>
      <c r="E20" s="44">
        <v>500</v>
      </c>
      <c r="F20" s="44">
        <v>302.10000000000002</v>
      </c>
      <c r="G20" s="45">
        <f>F20/E20*100</f>
        <v>60.420000000000009</v>
      </c>
    </row>
    <row r="21" spans="1:7" s="37" customFormat="1" ht="15" x14ac:dyDescent="0.25">
      <c r="A21" s="43" t="s">
        <v>72</v>
      </c>
      <c r="B21" s="126" t="s">
        <v>86</v>
      </c>
      <c r="C21" s="126"/>
      <c r="D21" s="44">
        <v>18000</v>
      </c>
      <c r="E21" s="44">
        <v>18000</v>
      </c>
      <c r="F21" s="44">
        <v>14904.06</v>
      </c>
      <c r="G21" s="45">
        <f>F21/E21*100</f>
        <v>82.800333333333327</v>
      </c>
    </row>
    <row r="22" spans="1:7" s="37" customFormat="1" ht="15.75" customHeight="1" x14ac:dyDescent="0.25">
      <c r="A22" s="43" t="s">
        <v>72</v>
      </c>
      <c r="B22" s="126" t="s">
        <v>87</v>
      </c>
      <c r="C22" s="126"/>
      <c r="D22" s="44">
        <v>0</v>
      </c>
      <c r="E22" s="44">
        <v>0</v>
      </c>
      <c r="F22" s="44">
        <v>0</v>
      </c>
      <c r="G22" s="42" t="s">
        <v>75</v>
      </c>
    </row>
    <row r="23" spans="1:7" s="37" customFormat="1" ht="15.75" thickBot="1" x14ac:dyDescent="0.3">
      <c r="A23" s="50" t="s">
        <v>72</v>
      </c>
      <c r="B23" s="127" t="s">
        <v>88</v>
      </c>
      <c r="C23" s="127"/>
      <c r="D23" s="47">
        <v>24036.93</v>
      </c>
      <c r="E23" s="47">
        <v>36491.58</v>
      </c>
      <c r="F23" s="47">
        <v>60233.17</v>
      </c>
      <c r="G23" s="51">
        <f t="shared" ref="G23:G34" si="1">F23/E23*100</f>
        <v>165.06046052267399</v>
      </c>
    </row>
    <row r="24" spans="1:7" s="37" customFormat="1" ht="15" customHeight="1" thickBot="1" x14ac:dyDescent="0.3">
      <c r="A24" s="128" t="s">
        <v>89</v>
      </c>
      <c r="B24" s="129"/>
      <c r="C24" s="130"/>
      <c r="D24" s="35">
        <f>D25</f>
        <v>0</v>
      </c>
      <c r="E24" s="35">
        <f>E25</f>
        <v>4206.79</v>
      </c>
      <c r="F24" s="35">
        <f>F25</f>
        <v>4448.51</v>
      </c>
      <c r="G24" s="36">
        <f t="shared" si="1"/>
        <v>105.74594881132646</v>
      </c>
    </row>
    <row r="25" spans="1:7" s="37" customFormat="1" ht="15" customHeight="1" thickBot="1" x14ac:dyDescent="0.3">
      <c r="A25" s="39" t="s">
        <v>72</v>
      </c>
      <c r="B25" s="131" t="s">
        <v>90</v>
      </c>
      <c r="C25" s="131"/>
      <c r="D25" s="40">
        <v>0</v>
      </c>
      <c r="E25" s="40">
        <v>4206.79</v>
      </c>
      <c r="F25" s="40">
        <v>4448.51</v>
      </c>
      <c r="G25" s="41">
        <f t="shared" si="1"/>
        <v>105.74594881132646</v>
      </c>
    </row>
    <row r="26" spans="1:7" ht="15" customHeight="1" thickBot="1" x14ac:dyDescent="0.25">
      <c r="A26" s="120" t="s">
        <v>91</v>
      </c>
      <c r="B26" s="121"/>
      <c r="C26" s="121"/>
      <c r="D26" s="48">
        <f>D27+D31</f>
        <v>93723.76999999999</v>
      </c>
      <c r="E26" s="48">
        <f>E27+E31</f>
        <v>5143888.9700000007</v>
      </c>
      <c r="F26" s="48">
        <f>F27+F31</f>
        <v>4451953.1100000003</v>
      </c>
      <c r="G26" s="49">
        <f t="shared" si="1"/>
        <v>86.548390448637534</v>
      </c>
    </row>
    <row r="27" spans="1:7" ht="15" customHeight="1" thickBot="1" x14ac:dyDescent="0.3">
      <c r="A27" s="116" t="s">
        <v>92</v>
      </c>
      <c r="B27" s="117"/>
      <c r="C27" s="118"/>
      <c r="D27" s="35">
        <f>SUM(D28:D30)</f>
        <v>93723.76999999999</v>
      </c>
      <c r="E27" s="35">
        <f>SUM(E28:E30)</f>
        <v>4933339.9600000009</v>
      </c>
      <c r="F27" s="35">
        <f>SUM(F28:F30)</f>
        <v>4257218.45</v>
      </c>
      <c r="G27" s="36">
        <f t="shared" si="1"/>
        <v>86.294852666103296</v>
      </c>
    </row>
    <row r="28" spans="1:7" ht="15" customHeight="1" x14ac:dyDescent="0.25">
      <c r="A28" s="43" t="s">
        <v>72</v>
      </c>
      <c r="B28" s="132" t="s">
        <v>93</v>
      </c>
      <c r="C28" s="133"/>
      <c r="D28" s="40">
        <v>67590.7</v>
      </c>
      <c r="E28" s="40">
        <v>67590.7</v>
      </c>
      <c r="F28" s="40">
        <v>56325.74</v>
      </c>
      <c r="G28" s="41">
        <f t="shared" si="1"/>
        <v>83.333565120645289</v>
      </c>
    </row>
    <row r="29" spans="1:7" ht="15" customHeight="1" x14ac:dyDescent="0.25">
      <c r="A29" s="43" t="s">
        <v>72</v>
      </c>
      <c r="B29" s="126" t="s">
        <v>94</v>
      </c>
      <c r="C29" s="126"/>
      <c r="D29" s="44">
        <v>0</v>
      </c>
      <c r="E29" s="44">
        <v>4839616.1900000004</v>
      </c>
      <c r="F29" s="44">
        <v>4175000.17</v>
      </c>
      <c r="G29" s="45">
        <f t="shared" si="1"/>
        <v>86.267175042242343</v>
      </c>
    </row>
    <row r="30" spans="1:7" ht="15" customHeight="1" thickBot="1" x14ac:dyDescent="0.3">
      <c r="A30" s="50" t="s">
        <v>72</v>
      </c>
      <c r="B30" s="124" t="s">
        <v>95</v>
      </c>
      <c r="C30" s="125"/>
      <c r="D30" s="47">
        <v>26133.07</v>
      </c>
      <c r="E30" s="47">
        <v>26133.07</v>
      </c>
      <c r="F30" s="47">
        <v>25892.54</v>
      </c>
      <c r="G30" s="51">
        <f t="shared" si="1"/>
        <v>99.07959531735078</v>
      </c>
    </row>
    <row r="31" spans="1:7" ht="15" customHeight="1" thickBot="1" x14ac:dyDescent="0.3">
      <c r="A31" s="116" t="s">
        <v>96</v>
      </c>
      <c r="B31" s="117"/>
      <c r="C31" s="118"/>
      <c r="D31" s="35">
        <f>SUM(D32:D32)</f>
        <v>0</v>
      </c>
      <c r="E31" s="35">
        <f>SUM(E32:E32)</f>
        <v>210549.01</v>
      </c>
      <c r="F31" s="35">
        <f>F32</f>
        <v>194734.66</v>
      </c>
      <c r="G31" s="36">
        <f t="shared" si="1"/>
        <v>92.488993417732047</v>
      </c>
    </row>
    <row r="32" spans="1:7" ht="15" customHeight="1" thickBot="1" x14ac:dyDescent="0.3">
      <c r="A32" s="52" t="s">
        <v>72</v>
      </c>
      <c r="B32" s="119" t="s">
        <v>97</v>
      </c>
      <c r="C32" s="118"/>
      <c r="D32" s="35">
        <v>0</v>
      </c>
      <c r="E32" s="35">
        <v>210549.01</v>
      </c>
      <c r="F32" s="35">
        <v>194734.66</v>
      </c>
      <c r="G32" s="36">
        <f t="shared" si="1"/>
        <v>92.488993417732047</v>
      </c>
    </row>
    <row r="33" spans="1:7" ht="15" customHeight="1" thickBot="1" x14ac:dyDescent="0.25">
      <c r="A33" s="114" t="s">
        <v>98</v>
      </c>
      <c r="B33" s="115"/>
      <c r="C33" s="115"/>
      <c r="D33" s="53">
        <f>D7+D26</f>
        <v>2828080.7</v>
      </c>
      <c r="E33" s="53">
        <f>E7+E26</f>
        <v>7927767.6000000015</v>
      </c>
      <c r="F33" s="53">
        <f>F7+F26</f>
        <v>7059865.3300000001</v>
      </c>
      <c r="G33" s="54">
        <f t="shared" si="1"/>
        <v>89.052374971234002</v>
      </c>
    </row>
    <row r="34" spans="1:7" ht="14.25" customHeight="1" thickBot="1" x14ac:dyDescent="0.3">
      <c r="A34" s="120" t="s">
        <v>99</v>
      </c>
      <c r="B34" s="121"/>
      <c r="C34" s="121"/>
      <c r="D34" s="48">
        <f>SUM(D35:D36)</f>
        <v>0</v>
      </c>
      <c r="E34" s="48">
        <f>SUM(E35:E36)</f>
        <v>1839571</v>
      </c>
      <c r="F34" s="48">
        <f>SUM(F35:F36)</f>
        <v>0</v>
      </c>
      <c r="G34" s="49">
        <f t="shared" si="1"/>
        <v>0</v>
      </c>
    </row>
    <row r="35" spans="1:7" ht="15" x14ac:dyDescent="0.25">
      <c r="A35" s="55" t="s">
        <v>100</v>
      </c>
      <c r="B35" s="122" t="s">
        <v>140</v>
      </c>
      <c r="C35" s="122"/>
      <c r="D35" s="56">
        <v>0</v>
      </c>
      <c r="E35" s="40">
        <v>100564.53</v>
      </c>
      <c r="F35" s="56">
        <v>0</v>
      </c>
      <c r="G35" s="57">
        <v>0</v>
      </c>
    </row>
    <row r="36" spans="1:7" ht="15.75" thickBot="1" x14ac:dyDescent="0.3">
      <c r="A36" s="58"/>
      <c r="B36" s="123" t="s">
        <v>141</v>
      </c>
      <c r="C36" s="123"/>
      <c r="D36" s="59">
        <v>0</v>
      </c>
      <c r="E36" s="59">
        <f>1739006.47</f>
        <v>1739006.47</v>
      </c>
      <c r="F36" s="59">
        <v>0</v>
      </c>
      <c r="G36" s="60">
        <v>0</v>
      </c>
    </row>
    <row r="37" spans="1:7" ht="14.25" customHeight="1" thickBot="1" x14ac:dyDescent="0.25">
      <c r="A37" s="114" t="s">
        <v>101</v>
      </c>
      <c r="B37" s="115"/>
      <c r="C37" s="115"/>
      <c r="D37" s="53">
        <f>D7+D26+D34</f>
        <v>2828080.7</v>
      </c>
      <c r="E37" s="53">
        <f>E7+E26+E34</f>
        <v>9767338.6000000015</v>
      </c>
      <c r="F37" s="53">
        <f>F7+F26+F34</f>
        <v>7059865.3300000001</v>
      </c>
      <c r="G37" s="54">
        <f>F37/E37*100</f>
        <v>72.280337757513593</v>
      </c>
    </row>
    <row r="39" spans="1:7" x14ac:dyDescent="0.2">
      <c r="E39" s="29"/>
    </row>
    <row r="40" spans="1:7" x14ac:dyDescent="0.2">
      <c r="E40" s="29"/>
    </row>
    <row r="41" spans="1:7" x14ac:dyDescent="0.2">
      <c r="E41" s="61"/>
    </row>
    <row r="42" spans="1:7" x14ac:dyDescent="0.2">
      <c r="D42" s="62"/>
      <c r="E42" s="62"/>
    </row>
    <row r="44" spans="1:7" x14ac:dyDescent="0.2">
      <c r="F44" s="29"/>
    </row>
  </sheetData>
  <mergeCells count="38">
    <mergeCell ref="F1:G1"/>
    <mergeCell ref="A2:G3"/>
    <mergeCell ref="A5:C6"/>
    <mergeCell ref="D5:D6"/>
    <mergeCell ref="E5:E6"/>
    <mergeCell ref="F5:F6"/>
    <mergeCell ref="G5:G6"/>
    <mergeCell ref="B18:C18"/>
    <mergeCell ref="A7:C7"/>
    <mergeCell ref="A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A24:C24"/>
    <mergeCell ref="B25:C25"/>
    <mergeCell ref="A26:C26"/>
    <mergeCell ref="A27:C27"/>
    <mergeCell ref="B28:C28"/>
    <mergeCell ref="B29:C29"/>
    <mergeCell ref="A37:C37"/>
    <mergeCell ref="A31:C31"/>
    <mergeCell ref="B32:C32"/>
    <mergeCell ref="A33:C33"/>
    <mergeCell ref="A34:C34"/>
    <mergeCell ref="B35:C35"/>
    <mergeCell ref="B36:C36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zoomScaleNormal="100" workbookViewId="0">
      <selection activeCell="A2" sqref="A2:G3"/>
    </sheetView>
  </sheetViews>
  <sheetFormatPr defaultRowHeight="12.75" x14ac:dyDescent="0.2"/>
  <cols>
    <col min="1" max="1" width="5.140625" style="28" customWidth="1"/>
    <col min="2" max="2" width="18.28515625" style="28" customWidth="1"/>
    <col min="3" max="4" width="12.7109375" style="28" customWidth="1"/>
    <col min="5" max="5" width="17.85546875" style="28" customWidth="1"/>
    <col min="6" max="6" width="10.42578125" style="28" bestFit="1" customWidth="1"/>
    <col min="7" max="7" width="9.140625" style="28"/>
    <col min="8" max="8" width="14" style="37" customWidth="1"/>
    <col min="9" max="9" width="20" style="37" customWidth="1"/>
    <col min="10" max="10" width="16.5703125" style="37" customWidth="1"/>
    <col min="11" max="16384" width="9.140625" style="28"/>
  </cols>
  <sheetData>
    <row r="1" spans="1:10" ht="15" x14ac:dyDescent="0.25">
      <c r="F1" s="140" t="s">
        <v>102</v>
      </c>
      <c r="G1" s="140"/>
    </row>
    <row r="2" spans="1:10" ht="15.75" customHeight="1" x14ac:dyDescent="0.2">
      <c r="A2" s="141" t="s">
        <v>538</v>
      </c>
      <c r="B2" s="141"/>
      <c r="C2" s="141"/>
      <c r="D2" s="141"/>
      <c r="E2" s="141"/>
      <c r="F2" s="141"/>
      <c r="G2" s="141"/>
    </row>
    <row r="3" spans="1:10" ht="15.75" customHeight="1" x14ac:dyDescent="0.2">
      <c r="A3" s="141"/>
      <c r="B3" s="141"/>
      <c r="C3" s="141"/>
      <c r="D3" s="141"/>
      <c r="E3" s="141"/>
      <c r="F3" s="141"/>
      <c r="G3" s="141"/>
    </row>
    <row r="4" spans="1:10" ht="13.5" thickBot="1" x14ac:dyDescent="0.25">
      <c r="F4" s="32" t="s">
        <v>65</v>
      </c>
    </row>
    <row r="5" spans="1:10" ht="15" thickBot="1" x14ac:dyDescent="0.25">
      <c r="B5" s="153" t="s">
        <v>103</v>
      </c>
      <c r="C5" s="154"/>
      <c r="D5" s="154"/>
      <c r="E5" s="154"/>
      <c r="F5" s="155"/>
    </row>
    <row r="6" spans="1:10" ht="15" x14ac:dyDescent="0.25">
      <c r="B6" s="63" t="s">
        <v>104</v>
      </c>
      <c r="C6" s="64" t="s">
        <v>138</v>
      </c>
      <c r="D6" s="64" t="s">
        <v>139</v>
      </c>
      <c r="E6" s="64" t="s">
        <v>539</v>
      </c>
      <c r="F6" s="65" t="s">
        <v>105</v>
      </c>
    </row>
    <row r="7" spans="1:10" ht="15" x14ac:dyDescent="0.25">
      <c r="B7" s="66" t="s">
        <v>18</v>
      </c>
      <c r="C7" s="67">
        <v>5500</v>
      </c>
      <c r="D7" s="67">
        <v>5500</v>
      </c>
      <c r="E7" s="67">
        <v>2302.11</v>
      </c>
      <c r="F7" s="68">
        <f>E7/D7*100</f>
        <v>41.856545454545454</v>
      </c>
      <c r="H7" s="69"/>
      <c r="I7" s="70"/>
    </row>
    <row r="8" spans="1:10" ht="15.75" thickBot="1" x14ac:dyDescent="0.3">
      <c r="B8" s="71" t="s">
        <v>27</v>
      </c>
      <c r="C8" s="72">
        <v>23996.959999999999</v>
      </c>
      <c r="D8" s="72">
        <v>23996.959999999999</v>
      </c>
      <c r="E8" s="72">
        <v>14827.18</v>
      </c>
      <c r="F8" s="68">
        <f>E8/D8*100</f>
        <v>61.787743114127792</v>
      </c>
      <c r="H8" s="69"/>
      <c r="I8" s="70"/>
    </row>
    <row r="9" spans="1:10" ht="15.75" thickBot="1" x14ac:dyDescent="0.3">
      <c r="B9" s="74" t="s">
        <v>106</v>
      </c>
      <c r="C9" s="75">
        <f>SUM(C7:C8)</f>
        <v>29496.959999999999</v>
      </c>
      <c r="D9" s="75">
        <f>SUM(D7:D8)</f>
        <v>29496.959999999999</v>
      </c>
      <c r="E9" s="75">
        <f>SUM(E7:E8)</f>
        <v>17129.29</v>
      </c>
      <c r="F9" s="76">
        <f>E9/D9*100</f>
        <v>58.071374134826101</v>
      </c>
      <c r="H9" s="69"/>
      <c r="I9" s="70"/>
    </row>
    <row r="10" spans="1:10" ht="15.75" thickBot="1" x14ac:dyDescent="0.3">
      <c r="B10" s="153" t="s">
        <v>107</v>
      </c>
      <c r="C10" s="154"/>
      <c r="D10" s="154"/>
      <c r="E10" s="154"/>
      <c r="F10" s="155"/>
      <c r="I10" s="70"/>
    </row>
    <row r="11" spans="1:10" ht="15" x14ac:dyDescent="0.25">
      <c r="B11" s="77" t="s">
        <v>104</v>
      </c>
      <c r="C11" s="64" t="s">
        <v>138</v>
      </c>
      <c r="D11" s="64" t="s">
        <v>139</v>
      </c>
      <c r="E11" s="64" t="s">
        <v>539</v>
      </c>
      <c r="F11" s="78" t="s">
        <v>105</v>
      </c>
      <c r="I11" s="70"/>
    </row>
    <row r="12" spans="1:10" ht="15.75" thickBot="1" x14ac:dyDescent="0.3">
      <c r="B12" s="79" t="s">
        <v>27</v>
      </c>
      <c r="C12" s="80">
        <v>258091.53</v>
      </c>
      <c r="D12" s="81">
        <v>260721.53</v>
      </c>
      <c r="E12" s="81">
        <f>179140.64-17.83</f>
        <v>179122.81000000003</v>
      </c>
      <c r="F12" s="82">
        <f>E12/D12*100</f>
        <v>68.70273045728139</v>
      </c>
      <c r="H12" s="69"/>
      <c r="I12" s="70"/>
      <c r="J12" s="70"/>
    </row>
    <row r="13" spans="1:10" ht="15.75" thickBot="1" x14ac:dyDescent="0.3">
      <c r="B13" s="150" t="s">
        <v>108</v>
      </c>
      <c r="C13" s="151"/>
      <c r="D13" s="151"/>
      <c r="E13" s="151"/>
      <c r="F13" s="152"/>
      <c r="H13" s="69"/>
      <c r="I13" s="70"/>
      <c r="J13" s="70"/>
    </row>
    <row r="14" spans="1:10" ht="15" x14ac:dyDescent="0.25">
      <c r="B14" s="63" t="s">
        <v>104</v>
      </c>
      <c r="C14" s="64" t="s">
        <v>138</v>
      </c>
      <c r="D14" s="64" t="s">
        <v>139</v>
      </c>
      <c r="E14" s="64" t="s">
        <v>539</v>
      </c>
      <c r="F14" s="65" t="s">
        <v>105</v>
      </c>
      <c r="H14" s="69"/>
      <c r="I14" s="70"/>
      <c r="J14" s="70"/>
    </row>
    <row r="15" spans="1:10" ht="15" x14ac:dyDescent="0.25">
      <c r="B15" s="66" t="s">
        <v>109</v>
      </c>
      <c r="C15" s="67">
        <v>22020</v>
      </c>
      <c r="D15" s="67">
        <v>71713.67</v>
      </c>
      <c r="E15" s="67">
        <v>47851.8</v>
      </c>
      <c r="F15" s="68">
        <f t="shared" ref="F15:F21" si="0">E15/D15*100</f>
        <v>66.726190418089047</v>
      </c>
      <c r="H15" s="69"/>
      <c r="I15" s="70"/>
      <c r="J15" s="70"/>
    </row>
    <row r="16" spans="1:10" ht="15" x14ac:dyDescent="0.25">
      <c r="B16" s="66" t="s">
        <v>110</v>
      </c>
      <c r="C16" s="67">
        <v>0</v>
      </c>
      <c r="D16" s="67">
        <v>965</v>
      </c>
      <c r="E16" s="67">
        <v>417.5</v>
      </c>
      <c r="F16" s="68">
        <f t="shared" si="0"/>
        <v>43.26424870466321</v>
      </c>
      <c r="H16" s="69"/>
      <c r="I16" s="70"/>
      <c r="J16" s="70"/>
    </row>
    <row r="17" spans="2:10" ht="15" x14ac:dyDescent="0.25">
      <c r="B17" s="66" t="s">
        <v>111</v>
      </c>
      <c r="C17" s="67">
        <v>0</v>
      </c>
      <c r="D17" s="67">
        <v>65482.3</v>
      </c>
      <c r="E17" s="67">
        <v>16888.16</v>
      </c>
      <c r="F17" s="68">
        <f t="shared" si="0"/>
        <v>25.790419701201699</v>
      </c>
      <c r="H17" s="69"/>
      <c r="I17" s="70"/>
      <c r="J17" s="70"/>
    </row>
    <row r="18" spans="2:10" ht="15" x14ac:dyDescent="0.25">
      <c r="B18" s="66" t="s">
        <v>112</v>
      </c>
      <c r="C18" s="67">
        <v>200</v>
      </c>
      <c r="D18" s="67">
        <v>5433</v>
      </c>
      <c r="E18" s="67">
        <v>1347.5</v>
      </c>
      <c r="F18" s="68">
        <f t="shared" si="0"/>
        <v>24.802135100312903</v>
      </c>
      <c r="H18" s="69"/>
      <c r="I18" s="70"/>
      <c r="J18" s="70"/>
    </row>
    <row r="19" spans="2:10" ht="15" x14ac:dyDescent="0.25">
      <c r="B19" s="66" t="s">
        <v>113</v>
      </c>
      <c r="C19" s="67">
        <v>1000</v>
      </c>
      <c r="D19" s="67">
        <v>1000</v>
      </c>
      <c r="E19" s="67">
        <v>1000</v>
      </c>
      <c r="F19" s="83" t="s">
        <v>75</v>
      </c>
      <c r="H19" s="69"/>
      <c r="I19" s="70"/>
      <c r="J19" s="70"/>
    </row>
    <row r="20" spans="2:10" ht="15.75" thickBot="1" x14ac:dyDescent="0.3">
      <c r="B20" s="71" t="s">
        <v>114</v>
      </c>
      <c r="C20" s="72">
        <v>3097</v>
      </c>
      <c r="D20" s="72">
        <v>4704.3599999999997</v>
      </c>
      <c r="E20" s="72">
        <v>474.36</v>
      </c>
      <c r="F20" s="73">
        <f t="shared" si="0"/>
        <v>10.083411983776752</v>
      </c>
      <c r="H20" s="69"/>
      <c r="I20" s="70"/>
      <c r="J20" s="70"/>
    </row>
    <row r="21" spans="2:10" ht="15.75" thickBot="1" x14ac:dyDescent="0.3">
      <c r="B21" s="84" t="s">
        <v>106</v>
      </c>
      <c r="C21" s="85">
        <f>SUM(C15:C20)</f>
        <v>26317</v>
      </c>
      <c r="D21" s="85">
        <f>SUM(D15:D20)</f>
        <v>149298.32999999999</v>
      </c>
      <c r="E21" s="85">
        <f>SUM(E15:E20)</f>
        <v>67979.320000000007</v>
      </c>
      <c r="F21" s="86">
        <f t="shared" si="0"/>
        <v>45.532538776555647</v>
      </c>
      <c r="H21" s="69"/>
      <c r="I21" s="70"/>
      <c r="J21" s="70"/>
    </row>
    <row r="22" spans="2:10" ht="15.75" thickBot="1" x14ac:dyDescent="0.3">
      <c r="B22" s="150" t="s">
        <v>115</v>
      </c>
      <c r="C22" s="151"/>
      <c r="D22" s="151"/>
      <c r="E22" s="151"/>
      <c r="F22" s="152"/>
      <c r="I22" s="70"/>
    </row>
    <row r="23" spans="2:10" ht="15" x14ac:dyDescent="0.25">
      <c r="B23" s="63" t="s">
        <v>104</v>
      </c>
      <c r="C23" s="64" t="s">
        <v>138</v>
      </c>
      <c r="D23" s="64" t="s">
        <v>139</v>
      </c>
      <c r="E23" s="64" t="s">
        <v>539</v>
      </c>
      <c r="F23" s="65" t="s">
        <v>105</v>
      </c>
      <c r="I23" s="70"/>
    </row>
    <row r="24" spans="2:10" ht="15" x14ac:dyDescent="0.25">
      <c r="B24" s="66" t="s">
        <v>109</v>
      </c>
      <c r="C24" s="67">
        <v>266313</v>
      </c>
      <c r="D24" s="67">
        <v>264427.64</v>
      </c>
      <c r="E24" s="67">
        <v>225370</v>
      </c>
      <c r="F24" s="68">
        <f t="shared" ref="F24:F31" si="1">E24/D24*100</f>
        <v>85.229365583718845</v>
      </c>
      <c r="H24" s="69"/>
      <c r="I24" s="70"/>
    </row>
    <row r="25" spans="2:10" ht="15" x14ac:dyDescent="0.25">
      <c r="B25" s="66" t="s">
        <v>110</v>
      </c>
      <c r="C25" s="67">
        <v>136500</v>
      </c>
      <c r="D25" s="67">
        <v>153835.9</v>
      </c>
      <c r="E25" s="67">
        <v>124540.4</v>
      </c>
      <c r="F25" s="68">
        <f t="shared" si="1"/>
        <v>80.956655761106475</v>
      </c>
      <c r="H25" s="69"/>
      <c r="I25" s="70"/>
    </row>
    <row r="26" spans="2:10" ht="15" x14ac:dyDescent="0.25">
      <c r="B26" s="66" t="s">
        <v>111</v>
      </c>
      <c r="C26" s="67">
        <v>297320</v>
      </c>
      <c r="D26" s="67">
        <v>317320</v>
      </c>
      <c r="E26" s="67">
        <v>243645.38</v>
      </c>
      <c r="F26" s="68">
        <f t="shared" si="1"/>
        <v>76.78223244674146</v>
      </c>
      <c r="H26" s="69"/>
      <c r="I26" s="70"/>
    </row>
    <row r="27" spans="2:10" ht="15" x14ac:dyDescent="0.25">
      <c r="B27" s="66" t="s">
        <v>112</v>
      </c>
      <c r="C27" s="67">
        <v>105543</v>
      </c>
      <c r="D27" s="67">
        <v>112028.15</v>
      </c>
      <c r="E27" s="67">
        <v>90364</v>
      </c>
      <c r="F27" s="68">
        <f t="shared" si="1"/>
        <v>80.661869360513421</v>
      </c>
      <c r="H27" s="69"/>
      <c r="I27" s="70"/>
    </row>
    <row r="28" spans="2:10" ht="15" x14ac:dyDescent="0.25">
      <c r="B28" s="66" t="s">
        <v>113</v>
      </c>
      <c r="C28" s="67">
        <v>4924</v>
      </c>
      <c r="D28" s="67">
        <v>4924</v>
      </c>
      <c r="E28" s="67">
        <v>4800</v>
      </c>
      <c r="F28" s="68">
        <f t="shared" si="1"/>
        <v>97.481722177091797</v>
      </c>
      <c r="H28" s="69"/>
      <c r="I28" s="70"/>
    </row>
    <row r="29" spans="2:10" ht="15" x14ac:dyDescent="0.25">
      <c r="B29" s="71" t="s">
        <v>114</v>
      </c>
      <c r="C29" s="72">
        <v>154700</v>
      </c>
      <c r="D29" s="72">
        <v>166700</v>
      </c>
      <c r="E29" s="72">
        <v>138518.39999999999</v>
      </c>
      <c r="F29" s="73">
        <f t="shared" ref="F29:F30" si="2">E29/D29*100</f>
        <v>83.094421115776839</v>
      </c>
      <c r="H29" s="69"/>
      <c r="I29" s="70"/>
    </row>
    <row r="30" spans="2:10" ht="15.75" thickBot="1" x14ac:dyDescent="0.3">
      <c r="B30" s="71" t="s">
        <v>123</v>
      </c>
      <c r="C30" s="72">
        <v>11500</v>
      </c>
      <c r="D30" s="72">
        <v>11500</v>
      </c>
      <c r="E30" s="72">
        <v>7192.3</v>
      </c>
      <c r="F30" s="73">
        <f t="shared" si="2"/>
        <v>62.541739130434784</v>
      </c>
      <c r="H30" s="69"/>
      <c r="I30" s="70"/>
    </row>
    <row r="31" spans="2:10" ht="15.75" thickBot="1" x14ac:dyDescent="0.3">
      <c r="B31" s="84" t="s">
        <v>106</v>
      </c>
      <c r="C31" s="85">
        <f>SUM(C24:C30)</f>
        <v>976800</v>
      </c>
      <c r="D31" s="85">
        <f>SUM(D24:D30)</f>
        <v>1030735.6900000001</v>
      </c>
      <c r="E31" s="85">
        <f>SUM(E24:E30)</f>
        <v>834430.4800000001</v>
      </c>
      <c r="F31" s="86">
        <f t="shared" si="1"/>
        <v>80.954844980675901</v>
      </c>
      <c r="H31" s="69"/>
      <c r="I31" s="70"/>
    </row>
    <row r="32" spans="2:10" ht="15.75" thickBot="1" x14ac:dyDescent="0.3">
      <c r="B32" s="150" t="s">
        <v>116</v>
      </c>
      <c r="C32" s="151"/>
      <c r="D32" s="151"/>
      <c r="E32" s="151"/>
      <c r="F32" s="152"/>
      <c r="I32" s="70"/>
    </row>
    <row r="33" spans="2:9" ht="15" x14ac:dyDescent="0.25">
      <c r="B33" s="63" t="s">
        <v>104</v>
      </c>
      <c r="C33" s="64" t="s">
        <v>138</v>
      </c>
      <c r="D33" s="64" t="s">
        <v>139</v>
      </c>
      <c r="E33" s="64" t="s">
        <v>539</v>
      </c>
      <c r="F33" s="65" t="s">
        <v>105</v>
      </c>
      <c r="I33" s="70"/>
    </row>
    <row r="34" spans="2:9" ht="15" x14ac:dyDescent="0.25">
      <c r="B34" s="66" t="s">
        <v>18</v>
      </c>
      <c r="C34" s="67">
        <v>13288.7</v>
      </c>
      <c r="D34" s="67">
        <v>13664.2</v>
      </c>
      <c r="E34" s="67">
        <v>7818.74</v>
      </c>
      <c r="F34" s="68">
        <f t="shared" ref="F34:F49" si="3">E34/D34*100</f>
        <v>57.220620307079805</v>
      </c>
      <c r="H34" s="69"/>
      <c r="I34" s="70"/>
    </row>
    <row r="35" spans="2:9" ht="15" x14ac:dyDescent="0.25">
      <c r="B35" s="66" t="s">
        <v>117</v>
      </c>
      <c r="C35" s="67">
        <v>4005</v>
      </c>
      <c r="D35" s="67">
        <v>4608.22</v>
      </c>
      <c r="E35" s="67">
        <v>1261.3399999999999</v>
      </c>
      <c r="F35" s="68">
        <f t="shared" si="3"/>
        <v>27.371523060964968</v>
      </c>
      <c r="H35" s="69"/>
      <c r="I35" s="70"/>
    </row>
    <row r="36" spans="2:9" ht="15" x14ac:dyDescent="0.25">
      <c r="B36" s="66" t="s">
        <v>118</v>
      </c>
      <c r="C36" s="67">
        <v>11540</v>
      </c>
      <c r="D36" s="67">
        <v>21754.19</v>
      </c>
      <c r="E36" s="67">
        <v>12666.6</v>
      </c>
      <c r="F36" s="68">
        <f t="shared" si="3"/>
        <v>58.226024503785254</v>
      </c>
      <c r="H36" s="69"/>
      <c r="I36" s="70"/>
    </row>
    <row r="37" spans="2:9" ht="15" x14ac:dyDescent="0.25">
      <c r="B37" s="66" t="s">
        <v>109</v>
      </c>
      <c r="C37" s="67">
        <v>5750</v>
      </c>
      <c r="D37" s="67">
        <v>7110.13</v>
      </c>
      <c r="E37" s="67">
        <v>4505.3100000000004</v>
      </c>
      <c r="F37" s="68">
        <f t="shared" si="3"/>
        <v>63.364664218516396</v>
      </c>
      <c r="H37" s="69"/>
      <c r="I37" s="70"/>
    </row>
    <row r="38" spans="2:9" ht="15" x14ac:dyDescent="0.25">
      <c r="B38" s="66" t="s">
        <v>110</v>
      </c>
      <c r="C38" s="67">
        <v>2165</v>
      </c>
      <c r="D38" s="67">
        <v>30109.68</v>
      </c>
      <c r="E38" s="67">
        <v>2295.5500000000002</v>
      </c>
      <c r="F38" s="68">
        <f t="shared" si="3"/>
        <v>7.623960135079483</v>
      </c>
      <c r="H38" s="69"/>
      <c r="I38" s="70"/>
    </row>
    <row r="39" spans="2:9" ht="15" x14ac:dyDescent="0.25">
      <c r="B39" s="66" t="s">
        <v>111</v>
      </c>
      <c r="C39" s="67">
        <v>551619.18000000005</v>
      </c>
      <c r="D39" s="87">
        <v>700217.7</v>
      </c>
      <c r="E39" s="67">
        <v>583289.48</v>
      </c>
      <c r="F39" s="68">
        <f t="shared" si="3"/>
        <v>83.301161910074541</v>
      </c>
      <c r="H39" s="69"/>
      <c r="I39" s="70"/>
    </row>
    <row r="40" spans="2:9" ht="15" x14ac:dyDescent="0.25">
      <c r="B40" s="66" t="s">
        <v>112</v>
      </c>
      <c r="C40" s="67">
        <v>4187.1899999999996</v>
      </c>
      <c r="D40" s="87">
        <v>6285.19</v>
      </c>
      <c r="E40" s="67">
        <v>3141.27</v>
      </c>
      <c r="F40" s="68">
        <f t="shared" si="3"/>
        <v>49.978918696173068</v>
      </c>
      <c r="H40" s="69"/>
      <c r="I40" s="70"/>
    </row>
    <row r="41" spans="2:9" ht="15" x14ac:dyDescent="0.25">
      <c r="B41" s="66" t="s">
        <v>113</v>
      </c>
      <c r="C41" s="67">
        <v>7151</v>
      </c>
      <c r="D41" s="87">
        <v>9588</v>
      </c>
      <c r="E41" s="67">
        <v>3134.92</v>
      </c>
      <c r="F41" s="68">
        <f t="shared" si="3"/>
        <v>32.696287025448477</v>
      </c>
      <c r="H41" s="69"/>
      <c r="I41" s="70"/>
    </row>
    <row r="42" spans="2:9" ht="15" x14ac:dyDescent="0.25">
      <c r="B42" s="66" t="s">
        <v>114</v>
      </c>
      <c r="C42" s="67">
        <v>8298.15</v>
      </c>
      <c r="D42" s="87">
        <v>10520.28</v>
      </c>
      <c r="E42" s="67">
        <v>6109.95</v>
      </c>
      <c r="F42" s="68">
        <f t="shared" si="3"/>
        <v>58.077826825901965</v>
      </c>
      <c r="H42" s="69"/>
      <c r="I42" s="70"/>
    </row>
    <row r="43" spans="2:9" ht="15" x14ac:dyDescent="0.25">
      <c r="B43" s="66" t="s">
        <v>119</v>
      </c>
      <c r="C43" s="67">
        <v>3000</v>
      </c>
      <c r="D43" s="67">
        <v>4500</v>
      </c>
      <c r="E43" s="67">
        <v>3393.06</v>
      </c>
      <c r="F43" s="68">
        <f t="shared" si="3"/>
        <v>75.401333333333326</v>
      </c>
      <c r="H43" s="69"/>
      <c r="I43" s="70"/>
    </row>
    <row r="44" spans="2:9" ht="15" x14ac:dyDescent="0.25">
      <c r="B44" s="66" t="s">
        <v>120</v>
      </c>
      <c r="C44" s="67">
        <v>601</v>
      </c>
      <c r="D44" s="67">
        <v>601</v>
      </c>
      <c r="E44" s="67">
        <v>4.88</v>
      </c>
      <c r="F44" s="68">
        <f t="shared" si="3"/>
        <v>0.81198003327787016</v>
      </c>
      <c r="H44" s="69"/>
      <c r="I44" s="70"/>
    </row>
    <row r="45" spans="2:9" ht="15" x14ac:dyDescent="0.25">
      <c r="B45" s="66" t="s">
        <v>121</v>
      </c>
      <c r="C45" s="67">
        <v>34377.089999999997</v>
      </c>
      <c r="D45" s="67">
        <v>35506.89</v>
      </c>
      <c r="E45" s="67">
        <v>24679.78</v>
      </c>
      <c r="F45" s="88">
        <f t="shared" si="3"/>
        <v>69.507016807160525</v>
      </c>
      <c r="H45" s="69"/>
      <c r="I45" s="70"/>
    </row>
    <row r="46" spans="2:9" ht="15" x14ac:dyDescent="0.25">
      <c r="B46" s="71" t="s">
        <v>122</v>
      </c>
      <c r="C46" s="72">
        <v>4000</v>
      </c>
      <c r="D46" s="72">
        <v>6300</v>
      </c>
      <c r="E46" s="72">
        <v>673.03</v>
      </c>
      <c r="F46" s="73">
        <f t="shared" si="3"/>
        <v>10.683015873015872</v>
      </c>
      <c r="H46" s="69"/>
      <c r="I46" s="70"/>
    </row>
    <row r="47" spans="2:9" ht="15" x14ac:dyDescent="0.25">
      <c r="B47" s="71" t="s">
        <v>27</v>
      </c>
      <c r="C47" s="72">
        <v>12400</v>
      </c>
      <c r="D47" s="72">
        <v>12400</v>
      </c>
      <c r="E47" s="72">
        <v>4492.29</v>
      </c>
      <c r="F47" s="73">
        <f t="shared" ref="F47" si="4">E47/D47*100</f>
        <v>36.228145161290321</v>
      </c>
      <c r="H47" s="69"/>
      <c r="I47" s="70"/>
    </row>
    <row r="48" spans="2:9" ht="15.75" thickBot="1" x14ac:dyDescent="0.3">
      <c r="B48" s="71" t="s">
        <v>123</v>
      </c>
      <c r="C48" s="72">
        <v>1200</v>
      </c>
      <c r="D48" s="72">
        <v>1200</v>
      </c>
      <c r="E48" s="72">
        <v>678.82</v>
      </c>
      <c r="F48" s="73">
        <f>E48/D48*100</f>
        <v>56.568333333333342</v>
      </c>
      <c r="H48" s="69"/>
      <c r="I48" s="70"/>
    </row>
    <row r="49" spans="1:13" ht="15.75" thickBot="1" x14ac:dyDescent="0.3">
      <c r="B49" s="84" t="s">
        <v>106</v>
      </c>
      <c r="C49" s="85">
        <f>SUM(C34:C48)</f>
        <v>663582.30999999994</v>
      </c>
      <c r="D49" s="85">
        <f>SUM(D34:D48)</f>
        <v>864365.48</v>
      </c>
      <c r="E49" s="85">
        <f>SUM(E34:E48)</f>
        <v>658145.02000000014</v>
      </c>
      <c r="F49" s="86">
        <f t="shared" si="3"/>
        <v>76.141983365647619</v>
      </c>
      <c r="H49" s="69"/>
      <c r="I49" s="70"/>
    </row>
    <row r="50" spans="1:13" s="94" customFormat="1" ht="15" x14ac:dyDescent="0.25">
      <c r="B50" s="89"/>
      <c r="C50" s="90"/>
      <c r="D50" s="90"/>
      <c r="E50" s="90"/>
      <c r="F50" s="140" t="s">
        <v>124</v>
      </c>
      <c r="G50" s="140"/>
      <c r="H50" s="91"/>
      <c r="I50" s="92"/>
      <c r="J50" s="93"/>
    </row>
    <row r="51" spans="1:13" s="37" customFormat="1" ht="13.5" thickBot="1" x14ac:dyDescent="0.25">
      <c r="A51" s="28"/>
      <c r="B51" s="28"/>
      <c r="C51" s="28"/>
      <c r="D51" s="28"/>
      <c r="E51" s="28"/>
      <c r="F51" s="32" t="s">
        <v>65</v>
      </c>
      <c r="G51" s="28"/>
      <c r="K51" s="28"/>
      <c r="L51" s="28"/>
      <c r="M51" s="28"/>
    </row>
    <row r="52" spans="1:13" s="37" customFormat="1" ht="15.75" thickBot="1" x14ac:dyDescent="0.3">
      <c r="A52" s="28"/>
      <c r="B52" s="150" t="s">
        <v>125</v>
      </c>
      <c r="C52" s="151"/>
      <c r="D52" s="151"/>
      <c r="E52" s="151"/>
      <c r="F52" s="152"/>
      <c r="G52" s="28"/>
      <c r="I52" s="70"/>
      <c r="K52" s="28"/>
      <c r="L52" s="28"/>
      <c r="M52" s="28"/>
    </row>
    <row r="53" spans="1:13" s="37" customFormat="1" ht="15" x14ac:dyDescent="0.25">
      <c r="A53" s="28"/>
      <c r="B53" s="63" t="s">
        <v>104</v>
      </c>
      <c r="C53" s="64" t="s">
        <v>138</v>
      </c>
      <c r="D53" s="64" t="s">
        <v>139</v>
      </c>
      <c r="E53" s="64" t="s">
        <v>539</v>
      </c>
      <c r="F53" s="65" t="s">
        <v>105</v>
      </c>
      <c r="G53" s="28"/>
      <c r="I53" s="70"/>
      <c r="K53" s="28"/>
      <c r="L53" s="28"/>
      <c r="M53" s="28"/>
    </row>
    <row r="54" spans="1:13" s="37" customFormat="1" ht="15.75" thickBot="1" x14ac:dyDescent="0.3">
      <c r="A54" s="28"/>
      <c r="B54" s="95" t="s">
        <v>109</v>
      </c>
      <c r="C54" s="96">
        <v>0</v>
      </c>
      <c r="D54" s="97">
        <v>4181046.75</v>
      </c>
      <c r="E54" s="96">
        <v>3470816.49</v>
      </c>
      <c r="F54" s="98">
        <f>E54/D54*100</f>
        <v>83.01309929146332</v>
      </c>
      <c r="G54" s="28"/>
      <c r="H54" s="69"/>
      <c r="I54" s="70"/>
      <c r="K54" s="28"/>
      <c r="L54" s="28"/>
      <c r="M54" s="28"/>
    </row>
    <row r="55" spans="1:13" s="37" customFormat="1" ht="15.75" thickBot="1" x14ac:dyDescent="0.3">
      <c r="A55" s="28"/>
      <c r="B55" s="150" t="s">
        <v>126</v>
      </c>
      <c r="C55" s="151"/>
      <c r="D55" s="151"/>
      <c r="E55" s="151"/>
      <c r="F55" s="152"/>
      <c r="G55" s="28"/>
      <c r="I55" s="70"/>
      <c r="K55" s="28"/>
      <c r="L55" s="28"/>
      <c r="M55" s="28"/>
    </row>
    <row r="56" spans="1:13" s="37" customFormat="1" ht="15" x14ac:dyDescent="0.25">
      <c r="A56" s="28"/>
      <c r="B56" s="63" t="s">
        <v>104</v>
      </c>
      <c r="C56" s="64" t="s">
        <v>138</v>
      </c>
      <c r="D56" s="64" t="s">
        <v>139</v>
      </c>
      <c r="E56" s="64" t="s">
        <v>539</v>
      </c>
      <c r="F56" s="78" t="s">
        <v>105</v>
      </c>
      <c r="G56" s="28"/>
      <c r="I56" s="70"/>
      <c r="K56" s="28"/>
      <c r="L56" s="28"/>
      <c r="M56" s="28"/>
    </row>
    <row r="57" spans="1:13" s="37" customFormat="1" ht="15" x14ac:dyDescent="0.25">
      <c r="A57" s="28"/>
      <c r="B57" s="99" t="s">
        <v>18</v>
      </c>
      <c r="C57" s="67">
        <v>10512</v>
      </c>
      <c r="D57" s="67">
        <v>12403.5</v>
      </c>
      <c r="E57" s="67">
        <v>12069.5</v>
      </c>
      <c r="F57" s="68">
        <f t="shared" ref="F57:F66" si="5">E57/D57*100</f>
        <v>97.307211674124233</v>
      </c>
      <c r="G57" s="28"/>
      <c r="H57" s="69"/>
      <c r="I57" s="70"/>
      <c r="K57" s="28"/>
      <c r="L57" s="28"/>
      <c r="M57" s="28"/>
    </row>
    <row r="58" spans="1:13" s="37" customFormat="1" ht="15" x14ac:dyDescent="0.25">
      <c r="A58" s="28"/>
      <c r="B58" s="99" t="s">
        <v>117</v>
      </c>
      <c r="C58" s="67">
        <v>2100</v>
      </c>
      <c r="D58" s="67">
        <v>3318.45</v>
      </c>
      <c r="E58" s="67">
        <v>2729</v>
      </c>
      <c r="F58" s="68">
        <f t="shared" si="5"/>
        <v>82.237189049104259</v>
      </c>
      <c r="G58" s="28"/>
      <c r="H58" s="69"/>
      <c r="I58" s="70"/>
      <c r="K58" s="28"/>
      <c r="L58" s="28"/>
      <c r="M58" s="28"/>
    </row>
    <row r="59" spans="1:13" s="37" customFormat="1" ht="15" x14ac:dyDescent="0.25">
      <c r="A59" s="28"/>
      <c r="B59" s="66" t="s">
        <v>109</v>
      </c>
      <c r="C59" s="67">
        <v>21994.15</v>
      </c>
      <c r="D59" s="67">
        <v>50091.28</v>
      </c>
      <c r="E59" s="67">
        <v>41155.339999999997</v>
      </c>
      <c r="F59" s="68">
        <f t="shared" si="5"/>
        <v>82.160687448993102</v>
      </c>
      <c r="G59" s="28"/>
      <c r="H59" s="69"/>
      <c r="I59" s="70"/>
      <c r="K59" s="28"/>
      <c r="L59" s="28"/>
      <c r="M59" s="28"/>
    </row>
    <row r="60" spans="1:13" s="37" customFormat="1" ht="15" x14ac:dyDescent="0.25">
      <c r="A60" s="28"/>
      <c r="B60" s="66" t="s">
        <v>110</v>
      </c>
      <c r="C60" s="67">
        <v>9220</v>
      </c>
      <c r="D60" s="67">
        <v>436176.73</v>
      </c>
      <c r="E60" s="67">
        <v>428933.74</v>
      </c>
      <c r="F60" s="68">
        <f t="shared" si="5"/>
        <v>98.339436860833914</v>
      </c>
      <c r="G60" s="28"/>
      <c r="H60" s="69"/>
      <c r="I60" s="70"/>
      <c r="K60" s="28"/>
      <c r="L60" s="28"/>
      <c r="M60" s="28"/>
    </row>
    <row r="61" spans="1:13" s="37" customFormat="1" ht="15" x14ac:dyDescent="0.25">
      <c r="A61" s="28"/>
      <c r="B61" s="66" t="s">
        <v>111</v>
      </c>
      <c r="C61" s="67">
        <v>11020</v>
      </c>
      <c r="D61" s="87">
        <v>20335.98</v>
      </c>
      <c r="E61" s="67">
        <v>8193.6</v>
      </c>
      <c r="F61" s="68">
        <f t="shared" si="5"/>
        <v>40.291148988148102</v>
      </c>
      <c r="G61" s="28"/>
      <c r="H61" s="69"/>
      <c r="I61" s="70"/>
      <c r="K61" s="28"/>
      <c r="L61" s="28"/>
      <c r="M61" s="28"/>
    </row>
    <row r="62" spans="1:13" s="37" customFormat="1" ht="15" x14ac:dyDescent="0.25">
      <c r="A62" s="28"/>
      <c r="B62" s="66" t="s">
        <v>112</v>
      </c>
      <c r="C62" s="67">
        <v>9926</v>
      </c>
      <c r="D62" s="67">
        <v>19582</v>
      </c>
      <c r="E62" s="67">
        <v>15610</v>
      </c>
      <c r="F62" s="68">
        <f t="shared" si="5"/>
        <v>79.716065774691046</v>
      </c>
      <c r="G62" s="28"/>
      <c r="H62" s="69"/>
      <c r="I62" s="70"/>
      <c r="K62" s="28"/>
      <c r="L62" s="28"/>
      <c r="M62" s="28"/>
    </row>
    <row r="63" spans="1:13" s="37" customFormat="1" ht="15" x14ac:dyDescent="0.25">
      <c r="A63" s="28"/>
      <c r="B63" s="66" t="s">
        <v>113</v>
      </c>
      <c r="C63" s="67">
        <v>3174</v>
      </c>
      <c r="D63" s="67">
        <v>7364.75</v>
      </c>
      <c r="E63" s="67">
        <v>4630.16</v>
      </c>
      <c r="F63" s="68">
        <f t="shared" si="5"/>
        <v>62.869208051868696</v>
      </c>
      <c r="G63" s="28"/>
      <c r="H63" s="69"/>
      <c r="I63" s="70"/>
      <c r="K63" s="28"/>
      <c r="L63" s="28"/>
      <c r="M63" s="28"/>
    </row>
    <row r="64" spans="1:13" s="37" customFormat="1" ht="15" x14ac:dyDescent="0.25">
      <c r="A64" s="28"/>
      <c r="B64" s="66" t="s">
        <v>114</v>
      </c>
      <c r="C64" s="67">
        <v>24200</v>
      </c>
      <c r="D64" s="67">
        <v>49709.1</v>
      </c>
      <c r="E64" s="87">
        <v>38720.14</v>
      </c>
      <c r="F64" s="68">
        <f t="shared" si="5"/>
        <v>77.89346417456764</v>
      </c>
      <c r="G64" s="28"/>
      <c r="H64" s="69"/>
      <c r="I64" s="70"/>
      <c r="K64" s="28"/>
      <c r="L64" s="28"/>
      <c r="M64" s="28"/>
    </row>
    <row r="65" spans="1:13" s="37" customFormat="1" ht="15.75" thickBot="1" x14ac:dyDescent="0.3">
      <c r="A65" s="28"/>
      <c r="B65" s="66" t="s">
        <v>121</v>
      </c>
      <c r="C65" s="67">
        <v>50</v>
      </c>
      <c r="D65" s="67">
        <v>50</v>
      </c>
      <c r="E65" s="67">
        <v>0</v>
      </c>
      <c r="F65" s="88">
        <f t="shared" si="5"/>
        <v>0</v>
      </c>
      <c r="G65" s="28"/>
      <c r="H65" s="69"/>
      <c r="I65" s="70"/>
      <c r="K65" s="28"/>
      <c r="L65" s="28"/>
      <c r="M65" s="28"/>
    </row>
    <row r="66" spans="1:13" s="37" customFormat="1" ht="15.75" thickBot="1" x14ac:dyDescent="0.3">
      <c r="A66" s="28"/>
      <c r="B66" s="84" t="s">
        <v>106</v>
      </c>
      <c r="C66" s="85">
        <f>SUM(C57:C65)</f>
        <v>92196.15</v>
      </c>
      <c r="D66" s="85">
        <f>SUM(D57:D65)</f>
        <v>599031.78999999992</v>
      </c>
      <c r="E66" s="85">
        <f>SUM(E57:E65)</f>
        <v>552041.47999999986</v>
      </c>
      <c r="F66" s="86">
        <f t="shared" si="5"/>
        <v>92.155623326768676</v>
      </c>
      <c r="G66" s="28"/>
      <c r="H66" s="69"/>
      <c r="I66" s="70"/>
      <c r="K66" s="28"/>
      <c r="L66" s="28"/>
      <c r="M66" s="28"/>
    </row>
    <row r="67" spans="1:13" s="37" customFormat="1" ht="15.75" thickBot="1" x14ac:dyDescent="0.3">
      <c r="A67" s="28"/>
      <c r="B67" s="150" t="s">
        <v>127</v>
      </c>
      <c r="C67" s="151"/>
      <c r="D67" s="151"/>
      <c r="E67" s="151"/>
      <c r="F67" s="152"/>
      <c r="G67" s="28"/>
      <c r="H67" s="69"/>
      <c r="I67" s="70"/>
      <c r="K67" s="28"/>
      <c r="L67" s="28"/>
      <c r="M67" s="28"/>
    </row>
    <row r="68" spans="1:13" ht="15" x14ac:dyDescent="0.25">
      <c r="B68" s="63" t="s">
        <v>104</v>
      </c>
      <c r="C68" s="64" t="s">
        <v>138</v>
      </c>
      <c r="D68" s="64" t="s">
        <v>139</v>
      </c>
      <c r="E68" s="64" t="s">
        <v>539</v>
      </c>
      <c r="F68" s="100" t="s">
        <v>105</v>
      </c>
      <c r="H68" s="69"/>
      <c r="I68" s="70"/>
    </row>
    <row r="69" spans="1:13" ht="15.75" thickBot="1" x14ac:dyDescent="0.3">
      <c r="B69" s="95" t="s">
        <v>118</v>
      </c>
      <c r="C69" s="96">
        <v>26600</v>
      </c>
      <c r="D69" s="97">
        <v>11969.95</v>
      </c>
      <c r="E69" s="96">
        <v>0</v>
      </c>
      <c r="F69" s="98">
        <v>0</v>
      </c>
      <c r="H69" s="69"/>
      <c r="I69" s="70"/>
    </row>
    <row r="70" spans="1:13" ht="15.75" thickBot="1" x14ac:dyDescent="0.3">
      <c r="B70" s="150" t="s">
        <v>128</v>
      </c>
      <c r="C70" s="151"/>
      <c r="D70" s="151"/>
      <c r="E70" s="151"/>
      <c r="F70" s="152"/>
      <c r="I70" s="70"/>
    </row>
    <row r="71" spans="1:13" ht="15" x14ac:dyDescent="0.25">
      <c r="B71" s="63" t="s">
        <v>104</v>
      </c>
      <c r="C71" s="64" t="s">
        <v>138</v>
      </c>
      <c r="D71" s="64" t="s">
        <v>139</v>
      </c>
      <c r="E71" s="64" t="s">
        <v>539</v>
      </c>
      <c r="F71" s="78" t="s">
        <v>105</v>
      </c>
      <c r="I71" s="70"/>
    </row>
    <row r="72" spans="1:13" ht="15" x14ac:dyDescent="0.25">
      <c r="B72" s="99" t="s">
        <v>18</v>
      </c>
      <c r="C72" s="67">
        <v>10000</v>
      </c>
      <c r="D72" s="67">
        <v>10000</v>
      </c>
      <c r="E72" s="67">
        <v>0</v>
      </c>
      <c r="F72" s="68">
        <f>E72/D72*100</f>
        <v>0</v>
      </c>
      <c r="H72" s="69"/>
      <c r="I72" s="70"/>
    </row>
    <row r="73" spans="1:13" ht="15" x14ac:dyDescent="0.25">
      <c r="B73" s="66" t="s">
        <v>109</v>
      </c>
      <c r="C73" s="67">
        <v>34982</v>
      </c>
      <c r="D73" s="67">
        <v>23812</v>
      </c>
      <c r="E73" s="67">
        <v>0</v>
      </c>
      <c r="F73" s="68">
        <f>E73/D73*100</f>
        <v>0</v>
      </c>
      <c r="H73" s="69"/>
      <c r="I73" s="70"/>
    </row>
    <row r="74" spans="1:13" ht="15" x14ac:dyDescent="0.25">
      <c r="B74" s="66" t="s">
        <v>111</v>
      </c>
      <c r="C74" s="67">
        <v>104000</v>
      </c>
      <c r="D74" s="87">
        <v>552518.30000000005</v>
      </c>
      <c r="E74" s="67">
        <v>182097.3</v>
      </c>
      <c r="F74" s="68">
        <f>E74/D74*100</f>
        <v>32.957695699852835</v>
      </c>
      <c r="H74" s="69"/>
      <c r="I74" s="70"/>
    </row>
    <row r="75" spans="1:13" ht="15" x14ac:dyDescent="0.25">
      <c r="B75" s="66" t="s">
        <v>113</v>
      </c>
      <c r="C75" s="67">
        <v>400</v>
      </c>
      <c r="D75" s="67">
        <v>900</v>
      </c>
      <c r="E75" s="67">
        <v>844.85</v>
      </c>
      <c r="F75" s="68">
        <f t="shared" ref="F75:F82" si="6">E75/D75*100</f>
        <v>93.87222222222222</v>
      </c>
      <c r="H75" s="69"/>
      <c r="I75" s="70"/>
    </row>
    <row r="76" spans="1:13" ht="15" x14ac:dyDescent="0.25">
      <c r="B76" s="66" t="s">
        <v>114</v>
      </c>
      <c r="C76" s="67">
        <v>80000</v>
      </c>
      <c r="D76" s="67">
        <v>125354.1</v>
      </c>
      <c r="E76" s="67">
        <v>123754.05</v>
      </c>
      <c r="F76" s="68">
        <f t="shared" si="6"/>
        <v>98.723575854319876</v>
      </c>
      <c r="H76" s="69"/>
      <c r="I76" s="70"/>
    </row>
    <row r="77" spans="1:13" ht="15" x14ac:dyDescent="0.25">
      <c r="B77" s="66" t="s">
        <v>120</v>
      </c>
      <c r="C77" s="67">
        <v>1150</v>
      </c>
      <c r="D77" s="67">
        <v>1150</v>
      </c>
      <c r="E77" s="67">
        <v>0</v>
      </c>
      <c r="F77" s="68">
        <f t="shared" si="6"/>
        <v>0</v>
      </c>
      <c r="H77" s="69"/>
      <c r="I77" s="70"/>
    </row>
    <row r="78" spans="1:13" ht="15" x14ac:dyDescent="0.25">
      <c r="B78" s="66" t="s">
        <v>121</v>
      </c>
      <c r="C78" s="67">
        <v>4000</v>
      </c>
      <c r="D78" s="67">
        <v>6416.08</v>
      </c>
      <c r="E78" s="67">
        <v>3961.92</v>
      </c>
      <c r="F78" s="68">
        <f t="shared" si="6"/>
        <v>61.749853493098591</v>
      </c>
      <c r="H78" s="69"/>
      <c r="I78" s="70"/>
      <c r="M78" s="30"/>
    </row>
    <row r="79" spans="1:13" ht="15" x14ac:dyDescent="0.25">
      <c r="B79" s="66" t="s">
        <v>122</v>
      </c>
      <c r="C79" s="67">
        <v>70000</v>
      </c>
      <c r="D79" s="67">
        <v>231803.1</v>
      </c>
      <c r="E79" s="67">
        <v>43361.23</v>
      </c>
      <c r="F79" s="68">
        <f t="shared" si="6"/>
        <v>18.706061308067063</v>
      </c>
      <c r="H79" s="69"/>
      <c r="I79" s="70"/>
    </row>
    <row r="80" spans="1:13" ht="15" x14ac:dyDescent="0.25">
      <c r="B80" s="71" t="s">
        <v>27</v>
      </c>
      <c r="C80" s="72">
        <v>4000</v>
      </c>
      <c r="D80" s="72">
        <v>13341.76</v>
      </c>
      <c r="E80" s="72">
        <v>1922.63</v>
      </c>
      <c r="F80" s="68">
        <f t="shared" si="6"/>
        <v>14.41061748974648</v>
      </c>
      <c r="H80" s="69"/>
      <c r="I80" s="70"/>
    </row>
    <row r="81" spans="1:13" ht="15.75" thickBot="1" x14ac:dyDescent="0.3">
      <c r="B81" s="71" t="s">
        <v>123</v>
      </c>
      <c r="C81" s="72">
        <v>65</v>
      </c>
      <c r="D81" s="72">
        <v>65</v>
      </c>
      <c r="E81" s="72">
        <v>0</v>
      </c>
      <c r="F81" s="73">
        <f t="shared" si="6"/>
        <v>0</v>
      </c>
      <c r="H81" s="69"/>
      <c r="I81" s="70"/>
    </row>
    <row r="82" spans="1:13" ht="15.75" thickBot="1" x14ac:dyDescent="0.3">
      <c r="B82" s="84" t="s">
        <v>106</v>
      </c>
      <c r="C82" s="85">
        <f>SUM(C72:C81)</f>
        <v>308597</v>
      </c>
      <c r="D82" s="85">
        <f>SUM(D72:D81)</f>
        <v>965360.34</v>
      </c>
      <c r="E82" s="85">
        <f>SUM(E72:E81)</f>
        <v>355941.98</v>
      </c>
      <c r="F82" s="86">
        <f t="shared" si="6"/>
        <v>36.871411145811109</v>
      </c>
      <c r="H82" s="69"/>
      <c r="I82" s="70"/>
    </row>
    <row r="83" spans="1:13" s="37" customFormat="1" ht="15.75" thickBot="1" x14ac:dyDescent="0.3">
      <c r="A83" s="28"/>
      <c r="B83" s="150" t="s">
        <v>129</v>
      </c>
      <c r="C83" s="151"/>
      <c r="D83" s="151"/>
      <c r="E83" s="151"/>
      <c r="F83" s="152"/>
      <c r="G83" s="28"/>
      <c r="H83" s="69"/>
      <c r="I83" s="70"/>
      <c r="K83" s="28"/>
      <c r="L83" s="28"/>
      <c r="M83" s="28"/>
    </row>
    <row r="84" spans="1:13" s="37" customFormat="1" ht="15" x14ac:dyDescent="0.25">
      <c r="A84" s="28"/>
      <c r="B84" s="63" t="s">
        <v>104</v>
      </c>
      <c r="C84" s="64" t="s">
        <v>138</v>
      </c>
      <c r="D84" s="64" t="s">
        <v>139</v>
      </c>
      <c r="E84" s="64" t="s">
        <v>539</v>
      </c>
      <c r="F84" s="65" t="s">
        <v>105</v>
      </c>
      <c r="G84" s="28"/>
      <c r="H84" s="69"/>
      <c r="I84" s="70"/>
      <c r="K84" s="28"/>
      <c r="L84" s="28"/>
      <c r="M84" s="28"/>
    </row>
    <row r="85" spans="1:13" s="37" customFormat="1" ht="15" x14ac:dyDescent="0.25">
      <c r="A85" s="28"/>
      <c r="B85" s="99" t="s">
        <v>18</v>
      </c>
      <c r="C85" s="67">
        <v>0</v>
      </c>
      <c r="D85" s="67">
        <v>0</v>
      </c>
      <c r="E85" s="67">
        <v>0</v>
      </c>
      <c r="F85" s="83" t="s">
        <v>75</v>
      </c>
      <c r="G85" s="28"/>
      <c r="H85" s="69"/>
      <c r="I85" s="70"/>
      <c r="K85" s="28"/>
      <c r="L85" s="28"/>
      <c r="M85" s="28"/>
    </row>
    <row r="86" spans="1:13" s="37" customFormat="1" ht="15" x14ac:dyDescent="0.25">
      <c r="A86" s="28"/>
      <c r="B86" s="99" t="s">
        <v>117</v>
      </c>
      <c r="C86" s="67">
        <v>25505.03</v>
      </c>
      <c r="D86" s="67">
        <v>267825.32</v>
      </c>
      <c r="E86" s="67">
        <v>88624.49</v>
      </c>
      <c r="F86" s="68">
        <f t="shared" ref="F86:F93" si="7">E86/D86*100</f>
        <v>33.090407583569771</v>
      </c>
      <c r="G86" s="28"/>
      <c r="H86" s="69"/>
      <c r="I86" s="70"/>
      <c r="K86" s="28"/>
      <c r="L86" s="28"/>
      <c r="M86" s="28"/>
    </row>
    <row r="87" spans="1:13" s="37" customFormat="1" ht="15" x14ac:dyDescent="0.25">
      <c r="A87" s="28"/>
      <c r="B87" s="99" t="s">
        <v>118</v>
      </c>
      <c r="C87" s="67">
        <v>0</v>
      </c>
      <c r="D87" s="67">
        <v>53663.83</v>
      </c>
      <c r="E87" s="67">
        <v>257.63</v>
      </c>
      <c r="F87" s="68">
        <f t="shared" si="7"/>
        <v>0.48008127634572484</v>
      </c>
      <c r="G87" s="28"/>
      <c r="H87" s="69"/>
      <c r="I87" s="70"/>
      <c r="K87" s="28"/>
      <c r="L87" s="28"/>
      <c r="M87" s="28"/>
    </row>
    <row r="88" spans="1:13" s="37" customFormat="1" ht="15" x14ac:dyDescent="0.25">
      <c r="A88" s="28"/>
      <c r="B88" s="99" t="s">
        <v>109</v>
      </c>
      <c r="C88" s="67">
        <v>667</v>
      </c>
      <c r="D88" s="67">
        <v>6134.12</v>
      </c>
      <c r="E88" s="67">
        <v>3025.92</v>
      </c>
      <c r="F88" s="68">
        <f t="shared" si="7"/>
        <v>49.329325151774015</v>
      </c>
      <c r="G88" s="28"/>
      <c r="H88" s="69"/>
      <c r="I88" s="70"/>
      <c r="K88" s="28"/>
      <c r="L88" s="28"/>
      <c r="M88" s="28"/>
    </row>
    <row r="89" spans="1:13" s="37" customFormat="1" ht="15" x14ac:dyDescent="0.25">
      <c r="A89" s="28"/>
      <c r="B89" s="99" t="s">
        <v>110</v>
      </c>
      <c r="C89" s="67">
        <v>3771.62</v>
      </c>
      <c r="D89" s="67">
        <v>79599.100000000006</v>
      </c>
      <c r="E89" s="67">
        <v>13289.75</v>
      </c>
      <c r="F89" s="68">
        <f t="shared" si="7"/>
        <v>16.695854601371117</v>
      </c>
      <c r="G89" s="28"/>
      <c r="H89" s="69"/>
      <c r="I89" s="70"/>
      <c r="K89" s="28"/>
      <c r="L89" s="28"/>
      <c r="M89" s="28"/>
    </row>
    <row r="90" spans="1:13" s="37" customFormat="1" ht="15" x14ac:dyDescent="0.25">
      <c r="A90" s="28"/>
      <c r="B90" s="99" t="s">
        <v>111</v>
      </c>
      <c r="C90" s="67">
        <v>44977.5</v>
      </c>
      <c r="D90" s="87">
        <v>432663.69</v>
      </c>
      <c r="E90" s="67">
        <v>200477.71</v>
      </c>
      <c r="F90" s="68">
        <f t="shared" si="7"/>
        <v>46.335690891925779</v>
      </c>
      <c r="G90" s="28"/>
      <c r="H90" s="69"/>
      <c r="I90" s="70"/>
      <c r="K90" s="28"/>
      <c r="L90" s="28"/>
      <c r="M90" s="28"/>
    </row>
    <row r="91" spans="1:13" s="37" customFormat="1" ht="15" x14ac:dyDescent="0.25">
      <c r="A91" s="28"/>
      <c r="B91" s="99" t="s">
        <v>112</v>
      </c>
      <c r="C91" s="67">
        <v>4361.3100000000004</v>
      </c>
      <c r="D91" s="67">
        <v>5569.78</v>
      </c>
      <c r="E91" s="67">
        <v>773.26</v>
      </c>
      <c r="F91" s="68">
        <f t="shared" si="7"/>
        <v>13.883133624667401</v>
      </c>
      <c r="G91" s="28"/>
      <c r="H91" s="69"/>
      <c r="I91" s="70"/>
      <c r="K91" s="28"/>
      <c r="L91" s="28"/>
      <c r="M91" s="28"/>
    </row>
    <row r="92" spans="1:13" s="37" customFormat="1" ht="15" x14ac:dyDescent="0.25">
      <c r="A92" s="28"/>
      <c r="B92" s="99" t="s">
        <v>113</v>
      </c>
      <c r="C92" s="67">
        <v>0</v>
      </c>
      <c r="D92" s="67">
        <v>1998.78</v>
      </c>
      <c r="E92" s="67">
        <v>1440</v>
      </c>
      <c r="F92" s="83" t="s">
        <v>75</v>
      </c>
      <c r="G92" s="28"/>
      <c r="H92" s="69"/>
      <c r="I92" s="70"/>
      <c r="K92" s="28"/>
      <c r="L92" s="28"/>
      <c r="M92" s="28"/>
    </row>
    <row r="93" spans="1:13" s="37" customFormat="1" ht="15" x14ac:dyDescent="0.25">
      <c r="A93" s="28"/>
      <c r="B93" s="99" t="s">
        <v>114</v>
      </c>
      <c r="C93" s="67">
        <v>0</v>
      </c>
      <c r="D93" s="67">
        <v>2157.77</v>
      </c>
      <c r="E93" s="67">
        <v>2157.77</v>
      </c>
      <c r="F93" s="68">
        <f t="shared" si="7"/>
        <v>100</v>
      </c>
      <c r="H93" s="69"/>
      <c r="I93" s="70"/>
      <c r="K93" s="28"/>
      <c r="L93" s="28"/>
      <c r="M93" s="28"/>
    </row>
    <row r="94" spans="1:13" s="37" customFormat="1" ht="15.75" thickBot="1" x14ac:dyDescent="0.3">
      <c r="A94" s="28"/>
      <c r="B94" s="99" t="s">
        <v>122</v>
      </c>
      <c r="C94" s="67">
        <v>152534.54</v>
      </c>
      <c r="D94" s="67">
        <v>460252.8</v>
      </c>
      <c r="E94" s="67">
        <v>89033.33</v>
      </c>
      <c r="F94" s="101">
        <f>E94/D94*100</f>
        <v>19.344440707367777</v>
      </c>
      <c r="G94" s="28"/>
      <c r="H94" s="69"/>
      <c r="I94" s="70"/>
      <c r="K94" s="28"/>
      <c r="L94" s="28"/>
      <c r="M94" s="28"/>
    </row>
    <row r="95" spans="1:13" s="37" customFormat="1" ht="15.75" thickBot="1" x14ac:dyDescent="0.3">
      <c r="A95" s="28"/>
      <c r="B95" s="84" t="s">
        <v>106</v>
      </c>
      <c r="C95" s="85">
        <f>SUM(C85:C94)</f>
        <v>231817</v>
      </c>
      <c r="D95" s="85">
        <f>SUM(D85:D94)</f>
        <v>1309865.1900000002</v>
      </c>
      <c r="E95" s="85">
        <f>SUM(E85:E94)</f>
        <v>399079.86000000004</v>
      </c>
      <c r="F95" s="86">
        <f>E95/D95*100</f>
        <v>30.467246785907793</v>
      </c>
      <c r="G95" s="28"/>
      <c r="H95" s="69"/>
      <c r="I95" s="70"/>
      <c r="K95" s="28"/>
      <c r="L95" s="28"/>
      <c r="M95" s="28"/>
    </row>
    <row r="96" spans="1:13" s="93" customFormat="1" ht="15" x14ac:dyDescent="0.25">
      <c r="B96" s="102"/>
      <c r="C96" s="103"/>
      <c r="D96" s="103"/>
      <c r="E96" s="103"/>
      <c r="F96" s="104"/>
      <c r="H96" s="69"/>
      <c r="I96" s="70"/>
    </row>
    <row r="97" spans="1:13" s="37" customFormat="1" ht="15" x14ac:dyDescent="0.25">
      <c r="A97" s="28"/>
      <c r="B97" s="94"/>
      <c r="C97" s="105"/>
      <c r="D97" s="105"/>
      <c r="E97" s="105"/>
      <c r="F97" s="140" t="s">
        <v>130</v>
      </c>
      <c r="G97" s="140"/>
      <c r="H97" s="69"/>
      <c r="I97" s="70"/>
      <c r="K97" s="28"/>
      <c r="L97" s="28"/>
      <c r="M97" s="28"/>
    </row>
    <row r="98" spans="1:13" s="37" customFormat="1" ht="15" x14ac:dyDescent="0.25">
      <c r="A98" s="28"/>
      <c r="B98" s="94"/>
      <c r="C98" s="105"/>
      <c r="D98" s="105"/>
      <c r="E98" s="105"/>
      <c r="F98" s="106"/>
      <c r="H98" s="69"/>
      <c r="I98" s="70"/>
      <c r="K98" s="28"/>
      <c r="L98" s="28"/>
      <c r="M98" s="28"/>
    </row>
    <row r="99" spans="1:13" s="37" customFormat="1" ht="15.75" thickBot="1" x14ac:dyDescent="0.3">
      <c r="A99" s="28"/>
      <c r="B99" s="94"/>
      <c r="C99" s="105"/>
      <c r="D99" s="105"/>
      <c r="E99" s="105"/>
      <c r="F99" s="32" t="s">
        <v>65</v>
      </c>
      <c r="H99" s="69"/>
      <c r="I99" s="70"/>
      <c r="K99" s="28"/>
      <c r="L99" s="28"/>
      <c r="M99" s="28"/>
    </row>
    <row r="100" spans="1:13" s="37" customFormat="1" ht="15.75" thickBot="1" x14ac:dyDescent="0.3">
      <c r="A100" s="28"/>
      <c r="B100" s="150" t="s">
        <v>131</v>
      </c>
      <c r="C100" s="151"/>
      <c r="D100" s="151"/>
      <c r="E100" s="151"/>
      <c r="F100" s="152"/>
      <c r="G100" s="28"/>
      <c r="H100" s="69"/>
      <c r="I100" s="70"/>
      <c r="K100" s="28"/>
      <c r="L100" s="28"/>
      <c r="M100" s="28"/>
    </row>
    <row r="101" spans="1:13" s="37" customFormat="1" ht="15" x14ac:dyDescent="0.25">
      <c r="A101" s="28"/>
      <c r="B101" s="63" t="s">
        <v>104</v>
      </c>
      <c r="C101" s="64" t="s">
        <v>138</v>
      </c>
      <c r="D101" s="64" t="s">
        <v>139</v>
      </c>
      <c r="E101" s="64" t="s">
        <v>539</v>
      </c>
      <c r="F101" s="65" t="s">
        <v>105</v>
      </c>
      <c r="G101" s="28"/>
      <c r="H101" s="69"/>
      <c r="I101" s="70"/>
      <c r="K101" s="28"/>
      <c r="L101" s="28"/>
      <c r="M101" s="28"/>
    </row>
    <row r="102" spans="1:13" s="37" customFormat="1" ht="15.75" thickBot="1" x14ac:dyDescent="0.3">
      <c r="A102" s="28"/>
      <c r="B102" s="71" t="s">
        <v>118</v>
      </c>
      <c r="C102" s="72">
        <v>17500</v>
      </c>
      <c r="D102" s="72">
        <v>17500</v>
      </c>
      <c r="E102" s="72">
        <v>9526.44</v>
      </c>
      <c r="F102" s="73">
        <f>E102/D102*100</f>
        <v>54.436800000000005</v>
      </c>
      <c r="G102" s="28"/>
      <c r="H102" s="69"/>
      <c r="I102" s="70"/>
      <c r="K102" s="28"/>
      <c r="L102" s="28"/>
      <c r="M102" s="28"/>
    </row>
    <row r="103" spans="1:13" s="37" customFormat="1" ht="15.75" thickBot="1" x14ac:dyDescent="0.3">
      <c r="A103" s="28"/>
      <c r="B103" s="150" t="s">
        <v>132</v>
      </c>
      <c r="C103" s="151"/>
      <c r="D103" s="151"/>
      <c r="E103" s="151"/>
      <c r="F103" s="152"/>
      <c r="G103" s="28"/>
      <c r="H103" s="69"/>
      <c r="I103" s="70"/>
      <c r="K103" s="28"/>
      <c r="L103" s="28"/>
      <c r="M103" s="28"/>
    </row>
    <row r="104" spans="1:13" s="37" customFormat="1" ht="15" x14ac:dyDescent="0.25">
      <c r="A104" s="28"/>
      <c r="B104" s="63" t="s">
        <v>104</v>
      </c>
      <c r="C104" s="64" t="s">
        <v>138</v>
      </c>
      <c r="D104" s="64" t="s">
        <v>139</v>
      </c>
      <c r="E104" s="64" t="s">
        <v>539</v>
      </c>
      <c r="F104" s="65" t="s">
        <v>105</v>
      </c>
      <c r="G104" s="28"/>
      <c r="H104" s="69"/>
      <c r="I104" s="70"/>
      <c r="K104" s="28"/>
      <c r="L104" s="28"/>
      <c r="M104" s="28"/>
    </row>
    <row r="105" spans="1:13" s="37" customFormat="1" ht="15.75" thickBot="1" x14ac:dyDescent="0.3">
      <c r="A105" s="28"/>
      <c r="B105" s="107" t="s">
        <v>27</v>
      </c>
      <c r="C105" s="96">
        <v>6207.75</v>
      </c>
      <c r="D105" s="96">
        <v>9541.25</v>
      </c>
      <c r="E105" s="96">
        <v>4983.79</v>
      </c>
      <c r="F105" s="98">
        <f>E105/D105*100</f>
        <v>52.23414122887462</v>
      </c>
      <c r="G105" s="28"/>
      <c r="H105" s="69"/>
      <c r="I105" s="70"/>
      <c r="K105" s="28"/>
      <c r="L105" s="28"/>
      <c r="M105" s="28"/>
    </row>
    <row r="106" spans="1:13" s="37" customFormat="1" ht="15.75" thickBot="1" x14ac:dyDescent="0.3">
      <c r="A106" s="28"/>
      <c r="B106" s="150" t="s">
        <v>133</v>
      </c>
      <c r="C106" s="151"/>
      <c r="D106" s="151"/>
      <c r="E106" s="151"/>
      <c r="F106" s="152"/>
      <c r="G106" s="28"/>
      <c r="H106" s="69"/>
      <c r="I106" s="70"/>
      <c r="K106" s="28"/>
      <c r="L106" s="28"/>
      <c r="M106" s="28"/>
    </row>
    <row r="107" spans="1:13" s="37" customFormat="1" ht="15" x14ac:dyDescent="0.25">
      <c r="A107" s="28"/>
      <c r="B107" s="63" t="s">
        <v>104</v>
      </c>
      <c r="C107" s="64" t="s">
        <v>138</v>
      </c>
      <c r="D107" s="64" t="s">
        <v>139</v>
      </c>
      <c r="E107" s="64" t="s">
        <v>539</v>
      </c>
      <c r="F107" s="65" t="s">
        <v>105</v>
      </c>
      <c r="G107" s="28"/>
      <c r="H107" s="69"/>
      <c r="I107" s="70"/>
      <c r="K107" s="28"/>
      <c r="L107" s="28"/>
      <c r="M107" s="28"/>
    </row>
    <row r="108" spans="1:13" s="37" customFormat="1" ht="15" x14ac:dyDescent="0.25">
      <c r="A108" s="28"/>
      <c r="B108" s="99" t="s">
        <v>18</v>
      </c>
      <c r="C108" s="67">
        <v>15000</v>
      </c>
      <c r="D108" s="67">
        <v>18969.810000000001</v>
      </c>
      <c r="E108" s="67">
        <v>14148.46</v>
      </c>
      <c r="F108" s="68">
        <f t="shared" ref="F108:F115" si="8">E108/D108*100</f>
        <v>74.58408913953275</v>
      </c>
      <c r="G108" s="28"/>
      <c r="H108" s="69"/>
      <c r="I108" s="70"/>
      <c r="K108" s="28"/>
      <c r="L108" s="28"/>
      <c r="M108" s="28"/>
    </row>
    <row r="109" spans="1:13" s="37" customFormat="1" ht="15" x14ac:dyDescent="0.25">
      <c r="A109" s="28"/>
      <c r="B109" s="99" t="s">
        <v>117</v>
      </c>
      <c r="C109" s="67">
        <v>16000</v>
      </c>
      <c r="D109" s="67">
        <v>35375.800000000003</v>
      </c>
      <c r="E109" s="67">
        <v>6443.74</v>
      </c>
      <c r="F109" s="68">
        <f t="shared" si="8"/>
        <v>18.215107502869191</v>
      </c>
      <c r="G109" s="28"/>
      <c r="H109" s="69"/>
      <c r="I109" s="70"/>
      <c r="K109" s="28"/>
      <c r="L109" s="28"/>
      <c r="M109" s="28"/>
    </row>
    <row r="110" spans="1:13" s="37" customFormat="1" ht="15" x14ac:dyDescent="0.25">
      <c r="A110" s="28"/>
      <c r="B110" s="66" t="s">
        <v>109</v>
      </c>
      <c r="C110" s="67">
        <v>19000</v>
      </c>
      <c r="D110" s="67">
        <v>41312.019999999997</v>
      </c>
      <c r="E110" s="67">
        <v>30602.71</v>
      </c>
      <c r="F110" s="68">
        <f t="shared" si="8"/>
        <v>74.077011968913652</v>
      </c>
      <c r="G110" s="28"/>
      <c r="H110" s="69"/>
      <c r="I110" s="70"/>
      <c r="K110" s="28"/>
      <c r="L110" s="28"/>
      <c r="M110" s="28"/>
    </row>
    <row r="111" spans="1:13" s="37" customFormat="1" ht="15" x14ac:dyDescent="0.25">
      <c r="A111" s="28"/>
      <c r="B111" s="99" t="s">
        <v>111</v>
      </c>
      <c r="C111" s="67">
        <v>5000</v>
      </c>
      <c r="D111" s="67">
        <v>11979.13</v>
      </c>
      <c r="E111" s="67">
        <v>1594.67</v>
      </c>
      <c r="F111" s="68">
        <f t="shared" si="8"/>
        <v>13.312068572592503</v>
      </c>
      <c r="G111" s="28"/>
      <c r="H111" s="69"/>
      <c r="I111" s="70"/>
      <c r="K111" s="28"/>
      <c r="L111" s="28"/>
      <c r="M111" s="28"/>
    </row>
    <row r="112" spans="1:13" s="37" customFormat="1" ht="15" x14ac:dyDescent="0.25">
      <c r="A112" s="28"/>
      <c r="B112" s="66" t="s">
        <v>112</v>
      </c>
      <c r="C112" s="67">
        <v>5500</v>
      </c>
      <c r="D112" s="67">
        <v>17780.099999999999</v>
      </c>
      <c r="E112" s="67">
        <v>5330.59</v>
      </c>
      <c r="F112" s="68">
        <f t="shared" si="8"/>
        <v>29.980652527263629</v>
      </c>
      <c r="G112" s="28"/>
      <c r="H112" s="69"/>
      <c r="I112" s="70"/>
      <c r="K112" s="28"/>
      <c r="L112" s="28"/>
      <c r="M112" s="28"/>
    </row>
    <row r="113" spans="1:13" s="37" customFormat="1" ht="15" x14ac:dyDescent="0.25">
      <c r="A113" s="28"/>
      <c r="B113" s="99" t="s">
        <v>113</v>
      </c>
      <c r="C113" s="67">
        <v>4500</v>
      </c>
      <c r="D113" s="67">
        <v>11310.73</v>
      </c>
      <c r="E113" s="67">
        <v>1604.97</v>
      </c>
      <c r="F113" s="68">
        <f>E113/D113*100</f>
        <v>14.189800304666456</v>
      </c>
      <c r="G113" s="28"/>
      <c r="H113" s="69"/>
      <c r="I113" s="70"/>
      <c r="K113" s="28"/>
      <c r="L113" s="28"/>
      <c r="M113" s="28"/>
    </row>
    <row r="114" spans="1:13" s="37" customFormat="1" ht="15.75" thickBot="1" x14ac:dyDescent="0.3">
      <c r="A114" s="28"/>
      <c r="B114" s="66" t="s">
        <v>114</v>
      </c>
      <c r="C114" s="67">
        <v>2000</v>
      </c>
      <c r="D114" s="67">
        <v>3218.64</v>
      </c>
      <c r="E114" s="67">
        <v>1433.98</v>
      </c>
      <c r="F114" s="68">
        <f t="shared" si="8"/>
        <v>44.552357517460791</v>
      </c>
      <c r="G114" s="28"/>
      <c r="H114" s="69"/>
      <c r="I114" s="70"/>
      <c r="K114" s="28"/>
      <c r="L114" s="28"/>
      <c r="M114" s="28"/>
    </row>
    <row r="115" spans="1:13" s="37" customFormat="1" ht="15.75" thickBot="1" x14ac:dyDescent="0.3">
      <c r="A115" s="28"/>
      <c r="B115" s="84" t="s">
        <v>106</v>
      </c>
      <c r="C115" s="85">
        <f>SUM(C108:C114)</f>
        <v>67000</v>
      </c>
      <c r="D115" s="85">
        <f>SUM(D108:D114)</f>
        <v>139946.23000000004</v>
      </c>
      <c r="E115" s="85">
        <f>SUM(E108:E114)</f>
        <v>61159.12</v>
      </c>
      <c r="F115" s="86">
        <f t="shared" si="8"/>
        <v>43.701870354063828</v>
      </c>
      <c r="G115" s="28"/>
      <c r="H115" s="69"/>
      <c r="I115" s="70"/>
      <c r="K115" s="28"/>
      <c r="L115" s="28"/>
      <c r="M115" s="28"/>
    </row>
    <row r="116" spans="1:13" s="37" customFormat="1" ht="15.75" thickBot="1" x14ac:dyDescent="0.3">
      <c r="A116" s="28"/>
      <c r="B116" s="150" t="s">
        <v>134</v>
      </c>
      <c r="C116" s="151"/>
      <c r="D116" s="151"/>
      <c r="E116" s="151"/>
      <c r="F116" s="152"/>
      <c r="G116" s="28"/>
      <c r="H116" s="69"/>
      <c r="I116" s="70"/>
      <c r="K116" s="28"/>
      <c r="L116" s="28"/>
      <c r="M116" s="28"/>
    </row>
    <row r="117" spans="1:13" s="37" customFormat="1" ht="15" x14ac:dyDescent="0.25">
      <c r="A117" s="28"/>
      <c r="B117" s="63" t="s">
        <v>104</v>
      </c>
      <c r="C117" s="64" t="s">
        <v>138</v>
      </c>
      <c r="D117" s="64" t="s">
        <v>139</v>
      </c>
      <c r="E117" s="64" t="s">
        <v>539</v>
      </c>
      <c r="F117" s="65" t="s">
        <v>105</v>
      </c>
      <c r="G117" s="28"/>
      <c r="H117" s="69"/>
      <c r="I117" s="70"/>
      <c r="K117" s="28"/>
      <c r="L117" s="28"/>
      <c r="M117" s="28"/>
    </row>
    <row r="118" spans="1:13" s="37" customFormat="1" ht="15.75" thickBot="1" x14ac:dyDescent="0.3">
      <c r="A118" s="28"/>
      <c r="B118" s="107" t="s">
        <v>18</v>
      </c>
      <c r="C118" s="96">
        <v>5000</v>
      </c>
      <c r="D118" s="96">
        <v>11471.73</v>
      </c>
      <c r="E118" s="96">
        <v>2208.19</v>
      </c>
      <c r="F118" s="98">
        <f>E118/D118*100</f>
        <v>19.248971166511065</v>
      </c>
      <c r="G118" s="28"/>
      <c r="H118" s="69"/>
      <c r="I118" s="70"/>
      <c r="K118" s="28"/>
      <c r="L118" s="28"/>
      <c r="M118" s="28"/>
    </row>
    <row r="119" spans="1:13" s="37" customFormat="1" ht="15.75" thickBot="1" x14ac:dyDescent="0.3">
      <c r="A119" s="28"/>
      <c r="B119" s="150" t="s">
        <v>135</v>
      </c>
      <c r="C119" s="151"/>
      <c r="D119" s="151"/>
      <c r="E119" s="151"/>
      <c r="F119" s="152"/>
      <c r="G119" s="28"/>
      <c r="H119" s="69"/>
      <c r="I119" s="70"/>
      <c r="K119" s="28"/>
      <c r="L119" s="28"/>
      <c r="M119" s="28"/>
    </row>
    <row r="120" spans="1:13" s="37" customFormat="1" ht="15" x14ac:dyDescent="0.25">
      <c r="A120" s="28"/>
      <c r="B120" s="63" t="s">
        <v>104</v>
      </c>
      <c r="C120" s="64" t="s">
        <v>138</v>
      </c>
      <c r="D120" s="64" t="s">
        <v>139</v>
      </c>
      <c r="E120" s="64" t="s">
        <v>539</v>
      </c>
      <c r="F120" s="65" t="s">
        <v>105</v>
      </c>
      <c r="G120" s="28"/>
      <c r="H120" s="69"/>
      <c r="I120" s="70"/>
      <c r="K120" s="28"/>
      <c r="L120" s="28"/>
      <c r="M120" s="28"/>
    </row>
    <row r="121" spans="1:13" s="37" customFormat="1" ht="15.75" thickBot="1" x14ac:dyDescent="0.3">
      <c r="A121" s="28"/>
      <c r="B121" s="107" t="s">
        <v>113</v>
      </c>
      <c r="C121" s="96">
        <v>18000</v>
      </c>
      <c r="D121" s="96">
        <v>79990.17</v>
      </c>
      <c r="E121" s="96">
        <v>28040.11</v>
      </c>
      <c r="F121" s="98">
        <f>E121/D121*100</f>
        <v>35.054444814906631</v>
      </c>
      <c r="G121" s="28"/>
      <c r="H121" s="69"/>
      <c r="I121" s="70"/>
      <c r="K121" s="28"/>
      <c r="L121" s="28"/>
      <c r="M121" s="28"/>
    </row>
    <row r="122" spans="1:13" s="37" customFormat="1" ht="15.75" thickBot="1" x14ac:dyDescent="0.3">
      <c r="A122" s="28"/>
      <c r="B122" s="150" t="s">
        <v>136</v>
      </c>
      <c r="C122" s="151"/>
      <c r="D122" s="151"/>
      <c r="E122" s="151"/>
      <c r="F122" s="152"/>
      <c r="G122" s="28"/>
      <c r="H122" s="69"/>
      <c r="I122" s="70"/>
      <c r="K122" s="28"/>
      <c r="L122" s="28"/>
      <c r="M122" s="28"/>
    </row>
    <row r="123" spans="1:13" s="37" customFormat="1" ht="15" x14ac:dyDescent="0.25">
      <c r="A123" s="28"/>
      <c r="B123" s="63" t="s">
        <v>104</v>
      </c>
      <c r="C123" s="64" t="s">
        <v>138</v>
      </c>
      <c r="D123" s="64" t="s">
        <v>139</v>
      </c>
      <c r="E123" s="64" t="s">
        <v>539</v>
      </c>
      <c r="F123" s="65" t="s">
        <v>105</v>
      </c>
      <c r="G123" s="28"/>
      <c r="H123" s="69"/>
      <c r="I123" s="70"/>
      <c r="K123" s="28"/>
      <c r="L123" s="28"/>
      <c r="M123" s="28"/>
    </row>
    <row r="124" spans="1:13" s="37" customFormat="1" ht="15.75" thickBot="1" x14ac:dyDescent="0.3">
      <c r="A124" s="28"/>
      <c r="B124" s="107" t="s">
        <v>113</v>
      </c>
      <c r="C124" s="96">
        <v>4000</v>
      </c>
      <c r="D124" s="96">
        <v>10122.209999999999</v>
      </c>
      <c r="E124" s="96">
        <v>4238.3900000000003</v>
      </c>
      <c r="F124" s="98">
        <f>E124/D124*100</f>
        <v>41.872180087154888</v>
      </c>
      <c r="G124" s="28"/>
      <c r="H124" s="69"/>
      <c r="I124" s="70"/>
      <c r="K124" s="28"/>
      <c r="L124" s="28"/>
      <c r="M124" s="28"/>
    </row>
    <row r="125" spans="1:13" s="37" customFormat="1" ht="15.75" thickBot="1" x14ac:dyDescent="0.3">
      <c r="A125" s="28"/>
      <c r="B125" s="150" t="s">
        <v>137</v>
      </c>
      <c r="C125" s="151"/>
      <c r="D125" s="151"/>
      <c r="E125" s="151"/>
      <c r="F125" s="152"/>
      <c r="G125" s="28"/>
      <c r="H125" s="69"/>
      <c r="I125" s="70"/>
      <c r="K125" s="28"/>
      <c r="L125" s="28"/>
      <c r="M125" s="28"/>
    </row>
    <row r="126" spans="1:13" s="37" customFormat="1" ht="15" x14ac:dyDescent="0.25">
      <c r="A126" s="28"/>
      <c r="B126" s="63" t="s">
        <v>104</v>
      </c>
      <c r="C126" s="64" t="s">
        <v>138</v>
      </c>
      <c r="D126" s="64" t="s">
        <v>139</v>
      </c>
      <c r="E126" s="64" t="s">
        <v>539</v>
      </c>
      <c r="F126" s="65" t="s">
        <v>105</v>
      </c>
      <c r="G126" s="28"/>
      <c r="H126" s="69"/>
      <c r="I126" s="70"/>
      <c r="K126" s="28"/>
      <c r="L126" s="28"/>
      <c r="M126" s="28"/>
    </row>
    <row r="127" spans="1:13" s="37" customFormat="1" ht="15.75" thickBot="1" x14ac:dyDescent="0.3">
      <c r="A127" s="28"/>
      <c r="B127" s="95" t="s">
        <v>118</v>
      </c>
      <c r="C127" s="96">
        <v>96875</v>
      </c>
      <c r="D127" s="96">
        <v>96875</v>
      </c>
      <c r="E127" s="96">
        <f>25000+12500+46875</f>
        <v>84375</v>
      </c>
      <c r="F127" s="98">
        <f>E127/D127*100</f>
        <v>87.096774193548384</v>
      </c>
      <c r="G127" s="28"/>
      <c r="H127" s="69"/>
      <c r="I127" s="70"/>
      <c r="K127" s="28"/>
      <c r="L127" s="28"/>
      <c r="M127" s="28"/>
    </row>
    <row r="128" spans="1:13" s="37" customFormat="1" ht="15" x14ac:dyDescent="0.25">
      <c r="A128" s="28"/>
      <c r="B128" s="108"/>
      <c r="C128" s="108"/>
      <c r="D128" s="108"/>
      <c r="E128" s="108"/>
      <c r="F128" s="108"/>
      <c r="G128" s="28"/>
      <c r="K128" s="28"/>
      <c r="L128" s="28"/>
      <c r="M128" s="28"/>
    </row>
    <row r="130" spans="3:8" x14ac:dyDescent="0.2">
      <c r="C130" s="29"/>
      <c r="D130" s="29"/>
      <c r="E130" s="29"/>
      <c r="H130" s="38"/>
    </row>
    <row r="131" spans="3:8" x14ac:dyDescent="0.2">
      <c r="C131" s="29"/>
      <c r="D131" s="29"/>
      <c r="E131" s="29"/>
    </row>
    <row r="132" spans="3:8" x14ac:dyDescent="0.2">
      <c r="C132" s="29"/>
      <c r="D132" s="29"/>
    </row>
    <row r="133" spans="3:8" x14ac:dyDescent="0.2">
      <c r="D133" s="29"/>
    </row>
    <row r="134" spans="3:8" x14ac:dyDescent="0.2">
      <c r="D134" s="29"/>
    </row>
    <row r="137" spans="3:8" x14ac:dyDescent="0.2">
      <c r="D137" s="29"/>
    </row>
  </sheetData>
  <mergeCells count="21">
    <mergeCell ref="B70:F70"/>
    <mergeCell ref="F1:G1"/>
    <mergeCell ref="A2:G3"/>
    <mergeCell ref="B5:F5"/>
    <mergeCell ref="B10:F10"/>
    <mergeCell ref="B13:F13"/>
    <mergeCell ref="B22:F22"/>
    <mergeCell ref="B32:F32"/>
    <mergeCell ref="F50:G50"/>
    <mergeCell ref="B52:F52"/>
    <mergeCell ref="B55:F55"/>
    <mergeCell ref="B67:F67"/>
    <mergeCell ref="B119:F119"/>
    <mergeCell ref="B122:F122"/>
    <mergeCell ref="B125:F125"/>
    <mergeCell ref="B83:F83"/>
    <mergeCell ref="F97:G97"/>
    <mergeCell ref="B100:F100"/>
    <mergeCell ref="B103:F103"/>
    <mergeCell ref="B106:F106"/>
    <mergeCell ref="B116:F116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rowBreaks count="2" manualBreakCount="2">
    <brk id="49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zoomScaleNormal="100" workbookViewId="0">
      <selection activeCell="A2" sqref="A2:H2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56" t="s">
        <v>237</v>
      </c>
      <c r="H1" s="156"/>
    </row>
    <row r="2" spans="1:8" ht="33.75" customHeight="1" thickBot="1" x14ac:dyDescent="0.3">
      <c r="A2" s="167" t="s">
        <v>540</v>
      </c>
      <c r="B2" s="167"/>
      <c r="C2" s="167"/>
      <c r="D2" s="167"/>
      <c r="E2" s="167"/>
      <c r="F2" s="167"/>
      <c r="G2" s="167"/>
      <c r="H2" s="167"/>
    </row>
    <row r="3" spans="1:8" ht="18.95" customHeight="1" x14ac:dyDescent="0.25">
      <c r="A3" s="160" t="s">
        <v>0</v>
      </c>
      <c r="B3" s="161"/>
      <c r="C3" s="162"/>
      <c r="D3" s="169" t="s">
        <v>1</v>
      </c>
      <c r="E3" s="169" t="s">
        <v>2</v>
      </c>
      <c r="F3" s="169" t="s">
        <v>3</v>
      </c>
      <c r="G3" s="169" t="s">
        <v>4</v>
      </c>
      <c r="H3" s="172" t="s">
        <v>5</v>
      </c>
    </row>
    <row r="4" spans="1:8" ht="18.95" customHeight="1" x14ac:dyDescent="0.25">
      <c r="A4" s="163"/>
      <c r="B4" s="164"/>
      <c r="C4" s="165"/>
      <c r="D4" s="170"/>
      <c r="E4" s="170"/>
      <c r="F4" s="170"/>
      <c r="G4" s="170"/>
      <c r="H4" s="173"/>
    </row>
    <row r="5" spans="1:8" ht="18.95" customHeight="1" thickBot="1" x14ac:dyDescent="0.3">
      <c r="A5" s="166"/>
      <c r="B5" s="167"/>
      <c r="C5" s="168"/>
      <c r="D5" s="171"/>
      <c r="E5" s="171"/>
      <c r="F5" s="171"/>
      <c r="G5" s="171"/>
      <c r="H5" s="174"/>
    </row>
    <row r="6" spans="1:8" s="10" customFormat="1" ht="14.25" customHeight="1" x14ac:dyDescent="0.2">
      <c r="A6" s="2">
        <v>1</v>
      </c>
      <c r="B6" s="3" t="s">
        <v>6</v>
      </c>
      <c r="C6" s="4" t="s">
        <v>66</v>
      </c>
      <c r="D6" s="21" t="s">
        <v>56</v>
      </c>
      <c r="E6" s="6">
        <v>42745</v>
      </c>
      <c r="F6" s="7" t="s">
        <v>142</v>
      </c>
      <c r="G6" s="8">
        <v>0</v>
      </c>
      <c r="H6" s="9" t="s">
        <v>11</v>
      </c>
    </row>
    <row r="7" spans="1:8" s="10" customFormat="1" ht="14.25" customHeight="1" x14ac:dyDescent="0.2">
      <c r="A7" s="11">
        <v>2</v>
      </c>
      <c r="B7" s="12" t="s">
        <v>6</v>
      </c>
      <c r="C7" s="4" t="s">
        <v>66</v>
      </c>
      <c r="D7" s="5" t="s">
        <v>8</v>
      </c>
      <c r="E7" s="6">
        <v>42766</v>
      </c>
      <c r="F7" s="13" t="s">
        <v>187</v>
      </c>
      <c r="G7" s="14">
        <v>368460</v>
      </c>
      <c r="H7" s="15" t="s">
        <v>7</v>
      </c>
    </row>
    <row r="8" spans="1:8" s="10" customFormat="1" ht="14.25" customHeight="1" x14ac:dyDescent="0.2">
      <c r="A8" s="11">
        <v>3</v>
      </c>
      <c r="B8" s="12" t="s">
        <v>6</v>
      </c>
      <c r="C8" s="4" t="s">
        <v>66</v>
      </c>
      <c r="D8" s="21" t="s">
        <v>185</v>
      </c>
      <c r="E8" s="6">
        <v>42766</v>
      </c>
      <c r="F8" s="13" t="s">
        <v>186</v>
      </c>
      <c r="G8" s="16">
        <v>6122.21</v>
      </c>
      <c r="H8" s="17" t="s">
        <v>9</v>
      </c>
    </row>
    <row r="9" spans="1:8" s="10" customFormat="1" ht="28.5" customHeight="1" x14ac:dyDescent="0.2">
      <c r="A9" s="11">
        <v>4</v>
      </c>
      <c r="B9" s="12" t="s">
        <v>6</v>
      </c>
      <c r="C9" s="4" t="s">
        <v>66</v>
      </c>
      <c r="D9" s="21" t="s">
        <v>154</v>
      </c>
      <c r="E9" s="6">
        <v>42745</v>
      </c>
      <c r="F9" s="13" t="s">
        <v>155</v>
      </c>
      <c r="G9" s="16">
        <v>90515.13</v>
      </c>
      <c r="H9" s="17" t="s">
        <v>16</v>
      </c>
    </row>
    <row r="10" spans="1:8" s="10" customFormat="1" ht="14.25" customHeight="1" x14ac:dyDescent="0.2">
      <c r="A10" s="11">
        <v>5</v>
      </c>
      <c r="B10" s="12" t="s">
        <v>6</v>
      </c>
      <c r="C10" s="4" t="s">
        <v>66</v>
      </c>
      <c r="D10" s="21" t="s">
        <v>23</v>
      </c>
      <c r="E10" s="6">
        <v>42745</v>
      </c>
      <c r="F10" s="19" t="s">
        <v>156</v>
      </c>
      <c r="G10" s="16">
        <v>0</v>
      </c>
      <c r="H10" s="17" t="s">
        <v>16</v>
      </c>
    </row>
    <row r="11" spans="1:8" s="10" customFormat="1" ht="14.25" customHeight="1" x14ac:dyDescent="0.2">
      <c r="A11" s="11">
        <v>6</v>
      </c>
      <c r="B11" s="12" t="s">
        <v>6</v>
      </c>
      <c r="C11" s="4" t="s">
        <v>66</v>
      </c>
      <c r="D11" s="21" t="s">
        <v>54</v>
      </c>
      <c r="E11" s="6">
        <v>42745</v>
      </c>
      <c r="F11" s="19" t="s">
        <v>157</v>
      </c>
      <c r="G11" s="16">
        <v>0</v>
      </c>
      <c r="H11" s="17" t="s">
        <v>18</v>
      </c>
    </row>
    <row r="12" spans="1:8" s="10" customFormat="1" ht="14.25" customHeight="1" x14ac:dyDescent="0.2">
      <c r="A12" s="11">
        <v>7</v>
      </c>
      <c r="B12" s="12" t="s">
        <v>6</v>
      </c>
      <c r="C12" s="4" t="s">
        <v>66</v>
      </c>
      <c r="D12" s="21" t="s">
        <v>158</v>
      </c>
      <c r="E12" s="6">
        <v>42745</v>
      </c>
      <c r="F12" s="19" t="s">
        <v>159</v>
      </c>
      <c r="G12" s="16">
        <v>58078.41</v>
      </c>
      <c r="H12" s="17" t="s">
        <v>9</v>
      </c>
    </row>
    <row r="13" spans="1:8" s="10" customFormat="1" ht="28.5" customHeight="1" x14ac:dyDescent="0.2">
      <c r="A13" s="11">
        <v>8</v>
      </c>
      <c r="B13" s="12" t="s">
        <v>6</v>
      </c>
      <c r="C13" s="4" t="s">
        <v>66</v>
      </c>
      <c r="D13" s="21" t="s">
        <v>188</v>
      </c>
      <c r="E13" s="6">
        <v>42766</v>
      </c>
      <c r="F13" s="19" t="s">
        <v>189</v>
      </c>
      <c r="G13" s="16">
        <v>250</v>
      </c>
      <c r="H13" s="17" t="s">
        <v>21</v>
      </c>
    </row>
    <row r="14" spans="1:8" s="10" customFormat="1" ht="14.25" customHeight="1" x14ac:dyDescent="0.2">
      <c r="A14" s="11">
        <v>9</v>
      </c>
      <c r="B14" s="12" t="s">
        <v>6</v>
      </c>
      <c r="C14" s="4" t="s">
        <v>66</v>
      </c>
      <c r="D14" s="5" t="s">
        <v>32</v>
      </c>
      <c r="E14" s="6">
        <v>42766</v>
      </c>
      <c r="F14" s="19" t="s">
        <v>190</v>
      </c>
      <c r="G14" s="16">
        <v>0</v>
      </c>
      <c r="H14" s="17" t="s">
        <v>16</v>
      </c>
    </row>
    <row r="15" spans="1:8" s="10" customFormat="1" ht="14.25" customHeight="1" x14ac:dyDescent="0.2">
      <c r="A15" s="11">
        <v>10</v>
      </c>
      <c r="B15" s="12" t="s">
        <v>6</v>
      </c>
      <c r="C15" s="4" t="s">
        <v>66</v>
      </c>
      <c r="D15" s="21" t="s">
        <v>143</v>
      </c>
      <c r="E15" s="6">
        <v>42745</v>
      </c>
      <c r="F15" s="19" t="s">
        <v>144</v>
      </c>
      <c r="G15" s="16">
        <v>1118.6400000000001</v>
      </c>
      <c r="H15" s="17" t="s">
        <v>14</v>
      </c>
    </row>
    <row r="16" spans="1:8" s="10" customFormat="1" ht="14.25" customHeight="1" x14ac:dyDescent="0.2">
      <c r="A16" s="11">
        <v>11</v>
      </c>
      <c r="B16" s="12" t="s">
        <v>6</v>
      </c>
      <c r="C16" s="4" t="s">
        <v>66</v>
      </c>
      <c r="D16" s="21" t="s">
        <v>145</v>
      </c>
      <c r="E16" s="6">
        <v>42745</v>
      </c>
      <c r="F16" s="13" t="s">
        <v>146</v>
      </c>
      <c r="G16" s="16">
        <v>3456.15</v>
      </c>
      <c r="H16" s="17" t="s">
        <v>18</v>
      </c>
    </row>
    <row r="17" spans="1:8" s="10" customFormat="1" ht="14.25" customHeight="1" x14ac:dyDescent="0.2">
      <c r="A17" s="11">
        <v>12</v>
      </c>
      <c r="B17" s="12" t="s">
        <v>6</v>
      </c>
      <c r="C17" s="4" t="s">
        <v>66</v>
      </c>
      <c r="D17" s="21" t="s">
        <v>147</v>
      </c>
      <c r="E17" s="6">
        <v>42745</v>
      </c>
      <c r="F17" s="19" t="s">
        <v>148</v>
      </c>
      <c r="G17" s="16">
        <v>6471.73</v>
      </c>
      <c r="H17" s="17" t="s">
        <v>18</v>
      </c>
    </row>
    <row r="18" spans="1:8" s="10" customFormat="1" ht="14.25" customHeight="1" x14ac:dyDescent="0.2">
      <c r="A18" s="11">
        <v>13</v>
      </c>
      <c r="B18" s="12" t="s">
        <v>6</v>
      </c>
      <c r="C18" s="4" t="s">
        <v>66</v>
      </c>
      <c r="D18" s="21" t="s">
        <v>160</v>
      </c>
      <c r="E18" s="6">
        <v>42759</v>
      </c>
      <c r="F18" s="19" t="s">
        <v>161</v>
      </c>
      <c r="G18" s="16">
        <v>41477.57</v>
      </c>
      <c r="H18" s="17" t="s">
        <v>11</v>
      </c>
    </row>
    <row r="19" spans="1:8" s="10" customFormat="1" ht="14.25" customHeight="1" x14ac:dyDescent="0.2">
      <c r="A19" s="11">
        <v>14</v>
      </c>
      <c r="B19" s="12" t="s">
        <v>6</v>
      </c>
      <c r="C19" s="4" t="s">
        <v>66</v>
      </c>
      <c r="D19" s="21" t="s">
        <v>150</v>
      </c>
      <c r="E19" s="6">
        <v>42745</v>
      </c>
      <c r="F19" s="19" t="s">
        <v>149</v>
      </c>
      <c r="G19" s="16">
        <v>47018.86</v>
      </c>
      <c r="H19" s="17" t="s">
        <v>19</v>
      </c>
    </row>
    <row r="20" spans="1:8" s="10" customFormat="1" ht="27.75" customHeight="1" x14ac:dyDescent="0.2">
      <c r="A20" s="11">
        <v>15</v>
      </c>
      <c r="B20" s="12" t="s">
        <v>6</v>
      </c>
      <c r="C20" s="4" t="s">
        <v>66</v>
      </c>
      <c r="D20" s="21" t="s">
        <v>183</v>
      </c>
      <c r="E20" s="6">
        <v>42766</v>
      </c>
      <c r="F20" s="19" t="s">
        <v>184</v>
      </c>
      <c r="G20" s="16">
        <v>25667.08</v>
      </c>
      <c r="H20" s="17" t="s">
        <v>19</v>
      </c>
    </row>
    <row r="21" spans="1:8" s="10" customFormat="1" ht="14.25" customHeight="1" x14ac:dyDescent="0.2">
      <c r="A21" s="11">
        <v>16</v>
      </c>
      <c r="B21" s="12" t="s">
        <v>6</v>
      </c>
      <c r="C21" s="4" t="s">
        <v>66</v>
      </c>
      <c r="D21" s="5" t="s">
        <v>151</v>
      </c>
      <c r="E21" s="6">
        <v>42745</v>
      </c>
      <c r="F21" s="13" t="s">
        <v>152</v>
      </c>
      <c r="G21" s="16">
        <v>139.88</v>
      </c>
      <c r="H21" s="17" t="s">
        <v>20</v>
      </c>
    </row>
    <row r="22" spans="1:8" s="10" customFormat="1" ht="14.25" customHeight="1" x14ac:dyDescent="0.2">
      <c r="A22" s="11">
        <v>17</v>
      </c>
      <c r="B22" s="12" t="s">
        <v>6</v>
      </c>
      <c r="C22" s="4" t="s">
        <v>66</v>
      </c>
      <c r="D22" s="21" t="s">
        <v>150</v>
      </c>
      <c r="E22" s="6">
        <v>42745</v>
      </c>
      <c r="F22" s="13" t="s">
        <v>153</v>
      </c>
      <c r="G22" s="16">
        <v>1919.07</v>
      </c>
      <c r="H22" s="17" t="s">
        <v>21</v>
      </c>
    </row>
    <row r="23" spans="1:8" s="10" customFormat="1" ht="14.25" customHeight="1" x14ac:dyDescent="0.2">
      <c r="A23" s="11">
        <v>18</v>
      </c>
      <c r="B23" s="12" t="s">
        <v>6</v>
      </c>
      <c r="C23" s="4" t="s">
        <v>66</v>
      </c>
      <c r="D23" s="21" t="s">
        <v>162</v>
      </c>
      <c r="E23" s="6">
        <v>42759</v>
      </c>
      <c r="F23" s="19" t="s">
        <v>163</v>
      </c>
      <c r="G23" s="16">
        <v>15700</v>
      </c>
      <c r="H23" s="17" t="s">
        <v>11</v>
      </c>
    </row>
    <row r="24" spans="1:8" s="10" customFormat="1" ht="14.25" customHeight="1" x14ac:dyDescent="0.2">
      <c r="A24" s="11">
        <v>19</v>
      </c>
      <c r="B24" s="12" t="s">
        <v>6</v>
      </c>
      <c r="C24" s="4" t="s">
        <v>66</v>
      </c>
      <c r="D24" s="5" t="s">
        <v>12</v>
      </c>
      <c r="E24" s="6">
        <v>42759</v>
      </c>
      <c r="F24" s="19" t="s">
        <v>164</v>
      </c>
      <c r="G24" s="16">
        <v>3979539.1</v>
      </c>
      <c r="H24" s="17" t="s">
        <v>11</v>
      </c>
    </row>
    <row r="25" spans="1:8" s="10" customFormat="1" ht="14.25" customHeight="1" x14ac:dyDescent="0.2">
      <c r="A25" s="11">
        <v>20</v>
      </c>
      <c r="B25" s="12" t="s">
        <v>6</v>
      </c>
      <c r="C25" s="4" t="s">
        <v>66</v>
      </c>
      <c r="D25" s="21" t="s">
        <v>191</v>
      </c>
      <c r="E25" s="6">
        <v>42766</v>
      </c>
      <c r="F25" s="13" t="s">
        <v>192</v>
      </c>
      <c r="G25" s="16">
        <v>366460</v>
      </c>
      <c r="H25" s="17" t="s">
        <v>193</v>
      </c>
    </row>
    <row r="26" spans="1:8" s="10" customFormat="1" ht="14.25" customHeight="1" x14ac:dyDescent="0.2">
      <c r="A26" s="11">
        <v>21</v>
      </c>
      <c r="B26" s="12" t="s">
        <v>6</v>
      </c>
      <c r="C26" s="4" t="s">
        <v>66</v>
      </c>
      <c r="D26" s="21" t="s">
        <v>166</v>
      </c>
      <c r="E26" s="6">
        <v>42759</v>
      </c>
      <c r="F26" s="19" t="s">
        <v>165</v>
      </c>
      <c r="G26" s="16">
        <v>460.79</v>
      </c>
      <c r="H26" s="17" t="s">
        <v>53</v>
      </c>
    </row>
    <row r="27" spans="1:8" s="10" customFormat="1" ht="14.25" customHeight="1" x14ac:dyDescent="0.2">
      <c r="A27" s="11">
        <v>22</v>
      </c>
      <c r="B27" s="12" t="s">
        <v>6</v>
      </c>
      <c r="C27" s="4" t="s">
        <v>66</v>
      </c>
      <c r="D27" s="5" t="s">
        <v>278</v>
      </c>
      <c r="E27" s="6">
        <v>42794</v>
      </c>
      <c r="F27" s="19" t="s">
        <v>216</v>
      </c>
      <c r="G27" s="16">
        <v>0</v>
      </c>
      <c r="H27" s="17" t="s">
        <v>16</v>
      </c>
    </row>
    <row r="28" spans="1:8" s="10" customFormat="1" ht="14.25" customHeight="1" x14ac:dyDescent="0.2">
      <c r="A28" s="11">
        <v>23</v>
      </c>
      <c r="B28" s="12" t="s">
        <v>6</v>
      </c>
      <c r="C28" s="4" t="s">
        <v>66</v>
      </c>
      <c r="D28" s="21" t="s">
        <v>167</v>
      </c>
      <c r="E28" s="6">
        <v>42759</v>
      </c>
      <c r="F28" s="19" t="s">
        <v>168</v>
      </c>
      <c r="G28" s="16">
        <v>98478.32</v>
      </c>
      <c r="H28" s="17" t="s">
        <v>20</v>
      </c>
    </row>
    <row r="29" spans="1:8" s="10" customFormat="1" ht="14.25" customHeight="1" x14ac:dyDescent="0.2">
      <c r="A29" s="11">
        <v>24</v>
      </c>
      <c r="B29" s="12" t="s">
        <v>6</v>
      </c>
      <c r="C29" s="4" t="s">
        <v>66</v>
      </c>
      <c r="D29" s="21" t="s">
        <v>52</v>
      </c>
      <c r="E29" s="6">
        <v>42759</v>
      </c>
      <c r="F29" s="19" t="s">
        <v>169</v>
      </c>
      <c r="G29" s="16">
        <v>0</v>
      </c>
      <c r="H29" s="17" t="s">
        <v>16</v>
      </c>
    </row>
    <row r="30" spans="1:8" s="10" customFormat="1" ht="14.25" customHeight="1" x14ac:dyDescent="0.2">
      <c r="A30" s="11">
        <v>25</v>
      </c>
      <c r="B30" s="12" t="s">
        <v>6</v>
      </c>
      <c r="C30" s="4" t="s">
        <v>66</v>
      </c>
      <c r="D30" s="21" t="s">
        <v>170</v>
      </c>
      <c r="E30" s="6">
        <v>42759</v>
      </c>
      <c r="F30" s="19" t="s">
        <v>171</v>
      </c>
      <c r="G30" s="16">
        <v>198.72</v>
      </c>
      <c r="H30" s="17" t="s">
        <v>16</v>
      </c>
    </row>
    <row r="31" spans="1:8" s="10" customFormat="1" ht="14.25" customHeight="1" x14ac:dyDescent="0.2">
      <c r="A31" s="11">
        <v>26</v>
      </c>
      <c r="B31" s="12" t="s">
        <v>6</v>
      </c>
      <c r="C31" s="4" t="s">
        <v>66</v>
      </c>
      <c r="D31" s="5" t="s">
        <v>151</v>
      </c>
      <c r="E31" s="6">
        <v>42759</v>
      </c>
      <c r="F31" s="19" t="s">
        <v>172</v>
      </c>
      <c r="G31" s="16">
        <v>84.45</v>
      </c>
      <c r="H31" s="17" t="s">
        <v>20</v>
      </c>
    </row>
    <row r="32" spans="1:8" s="10" customFormat="1" ht="14.25" customHeight="1" x14ac:dyDescent="0.2">
      <c r="A32" s="11">
        <v>27</v>
      </c>
      <c r="B32" s="12" t="s">
        <v>6</v>
      </c>
      <c r="C32" s="4" t="s">
        <v>66</v>
      </c>
      <c r="D32" s="5" t="s">
        <v>10</v>
      </c>
      <c r="E32" s="6">
        <v>42759</v>
      </c>
      <c r="F32" s="19" t="s">
        <v>173</v>
      </c>
      <c r="G32" s="16">
        <v>0</v>
      </c>
      <c r="H32" s="17" t="s">
        <v>11</v>
      </c>
    </row>
    <row r="33" spans="1:8" s="10" customFormat="1" ht="14.25" customHeight="1" x14ac:dyDescent="0.2">
      <c r="A33" s="11">
        <v>28</v>
      </c>
      <c r="B33" s="12" t="s">
        <v>6</v>
      </c>
      <c r="C33" s="4" t="s">
        <v>66</v>
      </c>
      <c r="D33" s="21" t="s">
        <v>175</v>
      </c>
      <c r="E33" s="6">
        <v>42759</v>
      </c>
      <c r="F33" s="19" t="s">
        <v>174</v>
      </c>
      <c r="G33" s="16">
        <v>315</v>
      </c>
      <c r="H33" s="17" t="s">
        <v>19</v>
      </c>
    </row>
    <row r="34" spans="1:8" s="10" customFormat="1" ht="14.25" customHeight="1" x14ac:dyDescent="0.2">
      <c r="A34" s="11">
        <v>29</v>
      </c>
      <c r="B34" s="12" t="s">
        <v>6</v>
      </c>
      <c r="C34" s="4" t="s">
        <v>66</v>
      </c>
      <c r="D34" s="21" t="s">
        <v>176</v>
      </c>
      <c r="E34" s="6">
        <v>42759</v>
      </c>
      <c r="F34" s="19" t="s">
        <v>177</v>
      </c>
      <c r="G34" s="16">
        <v>1831.03</v>
      </c>
      <c r="H34" s="17" t="s">
        <v>21</v>
      </c>
    </row>
    <row r="35" spans="1:8" s="10" customFormat="1" ht="14.25" customHeight="1" x14ac:dyDescent="0.2">
      <c r="A35" s="11">
        <v>30</v>
      </c>
      <c r="B35" s="12" t="s">
        <v>6</v>
      </c>
      <c r="C35" s="4" t="s">
        <v>66</v>
      </c>
      <c r="D35" s="5" t="s">
        <v>24</v>
      </c>
      <c r="E35" s="6">
        <v>42766</v>
      </c>
      <c r="F35" s="19" t="s">
        <v>194</v>
      </c>
      <c r="G35" s="16">
        <v>0</v>
      </c>
      <c r="H35" s="17" t="s">
        <v>9</v>
      </c>
    </row>
    <row r="36" spans="1:8" s="10" customFormat="1" ht="14.25" customHeight="1" x14ac:dyDescent="0.2">
      <c r="A36" s="11">
        <v>31</v>
      </c>
      <c r="B36" s="12" t="s">
        <v>6</v>
      </c>
      <c r="C36" s="4" t="s">
        <v>66</v>
      </c>
      <c r="D36" s="5" t="s">
        <v>36</v>
      </c>
      <c r="E36" s="20">
        <v>42794</v>
      </c>
      <c r="F36" s="19" t="s">
        <v>217</v>
      </c>
      <c r="G36" s="16">
        <v>0</v>
      </c>
      <c r="H36" s="17" t="s">
        <v>16</v>
      </c>
    </row>
    <row r="37" spans="1:8" s="10" customFormat="1" ht="14.25" customHeight="1" x14ac:dyDescent="0.2">
      <c r="A37" s="11">
        <v>32</v>
      </c>
      <c r="B37" s="12" t="s">
        <v>6</v>
      </c>
      <c r="C37" s="4" t="s">
        <v>66</v>
      </c>
      <c r="D37" s="5" t="s">
        <v>17</v>
      </c>
      <c r="E37" s="6">
        <v>42759</v>
      </c>
      <c r="F37" s="19" t="s">
        <v>178</v>
      </c>
      <c r="G37" s="16">
        <v>0</v>
      </c>
      <c r="H37" s="17" t="s">
        <v>18</v>
      </c>
    </row>
    <row r="38" spans="1:8" s="10" customFormat="1" ht="14.25" customHeight="1" x14ac:dyDescent="0.2">
      <c r="A38" s="11">
        <v>33</v>
      </c>
      <c r="B38" s="12" t="s">
        <v>6</v>
      </c>
      <c r="C38" s="4" t="s">
        <v>66</v>
      </c>
      <c r="D38" s="21" t="s">
        <v>38</v>
      </c>
      <c r="E38" s="6">
        <v>42759</v>
      </c>
      <c r="F38" s="19" t="s">
        <v>179</v>
      </c>
      <c r="G38" s="16">
        <v>0</v>
      </c>
      <c r="H38" s="17" t="s">
        <v>16</v>
      </c>
    </row>
    <row r="39" spans="1:8" s="10" customFormat="1" ht="14.25" customHeight="1" x14ac:dyDescent="0.2">
      <c r="A39" s="11">
        <v>34</v>
      </c>
      <c r="B39" s="12" t="s">
        <v>6</v>
      </c>
      <c r="C39" s="4" t="s">
        <v>66</v>
      </c>
      <c r="D39" s="21" t="s">
        <v>180</v>
      </c>
      <c r="E39" s="6">
        <v>42759</v>
      </c>
      <c r="F39" s="19" t="s">
        <v>181</v>
      </c>
      <c r="G39" s="16">
        <v>100</v>
      </c>
      <c r="H39" s="17" t="s">
        <v>18</v>
      </c>
    </row>
    <row r="40" spans="1:8" s="10" customFormat="1" ht="14.25" customHeight="1" x14ac:dyDescent="0.2">
      <c r="A40" s="11">
        <v>35</v>
      </c>
      <c r="B40" s="12" t="s">
        <v>6</v>
      </c>
      <c r="C40" s="4" t="s">
        <v>66</v>
      </c>
      <c r="D40" s="5" t="s">
        <v>22</v>
      </c>
      <c r="E40" s="6">
        <v>42759</v>
      </c>
      <c r="F40" s="19" t="s">
        <v>182</v>
      </c>
      <c r="G40" s="16">
        <v>1095</v>
      </c>
      <c r="H40" s="17" t="s">
        <v>11</v>
      </c>
    </row>
    <row r="41" spans="1:8" s="10" customFormat="1" ht="14.25" customHeight="1" x14ac:dyDescent="0.2">
      <c r="A41" s="11">
        <v>36</v>
      </c>
      <c r="B41" s="12" t="s">
        <v>6</v>
      </c>
      <c r="C41" s="4" t="s">
        <v>66</v>
      </c>
      <c r="D41" s="5" t="s">
        <v>195</v>
      </c>
      <c r="E41" s="20">
        <v>42773</v>
      </c>
      <c r="F41" s="19" t="s">
        <v>196</v>
      </c>
      <c r="G41" s="16">
        <v>3000</v>
      </c>
      <c r="H41" s="17" t="s">
        <v>7</v>
      </c>
    </row>
    <row r="42" spans="1:8" s="10" customFormat="1" ht="14.25" customHeight="1" x14ac:dyDescent="0.2">
      <c r="A42" s="11">
        <v>37</v>
      </c>
      <c r="B42" s="12" t="s">
        <v>6</v>
      </c>
      <c r="C42" s="4" t="s">
        <v>66</v>
      </c>
      <c r="D42" s="21" t="s">
        <v>197</v>
      </c>
      <c r="E42" s="20">
        <v>42773</v>
      </c>
      <c r="F42" s="19" t="s">
        <v>198</v>
      </c>
      <c r="G42" s="16">
        <v>6762.02</v>
      </c>
      <c r="H42" s="17" t="s">
        <v>11</v>
      </c>
    </row>
    <row r="43" spans="1:8" s="10" customFormat="1" ht="28.5" customHeight="1" x14ac:dyDescent="0.2">
      <c r="A43" s="11">
        <v>38</v>
      </c>
      <c r="B43" s="12" t="s">
        <v>6</v>
      </c>
      <c r="C43" s="4" t="s">
        <v>66</v>
      </c>
      <c r="D43" s="21" t="s">
        <v>218</v>
      </c>
      <c r="E43" s="20">
        <v>42794</v>
      </c>
      <c r="F43" s="19" t="s">
        <v>219</v>
      </c>
      <c r="G43" s="16">
        <v>4281.37</v>
      </c>
      <c r="H43" s="17" t="s">
        <v>11</v>
      </c>
    </row>
    <row r="44" spans="1:8" s="10" customFormat="1" ht="14.25" customHeight="1" x14ac:dyDescent="0.2">
      <c r="A44" s="11">
        <v>39</v>
      </c>
      <c r="B44" s="12" t="s">
        <v>6</v>
      </c>
      <c r="C44" s="4" t="s">
        <v>66</v>
      </c>
      <c r="D44" s="21" t="s">
        <v>197</v>
      </c>
      <c r="E44" s="20">
        <v>42773</v>
      </c>
      <c r="F44" s="19" t="s">
        <v>199</v>
      </c>
      <c r="G44" s="16">
        <v>28.3</v>
      </c>
      <c r="H44" s="17" t="s">
        <v>7</v>
      </c>
    </row>
    <row r="45" spans="1:8" s="10" customFormat="1" ht="14.25" customHeight="1" x14ac:dyDescent="0.2">
      <c r="A45" s="11">
        <v>40</v>
      </c>
      <c r="B45" s="12" t="s">
        <v>6</v>
      </c>
      <c r="C45" s="4" t="s">
        <v>66</v>
      </c>
      <c r="D45" s="5" t="s">
        <v>42</v>
      </c>
      <c r="E45" s="20">
        <v>42794</v>
      </c>
      <c r="F45" s="19" t="s">
        <v>220</v>
      </c>
      <c r="G45" s="16">
        <v>0</v>
      </c>
      <c r="H45" s="17" t="s">
        <v>14</v>
      </c>
    </row>
    <row r="46" spans="1:8" s="10" customFormat="1" ht="29.25" customHeight="1" x14ac:dyDescent="0.2">
      <c r="A46" s="11">
        <v>41</v>
      </c>
      <c r="B46" s="12" t="s">
        <v>6</v>
      </c>
      <c r="C46" s="4" t="s">
        <v>66</v>
      </c>
      <c r="D46" s="21" t="s">
        <v>221</v>
      </c>
      <c r="E46" s="20">
        <v>42794</v>
      </c>
      <c r="F46" s="19" t="s">
        <v>222</v>
      </c>
      <c r="G46" s="16">
        <v>3035</v>
      </c>
      <c r="H46" s="17" t="s">
        <v>7</v>
      </c>
    </row>
    <row r="47" spans="1:8" s="10" customFormat="1" ht="14.25" customHeight="1" x14ac:dyDescent="0.2">
      <c r="A47" s="22">
        <v>42</v>
      </c>
      <c r="B47" s="23" t="s">
        <v>6</v>
      </c>
      <c r="C47" s="4" t="s">
        <v>66</v>
      </c>
      <c r="D47" s="21" t="s">
        <v>223</v>
      </c>
      <c r="E47" s="20">
        <v>42794</v>
      </c>
      <c r="F47" s="19" t="s">
        <v>225</v>
      </c>
      <c r="G47" s="16">
        <v>23754.1</v>
      </c>
      <c r="H47" s="17" t="s">
        <v>14</v>
      </c>
    </row>
    <row r="48" spans="1:8" s="10" customFormat="1" ht="14.25" customHeight="1" x14ac:dyDescent="0.2">
      <c r="A48" s="11">
        <v>43</v>
      </c>
      <c r="B48" s="23" t="s">
        <v>6</v>
      </c>
      <c r="C48" s="4" t="s">
        <v>66</v>
      </c>
      <c r="D48" s="5" t="s">
        <v>22</v>
      </c>
      <c r="E48" s="20">
        <v>42773</v>
      </c>
      <c r="F48" s="19" t="s">
        <v>200</v>
      </c>
      <c r="G48" s="16">
        <v>6592.83</v>
      </c>
      <c r="H48" s="17" t="s">
        <v>11</v>
      </c>
    </row>
    <row r="49" spans="1:8" s="10" customFormat="1" ht="14.25" customHeight="1" x14ac:dyDescent="0.2">
      <c r="A49" s="22">
        <v>44</v>
      </c>
      <c r="B49" s="23" t="s">
        <v>6</v>
      </c>
      <c r="C49" s="4" t="s">
        <v>66</v>
      </c>
      <c r="D49" s="5" t="s">
        <v>201</v>
      </c>
      <c r="E49" s="20">
        <v>42773</v>
      </c>
      <c r="F49" s="19" t="s">
        <v>202</v>
      </c>
      <c r="G49" s="16">
        <v>2.98</v>
      </c>
      <c r="H49" s="17" t="s">
        <v>11</v>
      </c>
    </row>
    <row r="50" spans="1:8" s="10" customFormat="1" ht="14.25" customHeight="1" x14ac:dyDescent="0.2">
      <c r="A50" s="11">
        <v>45</v>
      </c>
      <c r="B50" s="23" t="s">
        <v>6</v>
      </c>
      <c r="C50" s="4" t="s">
        <v>66</v>
      </c>
      <c r="D50" s="21" t="s">
        <v>203</v>
      </c>
      <c r="E50" s="20">
        <v>42773</v>
      </c>
      <c r="F50" s="19" t="s">
        <v>204</v>
      </c>
      <c r="G50" s="16">
        <v>230</v>
      </c>
      <c r="H50" s="17" t="s">
        <v>14</v>
      </c>
    </row>
    <row r="51" spans="1:8" s="10" customFormat="1" ht="14.25" customHeight="1" x14ac:dyDescent="0.2">
      <c r="A51" s="22">
        <v>46</v>
      </c>
      <c r="B51" s="23" t="s">
        <v>6</v>
      </c>
      <c r="C51" s="4" t="s">
        <v>66</v>
      </c>
      <c r="D51" s="21" t="s">
        <v>145</v>
      </c>
      <c r="E51" s="20">
        <v>42773</v>
      </c>
      <c r="F51" s="19" t="s">
        <v>205</v>
      </c>
      <c r="G51" s="16">
        <v>513.65</v>
      </c>
      <c r="H51" s="17" t="s">
        <v>18</v>
      </c>
    </row>
    <row r="52" spans="1:8" s="10" customFormat="1" ht="14.25" customHeight="1" x14ac:dyDescent="0.2">
      <c r="A52" s="11">
        <v>47</v>
      </c>
      <c r="B52" s="23" t="s">
        <v>6</v>
      </c>
      <c r="C52" s="4" t="s">
        <v>66</v>
      </c>
      <c r="D52" s="21" t="s">
        <v>206</v>
      </c>
      <c r="E52" s="20">
        <v>42773</v>
      </c>
      <c r="F52" s="19" t="s">
        <v>207</v>
      </c>
      <c r="G52" s="16">
        <v>4841.76</v>
      </c>
      <c r="H52" s="17" t="s">
        <v>27</v>
      </c>
    </row>
    <row r="53" spans="1:8" s="10" customFormat="1" ht="14.25" customHeight="1" x14ac:dyDescent="0.2">
      <c r="A53" s="22">
        <v>48</v>
      </c>
      <c r="B53" s="23" t="s">
        <v>6</v>
      </c>
      <c r="C53" s="4" t="s">
        <v>66</v>
      </c>
      <c r="D53" s="5" t="s">
        <v>10</v>
      </c>
      <c r="E53" s="20">
        <v>42794</v>
      </c>
      <c r="F53" s="19" t="s">
        <v>224</v>
      </c>
      <c r="G53" s="16">
        <v>0</v>
      </c>
      <c r="H53" s="17" t="s">
        <v>11</v>
      </c>
    </row>
    <row r="54" spans="1:8" s="10" customFormat="1" ht="14.25" customHeight="1" x14ac:dyDescent="0.2">
      <c r="A54" s="11">
        <v>49</v>
      </c>
      <c r="B54" s="23" t="s">
        <v>6</v>
      </c>
      <c r="C54" s="4" t="s">
        <v>66</v>
      </c>
      <c r="D54" s="21" t="s">
        <v>38</v>
      </c>
      <c r="E54" s="20">
        <v>42773</v>
      </c>
      <c r="F54" s="19" t="s">
        <v>208</v>
      </c>
      <c r="G54" s="16">
        <v>0</v>
      </c>
      <c r="H54" s="17" t="s">
        <v>16</v>
      </c>
    </row>
    <row r="55" spans="1:8" s="10" customFormat="1" ht="29.25" customHeight="1" x14ac:dyDescent="0.2">
      <c r="A55" s="22">
        <v>50</v>
      </c>
      <c r="B55" s="23" t="s">
        <v>6</v>
      </c>
      <c r="C55" s="4" t="s">
        <v>66</v>
      </c>
      <c r="D55" s="21" t="s">
        <v>209</v>
      </c>
      <c r="E55" s="20">
        <v>42773</v>
      </c>
      <c r="F55" s="19" t="s">
        <v>210</v>
      </c>
      <c r="G55" s="16">
        <v>10931.32</v>
      </c>
      <c r="H55" s="17" t="s">
        <v>39</v>
      </c>
    </row>
    <row r="56" spans="1:8" s="10" customFormat="1" ht="14.25" customHeight="1" x14ac:dyDescent="0.2">
      <c r="A56" s="11">
        <v>51</v>
      </c>
      <c r="B56" s="23" t="s">
        <v>6</v>
      </c>
      <c r="C56" s="4" t="s">
        <v>66</v>
      </c>
      <c r="D56" s="21" t="s">
        <v>211</v>
      </c>
      <c r="E56" s="20">
        <v>42773</v>
      </c>
      <c r="F56" s="19" t="s">
        <v>212</v>
      </c>
      <c r="G56" s="16">
        <v>28732.03</v>
      </c>
      <c r="H56" s="17" t="s">
        <v>19</v>
      </c>
    </row>
    <row r="57" spans="1:8" s="10" customFormat="1" ht="14.25" customHeight="1" x14ac:dyDescent="0.2">
      <c r="A57" s="22">
        <v>52</v>
      </c>
      <c r="B57" s="23" t="s">
        <v>6</v>
      </c>
      <c r="C57" s="4" t="s">
        <v>66</v>
      </c>
      <c r="D57" s="5" t="s">
        <v>226</v>
      </c>
      <c r="E57" s="20">
        <v>42794</v>
      </c>
      <c r="F57" s="19" t="s">
        <v>227</v>
      </c>
      <c r="G57" s="16">
        <v>0</v>
      </c>
      <c r="H57" s="17" t="s">
        <v>9</v>
      </c>
    </row>
    <row r="58" spans="1:8" s="10" customFormat="1" ht="14.25" customHeight="1" x14ac:dyDescent="0.2">
      <c r="A58" s="11">
        <v>53</v>
      </c>
      <c r="B58" s="23" t="s">
        <v>6</v>
      </c>
      <c r="C58" s="4" t="s">
        <v>66</v>
      </c>
      <c r="D58" s="5" t="s">
        <v>277</v>
      </c>
      <c r="E58" s="20">
        <v>42794</v>
      </c>
      <c r="F58" s="19" t="s">
        <v>228</v>
      </c>
      <c r="G58" s="16">
        <v>0</v>
      </c>
      <c r="H58" s="17" t="s">
        <v>16</v>
      </c>
    </row>
    <row r="59" spans="1:8" s="10" customFormat="1" ht="28.5" customHeight="1" x14ac:dyDescent="0.2">
      <c r="A59" s="22">
        <v>54</v>
      </c>
      <c r="B59" s="23" t="s">
        <v>6</v>
      </c>
      <c r="C59" s="4" t="s">
        <v>66</v>
      </c>
      <c r="D59" s="21" t="s">
        <v>229</v>
      </c>
      <c r="E59" s="20">
        <v>42794</v>
      </c>
      <c r="F59" s="19" t="s">
        <v>230</v>
      </c>
      <c r="G59" s="16">
        <v>322.49</v>
      </c>
      <c r="H59" s="17" t="s">
        <v>9</v>
      </c>
    </row>
    <row r="60" spans="1:8" s="10" customFormat="1" ht="14.25" customHeight="1" x14ac:dyDescent="0.2">
      <c r="A60" s="11">
        <v>55</v>
      </c>
      <c r="B60" s="23" t="s">
        <v>6</v>
      </c>
      <c r="C60" s="4" t="s">
        <v>66</v>
      </c>
      <c r="D60" s="5" t="s">
        <v>231</v>
      </c>
      <c r="E60" s="20">
        <v>42794</v>
      </c>
      <c r="F60" s="19" t="s">
        <v>232</v>
      </c>
      <c r="G60" s="16">
        <v>0</v>
      </c>
      <c r="H60" s="17" t="s">
        <v>21</v>
      </c>
    </row>
    <row r="61" spans="1:8" s="10" customFormat="1" ht="14.25" customHeight="1" x14ac:dyDescent="0.2">
      <c r="A61" s="22">
        <v>56</v>
      </c>
      <c r="B61" s="23" t="s">
        <v>6</v>
      </c>
      <c r="C61" s="4" t="s">
        <v>66</v>
      </c>
      <c r="D61" s="5" t="s">
        <v>234</v>
      </c>
      <c r="E61" s="20">
        <v>42794</v>
      </c>
      <c r="F61" s="19" t="s">
        <v>233</v>
      </c>
      <c r="G61" s="16">
        <v>0</v>
      </c>
      <c r="H61" s="17" t="s">
        <v>16</v>
      </c>
    </row>
    <row r="62" spans="1:8" s="10" customFormat="1" ht="14.25" customHeight="1" x14ac:dyDescent="0.2">
      <c r="A62" s="11">
        <v>57</v>
      </c>
      <c r="B62" s="23" t="s">
        <v>6</v>
      </c>
      <c r="C62" s="4" t="s">
        <v>66</v>
      </c>
      <c r="D62" s="5" t="s">
        <v>234</v>
      </c>
      <c r="E62" s="20">
        <v>42794</v>
      </c>
      <c r="F62" s="19" t="s">
        <v>235</v>
      </c>
      <c r="G62" s="16">
        <v>0</v>
      </c>
      <c r="H62" s="17" t="s">
        <v>16</v>
      </c>
    </row>
    <row r="63" spans="1:8" s="10" customFormat="1" ht="14.25" customHeight="1" x14ac:dyDescent="0.2">
      <c r="A63" s="22">
        <v>58</v>
      </c>
      <c r="B63" s="23" t="s">
        <v>6</v>
      </c>
      <c r="C63" s="4" t="s">
        <v>66</v>
      </c>
      <c r="D63" s="5" t="s">
        <v>234</v>
      </c>
      <c r="E63" s="20">
        <v>42794</v>
      </c>
      <c r="F63" s="19" t="s">
        <v>236</v>
      </c>
      <c r="G63" s="16">
        <v>0</v>
      </c>
      <c r="H63" s="17" t="s">
        <v>16</v>
      </c>
    </row>
    <row r="64" spans="1:8" s="10" customFormat="1" ht="14.25" customHeight="1" x14ac:dyDescent="0.2">
      <c r="A64" s="24">
        <v>59</v>
      </c>
      <c r="B64" s="25" t="s">
        <v>6</v>
      </c>
      <c r="C64" s="4" t="s">
        <v>66</v>
      </c>
      <c r="D64" s="21" t="s">
        <v>175</v>
      </c>
      <c r="E64" s="20">
        <v>42773</v>
      </c>
      <c r="F64" s="19" t="s">
        <v>213</v>
      </c>
      <c r="G64" s="16">
        <v>17371.43</v>
      </c>
      <c r="H64" s="17" t="s">
        <v>11</v>
      </c>
    </row>
    <row r="65" spans="1:8" s="10" customFormat="1" ht="14.25" customHeight="1" x14ac:dyDescent="0.2">
      <c r="A65" s="22">
        <v>60</v>
      </c>
      <c r="B65" s="23" t="s">
        <v>6</v>
      </c>
      <c r="C65" s="4" t="s">
        <v>66</v>
      </c>
      <c r="D65" s="21" t="s">
        <v>214</v>
      </c>
      <c r="E65" s="20">
        <v>42773</v>
      </c>
      <c r="F65" s="19" t="s">
        <v>215</v>
      </c>
      <c r="G65" s="16">
        <v>0</v>
      </c>
      <c r="H65" s="17" t="s">
        <v>14</v>
      </c>
    </row>
    <row r="66" spans="1:8" s="10" customFormat="1" ht="14.25" customHeight="1" x14ac:dyDescent="0.2">
      <c r="A66" s="22">
        <v>61</v>
      </c>
      <c r="B66" s="23" t="s">
        <v>6</v>
      </c>
      <c r="C66" s="4" t="s">
        <v>66</v>
      </c>
      <c r="D66" s="21" t="s">
        <v>269</v>
      </c>
      <c r="E66" s="20">
        <v>42822</v>
      </c>
      <c r="F66" s="19" t="s">
        <v>279</v>
      </c>
      <c r="G66" s="16">
        <v>0</v>
      </c>
      <c r="H66" s="17" t="s">
        <v>14</v>
      </c>
    </row>
    <row r="67" spans="1:8" s="10" customFormat="1" ht="14.25" customHeight="1" x14ac:dyDescent="0.2">
      <c r="A67" s="24">
        <v>62</v>
      </c>
      <c r="B67" s="23" t="s">
        <v>6</v>
      </c>
      <c r="C67" s="4" t="s">
        <v>66</v>
      </c>
      <c r="D67" s="21" t="s">
        <v>50</v>
      </c>
      <c r="E67" s="20">
        <v>42801</v>
      </c>
      <c r="F67" s="19" t="s">
        <v>239</v>
      </c>
      <c r="G67" s="16">
        <v>0</v>
      </c>
      <c r="H67" s="17" t="s">
        <v>11</v>
      </c>
    </row>
    <row r="68" spans="1:8" s="10" customFormat="1" ht="14.25" customHeight="1" x14ac:dyDescent="0.2">
      <c r="A68" s="22">
        <v>63</v>
      </c>
      <c r="B68" s="23" t="s">
        <v>6</v>
      </c>
      <c r="C68" s="4" t="s">
        <v>66</v>
      </c>
      <c r="D68" s="5" t="s">
        <v>270</v>
      </c>
      <c r="E68" s="20">
        <v>42822</v>
      </c>
      <c r="F68" s="19" t="s">
        <v>280</v>
      </c>
      <c r="G68" s="16">
        <v>0</v>
      </c>
      <c r="H68" s="17" t="s">
        <v>251</v>
      </c>
    </row>
    <row r="69" spans="1:8" s="10" customFormat="1" ht="14.25" customHeight="1" x14ac:dyDescent="0.2">
      <c r="A69" s="22">
        <v>64</v>
      </c>
      <c r="B69" s="23" t="s">
        <v>6</v>
      </c>
      <c r="C69" s="4" t="s">
        <v>66</v>
      </c>
      <c r="D69" s="21" t="s">
        <v>252</v>
      </c>
      <c r="E69" s="20">
        <v>42801</v>
      </c>
      <c r="F69" s="19" t="s">
        <v>240</v>
      </c>
      <c r="G69" s="16">
        <v>143.26</v>
      </c>
      <c r="H69" s="17" t="s">
        <v>16</v>
      </c>
    </row>
    <row r="70" spans="1:8" s="10" customFormat="1" ht="14.25" customHeight="1" x14ac:dyDescent="0.2">
      <c r="A70" s="24">
        <v>65</v>
      </c>
      <c r="B70" s="23" t="s">
        <v>6</v>
      </c>
      <c r="C70" s="4" t="s">
        <v>66</v>
      </c>
      <c r="D70" s="5" t="s">
        <v>276</v>
      </c>
      <c r="E70" s="20">
        <v>42822</v>
      </c>
      <c r="F70" s="19" t="s">
        <v>281</v>
      </c>
      <c r="G70" s="16">
        <v>0</v>
      </c>
      <c r="H70" s="17" t="s">
        <v>251</v>
      </c>
    </row>
    <row r="71" spans="1:8" s="10" customFormat="1" ht="14.25" customHeight="1" x14ac:dyDescent="0.2">
      <c r="A71" s="22">
        <v>66</v>
      </c>
      <c r="B71" s="23" t="s">
        <v>6</v>
      </c>
      <c r="C71" s="4" t="s">
        <v>66</v>
      </c>
      <c r="D71" s="21" t="s">
        <v>253</v>
      </c>
      <c r="E71" s="20">
        <v>42801</v>
      </c>
      <c r="F71" s="19" t="s">
        <v>241</v>
      </c>
      <c r="G71" s="16">
        <v>448.43</v>
      </c>
      <c r="H71" s="17" t="s">
        <v>11</v>
      </c>
    </row>
    <row r="72" spans="1:8" s="10" customFormat="1" ht="14.25" customHeight="1" x14ac:dyDescent="0.2">
      <c r="A72" s="22">
        <v>67</v>
      </c>
      <c r="B72" s="23" t="s">
        <v>6</v>
      </c>
      <c r="C72" s="4" t="s">
        <v>66</v>
      </c>
      <c r="D72" s="5" t="s">
        <v>25</v>
      </c>
      <c r="E72" s="20">
        <v>42822</v>
      </c>
      <c r="F72" s="19" t="s">
        <v>282</v>
      </c>
      <c r="G72" s="16">
        <v>297.45</v>
      </c>
      <c r="H72" s="17" t="s">
        <v>11</v>
      </c>
    </row>
    <row r="73" spans="1:8" s="10" customFormat="1" ht="14.25" customHeight="1" x14ac:dyDescent="0.2">
      <c r="A73" s="24">
        <v>68</v>
      </c>
      <c r="B73" s="23" t="s">
        <v>6</v>
      </c>
      <c r="C73" s="4" t="s">
        <v>66</v>
      </c>
      <c r="D73" s="5" t="s">
        <v>10</v>
      </c>
      <c r="E73" s="20">
        <v>42822</v>
      </c>
      <c r="F73" s="19" t="s">
        <v>283</v>
      </c>
      <c r="G73" s="16">
        <v>0</v>
      </c>
      <c r="H73" s="17" t="s">
        <v>11</v>
      </c>
    </row>
    <row r="74" spans="1:8" s="10" customFormat="1" ht="14.25" customHeight="1" x14ac:dyDescent="0.2">
      <c r="A74" s="22">
        <v>69</v>
      </c>
      <c r="B74" s="23" t="s">
        <v>6</v>
      </c>
      <c r="C74" s="4" t="s">
        <v>66</v>
      </c>
      <c r="D74" s="21" t="s">
        <v>254</v>
      </c>
      <c r="E74" s="20">
        <v>42801</v>
      </c>
      <c r="F74" s="19" t="s">
        <v>242</v>
      </c>
      <c r="G74" s="16">
        <v>106.25</v>
      </c>
      <c r="H74" s="17" t="s">
        <v>7</v>
      </c>
    </row>
    <row r="75" spans="1:8" s="10" customFormat="1" ht="28.5" customHeight="1" x14ac:dyDescent="0.2">
      <c r="A75" s="22">
        <v>70</v>
      </c>
      <c r="B75" s="23" t="s">
        <v>6</v>
      </c>
      <c r="C75" s="4" t="s">
        <v>66</v>
      </c>
      <c r="D75" s="21" t="s">
        <v>271</v>
      </c>
      <c r="E75" s="20">
        <v>42822</v>
      </c>
      <c r="F75" s="19" t="s">
        <v>284</v>
      </c>
      <c r="G75" s="16">
        <v>782691.42</v>
      </c>
      <c r="H75" s="17" t="s">
        <v>193</v>
      </c>
    </row>
    <row r="76" spans="1:8" s="10" customFormat="1" ht="14.25" customHeight="1" x14ac:dyDescent="0.2">
      <c r="A76" s="24">
        <v>71</v>
      </c>
      <c r="B76" s="23" t="s">
        <v>6</v>
      </c>
      <c r="C76" s="4" t="s">
        <v>66</v>
      </c>
      <c r="D76" s="21" t="s">
        <v>38</v>
      </c>
      <c r="E76" s="20">
        <v>42801</v>
      </c>
      <c r="F76" s="19" t="s">
        <v>243</v>
      </c>
      <c r="G76" s="16">
        <v>0</v>
      </c>
      <c r="H76" s="17" t="s">
        <v>16</v>
      </c>
    </row>
    <row r="77" spans="1:8" s="10" customFormat="1" ht="14.25" customHeight="1" x14ac:dyDescent="0.2">
      <c r="A77" s="22">
        <v>72</v>
      </c>
      <c r="B77" s="23" t="s">
        <v>6</v>
      </c>
      <c r="C77" s="4" t="s">
        <v>66</v>
      </c>
      <c r="D77" s="5" t="s">
        <v>255</v>
      </c>
      <c r="E77" s="20">
        <v>42801</v>
      </c>
      <c r="F77" s="19" t="s">
        <v>244</v>
      </c>
      <c r="G77" s="16">
        <v>26.82</v>
      </c>
      <c r="H77" s="17" t="s">
        <v>16</v>
      </c>
    </row>
    <row r="78" spans="1:8" s="10" customFormat="1" ht="14.25" customHeight="1" x14ac:dyDescent="0.2">
      <c r="A78" s="22">
        <v>73</v>
      </c>
      <c r="B78" s="23" t="s">
        <v>6</v>
      </c>
      <c r="C78" s="4" t="s">
        <v>66</v>
      </c>
      <c r="D78" s="5" t="s">
        <v>275</v>
      </c>
      <c r="E78" s="20">
        <v>42822</v>
      </c>
      <c r="F78" s="19" t="s">
        <v>285</v>
      </c>
      <c r="G78" s="16">
        <v>0</v>
      </c>
      <c r="H78" s="17" t="s">
        <v>16</v>
      </c>
    </row>
    <row r="79" spans="1:8" s="10" customFormat="1" ht="14.25" customHeight="1" x14ac:dyDescent="0.2">
      <c r="A79" s="24">
        <v>74</v>
      </c>
      <c r="B79" s="23" t="s">
        <v>6</v>
      </c>
      <c r="C79" s="4" t="s">
        <v>66</v>
      </c>
      <c r="D79" s="21" t="s">
        <v>265</v>
      </c>
      <c r="E79" s="20">
        <v>42815</v>
      </c>
      <c r="F79" s="19" t="s">
        <v>260</v>
      </c>
      <c r="G79" s="16">
        <v>578.5</v>
      </c>
      <c r="H79" s="17" t="s">
        <v>11</v>
      </c>
    </row>
    <row r="80" spans="1:8" s="10" customFormat="1" ht="14.25" customHeight="1" x14ac:dyDescent="0.2">
      <c r="A80" s="22">
        <v>75</v>
      </c>
      <c r="B80" s="23" t="s">
        <v>6</v>
      </c>
      <c r="C80" s="4" t="s">
        <v>66</v>
      </c>
      <c r="D80" s="5" t="s">
        <v>151</v>
      </c>
      <c r="E80" s="20">
        <v>42794</v>
      </c>
      <c r="F80" s="19" t="s">
        <v>286</v>
      </c>
      <c r="G80" s="16">
        <v>563</v>
      </c>
      <c r="H80" s="17" t="s">
        <v>7</v>
      </c>
    </row>
    <row r="81" spans="1:8" s="10" customFormat="1" ht="14.25" customHeight="1" x14ac:dyDescent="0.2">
      <c r="A81" s="22">
        <v>76</v>
      </c>
      <c r="B81" s="23" t="s">
        <v>6</v>
      </c>
      <c r="C81" s="4" t="s">
        <v>66</v>
      </c>
      <c r="D81" s="5" t="s">
        <v>22</v>
      </c>
      <c r="E81" s="20">
        <v>42801</v>
      </c>
      <c r="F81" s="19" t="s">
        <v>245</v>
      </c>
      <c r="G81" s="16">
        <v>24273.58</v>
      </c>
      <c r="H81" s="17" t="s">
        <v>11</v>
      </c>
    </row>
    <row r="82" spans="1:8" s="10" customFormat="1" ht="14.25" customHeight="1" x14ac:dyDescent="0.2">
      <c r="A82" s="24">
        <v>77</v>
      </c>
      <c r="B82" s="23" t="s">
        <v>6</v>
      </c>
      <c r="C82" s="4" t="s">
        <v>66</v>
      </c>
      <c r="D82" s="5" t="s">
        <v>22</v>
      </c>
      <c r="E82" s="20">
        <v>42801</v>
      </c>
      <c r="F82" s="19" t="s">
        <v>246</v>
      </c>
      <c r="G82" s="16">
        <v>9976.09</v>
      </c>
      <c r="H82" s="17" t="s">
        <v>11</v>
      </c>
    </row>
    <row r="83" spans="1:8" s="10" customFormat="1" ht="14.25" customHeight="1" x14ac:dyDescent="0.2">
      <c r="A83" s="22">
        <v>78</v>
      </c>
      <c r="B83" s="23" t="s">
        <v>6</v>
      </c>
      <c r="C83" s="4" t="s">
        <v>66</v>
      </c>
      <c r="D83" s="21" t="s">
        <v>46</v>
      </c>
      <c r="E83" s="20">
        <v>42801</v>
      </c>
      <c r="F83" s="19" t="s">
        <v>247</v>
      </c>
      <c r="G83" s="16">
        <v>140.87</v>
      </c>
      <c r="H83" s="17" t="s">
        <v>14</v>
      </c>
    </row>
    <row r="84" spans="1:8" s="10" customFormat="1" ht="14.25" customHeight="1" x14ac:dyDescent="0.2">
      <c r="A84" s="22">
        <v>79</v>
      </c>
      <c r="B84" s="23" t="s">
        <v>6</v>
      </c>
      <c r="C84" s="4" t="s">
        <v>66</v>
      </c>
      <c r="D84" s="21" t="s">
        <v>26</v>
      </c>
      <c r="E84" s="20">
        <v>42822</v>
      </c>
      <c r="F84" s="19" t="s">
        <v>287</v>
      </c>
      <c r="G84" s="16">
        <v>0</v>
      </c>
      <c r="H84" s="17" t="s">
        <v>7</v>
      </c>
    </row>
    <row r="85" spans="1:8" s="10" customFormat="1" ht="14.25" customHeight="1" x14ac:dyDescent="0.2">
      <c r="A85" s="24">
        <v>80</v>
      </c>
      <c r="B85" s="23" t="s">
        <v>6</v>
      </c>
      <c r="C85" s="4" t="s">
        <v>66</v>
      </c>
      <c r="D85" s="21" t="s">
        <v>273</v>
      </c>
      <c r="E85" s="20">
        <v>42822</v>
      </c>
      <c r="F85" s="19" t="s">
        <v>288</v>
      </c>
      <c r="G85" s="16">
        <v>0</v>
      </c>
      <c r="H85" s="17" t="s">
        <v>21</v>
      </c>
    </row>
    <row r="86" spans="1:8" s="10" customFormat="1" ht="14.25" customHeight="1" x14ac:dyDescent="0.2">
      <c r="A86" s="22">
        <v>81</v>
      </c>
      <c r="B86" s="23" t="s">
        <v>6</v>
      </c>
      <c r="C86" s="4" t="s">
        <v>66</v>
      </c>
      <c r="D86" s="5" t="s">
        <v>31</v>
      </c>
      <c r="E86" s="20">
        <v>42822</v>
      </c>
      <c r="F86" s="19" t="s">
        <v>289</v>
      </c>
      <c r="G86" s="16">
        <v>0</v>
      </c>
      <c r="H86" s="17" t="s">
        <v>21</v>
      </c>
    </row>
    <row r="87" spans="1:8" s="10" customFormat="1" ht="14.25" customHeight="1" x14ac:dyDescent="0.2">
      <c r="A87" s="22">
        <v>82</v>
      </c>
      <c r="B87" s="23" t="s">
        <v>6</v>
      </c>
      <c r="C87" s="4" t="s">
        <v>66</v>
      </c>
      <c r="D87" s="21" t="s">
        <v>273</v>
      </c>
      <c r="E87" s="20">
        <v>42822</v>
      </c>
      <c r="F87" s="19" t="s">
        <v>290</v>
      </c>
      <c r="G87" s="16">
        <v>0</v>
      </c>
      <c r="H87" s="17" t="s">
        <v>21</v>
      </c>
    </row>
    <row r="88" spans="1:8" s="10" customFormat="1" ht="14.25" customHeight="1" x14ac:dyDescent="0.2">
      <c r="A88" s="24">
        <v>83</v>
      </c>
      <c r="B88" s="23" t="s">
        <v>6</v>
      </c>
      <c r="C88" s="4" t="s">
        <v>66</v>
      </c>
      <c r="D88" s="21" t="s">
        <v>256</v>
      </c>
      <c r="E88" s="20">
        <v>42801</v>
      </c>
      <c r="F88" s="19" t="s">
        <v>248</v>
      </c>
      <c r="G88" s="16">
        <v>0</v>
      </c>
      <c r="H88" s="17" t="s">
        <v>251</v>
      </c>
    </row>
    <row r="89" spans="1:8" s="10" customFormat="1" ht="14.25" customHeight="1" x14ac:dyDescent="0.2">
      <c r="A89" s="22">
        <v>84</v>
      </c>
      <c r="B89" s="23" t="s">
        <v>6</v>
      </c>
      <c r="C89" s="4" t="s">
        <v>66</v>
      </c>
      <c r="D89" s="5" t="s">
        <v>17</v>
      </c>
      <c r="E89" s="20">
        <v>42801</v>
      </c>
      <c r="F89" s="19" t="s">
        <v>249</v>
      </c>
      <c r="G89" s="16">
        <v>0</v>
      </c>
      <c r="H89" s="17" t="s">
        <v>18</v>
      </c>
    </row>
    <row r="90" spans="1:8" s="10" customFormat="1" ht="14.25" customHeight="1" x14ac:dyDescent="0.2">
      <c r="A90" s="22">
        <v>85</v>
      </c>
      <c r="B90" s="23" t="s">
        <v>6</v>
      </c>
      <c r="C90" s="4" t="s">
        <v>66</v>
      </c>
      <c r="D90" s="21" t="s">
        <v>257</v>
      </c>
      <c r="E90" s="20">
        <v>42801</v>
      </c>
      <c r="F90" s="19" t="s">
        <v>250</v>
      </c>
      <c r="G90" s="16">
        <v>0</v>
      </c>
      <c r="H90" s="17" t="s">
        <v>20</v>
      </c>
    </row>
    <row r="91" spans="1:8" s="10" customFormat="1" ht="14.25" customHeight="1" x14ac:dyDescent="0.2">
      <c r="A91" s="24">
        <v>86</v>
      </c>
      <c r="B91" s="23" t="s">
        <v>6</v>
      </c>
      <c r="C91" s="4" t="s">
        <v>66</v>
      </c>
      <c r="D91" s="21" t="s">
        <v>274</v>
      </c>
      <c r="E91" s="20">
        <v>42822</v>
      </c>
      <c r="F91" s="19" t="s">
        <v>291</v>
      </c>
      <c r="G91" s="16">
        <v>0</v>
      </c>
      <c r="H91" s="17" t="s">
        <v>21</v>
      </c>
    </row>
    <row r="92" spans="1:8" s="10" customFormat="1" ht="14.25" customHeight="1" x14ac:dyDescent="0.2">
      <c r="A92" s="22">
        <v>87</v>
      </c>
      <c r="B92" s="23" t="s">
        <v>6</v>
      </c>
      <c r="C92" s="4" t="s">
        <v>66</v>
      </c>
      <c r="D92" s="5" t="s">
        <v>272</v>
      </c>
      <c r="E92" s="20">
        <v>42822</v>
      </c>
      <c r="F92" s="19" t="s">
        <v>292</v>
      </c>
      <c r="G92" s="16">
        <v>0</v>
      </c>
      <c r="H92" s="17" t="s">
        <v>16</v>
      </c>
    </row>
    <row r="93" spans="1:8" s="10" customFormat="1" ht="14.25" customHeight="1" x14ac:dyDescent="0.2">
      <c r="A93" s="22">
        <v>88</v>
      </c>
      <c r="B93" s="23" t="s">
        <v>6</v>
      </c>
      <c r="C93" s="4" t="s">
        <v>66</v>
      </c>
      <c r="D93" s="5" t="s">
        <v>51</v>
      </c>
      <c r="E93" s="20">
        <v>42815</v>
      </c>
      <c r="F93" s="19" t="s">
        <v>258</v>
      </c>
      <c r="G93" s="16">
        <v>2137.5</v>
      </c>
      <c r="H93" s="17" t="s">
        <v>11</v>
      </c>
    </row>
    <row r="94" spans="1:8" s="10" customFormat="1" ht="14.25" customHeight="1" x14ac:dyDescent="0.2">
      <c r="A94" s="24">
        <v>89</v>
      </c>
      <c r="B94" s="23" t="s">
        <v>6</v>
      </c>
      <c r="C94" s="4" t="s">
        <v>66</v>
      </c>
      <c r="D94" s="5" t="s">
        <v>33</v>
      </c>
      <c r="E94" s="20">
        <v>42815</v>
      </c>
      <c r="F94" s="19" t="s">
        <v>259</v>
      </c>
      <c r="G94" s="16">
        <v>-142.05000000000001</v>
      </c>
      <c r="H94" s="17" t="s">
        <v>11</v>
      </c>
    </row>
    <row r="95" spans="1:8" s="10" customFormat="1" ht="28.5" customHeight="1" x14ac:dyDescent="0.2">
      <c r="A95" s="22">
        <v>90</v>
      </c>
      <c r="B95" s="23" t="s">
        <v>6</v>
      </c>
      <c r="C95" s="4" t="s">
        <v>66</v>
      </c>
      <c r="D95" s="21" t="s">
        <v>266</v>
      </c>
      <c r="E95" s="20">
        <v>42815</v>
      </c>
      <c r="F95" s="19" t="s">
        <v>261</v>
      </c>
      <c r="G95" s="16">
        <v>3502.59</v>
      </c>
      <c r="H95" s="17" t="s">
        <v>39</v>
      </c>
    </row>
    <row r="96" spans="1:8" s="10" customFormat="1" ht="14.25" customHeight="1" x14ac:dyDescent="0.2">
      <c r="A96" s="22">
        <v>91</v>
      </c>
      <c r="B96" s="23" t="s">
        <v>6</v>
      </c>
      <c r="C96" s="4" t="s">
        <v>66</v>
      </c>
      <c r="D96" s="21" t="s">
        <v>38</v>
      </c>
      <c r="E96" s="20">
        <v>42815</v>
      </c>
      <c r="F96" s="19" t="s">
        <v>262</v>
      </c>
      <c r="G96" s="16">
        <v>0</v>
      </c>
      <c r="H96" s="17" t="s">
        <v>16</v>
      </c>
    </row>
    <row r="97" spans="1:8" s="10" customFormat="1" ht="14.25" customHeight="1" x14ac:dyDescent="0.2">
      <c r="A97" s="11">
        <v>92</v>
      </c>
      <c r="B97" s="23" t="s">
        <v>6</v>
      </c>
      <c r="C97" s="4" t="s">
        <v>66</v>
      </c>
      <c r="D97" s="5" t="s">
        <v>315</v>
      </c>
      <c r="E97" s="20">
        <v>42850</v>
      </c>
      <c r="F97" s="19" t="s">
        <v>324</v>
      </c>
      <c r="G97" s="16">
        <v>0</v>
      </c>
      <c r="H97" s="17" t="s">
        <v>7</v>
      </c>
    </row>
    <row r="98" spans="1:8" s="10" customFormat="1" ht="14.25" customHeight="1" x14ac:dyDescent="0.2">
      <c r="A98" s="22">
        <v>93</v>
      </c>
      <c r="B98" s="23" t="s">
        <v>6</v>
      </c>
      <c r="C98" s="4" t="s">
        <v>66</v>
      </c>
      <c r="D98" s="21" t="s">
        <v>267</v>
      </c>
      <c r="E98" s="20">
        <v>42815</v>
      </c>
      <c r="F98" s="19" t="s">
        <v>263</v>
      </c>
      <c r="G98" s="16">
        <v>3085.1</v>
      </c>
      <c r="H98" s="17" t="s">
        <v>53</v>
      </c>
    </row>
    <row r="99" spans="1:8" s="10" customFormat="1" ht="14.25" customHeight="1" x14ac:dyDescent="0.2">
      <c r="A99" s="22">
        <v>94</v>
      </c>
      <c r="B99" s="23" t="s">
        <v>6</v>
      </c>
      <c r="C99" s="4" t="s">
        <v>66</v>
      </c>
      <c r="D99" s="5" t="s">
        <v>316</v>
      </c>
      <c r="E99" s="20">
        <v>42850</v>
      </c>
      <c r="F99" s="19" t="s">
        <v>325</v>
      </c>
      <c r="G99" s="16">
        <v>50</v>
      </c>
      <c r="H99" s="17" t="s">
        <v>11</v>
      </c>
    </row>
    <row r="100" spans="1:8" s="10" customFormat="1" ht="14.25" customHeight="1" x14ac:dyDescent="0.2">
      <c r="A100" s="11">
        <v>95</v>
      </c>
      <c r="B100" s="23" t="s">
        <v>6</v>
      </c>
      <c r="C100" s="4" t="s">
        <v>66</v>
      </c>
      <c r="D100" s="5" t="s">
        <v>17</v>
      </c>
      <c r="E100" s="20">
        <v>42829</v>
      </c>
      <c r="F100" s="19" t="s">
        <v>295</v>
      </c>
      <c r="G100" s="16">
        <v>0</v>
      </c>
      <c r="H100" s="17" t="s">
        <v>18</v>
      </c>
    </row>
    <row r="101" spans="1:8" s="10" customFormat="1" ht="14.25" customHeight="1" x14ac:dyDescent="0.2">
      <c r="A101" s="22">
        <v>96</v>
      </c>
      <c r="B101" s="23" t="s">
        <v>6</v>
      </c>
      <c r="C101" s="4" t="s">
        <v>66</v>
      </c>
      <c r="D101" s="21" t="s">
        <v>268</v>
      </c>
      <c r="E101" s="20">
        <v>42815</v>
      </c>
      <c r="F101" s="19" t="s">
        <v>264</v>
      </c>
      <c r="G101" s="16">
        <v>0</v>
      </c>
      <c r="H101" s="17" t="s">
        <v>19</v>
      </c>
    </row>
    <row r="102" spans="1:8" s="10" customFormat="1" ht="14.25" customHeight="1" x14ac:dyDescent="0.2">
      <c r="A102" s="22">
        <v>97</v>
      </c>
      <c r="B102" s="23" t="s">
        <v>6</v>
      </c>
      <c r="C102" s="4" t="s">
        <v>66</v>
      </c>
      <c r="D102" s="5" t="s">
        <v>317</v>
      </c>
      <c r="E102" s="20">
        <v>42850</v>
      </c>
      <c r="F102" s="19" t="s">
        <v>326</v>
      </c>
      <c r="G102" s="16">
        <v>1386.11</v>
      </c>
      <c r="H102" s="17" t="s">
        <v>19</v>
      </c>
    </row>
    <row r="103" spans="1:8" s="10" customFormat="1" ht="14.25" customHeight="1" x14ac:dyDescent="0.2">
      <c r="A103" s="22">
        <v>98</v>
      </c>
      <c r="B103" s="23" t="s">
        <v>6</v>
      </c>
      <c r="C103" s="4" t="s">
        <v>66</v>
      </c>
      <c r="D103" s="21" t="s">
        <v>38</v>
      </c>
      <c r="E103" s="20">
        <v>42829</v>
      </c>
      <c r="F103" s="19" t="s">
        <v>294</v>
      </c>
      <c r="G103" s="16">
        <v>0</v>
      </c>
      <c r="H103" s="17" t="s">
        <v>16</v>
      </c>
    </row>
    <row r="104" spans="1:8" s="10" customFormat="1" ht="14.25" customHeight="1" x14ac:dyDescent="0.2">
      <c r="A104" s="22">
        <v>99</v>
      </c>
      <c r="B104" s="23" t="s">
        <v>6</v>
      </c>
      <c r="C104" s="4" t="s">
        <v>66</v>
      </c>
      <c r="D104" s="5" t="s">
        <v>318</v>
      </c>
      <c r="E104" s="20">
        <v>42850</v>
      </c>
      <c r="F104" s="19" t="s">
        <v>327</v>
      </c>
      <c r="G104" s="16">
        <v>0</v>
      </c>
      <c r="H104" s="17" t="s">
        <v>11</v>
      </c>
    </row>
    <row r="105" spans="1:8" s="10" customFormat="1" ht="14.25" customHeight="1" x14ac:dyDescent="0.2">
      <c r="A105" s="22">
        <v>100</v>
      </c>
      <c r="B105" s="23" t="s">
        <v>6</v>
      </c>
      <c r="C105" s="4" t="s">
        <v>66</v>
      </c>
      <c r="D105" s="5" t="s">
        <v>195</v>
      </c>
      <c r="E105" s="20">
        <v>42850</v>
      </c>
      <c r="F105" s="19" t="s">
        <v>328</v>
      </c>
      <c r="G105" s="16">
        <v>333.17</v>
      </c>
      <c r="H105" s="17" t="s">
        <v>7</v>
      </c>
    </row>
    <row r="106" spans="1:8" s="10" customFormat="1" ht="14.25" customHeight="1" x14ac:dyDescent="0.2">
      <c r="A106" s="22">
        <v>101</v>
      </c>
      <c r="B106" s="23" t="s">
        <v>6</v>
      </c>
      <c r="C106" s="4" t="s">
        <v>66</v>
      </c>
      <c r="D106" s="5" t="s">
        <v>319</v>
      </c>
      <c r="E106" s="20">
        <v>42850</v>
      </c>
      <c r="F106" s="19" t="s">
        <v>329</v>
      </c>
      <c r="G106" s="16">
        <v>0</v>
      </c>
      <c r="H106" s="17" t="s">
        <v>11</v>
      </c>
    </row>
    <row r="107" spans="1:8" s="10" customFormat="1" ht="14.25" customHeight="1" x14ac:dyDescent="0.2">
      <c r="A107" s="22">
        <v>102</v>
      </c>
      <c r="B107" s="23" t="s">
        <v>6</v>
      </c>
      <c r="C107" s="4" t="s">
        <v>66</v>
      </c>
      <c r="D107" s="21" t="s">
        <v>268</v>
      </c>
      <c r="E107" s="20">
        <v>42829</v>
      </c>
      <c r="F107" s="19" t="s">
        <v>293</v>
      </c>
      <c r="G107" s="16">
        <v>0</v>
      </c>
      <c r="H107" s="17" t="s">
        <v>19</v>
      </c>
    </row>
    <row r="108" spans="1:8" s="10" customFormat="1" ht="14.25" customHeight="1" x14ac:dyDescent="0.2">
      <c r="A108" s="22">
        <v>103</v>
      </c>
      <c r="B108" s="23" t="s">
        <v>6</v>
      </c>
      <c r="C108" s="4" t="s">
        <v>66</v>
      </c>
      <c r="D108" s="21" t="s">
        <v>50</v>
      </c>
      <c r="E108" s="20">
        <v>42829</v>
      </c>
      <c r="F108" s="19" t="s">
        <v>296</v>
      </c>
      <c r="G108" s="16">
        <v>0</v>
      </c>
      <c r="H108" s="17" t="s">
        <v>11</v>
      </c>
    </row>
    <row r="109" spans="1:8" s="10" customFormat="1" ht="14.25" customHeight="1" x14ac:dyDescent="0.2">
      <c r="A109" s="22">
        <v>104</v>
      </c>
      <c r="B109" s="23" t="s">
        <v>6</v>
      </c>
      <c r="C109" s="4" t="s">
        <v>66</v>
      </c>
      <c r="D109" s="5" t="s">
        <v>321</v>
      </c>
      <c r="E109" s="20">
        <v>42850</v>
      </c>
      <c r="F109" s="19" t="s">
        <v>330</v>
      </c>
      <c r="G109" s="16">
        <v>0</v>
      </c>
      <c r="H109" s="17" t="s">
        <v>21</v>
      </c>
    </row>
    <row r="110" spans="1:8" s="10" customFormat="1" ht="14.25" customHeight="1" x14ac:dyDescent="0.2">
      <c r="A110" s="22">
        <v>105</v>
      </c>
      <c r="B110" s="23" t="s">
        <v>6</v>
      </c>
      <c r="C110" s="4" t="s">
        <v>66</v>
      </c>
      <c r="D110" s="5" t="s">
        <v>37</v>
      </c>
      <c r="E110" s="20">
        <v>42829</v>
      </c>
      <c r="F110" s="19" t="s">
        <v>297</v>
      </c>
      <c r="G110" s="16">
        <v>1796</v>
      </c>
      <c r="H110" s="17" t="s">
        <v>21</v>
      </c>
    </row>
    <row r="111" spans="1:8" s="10" customFormat="1" ht="14.25" customHeight="1" x14ac:dyDescent="0.2">
      <c r="A111" s="22">
        <v>106</v>
      </c>
      <c r="B111" s="23" t="s">
        <v>6</v>
      </c>
      <c r="C111" s="4" t="s">
        <v>66</v>
      </c>
      <c r="D111" s="5" t="s">
        <v>299</v>
      </c>
      <c r="E111" s="20">
        <v>42829</v>
      </c>
      <c r="F111" s="19" t="s">
        <v>298</v>
      </c>
      <c r="G111" s="16">
        <v>2805</v>
      </c>
      <c r="H111" s="17" t="s">
        <v>16</v>
      </c>
    </row>
    <row r="112" spans="1:8" s="10" customFormat="1" ht="14.25" customHeight="1" x14ac:dyDescent="0.2">
      <c r="A112" s="22">
        <v>107</v>
      </c>
      <c r="B112" s="23" t="s">
        <v>6</v>
      </c>
      <c r="C112" s="4" t="s">
        <v>66</v>
      </c>
      <c r="D112" s="21" t="s">
        <v>50</v>
      </c>
      <c r="E112" s="20">
        <v>42829</v>
      </c>
      <c r="F112" s="19" t="s">
        <v>298</v>
      </c>
      <c r="G112" s="16">
        <v>0</v>
      </c>
      <c r="H112" s="17" t="s">
        <v>11</v>
      </c>
    </row>
    <row r="113" spans="1:8" s="10" customFormat="1" ht="14.25" customHeight="1" x14ac:dyDescent="0.2">
      <c r="A113" s="22">
        <v>108</v>
      </c>
      <c r="B113" s="23" t="s">
        <v>6</v>
      </c>
      <c r="C113" s="4" t="s">
        <v>66</v>
      </c>
      <c r="D113" s="5" t="s">
        <v>320</v>
      </c>
      <c r="E113" s="20">
        <v>42829</v>
      </c>
      <c r="F113" s="19" t="s">
        <v>300</v>
      </c>
      <c r="G113" s="16">
        <v>0</v>
      </c>
      <c r="H113" s="17" t="s">
        <v>19</v>
      </c>
    </row>
    <row r="114" spans="1:8" s="10" customFormat="1" ht="14.25" customHeight="1" x14ac:dyDescent="0.2">
      <c r="A114" s="22">
        <v>109</v>
      </c>
      <c r="B114" s="23" t="s">
        <v>6</v>
      </c>
      <c r="C114" s="4" t="s">
        <v>66</v>
      </c>
      <c r="D114" s="5" t="s">
        <v>22</v>
      </c>
      <c r="E114" s="20">
        <v>42829</v>
      </c>
      <c r="F114" s="19" t="s">
        <v>301</v>
      </c>
      <c r="G114" s="16">
        <v>6128.22</v>
      </c>
      <c r="H114" s="17" t="s">
        <v>11</v>
      </c>
    </row>
    <row r="115" spans="1:8" s="10" customFormat="1" ht="14.25" customHeight="1" x14ac:dyDescent="0.2">
      <c r="A115" s="22">
        <v>110</v>
      </c>
      <c r="B115" s="23" t="s">
        <v>6</v>
      </c>
      <c r="C115" s="4" t="s">
        <v>66</v>
      </c>
      <c r="D115" s="21" t="s">
        <v>62</v>
      </c>
      <c r="E115" s="20">
        <v>42829</v>
      </c>
      <c r="F115" s="19" t="s">
        <v>302</v>
      </c>
      <c r="G115" s="16">
        <v>318.73</v>
      </c>
      <c r="H115" s="17" t="s">
        <v>14</v>
      </c>
    </row>
    <row r="116" spans="1:8" s="10" customFormat="1" ht="14.25" customHeight="1" x14ac:dyDescent="0.2">
      <c r="A116" s="22">
        <v>111</v>
      </c>
      <c r="B116" s="23" t="s">
        <v>6</v>
      </c>
      <c r="C116" s="4" t="s">
        <v>66</v>
      </c>
      <c r="D116" s="21" t="s">
        <v>303</v>
      </c>
      <c r="E116" s="20">
        <v>42829</v>
      </c>
      <c r="F116" s="19" t="s">
        <v>304</v>
      </c>
      <c r="G116" s="16">
        <v>2157.77</v>
      </c>
      <c r="H116" s="17" t="s">
        <v>14</v>
      </c>
    </row>
    <row r="117" spans="1:8" s="10" customFormat="1" ht="14.25" customHeight="1" x14ac:dyDescent="0.2">
      <c r="A117" s="22">
        <v>112</v>
      </c>
      <c r="B117" s="23" t="s">
        <v>6</v>
      </c>
      <c r="C117" s="4" t="s">
        <v>66</v>
      </c>
      <c r="D117" s="5" t="s">
        <v>22</v>
      </c>
      <c r="E117" s="20">
        <v>42843</v>
      </c>
      <c r="F117" s="19" t="s">
        <v>305</v>
      </c>
      <c r="G117" s="16">
        <v>1321.77</v>
      </c>
      <c r="H117" s="17" t="s">
        <v>11</v>
      </c>
    </row>
    <row r="118" spans="1:8" s="10" customFormat="1" ht="14.25" customHeight="1" x14ac:dyDescent="0.2">
      <c r="A118" s="22">
        <v>113</v>
      </c>
      <c r="B118" s="23" t="s">
        <v>6</v>
      </c>
      <c r="C118" s="4" t="s">
        <v>66</v>
      </c>
      <c r="D118" s="5" t="s">
        <v>22</v>
      </c>
      <c r="E118" s="20">
        <v>42843</v>
      </c>
      <c r="F118" s="19" t="s">
        <v>306</v>
      </c>
      <c r="G118" s="16">
        <v>42459.519999999997</v>
      </c>
      <c r="H118" s="17" t="s">
        <v>11</v>
      </c>
    </row>
    <row r="119" spans="1:8" s="10" customFormat="1" ht="14.25" customHeight="1" x14ac:dyDescent="0.2">
      <c r="A119" s="22">
        <v>114</v>
      </c>
      <c r="B119" s="23" t="s">
        <v>6</v>
      </c>
      <c r="C119" s="4" t="s">
        <v>66</v>
      </c>
      <c r="D119" s="21" t="s">
        <v>268</v>
      </c>
      <c r="E119" s="20">
        <v>42857</v>
      </c>
      <c r="F119" s="19" t="s">
        <v>333</v>
      </c>
      <c r="G119" s="16">
        <v>0</v>
      </c>
      <c r="H119" s="17" t="s">
        <v>19</v>
      </c>
    </row>
    <row r="120" spans="1:8" s="10" customFormat="1" ht="14.25" customHeight="1" x14ac:dyDescent="0.2">
      <c r="A120" s="22">
        <v>115</v>
      </c>
      <c r="B120" s="23" t="s">
        <v>6</v>
      </c>
      <c r="C120" s="4" t="s">
        <v>66</v>
      </c>
      <c r="D120" s="5" t="s">
        <v>17</v>
      </c>
      <c r="E120" s="20">
        <v>42843</v>
      </c>
      <c r="F120" s="19" t="s">
        <v>307</v>
      </c>
      <c r="G120" s="16">
        <v>0</v>
      </c>
      <c r="H120" s="17" t="s">
        <v>18</v>
      </c>
    </row>
    <row r="121" spans="1:8" s="10" customFormat="1" ht="14.25" customHeight="1" x14ac:dyDescent="0.2">
      <c r="A121" s="22">
        <v>116</v>
      </c>
      <c r="B121" s="23" t="s">
        <v>6</v>
      </c>
      <c r="C121" s="4" t="s">
        <v>66</v>
      </c>
      <c r="D121" s="5" t="s">
        <v>22</v>
      </c>
      <c r="E121" s="20">
        <v>42843</v>
      </c>
      <c r="F121" s="19" t="s">
        <v>308</v>
      </c>
      <c r="G121" s="16">
        <v>8470.5400000000009</v>
      </c>
      <c r="H121" s="17" t="s">
        <v>11</v>
      </c>
    </row>
    <row r="122" spans="1:8" s="10" customFormat="1" ht="14.25" customHeight="1" x14ac:dyDescent="0.2">
      <c r="A122" s="22">
        <v>117</v>
      </c>
      <c r="B122" s="23" t="s">
        <v>6</v>
      </c>
      <c r="C122" s="4" t="s">
        <v>66</v>
      </c>
      <c r="D122" s="5" t="s">
        <v>201</v>
      </c>
      <c r="E122" s="20">
        <v>42843</v>
      </c>
      <c r="F122" s="19" t="s">
        <v>309</v>
      </c>
      <c r="G122" s="16">
        <v>5.59</v>
      </c>
      <c r="H122" s="17" t="s">
        <v>11</v>
      </c>
    </row>
    <row r="123" spans="1:8" s="10" customFormat="1" ht="14.25" customHeight="1" x14ac:dyDescent="0.2">
      <c r="A123" s="22">
        <v>118</v>
      </c>
      <c r="B123" s="23" t="s">
        <v>6</v>
      </c>
      <c r="C123" s="4" t="s">
        <v>66</v>
      </c>
      <c r="D123" s="5" t="s">
        <v>322</v>
      </c>
      <c r="E123" s="20">
        <v>42850</v>
      </c>
      <c r="F123" s="19" t="s">
        <v>331</v>
      </c>
      <c r="G123" s="16">
        <v>0</v>
      </c>
      <c r="H123" s="17" t="s">
        <v>16</v>
      </c>
    </row>
    <row r="124" spans="1:8" s="10" customFormat="1" ht="14.25" customHeight="1" x14ac:dyDescent="0.2">
      <c r="A124" s="22">
        <v>119</v>
      </c>
      <c r="B124" s="23" t="s">
        <v>6</v>
      </c>
      <c r="C124" s="4" t="s">
        <v>66</v>
      </c>
      <c r="D124" s="5" t="s">
        <v>151</v>
      </c>
      <c r="E124" s="20">
        <v>42843</v>
      </c>
      <c r="F124" s="19" t="s">
        <v>310</v>
      </c>
      <c r="G124" s="16">
        <v>525</v>
      </c>
      <c r="H124" s="17" t="s">
        <v>20</v>
      </c>
    </row>
    <row r="125" spans="1:8" s="10" customFormat="1" ht="28.5" customHeight="1" x14ac:dyDescent="0.2">
      <c r="A125" s="22">
        <v>120</v>
      </c>
      <c r="B125" s="23" t="s">
        <v>6</v>
      </c>
      <c r="C125" s="4" t="s">
        <v>66</v>
      </c>
      <c r="D125" s="21" t="s">
        <v>323</v>
      </c>
      <c r="E125" s="20">
        <v>42850</v>
      </c>
      <c r="F125" s="19" t="s">
        <v>332</v>
      </c>
      <c r="G125" s="16">
        <v>192729</v>
      </c>
      <c r="H125" s="17" t="s">
        <v>39</v>
      </c>
    </row>
    <row r="126" spans="1:8" s="10" customFormat="1" ht="14.25" customHeight="1" x14ac:dyDescent="0.2">
      <c r="A126" s="22">
        <v>121</v>
      </c>
      <c r="B126" s="23" t="s">
        <v>6</v>
      </c>
      <c r="C126" s="4" t="s">
        <v>66</v>
      </c>
      <c r="D126" s="21" t="s">
        <v>38</v>
      </c>
      <c r="E126" s="20">
        <v>42843</v>
      </c>
      <c r="F126" s="19" t="s">
        <v>311</v>
      </c>
      <c r="G126" s="16">
        <v>0</v>
      </c>
      <c r="H126" s="17" t="s">
        <v>16</v>
      </c>
    </row>
    <row r="127" spans="1:8" s="10" customFormat="1" ht="14.25" customHeight="1" x14ac:dyDescent="0.2">
      <c r="A127" s="22">
        <v>122</v>
      </c>
      <c r="B127" s="23" t="s">
        <v>6</v>
      </c>
      <c r="C127" s="4" t="s">
        <v>66</v>
      </c>
      <c r="D127" s="5" t="s">
        <v>17</v>
      </c>
      <c r="E127" s="20">
        <v>42843</v>
      </c>
      <c r="F127" s="19" t="s">
        <v>312</v>
      </c>
      <c r="G127" s="16">
        <v>0</v>
      </c>
      <c r="H127" s="17" t="s">
        <v>18</v>
      </c>
    </row>
    <row r="128" spans="1:8" s="10" customFormat="1" ht="14.25" customHeight="1" x14ac:dyDescent="0.2">
      <c r="A128" s="22">
        <v>123</v>
      </c>
      <c r="B128" s="23" t="s">
        <v>6</v>
      </c>
      <c r="C128" s="4" t="s">
        <v>66</v>
      </c>
      <c r="D128" s="5" t="s">
        <v>337</v>
      </c>
      <c r="E128" s="20">
        <v>42885</v>
      </c>
      <c r="F128" s="19" t="s">
        <v>334</v>
      </c>
      <c r="G128" s="16">
        <v>717</v>
      </c>
      <c r="H128" s="17" t="s">
        <v>18</v>
      </c>
    </row>
    <row r="129" spans="1:8" s="10" customFormat="1" ht="14.25" customHeight="1" x14ac:dyDescent="0.2">
      <c r="A129" s="22">
        <v>124</v>
      </c>
      <c r="B129" s="23" t="s">
        <v>6</v>
      </c>
      <c r="C129" s="4" t="s">
        <v>66</v>
      </c>
      <c r="D129" s="5" t="s">
        <v>338</v>
      </c>
      <c r="E129" s="20">
        <v>42885</v>
      </c>
      <c r="F129" s="19" t="s">
        <v>335</v>
      </c>
      <c r="G129" s="16">
        <v>0</v>
      </c>
      <c r="H129" s="17" t="s">
        <v>18</v>
      </c>
    </row>
    <row r="130" spans="1:8" s="10" customFormat="1" ht="14.25" customHeight="1" x14ac:dyDescent="0.2">
      <c r="A130" s="22">
        <v>125</v>
      </c>
      <c r="B130" s="23" t="s">
        <v>6</v>
      </c>
      <c r="C130" s="4" t="s">
        <v>66</v>
      </c>
      <c r="D130" s="5" t="s">
        <v>339</v>
      </c>
      <c r="E130" s="20">
        <v>42885</v>
      </c>
      <c r="F130" s="19" t="s">
        <v>336</v>
      </c>
      <c r="G130" s="16">
        <v>0</v>
      </c>
      <c r="H130" s="17" t="s">
        <v>19</v>
      </c>
    </row>
    <row r="131" spans="1:8" s="10" customFormat="1" ht="14.25" customHeight="1" x14ac:dyDescent="0.2">
      <c r="A131" s="22">
        <v>126</v>
      </c>
      <c r="B131" s="23" t="s">
        <v>6</v>
      </c>
      <c r="C131" s="4" t="s">
        <v>66</v>
      </c>
      <c r="D131" s="21" t="s">
        <v>268</v>
      </c>
      <c r="E131" s="20">
        <v>42843</v>
      </c>
      <c r="F131" s="19" t="s">
        <v>313</v>
      </c>
      <c r="G131" s="16">
        <v>0</v>
      </c>
      <c r="H131" s="17" t="s">
        <v>19</v>
      </c>
    </row>
    <row r="132" spans="1:8" s="10" customFormat="1" ht="14.25" customHeight="1" x14ac:dyDescent="0.2">
      <c r="A132" s="22">
        <v>127</v>
      </c>
      <c r="B132" s="23" t="s">
        <v>6</v>
      </c>
      <c r="C132" s="4" t="s">
        <v>66</v>
      </c>
      <c r="D132" s="21" t="s">
        <v>15</v>
      </c>
      <c r="E132" s="20">
        <v>42843</v>
      </c>
      <c r="F132" s="19" t="s">
        <v>314</v>
      </c>
      <c r="G132" s="16">
        <v>0</v>
      </c>
      <c r="H132" s="17" t="s">
        <v>11</v>
      </c>
    </row>
    <row r="133" spans="1:8" s="10" customFormat="1" ht="14.25" customHeight="1" x14ac:dyDescent="0.2">
      <c r="A133" s="22">
        <v>128</v>
      </c>
      <c r="B133" s="23" t="s">
        <v>6</v>
      </c>
      <c r="C133" s="4" t="s">
        <v>66</v>
      </c>
      <c r="D133" s="5" t="s">
        <v>342</v>
      </c>
      <c r="E133" s="20">
        <v>42885</v>
      </c>
      <c r="F133" s="19" t="s">
        <v>340</v>
      </c>
      <c r="G133" s="16">
        <v>0</v>
      </c>
      <c r="H133" s="17" t="s">
        <v>11</v>
      </c>
    </row>
    <row r="134" spans="1:8" s="10" customFormat="1" ht="14.25" customHeight="1" x14ac:dyDescent="0.2">
      <c r="A134" s="22">
        <v>129</v>
      </c>
      <c r="B134" s="23" t="s">
        <v>6</v>
      </c>
      <c r="C134" s="4" t="s">
        <v>66</v>
      </c>
      <c r="D134" s="5" t="s">
        <v>341</v>
      </c>
      <c r="E134" s="20">
        <v>42885</v>
      </c>
      <c r="F134" s="19" t="s">
        <v>343</v>
      </c>
      <c r="G134" s="16">
        <v>0</v>
      </c>
      <c r="H134" s="17" t="s">
        <v>19</v>
      </c>
    </row>
    <row r="135" spans="1:8" s="10" customFormat="1" ht="14.25" customHeight="1" x14ac:dyDescent="0.2">
      <c r="A135" s="22">
        <v>130</v>
      </c>
      <c r="B135" s="23" t="s">
        <v>6</v>
      </c>
      <c r="C135" s="4" t="s">
        <v>66</v>
      </c>
      <c r="D135" s="21" t="s">
        <v>38</v>
      </c>
      <c r="E135" s="20">
        <v>42857</v>
      </c>
      <c r="F135" s="19" t="s">
        <v>344</v>
      </c>
      <c r="G135" s="16">
        <v>0</v>
      </c>
      <c r="H135" s="17" t="s">
        <v>16</v>
      </c>
    </row>
    <row r="136" spans="1:8" s="10" customFormat="1" ht="14.25" customHeight="1" x14ac:dyDescent="0.2">
      <c r="A136" s="22">
        <v>131</v>
      </c>
      <c r="B136" s="23" t="s">
        <v>6</v>
      </c>
      <c r="C136" s="4" t="s">
        <v>66</v>
      </c>
      <c r="D136" s="21" t="s">
        <v>38</v>
      </c>
      <c r="E136" s="20">
        <v>42857</v>
      </c>
      <c r="F136" s="19" t="s">
        <v>345</v>
      </c>
      <c r="G136" s="16">
        <v>0</v>
      </c>
      <c r="H136" s="17" t="s">
        <v>16</v>
      </c>
    </row>
    <row r="137" spans="1:8" s="10" customFormat="1" ht="14.25" customHeight="1" x14ac:dyDescent="0.2">
      <c r="A137" s="22">
        <v>132</v>
      </c>
      <c r="B137" s="23" t="s">
        <v>6</v>
      </c>
      <c r="C137" s="4" t="s">
        <v>66</v>
      </c>
      <c r="D137" s="5" t="s">
        <v>346</v>
      </c>
      <c r="E137" s="20">
        <v>42885</v>
      </c>
      <c r="F137" s="19" t="s">
        <v>347</v>
      </c>
      <c r="G137" s="16">
        <v>0</v>
      </c>
      <c r="H137" s="17" t="s">
        <v>7</v>
      </c>
    </row>
    <row r="138" spans="1:8" s="10" customFormat="1" ht="14.25" customHeight="1" x14ac:dyDescent="0.2">
      <c r="A138" s="22">
        <v>133</v>
      </c>
      <c r="B138" s="23" t="s">
        <v>6</v>
      </c>
      <c r="C138" s="4" t="s">
        <v>66</v>
      </c>
      <c r="D138" s="5" t="s">
        <v>48</v>
      </c>
      <c r="E138" s="20">
        <v>42885</v>
      </c>
      <c r="F138" s="19" t="s">
        <v>348</v>
      </c>
      <c r="G138" s="16">
        <v>0</v>
      </c>
      <c r="H138" s="17" t="s">
        <v>11</v>
      </c>
    </row>
    <row r="139" spans="1:8" s="10" customFormat="1" ht="14.25" customHeight="1" x14ac:dyDescent="0.2">
      <c r="A139" s="22">
        <v>134</v>
      </c>
      <c r="B139" s="23" t="s">
        <v>6</v>
      </c>
      <c r="C139" s="4" t="s">
        <v>66</v>
      </c>
      <c r="D139" s="21" t="s">
        <v>349</v>
      </c>
      <c r="E139" s="20">
        <v>42857</v>
      </c>
      <c r="F139" s="19" t="s">
        <v>350</v>
      </c>
      <c r="G139" s="16">
        <v>0</v>
      </c>
      <c r="H139" s="17" t="s">
        <v>7</v>
      </c>
    </row>
    <row r="140" spans="1:8" s="10" customFormat="1" ht="14.25" customHeight="1" x14ac:dyDescent="0.2">
      <c r="A140" s="22">
        <v>135</v>
      </c>
      <c r="B140" s="23" t="s">
        <v>6</v>
      </c>
      <c r="C140" s="4" t="s">
        <v>66</v>
      </c>
      <c r="D140" s="5" t="s">
        <v>351</v>
      </c>
      <c r="E140" s="20">
        <v>42885</v>
      </c>
      <c r="F140" s="19" t="s">
        <v>352</v>
      </c>
      <c r="G140" s="16">
        <v>8936.4599999999991</v>
      </c>
      <c r="H140" s="17" t="s">
        <v>39</v>
      </c>
    </row>
    <row r="141" spans="1:8" s="10" customFormat="1" ht="14.25" customHeight="1" x14ac:dyDescent="0.2">
      <c r="A141" s="22">
        <v>136</v>
      </c>
      <c r="B141" s="23" t="s">
        <v>6</v>
      </c>
      <c r="C141" s="4" t="s">
        <v>66</v>
      </c>
      <c r="D141" s="5" t="s">
        <v>353</v>
      </c>
      <c r="E141" s="20">
        <v>42857</v>
      </c>
      <c r="F141" s="19" t="s">
        <v>354</v>
      </c>
      <c r="G141" s="16">
        <v>221</v>
      </c>
      <c r="H141" s="17" t="s">
        <v>11</v>
      </c>
    </row>
    <row r="142" spans="1:8" s="10" customFormat="1" ht="14.25" customHeight="1" x14ac:dyDescent="0.2">
      <c r="A142" s="22">
        <v>137</v>
      </c>
      <c r="B142" s="23" t="s">
        <v>6</v>
      </c>
      <c r="C142" s="4" t="s">
        <v>66</v>
      </c>
      <c r="D142" s="5" t="s">
        <v>355</v>
      </c>
      <c r="E142" s="20">
        <v>42885</v>
      </c>
      <c r="F142" s="19" t="s">
        <v>356</v>
      </c>
      <c r="G142" s="16">
        <v>0</v>
      </c>
      <c r="H142" s="17" t="s">
        <v>18</v>
      </c>
    </row>
    <row r="143" spans="1:8" s="10" customFormat="1" ht="14.25" customHeight="1" x14ac:dyDescent="0.2">
      <c r="A143" s="22">
        <v>138</v>
      </c>
      <c r="B143" s="23" t="s">
        <v>6</v>
      </c>
      <c r="C143" s="4" t="s">
        <v>66</v>
      </c>
      <c r="D143" s="5" t="s">
        <v>357</v>
      </c>
      <c r="E143" s="20">
        <v>42885</v>
      </c>
      <c r="F143" s="19" t="s">
        <v>358</v>
      </c>
      <c r="G143" s="16">
        <v>0</v>
      </c>
      <c r="H143" s="17" t="s">
        <v>18</v>
      </c>
    </row>
    <row r="144" spans="1:8" s="10" customFormat="1" ht="14.25" customHeight="1" x14ac:dyDescent="0.2">
      <c r="A144" s="22">
        <v>139</v>
      </c>
      <c r="B144" s="23" t="s">
        <v>6</v>
      </c>
      <c r="C144" s="4" t="s">
        <v>66</v>
      </c>
      <c r="D144" s="5" t="s">
        <v>359</v>
      </c>
      <c r="E144" s="20">
        <v>42885</v>
      </c>
      <c r="F144" s="19" t="s">
        <v>360</v>
      </c>
      <c r="G144" s="16">
        <v>0</v>
      </c>
      <c r="H144" s="17" t="s">
        <v>18</v>
      </c>
    </row>
    <row r="145" spans="1:8" s="10" customFormat="1" ht="14.25" customHeight="1" x14ac:dyDescent="0.2">
      <c r="A145" s="22">
        <v>140</v>
      </c>
      <c r="B145" s="23" t="s">
        <v>6</v>
      </c>
      <c r="C145" s="4" t="s">
        <v>66</v>
      </c>
      <c r="D145" s="21" t="s">
        <v>64</v>
      </c>
      <c r="E145" s="20">
        <v>42857</v>
      </c>
      <c r="F145" s="19" t="s">
        <v>362</v>
      </c>
      <c r="G145" s="16">
        <v>0</v>
      </c>
      <c r="H145" s="17" t="s">
        <v>27</v>
      </c>
    </row>
    <row r="146" spans="1:8" s="10" customFormat="1" ht="14.25" customHeight="1" x14ac:dyDescent="0.2">
      <c r="A146" s="22">
        <v>141</v>
      </c>
      <c r="B146" s="23" t="s">
        <v>6</v>
      </c>
      <c r="C146" s="4" t="s">
        <v>66</v>
      </c>
      <c r="D146" s="21" t="s">
        <v>361</v>
      </c>
      <c r="E146" s="20">
        <v>42857</v>
      </c>
      <c r="F146" s="19" t="s">
        <v>363</v>
      </c>
      <c r="G146" s="16">
        <v>0</v>
      </c>
      <c r="H146" s="17" t="s">
        <v>27</v>
      </c>
    </row>
    <row r="147" spans="1:8" s="10" customFormat="1" ht="14.25" customHeight="1" x14ac:dyDescent="0.2">
      <c r="A147" s="22">
        <v>142</v>
      </c>
      <c r="B147" s="23" t="s">
        <v>6</v>
      </c>
      <c r="C147" s="4" t="s">
        <v>66</v>
      </c>
      <c r="D147" s="5" t="s">
        <v>17</v>
      </c>
      <c r="E147" s="20">
        <v>42857</v>
      </c>
      <c r="F147" s="19" t="s">
        <v>364</v>
      </c>
      <c r="G147" s="16">
        <v>0</v>
      </c>
      <c r="H147" s="17" t="s">
        <v>18</v>
      </c>
    </row>
    <row r="148" spans="1:8" s="10" customFormat="1" ht="14.25" customHeight="1" x14ac:dyDescent="0.2">
      <c r="A148" s="22">
        <v>143</v>
      </c>
      <c r="B148" s="23" t="s">
        <v>6</v>
      </c>
      <c r="C148" s="4" t="s">
        <v>66</v>
      </c>
      <c r="D148" s="5" t="s">
        <v>365</v>
      </c>
      <c r="E148" s="20">
        <v>42885</v>
      </c>
      <c r="F148" s="19" t="s">
        <v>366</v>
      </c>
      <c r="G148" s="16">
        <v>0</v>
      </c>
      <c r="H148" s="17" t="s">
        <v>11</v>
      </c>
    </row>
    <row r="149" spans="1:8" s="10" customFormat="1" ht="14.25" customHeight="1" x14ac:dyDescent="0.2">
      <c r="A149" s="22">
        <v>144</v>
      </c>
      <c r="B149" s="23" t="s">
        <v>6</v>
      </c>
      <c r="C149" s="4" t="s">
        <v>66</v>
      </c>
      <c r="D149" s="21" t="s">
        <v>8</v>
      </c>
      <c r="E149" s="20">
        <v>42871</v>
      </c>
      <c r="F149" s="19" t="s">
        <v>367</v>
      </c>
      <c r="G149" s="16">
        <v>5000</v>
      </c>
      <c r="H149" s="17" t="s">
        <v>7</v>
      </c>
    </row>
    <row r="150" spans="1:8" s="10" customFormat="1" ht="14.25" customHeight="1" x14ac:dyDescent="0.2">
      <c r="A150" s="22">
        <v>145</v>
      </c>
      <c r="B150" s="23" t="s">
        <v>6</v>
      </c>
      <c r="C150" s="4" t="s">
        <v>66</v>
      </c>
      <c r="D150" s="5" t="s">
        <v>368</v>
      </c>
      <c r="E150" s="20">
        <v>42885</v>
      </c>
      <c r="F150" s="19" t="s">
        <v>369</v>
      </c>
      <c r="G150" s="16">
        <v>0</v>
      </c>
      <c r="H150" s="17" t="s">
        <v>7</v>
      </c>
    </row>
    <row r="151" spans="1:8" s="10" customFormat="1" ht="14.25" customHeight="1" x14ac:dyDescent="0.2">
      <c r="A151" s="22">
        <v>146</v>
      </c>
      <c r="B151" s="23" t="s">
        <v>6</v>
      </c>
      <c r="C151" s="4" t="s">
        <v>66</v>
      </c>
      <c r="D151" s="5" t="s">
        <v>370</v>
      </c>
      <c r="E151" s="20">
        <v>42885</v>
      </c>
      <c r="F151" s="19" t="s">
        <v>371</v>
      </c>
      <c r="G151" s="16">
        <v>0</v>
      </c>
      <c r="H151" s="17" t="s">
        <v>18</v>
      </c>
    </row>
    <row r="152" spans="1:8" s="10" customFormat="1" ht="14.25" customHeight="1" x14ac:dyDescent="0.2">
      <c r="A152" s="22">
        <v>147</v>
      </c>
      <c r="B152" s="23" t="s">
        <v>6</v>
      </c>
      <c r="C152" s="4" t="s">
        <v>66</v>
      </c>
      <c r="D152" s="21" t="s">
        <v>268</v>
      </c>
      <c r="E152" s="20">
        <v>42871</v>
      </c>
      <c r="F152" s="19" t="s">
        <v>372</v>
      </c>
      <c r="G152" s="16">
        <v>0</v>
      </c>
      <c r="H152" s="17" t="s">
        <v>19</v>
      </c>
    </row>
    <row r="153" spans="1:8" s="10" customFormat="1" ht="14.25" customHeight="1" x14ac:dyDescent="0.2">
      <c r="A153" s="22">
        <v>148</v>
      </c>
      <c r="B153" s="23" t="s">
        <v>6</v>
      </c>
      <c r="C153" s="4" t="s">
        <v>66</v>
      </c>
      <c r="D153" s="21" t="s">
        <v>252</v>
      </c>
      <c r="E153" s="20">
        <v>42871</v>
      </c>
      <c r="F153" s="19" t="s">
        <v>373</v>
      </c>
      <c r="G153" s="16">
        <v>150</v>
      </c>
      <c r="H153" s="17" t="s">
        <v>16</v>
      </c>
    </row>
    <row r="154" spans="1:8" s="10" customFormat="1" ht="14.25" customHeight="1" x14ac:dyDescent="0.2">
      <c r="A154" s="22">
        <v>149</v>
      </c>
      <c r="B154" s="23" t="s">
        <v>6</v>
      </c>
      <c r="C154" s="4" t="s">
        <v>66</v>
      </c>
      <c r="D154" s="5" t="s">
        <v>374</v>
      </c>
      <c r="E154" s="20">
        <v>42885</v>
      </c>
      <c r="F154" s="19" t="s">
        <v>375</v>
      </c>
      <c r="G154" s="16">
        <v>2700</v>
      </c>
      <c r="H154" s="17" t="s">
        <v>19</v>
      </c>
    </row>
    <row r="155" spans="1:8" s="10" customFormat="1" ht="14.25" customHeight="1" x14ac:dyDescent="0.2">
      <c r="A155" s="22">
        <v>150</v>
      </c>
      <c r="B155" s="23" t="s">
        <v>6</v>
      </c>
      <c r="C155" s="4" t="s">
        <v>66</v>
      </c>
      <c r="D155" s="5" t="s">
        <v>31</v>
      </c>
      <c r="E155" s="20">
        <v>42885</v>
      </c>
      <c r="F155" s="19" t="s">
        <v>376</v>
      </c>
      <c r="G155" s="16">
        <v>0</v>
      </c>
      <c r="H155" s="17" t="s">
        <v>21</v>
      </c>
    </row>
    <row r="156" spans="1:8" s="10" customFormat="1" ht="14.25" customHeight="1" x14ac:dyDescent="0.2">
      <c r="A156" s="22">
        <v>151</v>
      </c>
      <c r="B156" s="23" t="s">
        <v>6</v>
      </c>
      <c r="C156" s="4" t="s">
        <v>66</v>
      </c>
      <c r="D156" s="5" t="s">
        <v>201</v>
      </c>
      <c r="E156" s="20">
        <v>42871</v>
      </c>
      <c r="F156" s="19" t="s">
        <v>377</v>
      </c>
      <c r="G156" s="16">
        <v>6.47</v>
      </c>
      <c r="H156" s="17" t="s">
        <v>11</v>
      </c>
    </row>
    <row r="157" spans="1:8" s="10" customFormat="1" ht="14.25" customHeight="1" x14ac:dyDescent="0.2">
      <c r="A157" s="22">
        <v>152</v>
      </c>
      <c r="B157" s="23" t="s">
        <v>6</v>
      </c>
      <c r="C157" s="4" t="s">
        <v>66</v>
      </c>
      <c r="D157" s="21" t="s">
        <v>268</v>
      </c>
      <c r="E157" s="20">
        <v>42878</v>
      </c>
      <c r="F157" s="19" t="s">
        <v>378</v>
      </c>
      <c r="G157" s="16">
        <v>0</v>
      </c>
      <c r="H157" s="17" t="s">
        <v>19</v>
      </c>
    </row>
    <row r="158" spans="1:8" s="10" customFormat="1" ht="14.25" customHeight="1" x14ac:dyDescent="0.2">
      <c r="A158" s="22">
        <v>153</v>
      </c>
      <c r="B158" s="23" t="s">
        <v>6</v>
      </c>
      <c r="C158" s="4" t="s">
        <v>66</v>
      </c>
      <c r="D158" s="21" t="s">
        <v>50</v>
      </c>
      <c r="E158" s="20">
        <v>42871</v>
      </c>
      <c r="F158" s="19" t="s">
        <v>379</v>
      </c>
      <c r="G158" s="16">
        <v>0</v>
      </c>
      <c r="H158" s="17" t="s">
        <v>11</v>
      </c>
    </row>
    <row r="159" spans="1:8" s="10" customFormat="1" ht="14.25" customHeight="1" x14ac:dyDescent="0.2">
      <c r="A159" s="22">
        <v>154</v>
      </c>
      <c r="B159" s="23" t="s">
        <v>6</v>
      </c>
      <c r="C159" s="4" t="s">
        <v>66</v>
      </c>
      <c r="D159" s="5" t="s">
        <v>22</v>
      </c>
      <c r="E159" s="20">
        <v>42871</v>
      </c>
      <c r="F159" s="19" t="s">
        <v>380</v>
      </c>
      <c r="G159" s="16">
        <v>8735.7800000000007</v>
      </c>
      <c r="H159" s="17" t="s">
        <v>11</v>
      </c>
    </row>
    <row r="160" spans="1:8" s="10" customFormat="1" ht="14.25" customHeight="1" x14ac:dyDescent="0.2">
      <c r="A160" s="22">
        <v>155</v>
      </c>
      <c r="B160" s="23" t="s">
        <v>6</v>
      </c>
      <c r="C160" s="4" t="s">
        <v>66</v>
      </c>
      <c r="D160" s="21" t="s">
        <v>15</v>
      </c>
      <c r="E160" s="20">
        <v>42871</v>
      </c>
      <c r="F160" s="19" t="s">
        <v>381</v>
      </c>
      <c r="G160" s="16">
        <v>0</v>
      </c>
      <c r="H160" s="17" t="s">
        <v>11</v>
      </c>
    </row>
    <row r="161" spans="1:8" s="10" customFormat="1" ht="14.25" customHeight="1" x14ac:dyDescent="0.2">
      <c r="A161" s="22">
        <v>156</v>
      </c>
      <c r="B161" s="23" t="s">
        <v>6</v>
      </c>
      <c r="C161" s="4" t="s">
        <v>66</v>
      </c>
      <c r="D161" s="21" t="s">
        <v>41</v>
      </c>
      <c r="E161" s="20">
        <v>42871</v>
      </c>
      <c r="F161" s="19" t="s">
        <v>382</v>
      </c>
      <c r="G161" s="16">
        <v>448.9</v>
      </c>
      <c r="H161" s="17" t="s">
        <v>7</v>
      </c>
    </row>
    <row r="162" spans="1:8" s="10" customFormat="1" ht="14.25" customHeight="1" x14ac:dyDescent="0.2">
      <c r="A162" s="22">
        <v>157</v>
      </c>
      <c r="B162" s="23" t="s">
        <v>6</v>
      </c>
      <c r="C162" s="4" t="s">
        <v>66</v>
      </c>
      <c r="D162" s="21" t="s">
        <v>38</v>
      </c>
      <c r="E162" s="20">
        <v>42871</v>
      </c>
      <c r="F162" s="19" t="s">
        <v>383</v>
      </c>
      <c r="G162" s="16">
        <v>0</v>
      </c>
      <c r="H162" s="17" t="s">
        <v>16</v>
      </c>
    </row>
    <row r="163" spans="1:8" s="10" customFormat="1" ht="14.25" customHeight="1" x14ac:dyDescent="0.2">
      <c r="A163" s="22">
        <v>158</v>
      </c>
      <c r="B163" s="23" t="s">
        <v>6</v>
      </c>
      <c r="C163" s="4" t="s">
        <v>66</v>
      </c>
      <c r="D163" s="5" t="s">
        <v>342</v>
      </c>
      <c r="E163" s="20">
        <v>42885</v>
      </c>
      <c r="F163" s="19" t="s">
        <v>384</v>
      </c>
      <c r="G163" s="16">
        <v>0</v>
      </c>
      <c r="H163" s="17" t="s">
        <v>11</v>
      </c>
    </row>
    <row r="164" spans="1:8" s="10" customFormat="1" ht="14.25" customHeight="1" x14ac:dyDescent="0.2">
      <c r="A164" s="22">
        <v>159</v>
      </c>
      <c r="B164" s="23" t="s">
        <v>6</v>
      </c>
      <c r="C164" s="4" t="s">
        <v>66</v>
      </c>
      <c r="D164" s="5" t="s">
        <v>388</v>
      </c>
      <c r="E164" s="20">
        <v>42913</v>
      </c>
      <c r="F164" s="19" t="s">
        <v>387</v>
      </c>
      <c r="G164" s="16">
        <v>0</v>
      </c>
      <c r="H164" s="17" t="s">
        <v>21</v>
      </c>
    </row>
    <row r="165" spans="1:8" s="10" customFormat="1" ht="14.25" customHeight="1" x14ac:dyDescent="0.2">
      <c r="A165" s="22">
        <v>160</v>
      </c>
      <c r="B165" s="23" t="s">
        <v>6</v>
      </c>
      <c r="C165" s="4" t="s">
        <v>66</v>
      </c>
      <c r="D165" s="21" t="s">
        <v>44</v>
      </c>
      <c r="E165" s="20">
        <v>42871</v>
      </c>
      <c r="F165" s="19" t="s">
        <v>385</v>
      </c>
      <c r="G165" s="16">
        <v>1078.8399999999999</v>
      </c>
      <c r="H165" s="17" t="s">
        <v>7</v>
      </c>
    </row>
    <row r="166" spans="1:8" s="10" customFormat="1" ht="14.25" customHeight="1" x14ac:dyDescent="0.2">
      <c r="A166" s="22">
        <v>161</v>
      </c>
      <c r="B166" s="23" t="s">
        <v>6</v>
      </c>
      <c r="C166" s="4" t="s">
        <v>66</v>
      </c>
      <c r="D166" s="21" t="s">
        <v>24</v>
      </c>
      <c r="E166" s="20">
        <v>42913</v>
      </c>
      <c r="F166" s="19" t="s">
        <v>389</v>
      </c>
      <c r="G166" s="16">
        <v>0</v>
      </c>
      <c r="H166" s="17" t="s">
        <v>9</v>
      </c>
    </row>
    <row r="167" spans="1:8" s="10" customFormat="1" ht="14.25" customHeight="1" x14ac:dyDescent="0.2">
      <c r="A167" s="22">
        <v>162</v>
      </c>
      <c r="B167" s="23" t="s">
        <v>6</v>
      </c>
      <c r="C167" s="4" t="s">
        <v>66</v>
      </c>
      <c r="D167" s="5" t="s">
        <v>28</v>
      </c>
      <c r="E167" s="20">
        <v>42913</v>
      </c>
      <c r="F167" s="19" t="s">
        <v>390</v>
      </c>
      <c r="G167" s="16">
        <v>0</v>
      </c>
      <c r="H167" s="17" t="s">
        <v>7</v>
      </c>
    </row>
    <row r="168" spans="1:8" s="10" customFormat="1" ht="14.25" customHeight="1" x14ac:dyDescent="0.2">
      <c r="A168" s="22">
        <v>163</v>
      </c>
      <c r="B168" s="23" t="s">
        <v>6</v>
      </c>
      <c r="C168" s="4" t="s">
        <v>66</v>
      </c>
      <c r="D168" s="5" t="s">
        <v>17</v>
      </c>
      <c r="E168" s="20">
        <v>42913</v>
      </c>
      <c r="F168" s="19" t="s">
        <v>391</v>
      </c>
      <c r="G168" s="16">
        <v>0</v>
      </c>
      <c r="H168" s="17" t="s">
        <v>18</v>
      </c>
    </row>
    <row r="169" spans="1:8" s="10" customFormat="1" ht="14.25" customHeight="1" x14ac:dyDescent="0.2">
      <c r="A169" s="22">
        <v>164</v>
      </c>
      <c r="B169" s="23" t="s">
        <v>6</v>
      </c>
      <c r="C169" s="4" t="s">
        <v>66</v>
      </c>
      <c r="D169" s="5" t="s">
        <v>268</v>
      </c>
      <c r="E169" s="20">
        <v>42885</v>
      </c>
      <c r="F169" s="19" t="s">
        <v>386</v>
      </c>
      <c r="G169" s="16">
        <v>0</v>
      </c>
      <c r="H169" s="17" t="s">
        <v>19</v>
      </c>
    </row>
    <row r="170" spans="1:8" s="10" customFormat="1" ht="14.25" customHeight="1" x14ac:dyDescent="0.2">
      <c r="A170" s="22">
        <v>165</v>
      </c>
      <c r="B170" s="23" t="s">
        <v>6</v>
      </c>
      <c r="C170" s="4" t="s">
        <v>66</v>
      </c>
      <c r="D170" s="5" t="s">
        <v>398</v>
      </c>
      <c r="E170" s="20">
        <v>42913</v>
      </c>
      <c r="F170" s="19" t="s">
        <v>396</v>
      </c>
      <c r="G170" s="16">
        <v>0</v>
      </c>
      <c r="H170" s="17" t="s">
        <v>11</v>
      </c>
    </row>
    <row r="171" spans="1:8" s="10" customFormat="1" ht="14.25" customHeight="1" x14ac:dyDescent="0.2">
      <c r="A171" s="22">
        <v>166</v>
      </c>
      <c r="B171" s="23" t="s">
        <v>6</v>
      </c>
      <c r="C171" s="4" t="s">
        <v>66</v>
      </c>
      <c r="D171" s="5" t="s">
        <v>399</v>
      </c>
      <c r="E171" s="20">
        <v>42913</v>
      </c>
      <c r="F171" s="19" t="s">
        <v>392</v>
      </c>
      <c r="G171" s="16">
        <v>0</v>
      </c>
      <c r="H171" s="17" t="s">
        <v>7</v>
      </c>
    </row>
    <row r="172" spans="1:8" s="10" customFormat="1" ht="14.25" customHeight="1" x14ac:dyDescent="0.2">
      <c r="A172" s="22">
        <v>167</v>
      </c>
      <c r="B172" s="23" t="s">
        <v>6</v>
      </c>
      <c r="C172" s="4" t="s">
        <v>66</v>
      </c>
      <c r="D172" s="5" t="s">
        <v>42</v>
      </c>
      <c r="E172" s="20">
        <v>42913</v>
      </c>
      <c r="F172" s="19" t="s">
        <v>393</v>
      </c>
      <c r="G172" s="16">
        <v>0</v>
      </c>
      <c r="H172" s="17" t="s">
        <v>14</v>
      </c>
    </row>
    <row r="173" spans="1:8" s="10" customFormat="1" ht="14.25" customHeight="1" x14ac:dyDescent="0.2">
      <c r="A173" s="22">
        <v>168</v>
      </c>
      <c r="B173" s="23" t="s">
        <v>6</v>
      </c>
      <c r="C173" s="4" t="s">
        <v>66</v>
      </c>
      <c r="D173" s="5" t="s">
        <v>31</v>
      </c>
      <c r="E173" s="20">
        <v>42913</v>
      </c>
      <c r="F173" s="19" t="s">
        <v>394</v>
      </c>
      <c r="G173" s="16">
        <v>0</v>
      </c>
      <c r="H173" s="17" t="s">
        <v>21</v>
      </c>
    </row>
    <row r="174" spans="1:8" s="10" customFormat="1" ht="14.25" customHeight="1" x14ac:dyDescent="0.2">
      <c r="A174" s="22">
        <v>169</v>
      </c>
      <c r="B174" s="23" t="s">
        <v>6</v>
      </c>
      <c r="C174" s="4" t="s">
        <v>66</v>
      </c>
      <c r="D174" s="5" t="s">
        <v>400</v>
      </c>
      <c r="E174" s="20">
        <v>42913</v>
      </c>
      <c r="F174" s="19" t="s">
        <v>395</v>
      </c>
      <c r="G174" s="16">
        <v>0</v>
      </c>
      <c r="H174" s="17" t="s">
        <v>21</v>
      </c>
    </row>
    <row r="175" spans="1:8" s="10" customFormat="1" ht="14.25" customHeight="1" x14ac:dyDescent="0.2">
      <c r="A175" s="22">
        <v>170</v>
      </c>
      <c r="B175" s="23" t="s">
        <v>6</v>
      </c>
      <c r="C175" s="4" t="s">
        <v>66</v>
      </c>
      <c r="D175" s="5" t="s">
        <v>401</v>
      </c>
      <c r="E175" s="20">
        <v>42913</v>
      </c>
      <c r="F175" s="19" t="s">
        <v>397</v>
      </c>
      <c r="G175" s="16">
        <v>0</v>
      </c>
      <c r="H175" s="17" t="s">
        <v>11</v>
      </c>
    </row>
    <row r="176" spans="1:8" s="10" customFormat="1" ht="14.25" customHeight="1" x14ac:dyDescent="0.2">
      <c r="A176" s="22">
        <v>171</v>
      </c>
      <c r="B176" s="23" t="s">
        <v>6</v>
      </c>
      <c r="C176" s="4" t="s">
        <v>66</v>
      </c>
      <c r="D176" s="5" t="s">
        <v>22</v>
      </c>
      <c r="E176" s="20">
        <v>42892</v>
      </c>
      <c r="F176" s="19" t="s">
        <v>402</v>
      </c>
      <c r="G176" s="16">
        <v>4946.78</v>
      </c>
      <c r="H176" s="17" t="s">
        <v>11</v>
      </c>
    </row>
    <row r="177" spans="1:8" s="10" customFormat="1" ht="14.25" customHeight="1" x14ac:dyDescent="0.2">
      <c r="A177" s="22">
        <v>172</v>
      </c>
      <c r="B177" s="23" t="s">
        <v>6</v>
      </c>
      <c r="C177" s="4" t="s">
        <v>66</v>
      </c>
      <c r="D177" s="21" t="s">
        <v>29</v>
      </c>
      <c r="E177" s="20">
        <v>42892</v>
      </c>
      <c r="F177" s="19" t="s">
        <v>403</v>
      </c>
      <c r="G177" s="16">
        <v>2755.96</v>
      </c>
      <c r="H177" s="17" t="s">
        <v>14</v>
      </c>
    </row>
    <row r="178" spans="1:8" s="10" customFormat="1" ht="14.25" customHeight="1" x14ac:dyDescent="0.2">
      <c r="A178" s="22">
        <v>173</v>
      </c>
      <c r="B178" s="23" t="s">
        <v>6</v>
      </c>
      <c r="C178" s="4" t="s">
        <v>66</v>
      </c>
      <c r="D178" s="21" t="s">
        <v>38</v>
      </c>
      <c r="E178" s="20">
        <v>42892</v>
      </c>
      <c r="F178" s="19" t="s">
        <v>404</v>
      </c>
      <c r="G178" s="16">
        <v>0</v>
      </c>
      <c r="H178" s="17" t="s">
        <v>16</v>
      </c>
    </row>
    <row r="179" spans="1:8" s="10" customFormat="1" ht="14.25" customHeight="1" x14ac:dyDescent="0.2">
      <c r="A179" s="22">
        <v>174</v>
      </c>
      <c r="B179" s="23" t="s">
        <v>6</v>
      </c>
      <c r="C179" s="4" t="s">
        <v>66</v>
      </c>
      <c r="D179" s="21" t="s">
        <v>37</v>
      </c>
      <c r="E179" s="20">
        <v>42892</v>
      </c>
      <c r="F179" s="19" t="s">
        <v>405</v>
      </c>
      <c r="G179" s="16">
        <v>361</v>
      </c>
      <c r="H179" s="17" t="s">
        <v>21</v>
      </c>
    </row>
    <row r="180" spans="1:8" s="10" customFormat="1" ht="14.25" customHeight="1" x14ac:dyDescent="0.2">
      <c r="A180" s="22">
        <v>175</v>
      </c>
      <c r="B180" s="23" t="s">
        <v>6</v>
      </c>
      <c r="C180" s="4" t="s">
        <v>66</v>
      </c>
      <c r="D180" s="5" t="s">
        <v>409</v>
      </c>
      <c r="E180" s="20">
        <v>42906</v>
      </c>
      <c r="F180" s="19" t="s">
        <v>408</v>
      </c>
      <c r="G180" s="16">
        <v>0</v>
      </c>
      <c r="H180" s="17" t="s">
        <v>16</v>
      </c>
    </row>
    <row r="181" spans="1:8" s="10" customFormat="1" ht="14.25" customHeight="1" x14ac:dyDescent="0.2">
      <c r="A181" s="22">
        <v>176</v>
      </c>
      <c r="B181" s="23" t="s">
        <v>6</v>
      </c>
      <c r="C181" s="4" t="s">
        <v>66</v>
      </c>
      <c r="D181" s="5" t="s">
        <v>411</v>
      </c>
      <c r="E181" s="20">
        <v>42913</v>
      </c>
      <c r="F181" s="19" t="s">
        <v>410</v>
      </c>
      <c r="G181" s="16">
        <v>0</v>
      </c>
      <c r="H181" s="17" t="s">
        <v>16</v>
      </c>
    </row>
    <row r="182" spans="1:8" s="10" customFormat="1" ht="14.25" customHeight="1" x14ac:dyDescent="0.2">
      <c r="A182" s="22">
        <v>177</v>
      </c>
      <c r="B182" s="23" t="s">
        <v>6</v>
      </c>
      <c r="C182" s="4" t="s">
        <v>66</v>
      </c>
      <c r="D182" s="5" t="s">
        <v>268</v>
      </c>
      <c r="E182" s="20">
        <v>42892</v>
      </c>
      <c r="F182" s="19" t="s">
        <v>406</v>
      </c>
      <c r="G182" s="16">
        <v>0</v>
      </c>
      <c r="H182" s="17" t="s">
        <v>19</v>
      </c>
    </row>
    <row r="183" spans="1:8" s="10" customFormat="1" ht="14.25" customHeight="1" x14ac:dyDescent="0.2">
      <c r="A183" s="22">
        <v>178</v>
      </c>
      <c r="B183" s="23" t="s">
        <v>6</v>
      </c>
      <c r="C183" s="4" t="s">
        <v>66</v>
      </c>
      <c r="D183" s="5" t="s">
        <v>414</v>
      </c>
      <c r="E183" s="20">
        <v>42913</v>
      </c>
      <c r="F183" s="19" t="s">
        <v>412</v>
      </c>
      <c r="G183" s="16">
        <v>0</v>
      </c>
      <c r="H183" s="17" t="s">
        <v>19</v>
      </c>
    </row>
    <row r="184" spans="1:8" s="10" customFormat="1" ht="14.25" customHeight="1" x14ac:dyDescent="0.2">
      <c r="A184" s="22">
        <v>179</v>
      </c>
      <c r="B184" s="23" t="s">
        <v>6</v>
      </c>
      <c r="C184" s="4" t="s">
        <v>66</v>
      </c>
      <c r="D184" s="5" t="s">
        <v>415</v>
      </c>
      <c r="E184" s="20">
        <v>42913</v>
      </c>
      <c r="F184" s="19" t="s">
        <v>413</v>
      </c>
      <c r="G184" s="16">
        <v>0</v>
      </c>
      <c r="H184" s="17" t="s">
        <v>21</v>
      </c>
    </row>
    <row r="185" spans="1:8" s="10" customFormat="1" ht="14.25" customHeight="1" x14ac:dyDescent="0.2">
      <c r="A185" s="22">
        <v>180</v>
      </c>
      <c r="B185" s="23" t="s">
        <v>6</v>
      </c>
      <c r="C185" s="4" t="s">
        <v>66</v>
      </c>
      <c r="D185" s="5" t="s">
        <v>17</v>
      </c>
      <c r="E185" s="20">
        <v>42892</v>
      </c>
      <c r="F185" s="19" t="s">
        <v>407</v>
      </c>
      <c r="G185" s="16">
        <v>0</v>
      </c>
      <c r="H185" s="17" t="s">
        <v>18</v>
      </c>
    </row>
    <row r="186" spans="1:8" s="10" customFormat="1" ht="14.25" customHeight="1" x14ac:dyDescent="0.2">
      <c r="A186" s="22">
        <v>181</v>
      </c>
      <c r="B186" s="23" t="s">
        <v>6</v>
      </c>
      <c r="C186" s="4" t="s">
        <v>66</v>
      </c>
      <c r="D186" s="5" t="s">
        <v>318</v>
      </c>
      <c r="E186" s="20">
        <v>42913</v>
      </c>
      <c r="F186" s="19" t="s">
        <v>416</v>
      </c>
      <c r="G186" s="16">
        <v>0</v>
      </c>
      <c r="H186" s="17" t="s">
        <v>11</v>
      </c>
    </row>
    <row r="187" spans="1:8" s="10" customFormat="1" ht="14.25" customHeight="1" x14ac:dyDescent="0.2">
      <c r="A187" s="22">
        <v>182</v>
      </c>
      <c r="B187" s="23" t="s">
        <v>6</v>
      </c>
      <c r="C187" s="4" t="s">
        <v>66</v>
      </c>
      <c r="D187" s="5" t="s">
        <v>318</v>
      </c>
      <c r="E187" s="20">
        <v>42913</v>
      </c>
      <c r="F187" s="19" t="s">
        <v>417</v>
      </c>
      <c r="G187" s="16">
        <v>0</v>
      </c>
      <c r="H187" s="17" t="s">
        <v>11</v>
      </c>
    </row>
    <row r="188" spans="1:8" s="10" customFormat="1" ht="14.25" customHeight="1" x14ac:dyDescent="0.2">
      <c r="A188" s="22">
        <v>183</v>
      </c>
      <c r="B188" s="23" t="s">
        <v>6</v>
      </c>
      <c r="C188" s="4" t="s">
        <v>66</v>
      </c>
      <c r="D188" s="5" t="s">
        <v>59</v>
      </c>
      <c r="E188" s="20">
        <v>42913</v>
      </c>
      <c r="F188" s="19" t="s">
        <v>418</v>
      </c>
      <c r="G188" s="16">
        <v>0</v>
      </c>
      <c r="H188" s="17" t="s">
        <v>11</v>
      </c>
    </row>
    <row r="189" spans="1:8" s="10" customFormat="1" ht="14.25" customHeight="1" x14ac:dyDescent="0.2">
      <c r="A189" s="22">
        <v>184</v>
      </c>
      <c r="B189" s="23" t="s">
        <v>6</v>
      </c>
      <c r="C189" s="4" t="s">
        <v>66</v>
      </c>
      <c r="D189" s="5" t="s">
        <v>421</v>
      </c>
      <c r="E189" s="20">
        <v>42913</v>
      </c>
      <c r="F189" s="19" t="s">
        <v>419</v>
      </c>
      <c r="G189" s="16">
        <v>0</v>
      </c>
      <c r="H189" s="17" t="s">
        <v>11</v>
      </c>
    </row>
    <row r="190" spans="1:8" s="10" customFormat="1" ht="14.25" customHeight="1" x14ac:dyDescent="0.2">
      <c r="A190" s="22">
        <v>185</v>
      </c>
      <c r="B190" s="23" t="s">
        <v>6</v>
      </c>
      <c r="C190" s="4" t="s">
        <v>66</v>
      </c>
      <c r="D190" s="5" t="s">
        <v>422</v>
      </c>
      <c r="E190" s="20">
        <v>42913</v>
      </c>
      <c r="F190" s="19" t="s">
        <v>420</v>
      </c>
      <c r="G190" s="16">
        <v>0</v>
      </c>
      <c r="H190" s="17" t="s">
        <v>11</v>
      </c>
    </row>
    <row r="191" spans="1:8" s="10" customFormat="1" ht="14.25" customHeight="1" x14ac:dyDescent="0.2">
      <c r="A191" s="22">
        <v>186</v>
      </c>
      <c r="B191" s="23" t="s">
        <v>6</v>
      </c>
      <c r="C191" s="4" t="s">
        <v>66</v>
      </c>
      <c r="D191" s="5" t="s">
        <v>201</v>
      </c>
      <c r="E191" s="20">
        <v>42906</v>
      </c>
      <c r="F191" s="19" t="s">
        <v>423</v>
      </c>
      <c r="G191" s="16">
        <v>5.84</v>
      </c>
      <c r="H191" s="17" t="s">
        <v>11</v>
      </c>
    </row>
    <row r="192" spans="1:8" s="10" customFormat="1" ht="14.25" customHeight="1" x14ac:dyDescent="0.2">
      <c r="A192" s="22">
        <v>187</v>
      </c>
      <c r="B192" s="23" t="s">
        <v>6</v>
      </c>
      <c r="C192" s="4" t="s">
        <v>66</v>
      </c>
      <c r="D192" s="21" t="s">
        <v>34</v>
      </c>
      <c r="E192" s="20">
        <v>42906</v>
      </c>
      <c r="F192" s="19" t="s">
        <v>424</v>
      </c>
      <c r="G192" s="16">
        <v>566.54</v>
      </c>
      <c r="H192" s="17" t="s">
        <v>14</v>
      </c>
    </row>
    <row r="193" spans="1:8" s="10" customFormat="1" ht="14.25" customHeight="1" x14ac:dyDescent="0.2">
      <c r="A193" s="22">
        <v>188</v>
      </c>
      <c r="B193" s="23" t="s">
        <v>6</v>
      </c>
      <c r="C193" s="4" t="s">
        <v>66</v>
      </c>
      <c r="D193" s="21" t="s">
        <v>64</v>
      </c>
      <c r="E193" s="20">
        <v>42906</v>
      </c>
      <c r="F193" s="19" t="s">
        <v>425</v>
      </c>
      <c r="G193" s="16">
        <v>0</v>
      </c>
      <c r="H193" s="17" t="s">
        <v>27</v>
      </c>
    </row>
    <row r="194" spans="1:8" s="10" customFormat="1" ht="14.25" customHeight="1" x14ac:dyDescent="0.2">
      <c r="A194" s="22">
        <v>189</v>
      </c>
      <c r="B194" s="23" t="s">
        <v>6</v>
      </c>
      <c r="C194" s="4" t="s">
        <v>66</v>
      </c>
      <c r="D194" s="5" t="s">
        <v>449</v>
      </c>
      <c r="E194" s="20">
        <v>42976</v>
      </c>
      <c r="F194" s="19" t="s">
        <v>448</v>
      </c>
      <c r="G194" s="16">
        <v>0</v>
      </c>
      <c r="H194" s="17" t="s">
        <v>11</v>
      </c>
    </row>
    <row r="195" spans="1:8" s="10" customFormat="1" ht="14.25" customHeight="1" x14ac:dyDescent="0.2">
      <c r="A195" s="22">
        <v>190</v>
      </c>
      <c r="B195" s="23" t="s">
        <v>6</v>
      </c>
      <c r="C195" s="4" t="s">
        <v>66</v>
      </c>
      <c r="D195" s="21" t="s">
        <v>15</v>
      </c>
      <c r="E195" s="20">
        <v>42906</v>
      </c>
      <c r="F195" s="19" t="s">
        <v>426</v>
      </c>
      <c r="G195" s="16">
        <v>0</v>
      </c>
      <c r="H195" s="17" t="s">
        <v>11</v>
      </c>
    </row>
    <row r="196" spans="1:8" s="10" customFormat="1" ht="14.25" customHeight="1" x14ac:dyDescent="0.2">
      <c r="A196" s="22">
        <v>191</v>
      </c>
      <c r="B196" s="23" t="s">
        <v>6</v>
      </c>
      <c r="C196" s="4" t="s">
        <v>66</v>
      </c>
      <c r="D196" s="5" t="s">
        <v>427</v>
      </c>
      <c r="E196" s="20">
        <v>42913</v>
      </c>
      <c r="F196" s="19" t="s">
        <v>428</v>
      </c>
      <c r="G196" s="16">
        <v>0</v>
      </c>
      <c r="H196" s="17" t="s">
        <v>11</v>
      </c>
    </row>
    <row r="197" spans="1:8" s="10" customFormat="1" ht="14.25" customHeight="1" x14ac:dyDescent="0.2">
      <c r="A197" s="22">
        <v>192</v>
      </c>
      <c r="B197" s="23" t="s">
        <v>6</v>
      </c>
      <c r="C197" s="4" t="s">
        <v>66</v>
      </c>
      <c r="D197" s="5" t="s">
        <v>57</v>
      </c>
      <c r="E197" s="20">
        <v>42906</v>
      </c>
      <c r="F197" s="19" t="s">
        <v>429</v>
      </c>
      <c r="G197" s="16">
        <v>122355</v>
      </c>
      <c r="H197" s="17" t="s">
        <v>19</v>
      </c>
    </row>
    <row r="198" spans="1:8" s="10" customFormat="1" ht="14.25" customHeight="1" x14ac:dyDescent="0.2">
      <c r="A198" s="22">
        <v>193</v>
      </c>
      <c r="B198" s="23" t="s">
        <v>6</v>
      </c>
      <c r="C198" s="4" t="s">
        <v>66</v>
      </c>
      <c r="D198" s="5" t="s">
        <v>17</v>
      </c>
      <c r="E198" s="20">
        <v>42906</v>
      </c>
      <c r="F198" s="19" t="s">
        <v>430</v>
      </c>
      <c r="G198" s="16">
        <v>0</v>
      </c>
      <c r="H198" s="17" t="s">
        <v>18</v>
      </c>
    </row>
    <row r="199" spans="1:8" s="10" customFormat="1" ht="14.25" customHeight="1" x14ac:dyDescent="0.2">
      <c r="A199" s="22">
        <v>194</v>
      </c>
      <c r="B199" s="23" t="s">
        <v>6</v>
      </c>
      <c r="C199" s="4" t="s">
        <v>66</v>
      </c>
      <c r="D199" s="5" t="s">
        <v>17</v>
      </c>
      <c r="E199" s="20">
        <v>42913</v>
      </c>
      <c r="F199" s="19" t="s">
        <v>431</v>
      </c>
      <c r="G199" s="16">
        <v>0</v>
      </c>
      <c r="H199" s="17" t="s">
        <v>18</v>
      </c>
    </row>
    <row r="200" spans="1:8" s="10" customFormat="1" ht="14.25" customHeight="1" x14ac:dyDescent="0.2">
      <c r="A200" s="22">
        <v>195</v>
      </c>
      <c r="B200" s="23" t="s">
        <v>6</v>
      </c>
      <c r="C200" s="4" t="s">
        <v>66</v>
      </c>
      <c r="D200" s="21" t="s">
        <v>38</v>
      </c>
      <c r="E200" s="20">
        <v>42906</v>
      </c>
      <c r="F200" s="19" t="s">
        <v>432</v>
      </c>
      <c r="G200" s="16">
        <v>0</v>
      </c>
      <c r="H200" s="17" t="s">
        <v>16</v>
      </c>
    </row>
    <row r="201" spans="1:8" s="10" customFormat="1" ht="14.25" customHeight="1" x14ac:dyDescent="0.2">
      <c r="A201" s="22">
        <v>196</v>
      </c>
      <c r="B201" s="23" t="s">
        <v>6</v>
      </c>
      <c r="C201" s="4" t="s">
        <v>66</v>
      </c>
      <c r="D201" s="5" t="s">
        <v>30</v>
      </c>
      <c r="E201" s="20">
        <v>42906</v>
      </c>
      <c r="F201" s="19" t="s">
        <v>433</v>
      </c>
      <c r="G201" s="16">
        <v>0</v>
      </c>
      <c r="H201" s="17" t="s">
        <v>16</v>
      </c>
    </row>
    <row r="202" spans="1:8" s="10" customFormat="1" ht="14.25" customHeight="1" x14ac:dyDescent="0.2">
      <c r="A202" s="22">
        <v>197</v>
      </c>
      <c r="B202" s="23" t="s">
        <v>6</v>
      </c>
      <c r="C202" s="4" t="s">
        <v>66</v>
      </c>
      <c r="D202" s="5" t="s">
        <v>434</v>
      </c>
      <c r="E202" s="20">
        <v>42906</v>
      </c>
      <c r="F202" s="19" t="s">
        <v>435</v>
      </c>
      <c r="G202" s="16">
        <v>1861.15</v>
      </c>
      <c r="H202" s="17" t="s">
        <v>9</v>
      </c>
    </row>
    <row r="203" spans="1:8" s="10" customFormat="1" ht="14.25" customHeight="1" x14ac:dyDescent="0.2">
      <c r="A203" s="22">
        <v>198</v>
      </c>
      <c r="B203" s="23" t="s">
        <v>6</v>
      </c>
      <c r="C203" s="4" t="s">
        <v>66</v>
      </c>
      <c r="D203" s="5" t="s">
        <v>436</v>
      </c>
      <c r="E203" s="20">
        <v>42912</v>
      </c>
      <c r="F203" s="19" t="s">
        <v>437</v>
      </c>
      <c r="G203" s="16">
        <v>24.93</v>
      </c>
      <c r="H203" s="17" t="s">
        <v>11</v>
      </c>
    </row>
    <row r="204" spans="1:8" s="10" customFormat="1" ht="14.25" customHeight="1" x14ac:dyDescent="0.2">
      <c r="A204" s="22">
        <v>199</v>
      </c>
      <c r="B204" s="23" t="s">
        <v>6</v>
      </c>
      <c r="C204" s="4" t="s">
        <v>66</v>
      </c>
      <c r="D204" s="5" t="s">
        <v>32</v>
      </c>
      <c r="E204" s="20">
        <v>42976</v>
      </c>
      <c r="F204" s="19" t="s">
        <v>450</v>
      </c>
      <c r="G204" s="16">
        <v>0</v>
      </c>
      <c r="H204" s="17" t="s">
        <v>16</v>
      </c>
    </row>
    <row r="205" spans="1:8" s="10" customFormat="1" ht="14.25" customHeight="1" x14ac:dyDescent="0.2">
      <c r="A205" s="22">
        <v>200</v>
      </c>
      <c r="B205" s="23" t="s">
        <v>6</v>
      </c>
      <c r="C205" s="4" t="s">
        <v>66</v>
      </c>
      <c r="D205" s="21" t="s">
        <v>50</v>
      </c>
      <c r="E205" s="20">
        <v>42968</v>
      </c>
      <c r="F205" s="19" t="s">
        <v>451</v>
      </c>
      <c r="G205" s="16">
        <v>0</v>
      </c>
      <c r="H205" s="17" t="s">
        <v>11</v>
      </c>
    </row>
    <row r="206" spans="1:8" s="10" customFormat="1" ht="14.25" customHeight="1" x14ac:dyDescent="0.2">
      <c r="A206" s="22">
        <v>201</v>
      </c>
      <c r="B206" s="23" t="s">
        <v>6</v>
      </c>
      <c r="C206" s="4" t="s">
        <v>66</v>
      </c>
      <c r="D206" s="21" t="s">
        <v>38</v>
      </c>
      <c r="E206" s="20">
        <v>42934</v>
      </c>
      <c r="F206" s="19" t="s">
        <v>438</v>
      </c>
      <c r="G206" s="16">
        <v>0</v>
      </c>
      <c r="H206" s="17" t="s">
        <v>16</v>
      </c>
    </row>
    <row r="207" spans="1:8" s="10" customFormat="1" ht="14.25" customHeight="1" x14ac:dyDescent="0.2">
      <c r="A207" s="22">
        <v>202</v>
      </c>
      <c r="B207" s="23" t="s">
        <v>6</v>
      </c>
      <c r="C207" s="4" t="s">
        <v>66</v>
      </c>
      <c r="D207" s="5" t="s">
        <v>17</v>
      </c>
      <c r="E207" s="20">
        <v>42955</v>
      </c>
      <c r="F207" s="19" t="s">
        <v>447</v>
      </c>
      <c r="G207" s="16">
        <v>0</v>
      </c>
      <c r="H207" s="17" t="s">
        <v>18</v>
      </c>
    </row>
    <row r="208" spans="1:8" s="10" customFormat="1" ht="14.25" customHeight="1" x14ac:dyDescent="0.2">
      <c r="A208" s="22">
        <v>203</v>
      </c>
      <c r="B208" s="23" t="s">
        <v>6</v>
      </c>
      <c r="C208" s="4" t="s">
        <v>66</v>
      </c>
      <c r="D208" s="5" t="s">
        <v>22</v>
      </c>
      <c r="E208" s="20">
        <v>42934</v>
      </c>
      <c r="F208" s="19" t="s">
        <v>439</v>
      </c>
      <c r="G208" s="16">
        <v>42263.96</v>
      </c>
      <c r="H208" s="17" t="s">
        <v>11</v>
      </c>
    </row>
    <row r="209" spans="1:8" s="10" customFormat="1" ht="14.25" customHeight="1" x14ac:dyDescent="0.2">
      <c r="A209" s="22">
        <v>204</v>
      </c>
      <c r="B209" s="23" t="s">
        <v>6</v>
      </c>
      <c r="C209" s="4" t="s">
        <v>66</v>
      </c>
      <c r="D209" s="5" t="s">
        <v>22</v>
      </c>
      <c r="E209" s="20">
        <v>42934</v>
      </c>
      <c r="F209" s="19" t="s">
        <v>440</v>
      </c>
      <c r="G209" s="16">
        <v>158.88</v>
      </c>
      <c r="H209" s="17" t="s">
        <v>11</v>
      </c>
    </row>
    <row r="210" spans="1:8" s="10" customFormat="1" ht="14.25" customHeight="1" x14ac:dyDescent="0.2">
      <c r="A210" s="22">
        <v>205</v>
      </c>
      <c r="B210" s="23" t="s">
        <v>6</v>
      </c>
      <c r="C210" s="4" t="s">
        <v>66</v>
      </c>
      <c r="D210" s="5" t="s">
        <v>268</v>
      </c>
      <c r="E210" s="20">
        <v>42934</v>
      </c>
      <c r="F210" s="19" t="s">
        <v>441</v>
      </c>
      <c r="G210" s="16">
        <v>0</v>
      </c>
      <c r="H210" s="17" t="s">
        <v>19</v>
      </c>
    </row>
    <row r="211" spans="1:8" s="10" customFormat="1" ht="14.25" customHeight="1" x14ac:dyDescent="0.2">
      <c r="A211" s="22">
        <v>206</v>
      </c>
      <c r="B211" s="23" t="s">
        <v>6</v>
      </c>
      <c r="C211" s="4" t="s">
        <v>66</v>
      </c>
      <c r="D211" s="5" t="s">
        <v>36</v>
      </c>
      <c r="E211" s="20">
        <v>42934</v>
      </c>
      <c r="F211" s="19" t="s">
        <v>442</v>
      </c>
      <c r="G211" s="16">
        <v>0</v>
      </c>
      <c r="H211" s="17" t="s">
        <v>16</v>
      </c>
    </row>
    <row r="212" spans="1:8" s="10" customFormat="1" ht="14.25" customHeight="1" x14ac:dyDescent="0.2">
      <c r="A212" s="22">
        <v>207</v>
      </c>
      <c r="B212" s="23" t="s">
        <v>6</v>
      </c>
      <c r="C212" s="4" t="s">
        <v>66</v>
      </c>
      <c r="D212" s="5" t="s">
        <v>13</v>
      </c>
      <c r="E212" s="20">
        <v>42976</v>
      </c>
      <c r="F212" s="19" t="s">
        <v>452</v>
      </c>
      <c r="G212" s="16">
        <v>0</v>
      </c>
      <c r="H212" s="17" t="s">
        <v>9</v>
      </c>
    </row>
    <row r="213" spans="1:8" s="10" customFormat="1" ht="14.25" customHeight="1" x14ac:dyDescent="0.2">
      <c r="A213" s="22">
        <v>208</v>
      </c>
      <c r="B213" s="23" t="s">
        <v>6</v>
      </c>
      <c r="C213" s="4" t="s">
        <v>66</v>
      </c>
      <c r="D213" s="5" t="s">
        <v>49</v>
      </c>
      <c r="E213" s="20">
        <v>42976</v>
      </c>
      <c r="F213" s="19" t="s">
        <v>453</v>
      </c>
      <c r="G213" s="16">
        <v>0</v>
      </c>
      <c r="H213" s="17" t="s">
        <v>9</v>
      </c>
    </row>
    <row r="214" spans="1:8" s="10" customFormat="1" ht="14.25" customHeight="1" x14ac:dyDescent="0.2">
      <c r="A214" s="22">
        <v>209</v>
      </c>
      <c r="B214" s="23" t="s">
        <v>6</v>
      </c>
      <c r="C214" s="4" t="s">
        <v>66</v>
      </c>
      <c r="D214" s="5" t="s">
        <v>151</v>
      </c>
      <c r="E214" s="20">
        <v>42934</v>
      </c>
      <c r="F214" s="19" t="s">
        <v>443</v>
      </c>
      <c r="G214" s="16">
        <v>1400</v>
      </c>
      <c r="H214" s="17" t="s">
        <v>20</v>
      </c>
    </row>
    <row r="215" spans="1:8" s="10" customFormat="1" ht="14.25" customHeight="1" x14ac:dyDescent="0.2">
      <c r="A215" s="22">
        <v>210</v>
      </c>
      <c r="B215" s="23" t="s">
        <v>6</v>
      </c>
      <c r="C215" s="4" t="s">
        <v>66</v>
      </c>
      <c r="D215" s="5" t="s">
        <v>455</v>
      </c>
      <c r="E215" s="20">
        <v>42976</v>
      </c>
      <c r="F215" s="19" t="s">
        <v>454</v>
      </c>
      <c r="G215" s="16">
        <v>0</v>
      </c>
      <c r="H215" s="17" t="s">
        <v>7</v>
      </c>
    </row>
    <row r="216" spans="1:8" s="10" customFormat="1" ht="14.25" customHeight="1" x14ac:dyDescent="0.2">
      <c r="A216" s="22">
        <v>211</v>
      </c>
      <c r="B216" s="23" t="s">
        <v>6</v>
      </c>
      <c r="C216" s="4" t="s">
        <v>66</v>
      </c>
      <c r="D216" s="21" t="s">
        <v>60</v>
      </c>
      <c r="E216" s="20">
        <v>42934</v>
      </c>
      <c r="F216" s="19" t="s">
        <v>444</v>
      </c>
      <c r="G216" s="16">
        <v>0</v>
      </c>
      <c r="H216" s="17" t="s">
        <v>7</v>
      </c>
    </row>
    <row r="217" spans="1:8" s="10" customFormat="1" ht="14.25" customHeight="1" x14ac:dyDescent="0.2">
      <c r="A217" s="22">
        <v>212</v>
      </c>
      <c r="B217" s="23" t="s">
        <v>6</v>
      </c>
      <c r="C217" s="4" t="s">
        <v>66</v>
      </c>
      <c r="D217" s="5" t="s">
        <v>36</v>
      </c>
      <c r="E217" s="20">
        <v>42934</v>
      </c>
      <c r="F217" s="19" t="s">
        <v>442</v>
      </c>
      <c r="G217" s="16">
        <v>0</v>
      </c>
      <c r="H217" s="17" t="s">
        <v>16</v>
      </c>
    </row>
    <row r="218" spans="1:8" s="10" customFormat="1" ht="14.25" customHeight="1" x14ac:dyDescent="0.2">
      <c r="A218" s="22">
        <v>213</v>
      </c>
      <c r="B218" s="23" t="s">
        <v>6</v>
      </c>
      <c r="C218" s="4" t="s">
        <v>66</v>
      </c>
      <c r="D218" s="21" t="s">
        <v>37</v>
      </c>
      <c r="E218" s="20">
        <v>42934</v>
      </c>
      <c r="F218" s="19" t="s">
        <v>445</v>
      </c>
      <c r="G218" s="16">
        <v>366</v>
      </c>
      <c r="H218" s="17" t="s">
        <v>21</v>
      </c>
    </row>
    <row r="219" spans="1:8" s="10" customFormat="1" ht="14.25" customHeight="1" x14ac:dyDescent="0.2">
      <c r="A219" s="22">
        <v>214</v>
      </c>
      <c r="B219" s="23" t="s">
        <v>6</v>
      </c>
      <c r="C219" s="4" t="s">
        <v>66</v>
      </c>
      <c r="D219" s="5" t="s">
        <v>457</v>
      </c>
      <c r="E219" s="20">
        <v>42976</v>
      </c>
      <c r="F219" s="19" t="s">
        <v>456</v>
      </c>
      <c r="G219" s="16">
        <v>0</v>
      </c>
      <c r="H219" s="17" t="s">
        <v>21</v>
      </c>
    </row>
    <row r="220" spans="1:8" s="10" customFormat="1" ht="14.25" customHeight="1" x14ac:dyDescent="0.2">
      <c r="A220" s="22">
        <v>215</v>
      </c>
      <c r="B220" s="23" t="s">
        <v>6</v>
      </c>
      <c r="C220" s="4" t="s">
        <v>66</v>
      </c>
      <c r="D220" s="5" t="s">
        <v>17</v>
      </c>
      <c r="E220" s="20">
        <v>42934</v>
      </c>
      <c r="F220" s="19" t="s">
        <v>446</v>
      </c>
      <c r="G220" s="16">
        <v>0</v>
      </c>
      <c r="H220" s="17" t="s">
        <v>18</v>
      </c>
    </row>
    <row r="221" spans="1:8" s="10" customFormat="1" ht="14.25" customHeight="1" x14ac:dyDescent="0.2">
      <c r="A221" s="22">
        <v>216</v>
      </c>
      <c r="B221" s="23" t="s">
        <v>6</v>
      </c>
      <c r="C221" s="4" t="s">
        <v>66</v>
      </c>
      <c r="D221" s="5" t="s">
        <v>459</v>
      </c>
      <c r="E221" s="20">
        <v>42976</v>
      </c>
      <c r="F221" s="19" t="s">
        <v>458</v>
      </c>
      <c r="G221" s="16">
        <v>0</v>
      </c>
      <c r="H221" s="17" t="s">
        <v>14</v>
      </c>
    </row>
    <row r="222" spans="1:8" s="10" customFormat="1" ht="14.25" customHeight="1" x14ac:dyDescent="0.2">
      <c r="A222" s="22">
        <v>217</v>
      </c>
      <c r="B222" s="23" t="s">
        <v>6</v>
      </c>
      <c r="C222" s="4" t="s">
        <v>66</v>
      </c>
      <c r="D222" s="5" t="s">
        <v>461</v>
      </c>
      <c r="E222" s="20">
        <v>42976</v>
      </c>
      <c r="F222" s="19" t="s">
        <v>460</v>
      </c>
      <c r="G222" s="16">
        <v>700</v>
      </c>
      <c r="H222" s="17" t="s">
        <v>19</v>
      </c>
    </row>
    <row r="223" spans="1:8" s="10" customFormat="1" ht="14.25" customHeight="1" x14ac:dyDescent="0.2">
      <c r="A223" s="22">
        <v>218</v>
      </c>
      <c r="B223" s="23" t="s">
        <v>6</v>
      </c>
      <c r="C223" s="4" t="s">
        <v>66</v>
      </c>
      <c r="D223" s="5" t="s">
        <v>268</v>
      </c>
      <c r="E223" s="20">
        <v>42955</v>
      </c>
      <c r="F223" s="19" t="s">
        <v>462</v>
      </c>
      <c r="G223" s="16">
        <v>0</v>
      </c>
      <c r="H223" s="17" t="s">
        <v>19</v>
      </c>
    </row>
    <row r="224" spans="1:8" s="10" customFormat="1" ht="14.25" customHeight="1" x14ac:dyDescent="0.2">
      <c r="A224" s="22">
        <v>219</v>
      </c>
      <c r="B224" s="23" t="s">
        <v>6</v>
      </c>
      <c r="C224" s="4" t="s">
        <v>66</v>
      </c>
      <c r="D224" s="5" t="s">
        <v>464</v>
      </c>
      <c r="E224" s="20">
        <v>42976</v>
      </c>
      <c r="F224" s="19" t="s">
        <v>463</v>
      </c>
      <c r="G224" s="16">
        <v>0</v>
      </c>
      <c r="H224" s="17" t="s">
        <v>19</v>
      </c>
    </row>
    <row r="225" spans="1:8" s="10" customFormat="1" ht="14.25" customHeight="1" x14ac:dyDescent="0.2">
      <c r="A225" s="22">
        <v>220</v>
      </c>
      <c r="B225" s="23" t="s">
        <v>6</v>
      </c>
      <c r="C225" s="4" t="s">
        <v>66</v>
      </c>
      <c r="D225" s="5" t="s">
        <v>339</v>
      </c>
      <c r="E225" s="20">
        <v>42976</v>
      </c>
      <c r="F225" s="19" t="s">
        <v>465</v>
      </c>
      <c r="G225" s="16">
        <v>0</v>
      </c>
      <c r="H225" s="17" t="s">
        <v>19</v>
      </c>
    </row>
    <row r="226" spans="1:8" s="10" customFormat="1" ht="14.25" customHeight="1" x14ac:dyDescent="0.2">
      <c r="A226" s="22">
        <v>221</v>
      </c>
      <c r="B226" s="23" t="s">
        <v>6</v>
      </c>
      <c r="C226" s="4" t="s">
        <v>66</v>
      </c>
      <c r="D226" s="5" t="s">
        <v>467</v>
      </c>
      <c r="E226" s="20">
        <v>42976</v>
      </c>
      <c r="F226" s="19" t="s">
        <v>466</v>
      </c>
      <c r="G226" s="16">
        <v>0</v>
      </c>
      <c r="H226" s="17" t="s">
        <v>11</v>
      </c>
    </row>
    <row r="227" spans="1:8" s="10" customFormat="1" ht="14.25" customHeight="1" x14ac:dyDescent="0.2">
      <c r="A227" s="22">
        <v>222</v>
      </c>
      <c r="B227" s="23" t="s">
        <v>6</v>
      </c>
      <c r="C227" s="4" t="s">
        <v>66</v>
      </c>
      <c r="D227" s="21" t="s">
        <v>15</v>
      </c>
      <c r="E227" s="20">
        <v>42955</v>
      </c>
      <c r="F227" s="19" t="s">
        <v>468</v>
      </c>
      <c r="G227" s="16">
        <v>0</v>
      </c>
      <c r="H227" s="17" t="s">
        <v>11</v>
      </c>
    </row>
    <row r="228" spans="1:8" s="10" customFormat="1" ht="14.25" customHeight="1" x14ac:dyDescent="0.2">
      <c r="A228" s="22">
        <v>223</v>
      </c>
      <c r="B228" s="23" t="s">
        <v>6</v>
      </c>
      <c r="C228" s="4" t="s">
        <v>66</v>
      </c>
      <c r="D228" s="5" t="s">
        <v>470</v>
      </c>
      <c r="E228" s="20">
        <v>42968</v>
      </c>
      <c r="F228" s="19" t="s">
        <v>469</v>
      </c>
      <c r="G228" s="16">
        <v>247.1</v>
      </c>
      <c r="H228" s="17" t="s">
        <v>19</v>
      </c>
    </row>
    <row r="229" spans="1:8" s="10" customFormat="1" ht="14.25" customHeight="1" x14ac:dyDescent="0.2">
      <c r="A229" s="22">
        <v>224</v>
      </c>
      <c r="B229" s="23" t="s">
        <v>6</v>
      </c>
      <c r="C229" s="4" t="s">
        <v>66</v>
      </c>
      <c r="D229" s="5" t="s">
        <v>51</v>
      </c>
      <c r="E229" s="20">
        <v>42955</v>
      </c>
      <c r="F229" s="19" t="s">
        <v>471</v>
      </c>
      <c r="G229" s="16">
        <v>1377.5</v>
      </c>
      <c r="H229" s="17" t="s">
        <v>11</v>
      </c>
    </row>
    <row r="230" spans="1:8" s="10" customFormat="1" ht="14.25" customHeight="1" x14ac:dyDescent="0.2">
      <c r="A230" s="22">
        <v>225</v>
      </c>
      <c r="B230" s="23" t="s">
        <v>6</v>
      </c>
      <c r="C230" s="4" t="s">
        <v>66</v>
      </c>
      <c r="D230" s="5" t="s">
        <v>318</v>
      </c>
      <c r="E230" s="20">
        <v>42976</v>
      </c>
      <c r="F230" s="19" t="s">
        <v>472</v>
      </c>
      <c r="G230" s="16">
        <v>0</v>
      </c>
      <c r="H230" s="17" t="s">
        <v>11</v>
      </c>
    </row>
    <row r="231" spans="1:8" s="10" customFormat="1" ht="30" x14ac:dyDescent="0.2">
      <c r="A231" s="22">
        <v>226</v>
      </c>
      <c r="B231" s="23" t="s">
        <v>6</v>
      </c>
      <c r="C231" s="4" t="s">
        <v>66</v>
      </c>
      <c r="D231" s="18" t="s">
        <v>474</v>
      </c>
      <c r="E231" s="20">
        <v>42976</v>
      </c>
      <c r="F231" s="19" t="s">
        <v>473</v>
      </c>
      <c r="G231" s="16">
        <v>15.01</v>
      </c>
      <c r="H231" s="17" t="s">
        <v>7</v>
      </c>
    </row>
    <row r="232" spans="1:8" s="10" customFormat="1" ht="14.25" customHeight="1" x14ac:dyDescent="0.2">
      <c r="A232" s="22">
        <v>227</v>
      </c>
      <c r="B232" s="23" t="s">
        <v>6</v>
      </c>
      <c r="C232" s="4" t="s">
        <v>66</v>
      </c>
      <c r="D232" s="5" t="s">
        <v>476</v>
      </c>
      <c r="E232" s="20">
        <v>42955</v>
      </c>
      <c r="F232" s="19" t="s">
        <v>477</v>
      </c>
      <c r="G232" s="16">
        <v>-1246.04</v>
      </c>
      <c r="H232" s="17" t="s">
        <v>11</v>
      </c>
    </row>
    <row r="233" spans="1:8" s="10" customFormat="1" ht="14.25" customHeight="1" x14ac:dyDescent="0.2">
      <c r="A233" s="22">
        <v>228</v>
      </c>
      <c r="B233" s="23" t="s">
        <v>6</v>
      </c>
      <c r="C233" s="4" t="s">
        <v>66</v>
      </c>
      <c r="D233" s="5" t="s">
        <v>22</v>
      </c>
      <c r="E233" s="20">
        <v>42955</v>
      </c>
      <c r="F233" s="19" t="s">
        <v>475</v>
      </c>
      <c r="G233" s="16">
        <v>8970.1</v>
      </c>
      <c r="H233" s="17" t="s">
        <v>11</v>
      </c>
    </row>
    <row r="234" spans="1:8" s="10" customFormat="1" ht="14.25" customHeight="1" x14ac:dyDescent="0.2">
      <c r="A234" s="22">
        <v>229</v>
      </c>
      <c r="B234" s="23" t="s">
        <v>6</v>
      </c>
      <c r="C234" s="4" t="s">
        <v>66</v>
      </c>
      <c r="D234" s="5" t="s">
        <v>201</v>
      </c>
      <c r="E234" s="20">
        <v>42955</v>
      </c>
      <c r="F234" s="19" t="s">
        <v>478</v>
      </c>
      <c r="G234" s="16">
        <v>102.28</v>
      </c>
      <c r="H234" s="17" t="s">
        <v>11</v>
      </c>
    </row>
    <row r="235" spans="1:8" s="10" customFormat="1" ht="14.25" customHeight="1" x14ac:dyDescent="0.2">
      <c r="A235" s="22">
        <v>230</v>
      </c>
      <c r="B235" s="23" t="s">
        <v>6</v>
      </c>
      <c r="C235" s="4" t="s">
        <v>66</v>
      </c>
      <c r="D235" s="5" t="s">
        <v>30</v>
      </c>
      <c r="E235" s="20">
        <v>42955</v>
      </c>
      <c r="F235" s="19" t="s">
        <v>479</v>
      </c>
      <c r="G235" s="16">
        <v>0</v>
      </c>
      <c r="H235" s="17" t="s">
        <v>16</v>
      </c>
    </row>
    <row r="236" spans="1:8" s="10" customFormat="1" ht="14.25" customHeight="1" x14ac:dyDescent="0.2">
      <c r="A236" s="22">
        <v>231</v>
      </c>
      <c r="B236" s="23" t="s">
        <v>6</v>
      </c>
      <c r="C236" s="4" t="s">
        <v>66</v>
      </c>
      <c r="D236" s="5" t="s">
        <v>24</v>
      </c>
      <c r="E236" s="20">
        <v>42976</v>
      </c>
      <c r="F236" s="19" t="s">
        <v>480</v>
      </c>
      <c r="G236" s="16">
        <v>0</v>
      </c>
      <c r="H236" s="17" t="s">
        <v>9</v>
      </c>
    </row>
    <row r="237" spans="1:8" s="10" customFormat="1" ht="14.25" customHeight="1" x14ac:dyDescent="0.2">
      <c r="A237" s="22">
        <v>232</v>
      </c>
      <c r="B237" s="23" t="s">
        <v>6</v>
      </c>
      <c r="C237" s="4" t="s">
        <v>66</v>
      </c>
      <c r="D237" s="5" t="s">
        <v>421</v>
      </c>
      <c r="E237" s="20">
        <v>42976</v>
      </c>
      <c r="F237" s="19" t="s">
        <v>481</v>
      </c>
      <c r="G237" s="16">
        <v>0</v>
      </c>
      <c r="H237" s="17" t="s">
        <v>11</v>
      </c>
    </row>
    <row r="238" spans="1:8" s="10" customFormat="1" ht="14.25" customHeight="1" x14ac:dyDescent="0.2">
      <c r="A238" s="22">
        <v>233</v>
      </c>
      <c r="B238" s="23" t="s">
        <v>6</v>
      </c>
      <c r="C238" s="4" t="s">
        <v>66</v>
      </c>
      <c r="D238" s="5" t="s">
        <v>421</v>
      </c>
      <c r="E238" s="20">
        <v>42976</v>
      </c>
      <c r="F238" s="19" t="s">
        <v>482</v>
      </c>
      <c r="G238" s="16">
        <v>0</v>
      </c>
      <c r="H238" s="17" t="s">
        <v>11</v>
      </c>
    </row>
    <row r="239" spans="1:8" s="10" customFormat="1" ht="14.25" customHeight="1" x14ac:dyDescent="0.2">
      <c r="A239" s="22">
        <v>234</v>
      </c>
      <c r="B239" s="23" t="s">
        <v>6</v>
      </c>
      <c r="C239" s="4" t="s">
        <v>66</v>
      </c>
      <c r="D239" s="5" t="s">
        <v>58</v>
      </c>
      <c r="E239" s="20">
        <v>42955</v>
      </c>
      <c r="F239" s="19" t="s">
        <v>483</v>
      </c>
      <c r="G239" s="16">
        <v>62.01</v>
      </c>
      <c r="H239" s="17" t="s">
        <v>7</v>
      </c>
    </row>
    <row r="240" spans="1:8" s="10" customFormat="1" ht="14.25" customHeight="1" x14ac:dyDescent="0.2">
      <c r="A240" s="22">
        <v>235</v>
      </c>
      <c r="B240" s="23" t="s">
        <v>6</v>
      </c>
      <c r="C240" s="4" t="s">
        <v>66</v>
      </c>
      <c r="D240" s="5" t="s">
        <v>44</v>
      </c>
      <c r="E240" s="20">
        <v>42968</v>
      </c>
      <c r="F240" s="19" t="s">
        <v>484</v>
      </c>
      <c r="G240" s="16">
        <v>690</v>
      </c>
      <c r="H240" s="17" t="s">
        <v>7</v>
      </c>
    </row>
    <row r="241" spans="1:8" s="10" customFormat="1" ht="14.25" customHeight="1" x14ac:dyDescent="0.2">
      <c r="A241" s="22">
        <v>236</v>
      </c>
      <c r="B241" s="23" t="s">
        <v>6</v>
      </c>
      <c r="C241" s="4" t="s">
        <v>66</v>
      </c>
      <c r="D241" s="5" t="s">
        <v>8</v>
      </c>
      <c r="E241" s="20">
        <v>42976</v>
      </c>
      <c r="F241" s="19" t="s">
        <v>485</v>
      </c>
      <c r="G241" s="16">
        <v>47610</v>
      </c>
      <c r="H241" s="17" t="s">
        <v>7</v>
      </c>
    </row>
    <row r="242" spans="1:8" s="10" customFormat="1" ht="14.25" customHeight="1" x14ac:dyDescent="0.2">
      <c r="A242" s="22">
        <v>237</v>
      </c>
      <c r="B242" s="23" t="s">
        <v>6</v>
      </c>
      <c r="C242" s="4" t="s">
        <v>66</v>
      </c>
      <c r="D242" s="5" t="s">
        <v>421</v>
      </c>
      <c r="E242" s="20">
        <v>42976</v>
      </c>
      <c r="F242" s="19" t="s">
        <v>486</v>
      </c>
      <c r="G242" s="16">
        <v>0</v>
      </c>
      <c r="H242" s="17" t="s">
        <v>11</v>
      </c>
    </row>
    <row r="243" spans="1:8" s="10" customFormat="1" ht="14.25" customHeight="1" x14ac:dyDescent="0.2">
      <c r="A243" s="22">
        <v>238</v>
      </c>
      <c r="B243" s="23" t="s">
        <v>6</v>
      </c>
      <c r="C243" s="4" t="s">
        <v>66</v>
      </c>
      <c r="D243" s="5" t="s">
        <v>32</v>
      </c>
      <c r="E243" s="20">
        <v>42976</v>
      </c>
      <c r="F243" s="19" t="s">
        <v>487</v>
      </c>
      <c r="G243" s="16">
        <v>0</v>
      </c>
      <c r="H243" s="17" t="s">
        <v>16</v>
      </c>
    </row>
    <row r="244" spans="1:8" s="10" customFormat="1" ht="14.25" customHeight="1" x14ac:dyDescent="0.2">
      <c r="A244" s="22">
        <v>239</v>
      </c>
      <c r="B244" s="23" t="s">
        <v>6</v>
      </c>
      <c r="C244" s="4" t="s">
        <v>66</v>
      </c>
      <c r="D244" s="21" t="s">
        <v>38</v>
      </c>
      <c r="E244" s="20">
        <v>42955</v>
      </c>
      <c r="F244" s="19" t="s">
        <v>488</v>
      </c>
      <c r="G244" s="16">
        <v>0</v>
      </c>
      <c r="H244" s="17" t="s">
        <v>16</v>
      </c>
    </row>
    <row r="245" spans="1:8" s="10" customFormat="1" ht="14.25" customHeight="1" x14ac:dyDescent="0.2">
      <c r="A245" s="22">
        <v>240</v>
      </c>
      <c r="B245" s="23" t="s">
        <v>6</v>
      </c>
      <c r="C245" s="4" t="s">
        <v>66</v>
      </c>
      <c r="D245" s="5" t="s">
        <v>31</v>
      </c>
      <c r="E245" s="20">
        <v>42976</v>
      </c>
      <c r="F245" s="19" t="s">
        <v>489</v>
      </c>
      <c r="G245" s="16">
        <v>0</v>
      </c>
      <c r="H245" s="17" t="s">
        <v>21</v>
      </c>
    </row>
    <row r="246" spans="1:8" s="10" customFormat="1" ht="14.25" customHeight="1" x14ac:dyDescent="0.2">
      <c r="A246" s="22">
        <v>241</v>
      </c>
      <c r="B246" s="23" t="s">
        <v>6</v>
      </c>
      <c r="C246" s="4" t="s">
        <v>66</v>
      </c>
      <c r="D246" s="5" t="s">
        <v>37</v>
      </c>
      <c r="E246" s="20">
        <v>42955</v>
      </c>
      <c r="F246" s="19" t="s">
        <v>490</v>
      </c>
      <c r="G246" s="16">
        <v>55</v>
      </c>
      <c r="H246" s="17" t="s">
        <v>21</v>
      </c>
    </row>
    <row r="247" spans="1:8" s="10" customFormat="1" ht="14.25" customHeight="1" x14ac:dyDescent="0.2">
      <c r="A247" s="22">
        <v>242</v>
      </c>
      <c r="B247" s="23" t="s">
        <v>6</v>
      </c>
      <c r="C247" s="4" t="s">
        <v>66</v>
      </c>
      <c r="D247" s="21" t="s">
        <v>257</v>
      </c>
      <c r="E247" s="20">
        <v>42955</v>
      </c>
      <c r="F247" s="19" t="s">
        <v>491</v>
      </c>
      <c r="G247" s="16">
        <v>0</v>
      </c>
      <c r="H247" s="17" t="s">
        <v>20</v>
      </c>
    </row>
    <row r="248" spans="1:8" s="10" customFormat="1" ht="14.25" customHeight="1" x14ac:dyDescent="0.2">
      <c r="A248" s="22">
        <v>243</v>
      </c>
      <c r="B248" s="23" t="s">
        <v>6</v>
      </c>
      <c r="C248" s="4" t="s">
        <v>66</v>
      </c>
      <c r="D248" s="5" t="s">
        <v>492</v>
      </c>
      <c r="E248" s="20">
        <v>42976</v>
      </c>
      <c r="F248" s="19" t="s">
        <v>493</v>
      </c>
      <c r="G248" s="16">
        <v>0</v>
      </c>
      <c r="H248" s="17" t="s">
        <v>16</v>
      </c>
    </row>
    <row r="249" spans="1:8" s="10" customFormat="1" ht="14.25" customHeight="1" x14ac:dyDescent="0.2">
      <c r="A249" s="22">
        <v>244</v>
      </c>
      <c r="B249" s="23" t="s">
        <v>6</v>
      </c>
      <c r="C249" s="4" t="s">
        <v>66</v>
      </c>
      <c r="D249" s="5" t="s">
        <v>55</v>
      </c>
      <c r="E249" s="20">
        <v>42955</v>
      </c>
      <c r="F249" s="19" t="s">
        <v>494</v>
      </c>
      <c r="G249" s="16">
        <v>94519.77</v>
      </c>
      <c r="H249" s="17" t="s">
        <v>19</v>
      </c>
    </row>
    <row r="250" spans="1:8" s="10" customFormat="1" ht="14.25" customHeight="1" x14ac:dyDescent="0.2">
      <c r="A250" s="22">
        <v>245</v>
      </c>
      <c r="B250" s="23" t="s">
        <v>6</v>
      </c>
      <c r="C250" s="4" t="s">
        <v>66</v>
      </c>
      <c r="D250" s="5" t="s">
        <v>35</v>
      </c>
      <c r="E250" s="20">
        <v>42976</v>
      </c>
      <c r="F250" s="19" t="s">
        <v>495</v>
      </c>
      <c r="G250" s="16">
        <v>0</v>
      </c>
      <c r="H250" s="17" t="s">
        <v>7</v>
      </c>
    </row>
    <row r="251" spans="1:8" s="10" customFormat="1" ht="14.25" customHeight="1" x14ac:dyDescent="0.2">
      <c r="A251" s="22">
        <v>246</v>
      </c>
      <c r="B251" s="23" t="s">
        <v>6</v>
      </c>
      <c r="C251" s="4" t="s">
        <v>66</v>
      </c>
      <c r="D251" s="5" t="s">
        <v>58</v>
      </c>
      <c r="E251" s="20">
        <v>42968</v>
      </c>
      <c r="F251" s="19" t="s">
        <v>496</v>
      </c>
      <c r="G251" s="16">
        <v>4.37</v>
      </c>
      <c r="H251" s="17" t="s">
        <v>7</v>
      </c>
    </row>
    <row r="252" spans="1:8" s="10" customFormat="1" ht="14.25" customHeight="1" x14ac:dyDescent="0.2">
      <c r="A252" s="22">
        <v>247</v>
      </c>
      <c r="B252" s="23" t="s">
        <v>6</v>
      </c>
      <c r="C252" s="4" t="s">
        <v>66</v>
      </c>
      <c r="D252" s="5" t="s">
        <v>45</v>
      </c>
      <c r="E252" s="20">
        <v>42968</v>
      </c>
      <c r="F252" s="19" t="s">
        <v>497</v>
      </c>
      <c r="G252" s="16">
        <v>73.599999999999994</v>
      </c>
      <c r="H252" s="17" t="s">
        <v>9</v>
      </c>
    </row>
    <row r="253" spans="1:8" s="10" customFormat="1" ht="14.25" customHeight="1" x14ac:dyDescent="0.2">
      <c r="A253" s="22">
        <v>248</v>
      </c>
      <c r="B253" s="23" t="s">
        <v>6</v>
      </c>
      <c r="C253" s="4" t="s">
        <v>66</v>
      </c>
      <c r="D253" s="21" t="s">
        <v>40</v>
      </c>
      <c r="E253" s="20">
        <v>42968</v>
      </c>
      <c r="F253" s="19" t="s">
        <v>498</v>
      </c>
      <c r="G253" s="16">
        <v>0</v>
      </c>
      <c r="H253" s="17" t="s">
        <v>11</v>
      </c>
    </row>
    <row r="254" spans="1:8" s="10" customFormat="1" ht="14.25" customHeight="1" x14ac:dyDescent="0.2">
      <c r="A254" s="22">
        <v>249</v>
      </c>
      <c r="B254" s="23" t="s">
        <v>6</v>
      </c>
      <c r="C254" s="4" t="s">
        <v>66</v>
      </c>
      <c r="D254" s="5" t="s">
        <v>22</v>
      </c>
      <c r="E254" s="20">
        <v>42968</v>
      </c>
      <c r="F254" s="19" t="s">
        <v>499</v>
      </c>
      <c r="G254" s="16">
        <v>1341.08</v>
      </c>
      <c r="H254" s="17" t="s">
        <v>11</v>
      </c>
    </row>
    <row r="255" spans="1:8" s="10" customFormat="1" ht="14.25" customHeight="1" x14ac:dyDescent="0.2">
      <c r="A255" s="22">
        <v>250</v>
      </c>
      <c r="B255" s="23" t="s">
        <v>6</v>
      </c>
      <c r="C255" s="4" t="s">
        <v>66</v>
      </c>
      <c r="D255" s="5" t="s">
        <v>201</v>
      </c>
      <c r="E255" s="20">
        <v>42968</v>
      </c>
      <c r="F255" s="19" t="s">
        <v>500</v>
      </c>
      <c r="G255" s="16">
        <v>0.96</v>
      </c>
      <c r="H255" s="17" t="s">
        <v>11</v>
      </c>
    </row>
    <row r="256" spans="1:8" s="10" customFormat="1" ht="14.25" customHeight="1" x14ac:dyDescent="0.2">
      <c r="A256" s="22">
        <v>251</v>
      </c>
      <c r="B256" s="23" t="s">
        <v>6</v>
      </c>
      <c r="C256" s="4" t="s">
        <v>66</v>
      </c>
      <c r="D256" s="5" t="s">
        <v>268</v>
      </c>
      <c r="E256" s="20">
        <v>42968</v>
      </c>
      <c r="F256" s="19" t="s">
        <v>501</v>
      </c>
      <c r="G256" s="16">
        <v>0</v>
      </c>
      <c r="H256" s="17" t="s">
        <v>19</v>
      </c>
    </row>
    <row r="257" spans="1:8" s="10" customFormat="1" ht="30" x14ac:dyDescent="0.2">
      <c r="A257" s="22">
        <v>252</v>
      </c>
      <c r="B257" s="23" t="s">
        <v>6</v>
      </c>
      <c r="C257" s="4" t="s">
        <v>66</v>
      </c>
      <c r="D257" s="18" t="s">
        <v>502</v>
      </c>
      <c r="E257" s="20">
        <v>42976</v>
      </c>
      <c r="F257" s="19" t="s">
        <v>503</v>
      </c>
      <c r="G257" s="16">
        <v>20000</v>
      </c>
      <c r="H257" s="17" t="s">
        <v>18</v>
      </c>
    </row>
    <row r="258" spans="1:8" s="10" customFormat="1" ht="14.25" customHeight="1" x14ac:dyDescent="0.2">
      <c r="A258" s="22">
        <v>253</v>
      </c>
      <c r="B258" s="23" t="s">
        <v>6</v>
      </c>
      <c r="C258" s="4" t="s">
        <v>66</v>
      </c>
      <c r="D258" s="21" t="s">
        <v>38</v>
      </c>
      <c r="E258" s="20">
        <v>42997</v>
      </c>
      <c r="F258" s="19" t="s">
        <v>521</v>
      </c>
      <c r="G258" s="16">
        <v>0</v>
      </c>
      <c r="H258" s="17" t="s">
        <v>16</v>
      </c>
    </row>
    <row r="259" spans="1:8" s="10" customFormat="1" ht="14.25" customHeight="1" x14ac:dyDescent="0.2">
      <c r="A259" s="22">
        <v>254</v>
      </c>
      <c r="B259" s="23" t="s">
        <v>6</v>
      </c>
      <c r="C259" s="4" t="s">
        <v>66</v>
      </c>
      <c r="D259" s="5" t="s">
        <v>17</v>
      </c>
      <c r="E259" s="20">
        <v>43004</v>
      </c>
      <c r="F259" s="19" t="s">
        <v>529</v>
      </c>
      <c r="G259" s="16">
        <v>0</v>
      </c>
      <c r="H259" s="17" t="s">
        <v>18</v>
      </c>
    </row>
    <row r="260" spans="1:8" s="10" customFormat="1" ht="14.25" customHeight="1" x14ac:dyDescent="0.2">
      <c r="A260" s="22">
        <v>255</v>
      </c>
      <c r="B260" s="23" t="s">
        <v>6</v>
      </c>
      <c r="C260" s="4" t="s">
        <v>66</v>
      </c>
      <c r="D260" s="5" t="s">
        <v>17</v>
      </c>
      <c r="E260" s="20">
        <v>42968</v>
      </c>
      <c r="F260" s="19" t="s">
        <v>504</v>
      </c>
      <c r="G260" s="16">
        <v>0</v>
      </c>
      <c r="H260" s="17" t="s">
        <v>18</v>
      </c>
    </row>
    <row r="261" spans="1:8" s="10" customFormat="1" ht="14.25" customHeight="1" x14ac:dyDescent="0.2">
      <c r="A261" s="22">
        <v>256</v>
      </c>
      <c r="B261" s="23" t="s">
        <v>6</v>
      </c>
      <c r="C261" s="4" t="s">
        <v>66</v>
      </c>
      <c r="D261" s="5" t="s">
        <v>17</v>
      </c>
      <c r="E261" s="20">
        <v>42983</v>
      </c>
      <c r="F261" s="19" t="s">
        <v>506</v>
      </c>
      <c r="G261" s="16">
        <v>0</v>
      </c>
      <c r="H261" s="17" t="s">
        <v>18</v>
      </c>
    </row>
    <row r="262" spans="1:8" s="10" customFormat="1" ht="14.25" customHeight="1" x14ac:dyDescent="0.2">
      <c r="A262" s="22">
        <v>257</v>
      </c>
      <c r="B262" s="23" t="s">
        <v>6</v>
      </c>
      <c r="C262" s="4" t="s">
        <v>66</v>
      </c>
      <c r="D262" s="5" t="s">
        <v>516</v>
      </c>
      <c r="E262" s="20">
        <v>43004</v>
      </c>
      <c r="F262" s="19" t="s">
        <v>530</v>
      </c>
      <c r="G262" s="16">
        <v>0</v>
      </c>
      <c r="H262" s="17" t="s">
        <v>18</v>
      </c>
    </row>
    <row r="263" spans="1:8" s="10" customFormat="1" ht="14.25" customHeight="1" x14ac:dyDescent="0.2">
      <c r="A263" s="22">
        <v>258</v>
      </c>
      <c r="B263" s="23" t="s">
        <v>6</v>
      </c>
      <c r="C263" s="4" t="s">
        <v>66</v>
      </c>
      <c r="D263" s="5" t="s">
        <v>10</v>
      </c>
      <c r="E263" s="20">
        <v>42983</v>
      </c>
      <c r="F263" s="19" t="s">
        <v>505</v>
      </c>
      <c r="G263" s="16">
        <v>0</v>
      </c>
      <c r="H263" s="17" t="s">
        <v>11</v>
      </c>
    </row>
    <row r="264" spans="1:8" s="10" customFormat="1" ht="14.25" customHeight="1" x14ac:dyDescent="0.2">
      <c r="A264" s="22">
        <v>259</v>
      </c>
      <c r="B264" s="23" t="s">
        <v>6</v>
      </c>
      <c r="C264" s="4" t="s">
        <v>66</v>
      </c>
      <c r="D264" s="5" t="s">
        <v>61</v>
      </c>
      <c r="E264" s="20">
        <v>43004</v>
      </c>
      <c r="F264" s="19" t="s">
        <v>531</v>
      </c>
      <c r="G264" s="16">
        <v>0</v>
      </c>
      <c r="H264" s="17" t="s">
        <v>16</v>
      </c>
    </row>
    <row r="265" spans="1:8" s="10" customFormat="1" ht="14.25" customHeight="1" x14ac:dyDescent="0.2">
      <c r="A265" s="22">
        <v>260</v>
      </c>
      <c r="B265" s="23" t="s">
        <v>6</v>
      </c>
      <c r="C265" s="4" t="s">
        <v>66</v>
      </c>
      <c r="D265" s="5" t="s">
        <v>507</v>
      </c>
      <c r="E265" s="20">
        <v>42983</v>
      </c>
      <c r="F265" s="19" t="s">
        <v>508</v>
      </c>
      <c r="G265" s="16">
        <v>21717.360000000001</v>
      </c>
      <c r="H265" s="17" t="s">
        <v>14</v>
      </c>
    </row>
    <row r="266" spans="1:8" s="10" customFormat="1" ht="14.25" customHeight="1" x14ac:dyDescent="0.2">
      <c r="A266" s="22">
        <v>261</v>
      </c>
      <c r="B266" s="23" t="s">
        <v>6</v>
      </c>
      <c r="C266" s="4" t="s">
        <v>66</v>
      </c>
      <c r="D266" s="5" t="s">
        <v>517</v>
      </c>
      <c r="E266" s="20">
        <v>43004</v>
      </c>
      <c r="F266" s="19" t="s">
        <v>532</v>
      </c>
      <c r="G266" s="16">
        <v>158799.35</v>
      </c>
      <c r="H266" s="17" t="s">
        <v>16</v>
      </c>
    </row>
    <row r="267" spans="1:8" s="10" customFormat="1" ht="14.25" customHeight="1" x14ac:dyDescent="0.2">
      <c r="A267" s="22">
        <v>262</v>
      </c>
      <c r="B267" s="23" t="s">
        <v>6</v>
      </c>
      <c r="C267" s="4" t="s">
        <v>66</v>
      </c>
      <c r="D267" s="5" t="s">
        <v>518</v>
      </c>
      <c r="E267" s="20">
        <v>43004</v>
      </c>
      <c r="F267" s="19" t="s">
        <v>533</v>
      </c>
      <c r="G267" s="16">
        <v>3331.69</v>
      </c>
      <c r="H267" s="17" t="s">
        <v>19</v>
      </c>
    </row>
    <row r="268" spans="1:8" s="10" customFormat="1" ht="14.25" customHeight="1" x14ac:dyDescent="0.2">
      <c r="A268" s="22">
        <v>263</v>
      </c>
      <c r="B268" s="23" t="s">
        <v>6</v>
      </c>
      <c r="C268" s="4" t="s">
        <v>66</v>
      </c>
      <c r="D268" s="5" t="s">
        <v>528</v>
      </c>
      <c r="E268" s="20">
        <v>42983</v>
      </c>
      <c r="F268" s="19" t="s">
        <v>509</v>
      </c>
      <c r="G268" s="16">
        <v>-499.61</v>
      </c>
      <c r="H268" s="17" t="s">
        <v>11</v>
      </c>
    </row>
    <row r="269" spans="1:8" s="10" customFormat="1" ht="14.25" customHeight="1" x14ac:dyDescent="0.2">
      <c r="A269" s="22">
        <v>264</v>
      </c>
      <c r="B269" s="23" t="s">
        <v>6</v>
      </c>
      <c r="C269" s="4" t="s">
        <v>66</v>
      </c>
      <c r="D269" s="5" t="s">
        <v>22</v>
      </c>
      <c r="E269" s="20">
        <v>42983</v>
      </c>
      <c r="F269" s="19" t="s">
        <v>510</v>
      </c>
      <c r="G269" s="16">
        <v>139.94999999999999</v>
      </c>
      <c r="H269" s="17" t="s">
        <v>11</v>
      </c>
    </row>
    <row r="270" spans="1:8" s="10" customFormat="1" ht="14.25" customHeight="1" x14ac:dyDescent="0.2">
      <c r="A270" s="22">
        <v>265</v>
      </c>
      <c r="B270" s="23" t="s">
        <v>6</v>
      </c>
      <c r="C270" s="4" t="s">
        <v>66</v>
      </c>
      <c r="D270" s="5" t="s">
        <v>13</v>
      </c>
      <c r="E270" s="20">
        <v>43004</v>
      </c>
      <c r="F270" s="19" t="s">
        <v>534</v>
      </c>
      <c r="G270" s="16">
        <v>0</v>
      </c>
      <c r="H270" s="17" t="s">
        <v>9</v>
      </c>
    </row>
    <row r="271" spans="1:8" s="10" customFormat="1" ht="14.25" customHeight="1" x14ac:dyDescent="0.2">
      <c r="A271" s="22">
        <v>266</v>
      </c>
      <c r="B271" s="23" t="s">
        <v>6</v>
      </c>
      <c r="C271" s="4" t="s">
        <v>66</v>
      </c>
      <c r="D271" s="5" t="s">
        <v>32</v>
      </c>
      <c r="E271" s="20">
        <v>43004</v>
      </c>
      <c r="F271" s="19" t="s">
        <v>535</v>
      </c>
      <c r="G271" s="16">
        <v>0</v>
      </c>
      <c r="H271" s="17" t="s">
        <v>16</v>
      </c>
    </row>
    <row r="272" spans="1:8" s="10" customFormat="1" ht="14.25" customHeight="1" x14ac:dyDescent="0.2">
      <c r="A272" s="22">
        <v>267</v>
      </c>
      <c r="B272" s="23" t="s">
        <v>6</v>
      </c>
      <c r="C272" s="4" t="s">
        <v>66</v>
      </c>
      <c r="D272" s="5" t="s">
        <v>63</v>
      </c>
      <c r="E272" s="20">
        <v>42983</v>
      </c>
      <c r="F272" s="19" t="s">
        <v>511</v>
      </c>
      <c r="G272" s="16">
        <v>30</v>
      </c>
      <c r="H272" s="17" t="s">
        <v>27</v>
      </c>
    </row>
    <row r="273" spans="1:8" s="10" customFormat="1" ht="14.25" customHeight="1" x14ac:dyDescent="0.2">
      <c r="A273" s="22">
        <v>268</v>
      </c>
      <c r="B273" s="23" t="s">
        <v>6</v>
      </c>
      <c r="C273" s="4" t="s">
        <v>66</v>
      </c>
      <c r="D273" s="5" t="s">
        <v>519</v>
      </c>
      <c r="E273" s="20">
        <v>43004</v>
      </c>
      <c r="F273" s="19" t="s">
        <v>536</v>
      </c>
      <c r="G273" s="16">
        <v>600</v>
      </c>
      <c r="H273" s="17" t="s">
        <v>21</v>
      </c>
    </row>
    <row r="274" spans="1:8" s="10" customFormat="1" ht="14.25" customHeight="1" x14ac:dyDescent="0.2">
      <c r="A274" s="22">
        <v>269</v>
      </c>
      <c r="B274" s="23" t="s">
        <v>6</v>
      </c>
      <c r="C274" s="4" t="s">
        <v>66</v>
      </c>
      <c r="D274" s="5" t="s">
        <v>37</v>
      </c>
      <c r="E274" s="20">
        <v>43004</v>
      </c>
      <c r="F274" s="19" t="s">
        <v>512</v>
      </c>
      <c r="G274" s="16">
        <v>481</v>
      </c>
      <c r="H274" s="17" t="s">
        <v>21</v>
      </c>
    </row>
    <row r="275" spans="1:8" s="10" customFormat="1" ht="14.25" customHeight="1" x14ac:dyDescent="0.2">
      <c r="A275" s="22">
        <v>270</v>
      </c>
      <c r="B275" s="23" t="s">
        <v>6</v>
      </c>
      <c r="C275" s="4" t="s">
        <v>66</v>
      </c>
      <c r="D275" s="5" t="s">
        <v>513</v>
      </c>
      <c r="E275" s="20">
        <v>42983</v>
      </c>
      <c r="F275" s="19" t="s">
        <v>514</v>
      </c>
      <c r="G275" s="16">
        <v>0</v>
      </c>
      <c r="H275" s="17" t="s">
        <v>16</v>
      </c>
    </row>
    <row r="276" spans="1:8" s="10" customFormat="1" ht="14.25" customHeight="1" x14ac:dyDescent="0.2">
      <c r="A276" s="22">
        <v>271</v>
      </c>
      <c r="B276" s="23" t="s">
        <v>6</v>
      </c>
      <c r="C276" s="4" t="s">
        <v>66</v>
      </c>
      <c r="D276" s="5" t="s">
        <v>520</v>
      </c>
      <c r="E276" s="20">
        <v>43004</v>
      </c>
      <c r="F276" s="19" t="s">
        <v>537</v>
      </c>
      <c r="G276" s="16">
        <v>0</v>
      </c>
      <c r="H276" s="17" t="s">
        <v>11</v>
      </c>
    </row>
    <row r="277" spans="1:8" s="10" customFormat="1" ht="14.25" customHeight="1" x14ac:dyDescent="0.2">
      <c r="A277" s="22">
        <v>272</v>
      </c>
      <c r="B277" s="23" t="s">
        <v>6</v>
      </c>
      <c r="C277" s="4" t="s">
        <v>66</v>
      </c>
      <c r="D277" s="5" t="s">
        <v>46</v>
      </c>
      <c r="E277" s="20">
        <v>42983</v>
      </c>
      <c r="F277" s="19" t="s">
        <v>515</v>
      </c>
      <c r="G277" s="16">
        <v>124.86</v>
      </c>
      <c r="H277" s="17" t="s">
        <v>14</v>
      </c>
    </row>
    <row r="278" spans="1:8" s="10" customFormat="1" ht="14.25" customHeight="1" x14ac:dyDescent="0.2">
      <c r="A278" s="22">
        <v>273</v>
      </c>
      <c r="B278" s="23" t="s">
        <v>6</v>
      </c>
      <c r="C278" s="4" t="s">
        <v>66</v>
      </c>
      <c r="D278" s="5" t="s">
        <v>541</v>
      </c>
      <c r="E278" s="20">
        <v>43039</v>
      </c>
      <c r="F278" s="19" t="s">
        <v>575</v>
      </c>
      <c r="G278" s="16">
        <v>0</v>
      </c>
      <c r="H278" s="17" t="s">
        <v>21</v>
      </c>
    </row>
    <row r="279" spans="1:8" s="10" customFormat="1" ht="14.25" customHeight="1" x14ac:dyDescent="0.2">
      <c r="A279" s="22">
        <v>274</v>
      </c>
      <c r="B279" s="23" t="s">
        <v>6</v>
      </c>
      <c r="C279" s="4" t="s">
        <v>66</v>
      </c>
      <c r="D279" s="5" t="s">
        <v>62</v>
      </c>
      <c r="E279" s="20">
        <v>42997</v>
      </c>
      <c r="F279" s="19" t="s">
        <v>522</v>
      </c>
      <c r="G279" s="16">
        <v>367.75</v>
      </c>
      <c r="H279" s="17" t="s">
        <v>14</v>
      </c>
    </row>
    <row r="280" spans="1:8" s="10" customFormat="1" ht="14.25" customHeight="1" x14ac:dyDescent="0.2">
      <c r="A280" s="22">
        <v>275</v>
      </c>
      <c r="B280" s="23" t="s">
        <v>6</v>
      </c>
      <c r="C280" s="4" t="s">
        <v>66</v>
      </c>
      <c r="D280" s="5" t="s">
        <v>22</v>
      </c>
      <c r="E280" s="20">
        <v>42997</v>
      </c>
      <c r="F280" s="19" t="s">
        <v>523</v>
      </c>
      <c r="G280" s="16">
        <v>20254.55</v>
      </c>
      <c r="H280" s="17" t="s">
        <v>11</v>
      </c>
    </row>
    <row r="281" spans="1:8" s="10" customFormat="1" ht="14.25" customHeight="1" x14ac:dyDescent="0.2">
      <c r="A281" s="22">
        <v>276</v>
      </c>
      <c r="B281" s="23" t="s">
        <v>6</v>
      </c>
      <c r="C281" s="4" t="s">
        <v>66</v>
      </c>
      <c r="D281" s="5" t="s">
        <v>470</v>
      </c>
      <c r="E281" s="20">
        <v>42997</v>
      </c>
      <c r="F281" s="19" t="s">
        <v>524</v>
      </c>
      <c r="G281" s="16">
        <v>4202.0600000000004</v>
      </c>
      <c r="H281" s="17" t="s">
        <v>19</v>
      </c>
    </row>
    <row r="282" spans="1:8" s="10" customFormat="1" ht="14.25" customHeight="1" x14ac:dyDescent="0.2">
      <c r="A282" s="22">
        <v>277</v>
      </c>
      <c r="B282" s="23" t="s">
        <v>6</v>
      </c>
      <c r="C282" s="4" t="s">
        <v>66</v>
      </c>
      <c r="D282" s="5" t="s">
        <v>57</v>
      </c>
      <c r="E282" s="20">
        <v>42997</v>
      </c>
      <c r="F282" s="19" t="s">
        <v>525</v>
      </c>
      <c r="G282" s="16">
        <v>18780</v>
      </c>
      <c r="H282" s="17" t="s">
        <v>19</v>
      </c>
    </row>
    <row r="283" spans="1:8" s="10" customFormat="1" ht="14.25" customHeight="1" x14ac:dyDescent="0.2">
      <c r="A283" s="22">
        <v>278</v>
      </c>
      <c r="B283" s="23" t="s">
        <v>6</v>
      </c>
      <c r="C283" s="4" t="s">
        <v>66</v>
      </c>
      <c r="D283" s="21" t="s">
        <v>43</v>
      </c>
      <c r="E283" s="20">
        <v>42997</v>
      </c>
      <c r="F283" s="19" t="s">
        <v>526</v>
      </c>
      <c r="G283" s="16">
        <v>0</v>
      </c>
      <c r="H283" s="17" t="s">
        <v>19</v>
      </c>
    </row>
    <row r="284" spans="1:8" s="10" customFormat="1" ht="14.25" customHeight="1" x14ac:dyDescent="0.2">
      <c r="A284" s="22">
        <v>279</v>
      </c>
      <c r="B284" s="23" t="s">
        <v>6</v>
      </c>
      <c r="C284" s="4" t="s">
        <v>66</v>
      </c>
      <c r="D284" s="5" t="s">
        <v>37</v>
      </c>
      <c r="E284" s="20">
        <v>42997</v>
      </c>
      <c r="F284" s="19" t="s">
        <v>527</v>
      </c>
      <c r="G284" s="16">
        <v>605</v>
      </c>
      <c r="H284" s="17" t="s">
        <v>21</v>
      </c>
    </row>
    <row r="285" spans="1:8" s="10" customFormat="1" ht="14.25" customHeight="1" x14ac:dyDescent="0.2">
      <c r="A285" s="22">
        <v>280</v>
      </c>
      <c r="B285" s="23" t="s">
        <v>6</v>
      </c>
      <c r="C285" s="4" t="s">
        <v>66</v>
      </c>
      <c r="D285" s="5" t="s">
        <v>542</v>
      </c>
      <c r="E285" s="20">
        <v>43039</v>
      </c>
      <c r="F285" s="19" t="s">
        <v>576</v>
      </c>
      <c r="G285" s="16">
        <v>0</v>
      </c>
      <c r="H285" s="17" t="s">
        <v>11</v>
      </c>
    </row>
    <row r="286" spans="1:8" s="10" customFormat="1" ht="14.25" customHeight="1" x14ac:dyDescent="0.2">
      <c r="A286" s="22">
        <v>281</v>
      </c>
      <c r="B286" s="23" t="s">
        <v>6</v>
      </c>
      <c r="C286" s="4" t="s">
        <v>66</v>
      </c>
      <c r="D286" s="21" t="s">
        <v>15</v>
      </c>
      <c r="E286" s="20">
        <v>43011</v>
      </c>
      <c r="F286" s="19" t="s">
        <v>543</v>
      </c>
      <c r="G286" s="16">
        <v>0</v>
      </c>
      <c r="H286" s="17" t="s">
        <v>11</v>
      </c>
    </row>
    <row r="287" spans="1:8" s="10" customFormat="1" ht="14.25" customHeight="1" x14ac:dyDescent="0.2">
      <c r="A287" s="22">
        <v>282</v>
      </c>
      <c r="B287" s="23" t="s">
        <v>6</v>
      </c>
      <c r="C287" s="4" t="s">
        <v>66</v>
      </c>
      <c r="D287" s="5" t="s">
        <v>47</v>
      </c>
      <c r="E287" s="20">
        <v>43039</v>
      </c>
      <c r="F287" s="19" t="s">
        <v>577</v>
      </c>
      <c r="G287" s="16">
        <v>0</v>
      </c>
      <c r="H287" s="17" t="s">
        <v>11</v>
      </c>
    </row>
    <row r="288" spans="1:8" s="10" customFormat="1" ht="14.25" customHeight="1" x14ac:dyDescent="0.2">
      <c r="A288" s="22">
        <v>283</v>
      </c>
      <c r="B288" s="23" t="s">
        <v>6</v>
      </c>
      <c r="C288" s="4" t="s">
        <v>66</v>
      </c>
      <c r="D288" s="5" t="s">
        <v>562</v>
      </c>
      <c r="E288" s="20">
        <v>43039</v>
      </c>
      <c r="F288" s="19" t="s">
        <v>578</v>
      </c>
      <c r="G288" s="16">
        <v>0</v>
      </c>
      <c r="H288" s="17" t="s">
        <v>9</v>
      </c>
    </row>
    <row r="289" spans="1:8" s="10" customFormat="1" ht="14.25" customHeight="1" x14ac:dyDescent="0.2">
      <c r="A289" s="22">
        <v>284</v>
      </c>
      <c r="B289" s="23" t="s">
        <v>6</v>
      </c>
      <c r="C289" s="4" t="s">
        <v>66</v>
      </c>
      <c r="D289" s="5" t="s">
        <v>28</v>
      </c>
      <c r="E289" s="20">
        <v>43039</v>
      </c>
      <c r="F289" s="19" t="s">
        <v>579</v>
      </c>
      <c r="G289" s="16">
        <v>0</v>
      </c>
      <c r="H289" s="17" t="s">
        <v>7</v>
      </c>
    </row>
    <row r="290" spans="1:8" s="10" customFormat="1" ht="14.25" customHeight="1" x14ac:dyDescent="0.2">
      <c r="A290" s="22">
        <v>285</v>
      </c>
      <c r="B290" s="23" t="s">
        <v>6</v>
      </c>
      <c r="C290" s="4" t="s">
        <v>66</v>
      </c>
      <c r="D290" s="5" t="s">
        <v>24</v>
      </c>
      <c r="E290" s="20">
        <v>43039</v>
      </c>
      <c r="F290" s="19" t="s">
        <v>580</v>
      </c>
      <c r="G290" s="16">
        <v>0</v>
      </c>
      <c r="H290" s="17" t="s">
        <v>9</v>
      </c>
    </row>
    <row r="291" spans="1:8" s="10" customFormat="1" ht="14.25" customHeight="1" x14ac:dyDescent="0.2">
      <c r="A291" s="22">
        <v>286</v>
      </c>
      <c r="B291" s="23" t="s">
        <v>6</v>
      </c>
      <c r="C291" s="4" t="s">
        <v>66</v>
      </c>
      <c r="D291" s="5" t="s">
        <v>565</v>
      </c>
      <c r="E291" s="20">
        <v>43011</v>
      </c>
      <c r="F291" s="19" t="s">
        <v>544</v>
      </c>
      <c r="G291" s="16">
        <v>0</v>
      </c>
      <c r="H291" s="17" t="s">
        <v>11</v>
      </c>
    </row>
    <row r="292" spans="1:8" s="10" customFormat="1" ht="14.25" customHeight="1" x14ac:dyDescent="0.2">
      <c r="A292" s="22">
        <v>287</v>
      </c>
      <c r="B292" s="23" t="s">
        <v>6</v>
      </c>
      <c r="C292" s="4" t="s">
        <v>66</v>
      </c>
      <c r="D292" s="5" t="s">
        <v>22</v>
      </c>
      <c r="E292" s="20">
        <v>43011</v>
      </c>
      <c r="F292" s="19" t="s">
        <v>545</v>
      </c>
      <c r="G292" s="16">
        <v>1777.99</v>
      </c>
      <c r="H292" s="17" t="s">
        <v>11</v>
      </c>
    </row>
    <row r="293" spans="1:8" s="10" customFormat="1" ht="14.25" customHeight="1" x14ac:dyDescent="0.2">
      <c r="A293" s="22">
        <v>288</v>
      </c>
      <c r="B293" s="23" t="s">
        <v>6</v>
      </c>
      <c r="C293" s="4" t="s">
        <v>66</v>
      </c>
      <c r="D293" s="5" t="s">
        <v>563</v>
      </c>
      <c r="E293" s="20">
        <v>43039</v>
      </c>
      <c r="F293" s="19" t="s">
        <v>581</v>
      </c>
      <c r="G293" s="16">
        <v>-985.37</v>
      </c>
      <c r="H293" s="17" t="s">
        <v>11</v>
      </c>
    </row>
    <row r="294" spans="1:8" s="10" customFormat="1" ht="14.25" customHeight="1" x14ac:dyDescent="0.2">
      <c r="A294" s="22">
        <v>289</v>
      </c>
      <c r="B294" s="23" t="s">
        <v>6</v>
      </c>
      <c r="C294" s="4" t="s">
        <v>66</v>
      </c>
      <c r="D294" s="5" t="s">
        <v>564</v>
      </c>
      <c r="E294" s="20">
        <v>43039</v>
      </c>
      <c r="F294" s="19" t="s">
        <v>582</v>
      </c>
      <c r="G294" s="16">
        <v>0</v>
      </c>
      <c r="H294" s="17" t="s">
        <v>14</v>
      </c>
    </row>
    <row r="295" spans="1:8" s="10" customFormat="1" ht="14.25" customHeight="1" x14ac:dyDescent="0.2">
      <c r="A295" s="22">
        <v>290</v>
      </c>
      <c r="B295" s="23" t="s">
        <v>6</v>
      </c>
      <c r="C295" s="4" t="s">
        <v>66</v>
      </c>
      <c r="D295" s="5" t="s">
        <v>546</v>
      </c>
      <c r="E295" s="20">
        <v>43011</v>
      </c>
      <c r="F295" s="19" t="s">
        <v>547</v>
      </c>
      <c r="G295" s="16">
        <v>51.09</v>
      </c>
      <c r="H295" s="17" t="s">
        <v>19</v>
      </c>
    </row>
    <row r="296" spans="1:8" s="10" customFormat="1" ht="14.25" customHeight="1" x14ac:dyDescent="0.2">
      <c r="A296" s="22">
        <v>291</v>
      </c>
      <c r="B296" s="23" t="s">
        <v>6</v>
      </c>
      <c r="C296" s="4" t="s">
        <v>66</v>
      </c>
      <c r="D296" s="5" t="s">
        <v>518</v>
      </c>
      <c r="E296" s="20">
        <v>43039</v>
      </c>
      <c r="F296" s="19" t="s">
        <v>583</v>
      </c>
      <c r="G296" s="16">
        <v>17.46</v>
      </c>
      <c r="H296" s="17" t="s">
        <v>19</v>
      </c>
    </row>
    <row r="297" spans="1:8" s="10" customFormat="1" ht="14.25" customHeight="1" x14ac:dyDescent="0.2">
      <c r="A297" s="22">
        <v>292</v>
      </c>
      <c r="B297" s="23" t="s">
        <v>6</v>
      </c>
      <c r="C297" s="4" t="s">
        <v>66</v>
      </c>
      <c r="D297" s="5" t="s">
        <v>548</v>
      </c>
      <c r="E297" s="20">
        <v>43011</v>
      </c>
      <c r="F297" s="19" t="s">
        <v>549</v>
      </c>
      <c r="G297" s="16">
        <v>4.1399999999999997</v>
      </c>
      <c r="H297" s="17" t="s">
        <v>16</v>
      </c>
    </row>
    <row r="298" spans="1:8" s="10" customFormat="1" ht="14.25" customHeight="1" x14ac:dyDescent="0.2">
      <c r="A298" s="22">
        <v>293</v>
      </c>
      <c r="B298" s="23" t="s">
        <v>6</v>
      </c>
      <c r="C298" s="4" t="s">
        <v>66</v>
      </c>
      <c r="D298" s="5" t="s">
        <v>318</v>
      </c>
      <c r="E298" s="20">
        <v>43039</v>
      </c>
      <c r="F298" s="19" t="s">
        <v>584</v>
      </c>
      <c r="G298" s="16">
        <v>0</v>
      </c>
      <c r="H298" s="17" t="s">
        <v>11</v>
      </c>
    </row>
    <row r="299" spans="1:8" s="10" customFormat="1" ht="14.25" customHeight="1" x14ac:dyDescent="0.2">
      <c r="A299" s="22">
        <v>294</v>
      </c>
      <c r="B299" s="23" t="s">
        <v>6</v>
      </c>
      <c r="C299" s="4" t="s">
        <v>66</v>
      </c>
      <c r="D299" s="5" t="s">
        <v>566</v>
      </c>
      <c r="E299" s="20">
        <v>43039</v>
      </c>
      <c r="F299" s="19" t="s">
        <v>585</v>
      </c>
      <c r="G299" s="16">
        <v>0</v>
      </c>
      <c r="H299" s="17" t="s">
        <v>9</v>
      </c>
    </row>
    <row r="300" spans="1:8" s="10" customFormat="1" ht="14.25" customHeight="1" x14ac:dyDescent="0.2">
      <c r="A300" s="22">
        <v>295</v>
      </c>
      <c r="B300" s="23" t="s">
        <v>6</v>
      </c>
      <c r="C300" s="4" t="s">
        <v>66</v>
      </c>
      <c r="D300" s="21" t="s">
        <v>550</v>
      </c>
      <c r="E300" s="20">
        <v>43011</v>
      </c>
      <c r="F300" s="19" t="s">
        <v>551</v>
      </c>
      <c r="G300" s="16">
        <v>0</v>
      </c>
      <c r="H300" s="17" t="s">
        <v>21</v>
      </c>
    </row>
    <row r="301" spans="1:8" s="10" customFormat="1" ht="14.25" customHeight="1" x14ac:dyDescent="0.2">
      <c r="A301" s="22">
        <v>296</v>
      </c>
      <c r="B301" s="23" t="s">
        <v>6</v>
      </c>
      <c r="C301" s="4" t="s">
        <v>66</v>
      </c>
      <c r="D301" s="21" t="s">
        <v>56</v>
      </c>
      <c r="E301" s="20">
        <v>43011</v>
      </c>
      <c r="F301" s="19" t="s">
        <v>552</v>
      </c>
      <c r="G301" s="16">
        <v>0</v>
      </c>
      <c r="H301" s="17" t="s">
        <v>11</v>
      </c>
    </row>
    <row r="302" spans="1:8" s="10" customFormat="1" ht="14.25" customHeight="1" x14ac:dyDescent="0.2">
      <c r="A302" s="22">
        <v>297</v>
      </c>
      <c r="B302" s="23" t="s">
        <v>6</v>
      </c>
      <c r="C302" s="4" t="s">
        <v>66</v>
      </c>
      <c r="D302" s="5" t="s">
        <v>567</v>
      </c>
      <c r="E302" s="20">
        <v>43039</v>
      </c>
      <c r="F302" s="19" t="s">
        <v>586</v>
      </c>
      <c r="G302" s="16">
        <v>0</v>
      </c>
      <c r="H302" s="17" t="s">
        <v>11</v>
      </c>
    </row>
    <row r="303" spans="1:8" s="10" customFormat="1" ht="14.25" customHeight="1" x14ac:dyDescent="0.2">
      <c r="A303" s="22">
        <v>298</v>
      </c>
      <c r="B303" s="23" t="s">
        <v>6</v>
      </c>
      <c r="C303" s="4" t="s">
        <v>66</v>
      </c>
      <c r="D303" s="5" t="s">
        <v>553</v>
      </c>
      <c r="E303" s="20">
        <v>43025</v>
      </c>
      <c r="F303" s="19" t="s">
        <v>554</v>
      </c>
      <c r="G303" s="16">
        <v>1052</v>
      </c>
      <c r="H303" s="17" t="s">
        <v>20</v>
      </c>
    </row>
    <row r="304" spans="1:8" s="10" customFormat="1" ht="14.25" customHeight="1" x14ac:dyDescent="0.2">
      <c r="A304" s="22">
        <v>299</v>
      </c>
      <c r="B304" s="23" t="s">
        <v>6</v>
      </c>
      <c r="C304" s="4" t="s">
        <v>66</v>
      </c>
      <c r="D304" s="5" t="s">
        <v>568</v>
      </c>
      <c r="E304" s="20">
        <v>43039</v>
      </c>
      <c r="F304" s="19" t="s">
        <v>587</v>
      </c>
      <c r="G304" s="16">
        <v>0</v>
      </c>
      <c r="H304" s="17" t="s">
        <v>19</v>
      </c>
    </row>
    <row r="305" spans="1:8" s="10" customFormat="1" ht="14.25" customHeight="1" x14ac:dyDescent="0.2">
      <c r="A305" s="22">
        <v>300</v>
      </c>
      <c r="B305" s="23" t="s">
        <v>6</v>
      </c>
      <c r="C305" s="4" t="s">
        <v>66</v>
      </c>
      <c r="D305" s="5" t="s">
        <v>569</v>
      </c>
      <c r="E305" s="20">
        <v>43039</v>
      </c>
      <c r="F305" s="19" t="s">
        <v>588</v>
      </c>
      <c r="G305" s="16">
        <v>19.57</v>
      </c>
      <c r="H305" s="17" t="s">
        <v>19</v>
      </c>
    </row>
    <row r="306" spans="1:8" s="10" customFormat="1" ht="14.25" customHeight="1" x14ac:dyDescent="0.2">
      <c r="A306" s="22">
        <v>301</v>
      </c>
      <c r="B306" s="23" t="s">
        <v>6</v>
      </c>
      <c r="C306" s="4" t="s">
        <v>66</v>
      </c>
      <c r="D306" s="5" t="s">
        <v>570</v>
      </c>
      <c r="E306" s="20">
        <v>43039</v>
      </c>
      <c r="F306" s="19" t="s">
        <v>589</v>
      </c>
      <c r="G306" s="16">
        <v>-87.48</v>
      </c>
      <c r="H306" s="17" t="s">
        <v>19</v>
      </c>
    </row>
    <row r="307" spans="1:8" s="10" customFormat="1" ht="14.25" customHeight="1" x14ac:dyDescent="0.2">
      <c r="A307" s="22">
        <v>302</v>
      </c>
      <c r="B307" s="23" t="s">
        <v>6</v>
      </c>
      <c r="C307" s="4" t="s">
        <v>66</v>
      </c>
      <c r="D307" s="21" t="s">
        <v>574</v>
      </c>
      <c r="E307" s="20">
        <v>43025</v>
      </c>
      <c r="F307" s="19" t="s">
        <v>555</v>
      </c>
      <c r="G307" s="16">
        <v>0</v>
      </c>
      <c r="H307" s="17" t="s">
        <v>11</v>
      </c>
    </row>
    <row r="308" spans="1:8" s="10" customFormat="1" ht="14.25" customHeight="1" x14ac:dyDescent="0.2">
      <c r="A308" s="22">
        <v>303</v>
      </c>
      <c r="B308" s="23" t="s">
        <v>6</v>
      </c>
      <c r="C308" s="4" t="s">
        <v>66</v>
      </c>
      <c r="D308" s="5" t="s">
        <v>63</v>
      </c>
      <c r="E308" s="20">
        <v>43025</v>
      </c>
      <c r="F308" s="19" t="s">
        <v>556</v>
      </c>
      <c r="G308" s="16">
        <v>100</v>
      </c>
      <c r="H308" s="17" t="s">
        <v>27</v>
      </c>
    </row>
    <row r="309" spans="1:8" s="10" customFormat="1" ht="14.25" customHeight="1" x14ac:dyDescent="0.2">
      <c r="A309" s="22">
        <v>304</v>
      </c>
      <c r="B309" s="23" t="s">
        <v>6</v>
      </c>
      <c r="C309" s="4" t="s">
        <v>66</v>
      </c>
      <c r="D309" s="5" t="s">
        <v>571</v>
      </c>
      <c r="E309" s="20">
        <v>43039</v>
      </c>
      <c r="F309" s="19" t="s">
        <v>590</v>
      </c>
      <c r="G309" s="16">
        <v>0</v>
      </c>
      <c r="H309" s="17" t="s">
        <v>11</v>
      </c>
    </row>
    <row r="310" spans="1:8" s="10" customFormat="1" ht="14.25" customHeight="1" x14ac:dyDescent="0.2">
      <c r="A310" s="22">
        <v>305</v>
      </c>
      <c r="B310" s="23" t="s">
        <v>6</v>
      </c>
      <c r="C310" s="4" t="s">
        <v>66</v>
      </c>
      <c r="D310" s="5" t="s">
        <v>572</v>
      </c>
      <c r="E310" s="20">
        <v>43039</v>
      </c>
      <c r="F310" s="19" t="s">
        <v>591</v>
      </c>
      <c r="G310" s="16">
        <v>0</v>
      </c>
      <c r="H310" s="17" t="s">
        <v>16</v>
      </c>
    </row>
    <row r="311" spans="1:8" s="10" customFormat="1" ht="14.25" customHeight="1" x14ac:dyDescent="0.2">
      <c r="A311" s="22">
        <v>306</v>
      </c>
      <c r="B311" s="23" t="s">
        <v>6</v>
      </c>
      <c r="C311" s="4" t="s">
        <v>66</v>
      </c>
      <c r="D311" s="5" t="s">
        <v>22</v>
      </c>
      <c r="E311" s="20">
        <v>43025</v>
      </c>
      <c r="F311" s="19" t="s">
        <v>557</v>
      </c>
      <c r="G311" s="16">
        <v>13800.79</v>
      </c>
      <c r="H311" s="17" t="s">
        <v>11</v>
      </c>
    </row>
    <row r="312" spans="1:8" s="10" customFormat="1" ht="14.25" customHeight="1" x14ac:dyDescent="0.2">
      <c r="A312" s="22">
        <v>307</v>
      </c>
      <c r="B312" s="23" t="s">
        <v>6</v>
      </c>
      <c r="C312" s="4" t="s">
        <v>66</v>
      </c>
      <c r="D312" s="5" t="s">
        <v>33</v>
      </c>
      <c r="E312" s="20">
        <v>43025</v>
      </c>
      <c r="F312" s="19" t="s">
        <v>558</v>
      </c>
      <c r="G312" s="16">
        <v>-104.13</v>
      </c>
      <c r="H312" s="17" t="s">
        <v>11</v>
      </c>
    </row>
    <row r="313" spans="1:8" s="10" customFormat="1" ht="14.25" customHeight="1" x14ac:dyDescent="0.2">
      <c r="A313" s="22">
        <v>308</v>
      </c>
      <c r="B313" s="23" t="s">
        <v>6</v>
      </c>
      <c r="C313" s="4" t="s">
        <v>66</v>
      </c>
      <c r="D313" s="5" t="s">
        <v>553</v>
      </c>
      <c r="E313" s="20">
        <v>43025</v>
      </c>
      <c r="F313" s="19" t="s">
        <v>559</v>
      </c>
      <c r="G313" s="16">
        <v>1060</v>
      </c>
      <c r="H313" s="17" t="s">
        <v>20</v>
      </c>
    </row>
    <row r="314" spans="1:8" s="10" customFormat="1" ht="14.25" customHeight="1" x14ac:dyDescent="0.2">
      <c r="A314" s="22">
        <v>309</v>
      </c>
      <c r="B314" s="23" t="s">
        <v>6</v>
      </c>
      <c r="C314" s="4" t="s">
        <v>66</v>
      </c>
      <c r="D314" s="5" t="s">
        <v>569</v>
      </c>
      <c r="E314" s="20">
        <v>43039</v>
      </c>
      <c r="F314" s="19" t="s">
        <v>592</v>
      </c>
      <c r="G314" s="16">
        <v>363</v>
      </c>
      <c r="H314" s="17" t="s">
        <v>19</v>
      </c>
    </row>
    <row r="315" spans="1:8" s="10" customFormat="1" ht="14.25" customHeight="1" x14ac:dyDescent="0.2">
      <c r="A315" s="22">
        <v>310</v>
      </c>
      <c r="B315" s="23" t="s">
        <v>6</v>
      </c>
      <c r="C315" s="4" t="s">
        <v>66</v>
      </c>
      <c r="D315" s="21" t="s">
        <v>573</v>
      </c>
      <c r="E315" s="20">
        <v>43039</v>
      </c>
      <c r="F315" s="19" t="s">
        <v>593</v>
      </c>
      <c r="G315" s="16">
        <v>0</v>
      </c>
      <c r="H315" s="17" t="s">
        <v>19</v>
      </c>
    </row>
    <row r="316" spans="1:8" s="10" customFormat="1" ht="14.25" customHeight="1" x14ac:dyDescent="0.2">
      <c r="A316" s="11">
        <v>311</v>
      </c>
      <c r="B316" s="12" t="s">
        <v>6</v>
      </c>
      <c r="C316" s="113" t="s">
        <v>66</v>
      </c>
      <c r="D316" s="5" t="s">
        <v>30</v>
      </c>
      <c r="E316" s="20">
        <v>43025</v>
      </c>
      <c r="F316" s="19" t="s">
        <v>560</v>
      </c>
      <c r="G316" s="16">
        <v>0</v>
      </c>
      <c r="H316" s="17" t="s">
        <v>16</v>
      </c>
    </row>
    <row r="317" spans="1:8" s="10" customFormat="1" ht="14.25" customHeight="1" thickBot="1" x14ac:dyDescent="0.25">
      <c r="A317" s="112">
        <v>312</v>
      </c>
      <c r="B317" s="23" t="s">
        <v>6</v>
      </c>
      <c r="C317" s="4" t="s">
        <v>66</v>
      </c>
      <c r="D317" s="21" t="s">
        <v>60</v>
      </c>
      <c r="E317" s="20">
        <v>43031</v>
      </c>
      <c r="F317" s="19" t="s">
        <v>561</v>
      </c>
      <c r="G317" s="16">
        <v>0</v>
      </c>
      <c r="H317" s="17" t="s">
        <v>7</v>
      </c>
    </row>
    <row r="318" spans="1:8" ht="21.75" customHeight="1" thickBot="1" x14ac:dyDescent="0.3">
      <c r="A318" s="157" t="s">
        <v>238</v>
      </c>
      <c r="B318" s="158"/>
      <c r="C318" s="158"/>
      <c r="D318" s="158"/>
      <c r="E318" s="158"/>
      <c r="F318" s="159">
        <f>SUM(G6:G317)</f>
        <v>6939257.8999999976</v>
      </c>
      <c r="G318" s="159"/>
      <c r="H318" s="26" t="s">
        <v>65</v>
      </c>
    </row>
    <row r="319" spans="1:8" ht="21.75" customHeight="1" x14ac:dyDescent="0.25">
      <c r="A319" s="109"/>
      <c r="B319" s="109"/>
      <c r="C319" s="109"/>
      <c r="D319" s="109"/>
      <c r="E319" s="109"/>
      <c r="F319" s="110"/>
      <c r="G319" s="110"/>
      <c r="H319" s="111"/>
    </row>
    <row r="320" spans="1:8" ht="21.75" customHeight="1" x14ac:dyDescent="0.25">
      <c r="A320" s="109"/>
      <c r="B320" s="109"/>
      <c r="C320" s="109"/>
      <c r="D320" s="109"/>
      <c r="E320" s="109"/>
      <c r="F320" s="110"/>
      <c r="G320" s="110"/>
      <c r="H320" s="111"/>
    </row>
    <row r="321" spans="4:8" x14ac:dyDescent="0.25">
      <c r="H321" s="27"/>
    </row>
    <row r="322" spans="4:8" x14ac:dyDescent="0.25">
      <c r="G322" s="27"/>
    </row>
    <row r="323" spans="4:8" x14ac:dyDescent="0.25">
      <c r="F323" s="27"/>
      <c r="G323" s="27"/>
    </row>
    <row r="324" spans="4:8" x14ac:dyDescent="0.25">
      <c r="D324" s="27"/>
      <c r="F324" s="27"/>
      <c r="G324" s="27"/>
    </row>
    <row r="325" spans="4:8" x14ac:dyDescent="0.25">
      <c r="G325" s="27"/>
    </row>
    <row r="327" spans="4:8" x14ac:dyDescent="0.25">
      <c r="H327" s="27"/>
    </row>
    <row r="338" spans="7:7" x14ac:dyDescent="0.25">
      <c r="G338" s="27"/>
    </row>
  </sheetData>
  <mergeCells count="10">
    <mergeCell ref="G1:H1"/>
    <mergeCell ref="A318:E318"/>
    <mergeCell ref="F318:G318"/>
    <mergeCell ref="A3:C5"/>
    <mergeCell ref="D3:D5"/>
    <mergeCell ref="E3:E5"/>
    <mergeCell ref="F3:F5"/>
    <mergeCell ref="G3:G5"/>
    <mergeCell ref="H3:H5"/>
    <mergeCell ref="A2:H2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 2017</vt:lpstr>
      <vt:lpstr>'Přehled rozp.opatření 2017'!Názvy_tisku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Matouskova Anna</cp:lastModifiedBy>
  <cp:lastPrinted>2017-11-01T12:06:36Z</cp:lastPrinted>
  <dcterms:created xsi:type="dcterms:W3CDTF">2017-02-28T13:52:48Z</dcterms:created>
  <dcterms:modified xsi:type="dcterms:W3CDTF">2017-11-13T09:53:19Z</dcterms:modified>
</cp:coreProperties>
</file>