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Bilance P+V" sheetId="1" r:id="rId1"/>
    <sheet name="příjmy OD" sheetId="2" r:id="rId2"/>
    <sheet name="92006" sheetId="3" r:id="rId3"/>
  </sheets>
  <definedNames>
    <definedName name="_xlnm.Print_Titles" localSheetId="1">'příjmy OD'!$7:$8</definedName>
  </definedNames>
  <calcPr fullCalcOnLoad="1"/>
</workbook>
</file>

<file path=xl/sharedStrings.xml><?xml version="1.0" encoding="utf-8"?>
<sst xmlns="http://schemas.openxmlformats.org/spreadsheetml/2006/main" count="305" uniqueCount="148">
  <si>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</si>
  <si>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</si>
  <si>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</si>
  <si>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</si>
  <si>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</si>
  <si>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</si>
  <si>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</si>
  <si>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</si>
  <si>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</si>
  <si>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</si>
  <si>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1xxx</t>
  </si>
  <si>
    <t>2xxx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</si>
  <si>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</si>
  <si>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</si>
  <si>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</si>
  <si>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</si>
  <si>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</si>
  <si>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</si>
  <si>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</si>
  <si>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</si>
  <si>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</si>
  <si>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</si>
  <si>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</si>
  <si>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</si>
  <si>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t>1-4xxx</t>
  </si>
  <si>
    <t>Ukazatel   (tis.Kč)</t>
  </si>
  <si>
    <t>5xxx</t>
  </si>
  <si>
    <t>6xxx</t>
  </si>
  <si>
    <t>5-6xxx</t>
  </si>
  <si>
    <t xml:space="preserve">V ý d a je   c e l k e m </t>
  </si>
  <si>
    <t>Bilance příjmů</t>
  </si>
  <si>
    <t>Bilance výdajů</t>
  </si>
  <si>
    <t>81xx</t>
  </si>
  <si>
    <t>správce rozpočtových výdajů = odbor dopravy</t>
  </si>
  <si>
    <t>415x</t>
  </si>
  <si>
    <t>Odbor dopravy</t>
  </si>
  <si>
    <t>tis.Kč</t>
  </si>
  <si>
    <t>DU</t>
  </si>
  <si>
    <t>Přijaté transfery (dotace a příspěvky) a zdroje (financování)</t>
  </si>
  <si>
    <t>ORJ</t>
  </si>
  <si>
    <t>ÚZ</t>
  </si>
  <si>
    <t>příjmy celkem</t>
  </si>
  <si>
    <t>A1) vlastní příjmy - daňové příjmy</t>
  </si>
  <si>
    <t>0006</t>
  </si>
  <si>
    <t>příjmy z licencí pro kamionovou dopravu</t>
  </si>
  <si>
    <t>správní poplatky</t>
  </si>
  <si>
    <t>A2) vlastní příjmy - nedaňové příjmy</t>
  </si>
  <si>
    <t>věcná břemena</t>
  </si>
  <si>
    <t>kauce a sankční platby</t>
  </si>
  <si>
    <t>A3) vlastní příjmy - kapitálové příjmy</t>
  </si>
  <si>
    <t>prodej pozemků</t>
  </si>
  <si>
    <t>prodej nemovitostí</t>
  </si>
  <si>
    <t>41xx</t>
  </si>
  <si>
    <t>B1) Dotace a příspěvky - neinvestiční</t>
  </si>
  <si>
    <t>neinvestiční transfery přijaté od obcí</t>
  </si>
  <si>
    <t>Příjmy a finanční zdroje odboru dopravy 2017</t>
  </si>
  <si>
    <t>1.změna-RO č. 15/17</t>
  </si>
  <si>
    <t>SR 2017</t>
  </si>
  <si>
    <t>UR I 2017</t>
  </si>
  <si>
    <t>UR II 2017</t>
  </si>
  <si>
    <t>příspěvek na dopravní obslužnost od obchodních společností</t>
  </si>
  <si>
    <t>ostatní nedaňové příjmy</t>
  </si>
  <si>
    <t>P Ř Í J M Y   A  T R A N S F E R Y   2 0 1 7</t>
  </si>
  <si>
    <t>Kapitola 920 06 - Kapitálové výdaje</t>
  </si>
  <si>
    <t>tis. Kč</t>
  </si>
  <si>
    <t>kap.</t>
  </si>
  <si>
    <t>K A P I T Á L O V É  V Ý D A J E</t>
  </si>
  <si>
    <t>kapitálové (investiční) výdaje resortu celkem</t>
  </si>
  <si>
    <t>0670000000</t>
  </si>
  <si>
    <t>výkupy pozemků</t>
  </si>
  <si>
    <t>pozemky</t>
  </si>
  <si>
    <t>0690801601</t>
  </si>
  <si>
    <t>obnova a údržba alejí na Frýdlantsku</t>
  </si>
  <si>
    <t>neinvestiční transfery zřízeným příspěvkovým organizacím</t>
  </si>
  <si>
    <t>0690810000</t>
  </si>
  <si>
    <t>Velkoplošné opravy havarijních úseků komunikací</t>
  </si>
  <si>
    <t>nespecifikované rezervy</t>
  </si>
  <si>
    <t>budovy, haly a stavby</t>
  </si>
  <si>
    <t>Financování silnic II. a III. třídy ve vlastnictví kraje - 2016</t>
  </si>
  <si>
    <t>0684020000</t>
  </si>
  <si>
    <t xml:space="preserve">III/27250 ulice Liberecká, Chrastava </t>
  </si>
  <si>
    <t>opravy a udržování</t>
  </si>
  <si>
    <t>0684380000</t>
  </si>
  <si>
    <t>II/286 x II/284 Lomnice nad Popelkou - havárie zdi</t>
  </si>
  <si>
    <t>Financování silnic II. a III. třídy ve vlastnictví kraje - 2017</t>
  </si>
  <si>
    <t>0683340000</t>
  </si>
  <si>
    <t>III/2719 Hrádek n. N. - Oldřichov na Hranicích</t>
  </si>
  <si>
    <t>budovy, haly, stavby</t>
  </si>
  <si>
    <t>0683500000</t>
  </si>
  <si>
    <t>III/28115 hranice LB kraje - Troskovice</t>
  </si>
  <si>
    <t>0684460000</t>
  </si>
  <si>
    <t>III/29047 Desná (protržená přehrada), rekonstrukce silnice</t>
  </si>
  <si>
    <t>0684470000</t>
  </si>
  <si>
    <t>II/270 Pertoltice pod Ralskem - protismyskové vlastnosti</t>
  </si>
  <si>
    <t>0684480000</t>
  </si>
  <si>
    <t>Most č. 282-005 - pod Týnem v Rovensku p. Troskami</t>
  </si>
  <si>
    <t>0684490000</t>
  </si>
  <si>
    <t>Liberec - ul. České mládeže - bývalá III/2784</t>
  </si>
  <si>
    <t>Změna rozpočtu - rozpočtové opatření č. 15/17</t>
  </si>
  <si>
    <t>2.změna-RO č. 15/17</t>
  </si>
  <si>
    <t>42xx</t>
  </si>
  <si>
    <t>B2) Dotace a příspěvky - investiční</t>
  </si>
  <si>
    <t>2006</t>
  </si>
  <si>
    <t xml:space="preserve">investiční přijaté transfery od obcí </t>
  </si>
  <si>
    <t>0684022007</t>
  </si>
  <si>
    <t>0684385005</t>
  </si>
  <si>
    <t>ZDROJOVÁ  A VÝDAJOVÁ ČÁST ROZPOČTU LK 2017</t>
  </si>
  <si>
    <t>1. Zapojení fondů z r. 2016</t>
  </si>
  <si>
    <t>2. Zapojení  zákl.běžného účtu z r. 2016</t>
  </si>
  <si>
    <t>0684440000</t>
  </si>
  <si>
    <t>II/262 - deformace vozovky, Česká Lípa</t>
  </si>
  <si>
    <t>0684450000</t>
  </si>
  <si>
    <t>silnice k nádraží v Nové Vsi nad Popelkou III/2848A</t>
  </si>
  <si>
    <t>Kap.910 - Zastupitelstvo</t>
  </si>
  <si>
    <t>Kap.911 - Krajský úřad</t>
  </si>
  <si>
    <t>Kap.912 - Účelové příspěvky PO</t>
  </si>
  <si>
    <t>Kap.913 - Příspěvkové organizace</t>
  </si>
  <si>
    <t>Kap.914 - Působnosti</t>
  </si>
  <si>
    <t>Kap.916 - Úč.neinv.dotace ve školství</t>
  </si>
  <si>
    <t>Kap.917 - Transfery</t>
  </si>
  <si>
    <t>Kap.919 - Pokladní správa</t>
  </si>
  <si>
    <t>Kap.920 - Kapitálové výdaje</t>
  </si>
  <si>
    <t>Kap.921 - Úč.invest.dotace ve školství</t>
  </si>
  <si>
    <t>Kap.923 - Spolufinancování EU</t>
  </si>
  <si>
    <t>Kap.924 - Úvěry</t>
  </si>
  <si>
    <t>Kap.925 - Sociální fond</t>
  </si>
  <si>
    <t>Kap.926 - Dotační fond</t>
  </si>
  <si>
    <t>Kap.931 - Krizový fond</t>
  </si>
  <si>
    <t>Kap.932 - Fond ochrany vod</t>
  </si>
  <si>
    <t xml:space="preserve">Kap.934 - Lesnický fond </t>
  </si>
  <si>
    <t>1. Daňové příjmy</t>
  </si>
  <si>
    <t>2. Nedaňové příjmy</t>
  </si>
  <si>
    <t>3. Kapitáové příjmy</t>
  </si>
  <si>
    <t>B/ Dotace a příspěvky</t>
  </si>
  <si>
    <r>
      <t>1. N</t>
    </r>
    <r>
      <rPr>
        <b/>
        <sz val="11"/>
        <rFont val="Times New Roman"/>
        <family val="1"/>
      </rPr>
      <t xml:space="preserve">einvestiční </t>
    </r>
    <r>
      <rPr>
        <sz val="11"/>
        <rFont val="Times New Roman"/>
        <family val="1"/>
      </rPr>
      <t>dotace</t>
    </r>
  </si>
  <si>
    <t xml:space="preserve">   Resort. účelové dotace (ze SR, st.fondů)</t>
  </si>
  <si>
    <t xml:space="preserve">   Dotace ze zahraničí</t>
  </si>
  <si>
    <t xml:space="preserve">   Zákon o st.rozpočtu</t>
  </si>
  <si>
    <t xml:space="preserve">   Dotace od obcí</t>
  </si>
  <si>
    <t xml:space="preserve">    Dotace ze zahraničí</t>
  </si>
  <si>
    <t>423x</t>
  </si>
  <si>
    <t xml:space="preserve">    Dotace od obcí</t>
  </si>
  <si>
    <r>
      <t>2. I</t>
    </r>
    <r>
      <rPr>
        <b/>
        <sz val="11"/>
        <rFont val="Times New Roman"/>
        <family val="1"/>
      </rPr>
      <t xml:space="preserve">nvestiční </t>
    </r>
    <r>
      <rPr>
        <sz val="11"/>
        <rFont val="Times New Roman"/>
        <family val="1"/>
      </rPr>
      <t>dot.</t>
    </r>
  </si>
  <si>
    <t xml:space="preserve">    Resort. účelové dotace (ze SR, st.fondů)</t>
  </si>
  <si>
    <t xml:space="preserve">    Dotace od regionální rady</t>
  </si>
  <si>
    <t>3. Úvěr</t>
  </si>
  <si>
    <t>4. Uhrazené splátky dlouhod.půjč.</t>
  </si>
  <si>
    <t xml:space="preserve">   Dotace od regionální rady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</si>
</sst>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3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8"/>
      <color indexed="10"/>
      <name val="Arial"/>
      <family val="2"/>
    </font>
    <font>
      <sz val="8"/>
      <name val="Arial CE"/>
      <family val="0"/>
    </font>
    <font>
      <b/>
      <sz val="8"/>
      <color indexed="1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 style="medium"/>
      <right/>
      <top/>
      <bottom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thin"/>
      <bottom>
        <color indexed="63"/>
      </bottom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2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0" fontId="8" fillId="0" borderId="17" xfId="0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0" fontId="7" fillId="0" borderId="21" xfId="0" applyFont="1" applyBorder="1" applyAlignment="1">
      <alignment vertical="center" wrapText="1"/>
    </xf>
    <xf numFmtId="4" fontId="7" fillId="0" borderId="21" xfId="0" applyNumberFormat="1" applyFont="1" applyBorder="1" applyAlignment="1">
      <alignment horizontal="right" vertical="center" wrapText="1"/>
    </xf>
    <xf numFmtId="4" fontId="7" fillId="0" borderId="19" xfId="0" applyNumberFormat="1" applyFont="1" applyBorder="1" applyAlignment="1">
      <alignment horizontal="right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8" fillId="0" borderId="19" xfId="0" applyNumberFormat="1" applyFont="1" applyFill="1" applyBorder="1" applyAlignment="1">
      <alignment horizontal="right" vertical="center" wrapText="1"/>
    </xf>
    <xf numFmtId="0" fontId="7" fillId="0" borderId="17" xfId="0" applyFont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right" vertical="center" wrapText="1"/>
    </xf>
    <xf numFmtId="4" fontId="8" fillId="0" borderId="27" xfId="0" applyNumberFormat="1" applyFont="1" applyBorder="1" applyAlignment="1">
      <alignment horizontal="right" vertical="center" wrapText="1"/>
    </xf>
    <xf numFmtId="4" fontId="8" fillId="0" borderId="27" xfId="0" applyNumberFormat="1" applyFont="1" applyFill="1" applyBorder="1" applyAlignment="1">
      <alignment horizontal="right" vertical="center" wrapText="1"/>
    </xf>
    <xf numFmtId="4" fontId="8" fillId="0" borderId="28" xfId="0" applyNumberFormat="1" applyFont="1" applyBorder="1" applyAlignment="1">
      <alignment horizontal="righ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right" vertical="center" wrapText="1"/>
    </xf>
    <xf numFmtId="171" fontId="6" fillId="0" borderId="0" xfId="0" applyNumberFormat="1" applyFont="1" applyAlignment="1">
      <alignment vertical="center"/>
    </xf>
    <xf numFmtId="0" fontId="7" fillId="0" borderId="25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right" vertical="center" wrapText="1"/>
    </xf>
    <xf numFmtId="4" fontId="1" fillId="0" borderId="17" xfId="50" applyNumberFormat="1" applyFont="1" applyFill="1" applyBorder="1" applyAlignment="1">
      <alignment vertical="center"/>
      <protection/>
    </xf>
    <xf numFmtId="4" fontId="1" fillId="0" borderId="14" xfId="50" applyNumberFormat="1" applyFont="1" applyFill="1" applyBorder="1" applyAlignment="1">
      <alignment vertical="center"/>
      <protection/>
    </xf>
    <xf numFmtId="4" fontId="1" fillId="0" borderId="29" xfId="50" applyNumberFormat="1" applyFont="1" applyFill="1" applyBorder="1" applyAlignment="1">
      <alignment vertical="center"/>
      <protection/>
    </xf>
    <xf numFmtId="171" fontId="8" fillId="0" borderId="27" xfId="0" applyNumberFormat="1" applyFont="1" applyFill="1" applyBorder="1" applyAlignment="1">
      <alignment horizontal="right" vertical="center" wrapText="1"/>
    </xf>
    <xf numFmtId="0" fontId="30" fillId="0" borderId="0" xfId="50" applyFont="1" applyFill="1" applyAlignment="1">
      <alignment horizontal="center" vertical="center"/>
      <protection/>
    </xf>
    <xf numFmtId="0" fontId="0" fillId="0" borderId="0" xfId="50" applyFont="1" applyFill="1" applyAlignment="1">
      <alignment vertical="center"/>
      <protection/>
    </xf>
    <xf numFmtId="0" fontId="5" fillId="0" borderId="0" xfId="50" applyFont="1" applyFill="1" applyAlignment="1">
      <alignment horizontal="center" vertical="center"/>
      <protection/>
    </xf>
    <xf numFmtId="0" fontId="4" fillId="0" borderId="0" xfId="50" applyFont="1" applyFill="1" applyAlignment="1">
      <alignment horizontal="center" vertical="center"/>
      <protection/>
    </xf>
    <xf numFmtId="0" fontId="4" fillId="0" borderId="30" xfId="0" applyFont="1" applyFill="1" applyBorder="1" applyAlignment="1">
      <alignment horizontal="center" vertical="center"/>
    </xf>
    <xf numFmtId="0" fontId="4" fillId="0" borderId="11" xfId="50" applyFont="1" applyFill="1" applyBorder="1" applyAlignment="1">
      <alignment horizontal="center" vertical="center"/>
      <protection/>
    </xf>
    <xf numFmtId="49" fontId="4" fillId="0" borderId="25" xfId="50" applyNumberFormat="1" applyFont="1" applyFill="1" applyBorder="1" applyAlignment="1">
      <alignment horizontal="center" vertical="center"/>
      <protection/>
    </xf>
    <xf numFmtId="0" fontId="4" fillId="0" borderId="31" xfId="50" applyFont="1" applyFill="1" applyBorder="1" applyAlignment="1">
      <alignment horizontal="center" vertical="center"/>
      <protection/>
    </xf>
    <xf numFmtId="49" fontId="4" fillId="0" borderId="24" xfId="50" applyNumberFormat="1" applyFont="1" applyFill="1" applyBorder="1" applyAlignment="1">
      <alignment horizontal="center" vertical="center"/>
      <protection/>
    </xf>
    <xf numFmtId="0" fontId="4" fillId="0" borderId="24" xfId="50" applyFont="1" applyFill="1" applyBorder="1" applyAlignment="1">
      <alignment horizontal="center" vertical="center"/>
      <protection/>
    </xf>
    <xf numFmtId="49" fontId="4" fillId="0" borderId="12" xfId="50" applyNumberFormat="1" applyFont="1" applyFill="1" applyBorder="1" applyAlignment="1">
      <alignment horizontal="center" vertical="center"/>
      <protection/>
    </xf>
    <xf numFmtId="0" fontId="4" fillId="0" borderId="13" xfId="50" applyFont="1" applyFill="1" applyBorder="1" applyAlignment="1">
      <alignment horizontal="center" vertical="center"/>
      <protection/>
    </xf>
    <xf numFmtId="4" fontId="4" fillId="0" borderId="32" xfId="50" applyNumberFormat="1" applyFont="1" applyFill="1" applyBorder="1" applyAlignment="1">
      <alignment vertical="center"/>
      <protection/>
    </xf>
    <xf numFmtId="4" fontId="4" fillId="0" borderId="10" xfId="50" applyNumberFormat="1" applyFont="1" applyFill="1" applyBorder="1" applyAlignment="1">
      <alignment vertical="center"/>
      <protection/>
    </xf>
    <xf numFmtId="171" fontId="4" fillId="0" borderId="11" xfId="50" applyNumberFormat="1" applyFont="1" applyFill="1" applyBorder="1" applyAlignment="1">
      <alignment vertical="center"/>
      <protection/>
    </xf>
    <xf numFmtId="4" fontId="4" fillId="0" borderId="33" xfId="50" applyNumberFormat="1" applyFont="1" applyFill="1" applyBorder="1" applyAlignment="1">
      <alignment vertical="center"/>
      <protection/>
    </xf>
    <xf numFmtId="0" fontId="5" fillId="0" borderId="0" xfId="50" applyFont="1" applyFill="1" applyAlignment="1">
      <alignment vertical="center"/>
      <protection/>
    </xf>
    <xf numFmtId="49" fontId="4" fillId="24" borderId="25" xfId="50" applyNumberFormat="1" applyFont="1" applyFill="1" applyBorder="1" applyAlignment="1">
      <alignment horizontal="center" vertical="center"/>
      <protection/>
    </xf>
    <xf numFmtId="0" fontId="4" fillId="24" borderId="31" xfId="50" applyFont="1" applyFill="1" applyBorder="1" applyAlignment="1">
      <alignment horizontal="center" vertical="center"/>
      <protection/>
    </xf>
    <xf numFmtId="49" fontId="4" fillId="24" borderId="24" xfId="50" applyNumberFormat="1" applyFont="1" applyFill="1" applyBorder="1" applyAlignment="1">
      <alignment horizontal="center" vertical="center"/>
      <protection/>
    </xf>
    <xf numFmtId="0" fontId="4" fillId="24" borderId="24" xfId="50" applyFont="1" applyFill="1" applyBorder="1" applyAlignment="1">
      <alignment horizontal="center" vertical="center"/>
      <protection/>
    </xf>
    <xf numFmtId="49" fontId="4" fillId="24" borderId="12" xfId="50" applyNumberFormat="1" applyFont="1" applyFill="1" applyBorder="1" applyAlignment="1">
      <alignment horizontal="center" vertical="center"/>
      <protection/>
    </xf>
    <xf numFmtId="0" fontId="4" fillId="24" borderId="13" xfId="50" applyFont="1" applyFill="1" applyBorder="1" applyAlignment="1">
      <alignment horizontal="left" vertical="center"/>
      <protection/>
    </xf>
    <xf numFmtId="4" fontId="4" fillId="24" borderId="32" xfId="50" applyNumberFormat="1" applyFont="1" applyFill="1" applyBorder="1" applyAlignment="1">
      <alignment vertical="center"/>
      <protection/>
    </xf>
    <xf numFmtId="4" fontId="4" fillId="24" borderId="10" xfId="50" applyNumberFormat="1" applyFont="1" applyFill="1" applyBorder="1" applyAlignment="1">
      <alignment vertical="center"/>
      <protection/>
    </xf>
    <xf numFmtId="4" fontId="4" fillId="24" borderId="11" xfId="50" applyNumberFormat="1" applyFont="1" applyFill="1" applyBorder="1" applyAlignment="1">
      <alignment vertical="center"/>
      <protection/>
    </xf>
    <xf numFmtId="4" fontId="4" fillId="24" borderId="33" xfId="50" applyNumberFormat="1" applyFont="1" applyFill="1" applyBorder="1" applyAlignment="1">
      <alignment vertical="center"/>
      <protection/>
    </xf>
    <xf numFmtId="49" fontId="1" fillId="0" borderId="34" xfId="50" applyNumberFormat="1" applyFont="1" applyFill="1" applyBorder="1" applyAlignment="1">
      <alignment horizontal="center" vertical="center"/>
      <protection/>
    </xf>
    <xf numFmtId="0" fontId="1" fillId="0" borderId="27" xfId="49" applyFont="1" applyBorder="1" applyAlignment="1">
      <alignment horizontal="center" vertical="center"/>
      <protection/>
    </xf>
    <xf numFmtId="0" fontId="1" fillId="0" borderId="15" xfId="50" applyFont="1" applyFill="1" applyBorder="1" applyAlignment="1">
      <alignment horizontal="center" vertical="center"/>
      <protection/>
    </xf>
    <xf numFmtId="0" fontId="1" fillId="0" borderId="35" xfId="49" applyFont="1" applyBorder="1" applyAlignment="1">
      <alignment horizontal="center" vertical="center"/>
      <protection/>
    </xf>
    <xf numFmtId="0" fontId="0" fillId="0" borderId="27" xfId="50" applyFont="1" applyFill="1" applyBorder="1" applyAlignment="1">
      <alignment vertical="center"/>
      <protection/>
    </xf>
    <xf numFmtId="0" fontId="1" fillId="0" borderId="28" xfId="49" applyFont="1" applyBorder="1" applyAlignment="1">
      <alignment horizontal="left" vertical="center"/>
      <protection/>
    </xf>
    <xf numFmtId="4" fontId="1" fillId="0" borderId="35" xfId="49" applyNumberFormat="1" applyFont="1" applyBorder="1" applyAlignment="1">
      <alignment vertical="center"/>
      <protection/>
    </xf>
    <xf numFmtId="4" fontId="1" fillId="0" borderId="34" xfId="50" applyNumberFormat="1" applyFont="1" applyFill="1" applyBorder="1" applyAlignment="1">
      <alignment vertical="center"/>
      <protection/>
    </xf>
    <xf numFmtId="0" fontId="5" fillId="0" borderId="0" xfId="51" applyFont="1" applyFill="1" applyAlignment="1">
      <alignment vertical="center"/>
      <protection/>
    </xf>
    <xf numFmtId="0" fontId="0" fillId="0" borderId="0" xfId="51" applyFont="1" applyFill="1" applyAlignment="1">
      <alignment vertical="center"/>
      <protection/>
    </xf>
    <xf numFmtId="49" fontId="1" fillId="0" borderId="36" xfId="50" applyNumberFormat="1" applyFont="1" applyFill="1" applyBorder="1" applyAlignment="1">
      <alignment horizontal="center" vertical="center"/>
      <protection/>
    </xf>
    <xf numFmtId="0" fontId="1" fillId="0" borderId="37" xfId="49" applyFont="1" applyBorder="1" applyAlignment="1">
      <alignment horizontal="center" vertical="center"/>
      <protection/>
    </xf>
    <xf numFmtId="0" fontId="0" fillId="0" borderId="37" xfId="50" applyFont="1" applyFill="1" applyBorder="1" applyAlignment="1">
      <alignment vertical="center"/>
      <protection/>
    </xf>
    <xf numFmtId="0" fontId="1" fillId="0" borderId="38" xfId="49" applyFont="1" applyBorder="1" applyAlignment="1">
      <alignment horizontal="left" vertical="center"/>
      <protection/>
    </xf>
    <xf numFmtId="4" fontId="1" fillId="0" borderId="0" xfId="49" applyNumberFormat="1" applyFont="1" applyBorder="1" applyAlignment="1">
      <alignment vertical="center"/>
      <protection/>
    </xf>
    <xf numFmtId="4" fontId="1" fillId="0" borderId="36" xfId="49" applyNumberFormat="1" applyFont="1" applyBorder="1" applyAlignment="1">
      <alignment vertical="center"/>
      <protection/>
    </xf>
    <xf numFmtId="4" fontId="1" fillId="0" borderId="39" xfId="50" applyNumberFormat="1" applyFont="1" applyFill="1" applyBorder="1" applyAlignment="1">
      <alignment vertical="center"/>
      <protection/>
    </xf>
    <xf numFmtId="171" fontId="4" fillId="24" borderId="11" xfId="50" applyNumberFormat="1" applyFont="1" applyFill="1" applyBorder="1" applyAlignment="1">
      <alignment vertical="center"/>
      <protection/>
    </xf>
    <xf numFmtId="49" fontId="1" fillId="0" borderId="40" xfId="50" applyNumberFormat="1" applyFont="1" applyFill="1" applyBorder="1" applyAlignment="1">
      <alignment horizontal="center" vertical="center"/>
      <protection/>
    </xf>
    <xf numFmtId="0" fontId="1" fillId="0" borderId="19" xfId="49" applyFont="1" applyFill="1" applyBorder="1" applyAlignment="1">
      <alignment horizontal="center" vertical="center"/>
      <protection/>
    </xf>
    <xf numFmtId="0" fontId="1" fillId="0" borderId="41" xfId="50" applyFont="1" applyFill="1" applyBorder="1" applyAlignment="1">
      <alignment horizontal="center" vertical="center"/>
      <protection/>
    </xf>
    <xf numFmtId="0" fontId="1" fillId="0" borderId="41" xfId="49" applyFont="1" applyBorder="1" applyAlignment="1">
      <alignment horizontal="center" vertical="center"/>
      <protection/>
    </xf>
    <xf numFmtId="0" fontId="0" fillId="0" borderId="41" xfId="50" applyFont="1" applyFill="1" applyBorder="1" applyAlignment="1">
      <alignment vertical="center"/>
      <protection/>
    </xf>
    <xf numFmtId="0" fontId="1" fillId="0" borderId="41" xfId="49" applyFont="1" applyBorder="1" applyAlignment="1">
      <alignment vertical="center"/>
      <protection/>
    </xf>
    <xf numFmtId="4" fontId="1" fillId="0" borderId="42" xfId="49" applyNumberFormat="1" applyFont="1" applyBorder="1" applyAlignment="1">
      <alignment vertical="center"/>
      <protection/>
    </xf>
    <xf numFmtId="171" fontId="4" fillId="0" borderId="43" xfId="50" applyNumberFormat="1" applyFont="1" applyFill="1" applyBorder="1" applyAlignment="1">
      <alignment vertical="center"/>
      <protection/>
    </xf>
    <xf numFmtId="4" fontId="1" fillId="0" borderId="42" xfId="50" applyNumberFormat="1" applyFont="1" applyFill="1" applyBorder="1" applyAlignment="1">
      <alignment vertical="center"/>
      <protection/>
    </xf>
    <xf numFmtId="0" fontId="1" fillId="0" borderId="37" xfId="49" applyFont="1" applyFill="1" applyBorder="1" applyAlignment="1">
      <alignment horizontal="center" vertical="center"/>
      <protection/>
    </xf>
    <xf numFmtId="0" fontId="1" fillId="0" borderId="44" xfId="50" applyFont="1" applyFill="1" applyBorder="1" applyAlignment="1">
      <alignment horizontal="center" vertical="center"/>
      <protection/>
    </xf>
    <xf numFmtId="0" fontId="1" fillId="0" borderId="44" xfId="49" applyFont="1" applyBorder="1" applyAlignment="1">
      <alignment horizontal="center" vertical="center"/>
      <protection/>
    </xf>
    <xf numFmtId="0" fontId="0" fillId="0" borderId="44" xfId="50" applyFont="1" applyFill="1" applyBorder="1" applyAlignment="1">
      <alignment vertical="center"/>
      <protection/>
    </xf>
    <xf numFmtId="0" fontId="1" fillId="0" borderId="44" xfId="49" applyFont="1" applyBorder="1" applyAlignment="1">
      <alignment vertical="center"/>
      <protection/>
    </xf>
    <xf numFmtId="4" fontId="1" fillId="0" borderId="29" xfId="49" applyNumberFormat="1" applyFont="1" applyBorder="1" applyAlignment="1">
      <alignment vertical="center"/>
      <protection/>
    </xf>
    <xf numFmtId="171" fontId="4" fillId="0" borderId="0" xfId="50" applyNumberFormat="1" applyFont="1" applyFill="1" applyBorder="1" applyAlignment="1">
      <alignment vertical="center"/>
      <protection/>
    </xf>
    <xf numFmtId="0" fontId="31" fillId="0" borderId="45" xfId="51" applyFont="1" applyFill="1" applyBorder="1" applyAlignment="1">
      <alignment horizontal="center" vertical="center" wrapText="1"/>
      <protection/>
    </xf>
    <xf numFmtId="0" fontId="1" fillId="0" borderId="45" xfId="49" applyFont="1" applyFill="1" applyBorder="1" applyAlignment="1">
      <alignment horizontal="center" vertical="center"/>
      <protection/>
    </xf>
    <xf numFmtId="0" fontId="1" fillId="0" borderId="45" xfId="50" applyFont="1" applyFill="1" applyBorder="1" applyAlignment="1">
      <alignment horizontal="center" vertical="center"/>
      <protection/>
    </xf>
    <xf numFmtId="49" fontId="1" fillId="0" borderId="41" xfId="50" applyNumberFormat="1" applyFont="1" applyFill="1" applyBorder="1" applyAlignment="1">
      <alignment horizontal="center" vertical="center"/>
      <protection/>
    </xf>
    <xf numFmtId="0" fontId="1" fillId="0" borderId="16" xfId="50" applyFont="1" applyFill="1" applyBorder="1" applyAlignment="1">
      <alignment vertical="center"/>
      <protection/>
    </xf>
    <xf numFmtId="4" fontId="1" fillId="0" borderId="43" xfId="50" applyNumberFormat="1" applyFont="1" applyFill="1" applyBorder="1" applyAlignment="1">
      <alignment vertical="center"/>
      <protection/>
    </xf>
    <xf numFmtId="4" fontId="1" fillId="0" borderId="46" xfId="50" applyNumberFormat="1" applyFont="1" applyFill="1" applyBorder="1" applyAlignment="1">
      <alignment vertical="center"/>
      <protection/>
    </xf>
    <xf numFmtId="171" fontId="1" fillId="0" borderId="46" xfId="50" applyNumberFormat="1" applyFont="1" applyFill="1" applyBorder="1" applyAlignment="1">
      <alignment vertical="center"/>
      <protection/>
    </xf>
    <xf numFmtId="0" fontId="1" fillId="0" borderId="47" xfId="50" applyFont="1" applyFill="1" applyBorder="1" applyAlignment="1">
      <alignment horizontal="center" vertical="center"/>
      <protection/>
    </xf>
    <xf numFmtId="49" fontId="1" fillId="0" borderId="48" xfId="50" applyNumberFormat="1" applyFont="1" applyFill="1" applyBorder="1" applyAlignment="1">
      <alignment horizontal="center" vertical="center"/>
      <protection/>
    </xf>
    <xf numFmtId="0" fontId="1" fillId="0" borderId="49" xfId="50" applyFont="1" applyFill="1" applyBorder="1" applyAlignment="1">
      <alignment vertical="center"/>
      <protection/>
    </xf>
    <xf numFmtId="4" fontId="1" fillId="0" borderId="0" xfId="50" applyNumberFormat="1" applyFont="1" applyFill="1" applyBorder="1" applyAlignment="1">
      <alignment vertical="center"/>
      <protection/>
    </xf>
    <xf numFmtId="4" fontId="1" fillId="0" borderId="36" xfId="50" applyNumberFormat="1" applyFont="1" applyFill="1" applyBorder="1" applyAlignment="1">
      <alignment vertical="center"/>
      <protection/>
    </xf>
    <xf numFmtId="0" fontId="1" fillId="0" borderId="38" xfId="49" applyFont="1" applyBorder="1" applyAlignment="1">
      <alignment vertical="center"/>
      <protection/>
    </xf>
    <xf numFmtId="4" fontId="1" fillId="0" borderId="50" xfId="49" applyNumberFormat="1" applyFont="1" applyBorder="1" applyAlignment="1">
      <alignment vertical="center"/>
      <protection/>
    </xf>
    <xf numFmtId="4" fontId="1" fillId="0" borderId="11" xfId="49" applyNumberFormat="1" applyFont="1" applyBorder="1" applyAlignment="1">
      <alignment vertical="center"/>
      <protection/>
    </xf>
    <xf numFmtId="4" fontId="4" fillId="0" borderId="11" xfId="50" applyNumberFormat="1" applyFont="1" applyFill="1" applyBorder="1" applyAlignment="1">
      <alignment vertical="center"/>
      <protection/>
    </xf>
    <xf numFmtId="171" fontId="1" fillId="0" borderId="34" xfId="50" applyNumberFormat="1" applyFont="1" applyFill="1" applyBorder="1" applyAlignment="1">
      <alignment vertical="center"/>
      <protection/>
    </xf>
    <xf numFmtId="171" fontId="4" fillId="0" borderId="36" xfId="50" applyNumberFormat="1" applyFont="1" applyFill="1" applyBorder="1" applyAlignment="1">
      <alignment vertical="center"/>
      <protection/>
    </xf>
    <xf numFmtId="2" fontId="4" fillId="0" borderId="51" xfId="50" applyNumberFormat="1" applyFont="1" applyBorder="1" applyAlignment="1">
      <alignment horizontal="center" vertical="center"/>
      <protection/>
    </xf>
    <xf numFmtId="4" fontId="7" fillId="0" borderId="45" xfId="0" applyNumberFormat="1" applyFont="1" applyBorder="1" applyAlignment="1">
      <alignment horizontal="right" vertical="center" wrapText="1"/>
    </xf>
    <xf numFmtId="4" fontId="8" fillId="0" borderId="52" xfId="0" applyNumberFormat="1" applyFont="1" applyBorder="1" applyAlignment="1">
      <alignment horizontal="right" vertical="center" wrapText="1"/>
    </xf>
    <xf numFmtId="49" fontId="31" fillId="0" borderId="40" xfId="51" applyNumberFormat="1" applyFont="1" applyFill="1" applyBorder="1" applyAlignment="1">
      <alignment horizontal="center" vertical="center" wrapText="1"/>
      <protection/>
    </xf>
    <xf numFmtId="0" fontId="31" fillId="0" borderId="53" xfId="51" applyFont="1" applyFill="1" applyBorder="1" applyAlignment="1">
      <alignment horizontal="center" vertical="center" wrapText="1"/>
      <protection/>
    </xf>
    <xf numFmtId="49" fontId="31" fillId="0" borderId="45" xfId="51" applyNumberFormat="1" applyFont="1" applyFill="1" applyBorder="1" applyAlignment="1">
      <alignment horizontal="center" vertical="center" wrapText="1"/>
      <protection/>
    </xf>
    <xf numFmtId="0" fontId="31" fillId="0" borderId="41" xfId="48" applyFont="1" applyFill="1" applyBorder="1" applyAlignment="1">
      <alignment vertical="center" wrapText="1"/>
      <protection/>
    </xf>
    <xf numFmtId="4" fontId="31" fillId="0" borderId="42" xfId="51" applyNumberFormat="1" applyFont="1" applyFill="1" applyBorder="1" applyAlignment="1">
      <alignment vertical="center" wrapText="1"/>
      <protection/>
    </xf>
    <xf numFmtId="4" fontId="31" fillId="0" borderId="54" xfId="51" applyNumberFormat="1" applyFont="1" applyFill="1" applyBorder="1" applyAlignment="1">
      <alignment vertical="center" wrapText="1"/>
      <protection/>
    </xf>
    <xf numFmtId="49" fontId="1" fillId="0" borderId="55" xfId="51" applyNumberFormat="1" applyFont="1" applyFill="1" applyBorder="1" applyAlignment="1">
      <alignment horizontal="center" vertical="center"/>
      <protection/>
    </xf>
    <xf numFmtId="0" fontId="1" fillId="0" borderId="56" xfId="51" applyFont="1" applyFill="1" applyBorder="1" applyAlignment="1">
      <alignment horizontal="center" vertical="center"/>
      <protection/>
    </xf>
    <xf numFmtId="49" fontId="1" fillId="0" borderId="52" xfId="51" applyNumberFormat="1" applyFont="1" applyFill="1" applyBorder="1" applyAlignment="1">
      <alignment horizontal="center" vertical="center"/>
      <protection/>
    </xf>
    <xf numFmtId="0" fontId="1" fillId="0" borderId="52" xfId="51" applyFont="1" applyFill="1" applyBorder="1" applyAlignment="1">
      <alignment horizontal="center" vertical="center"/>
      <protection/>
    </xf>
    <xf numFmtId="49" fontId="1" fillId="0" borderId="57" xfId="51" applyNumberFormat="1" applyFont="1" applyFill="1" applyBorder="1" applyAlignment="1">
      <alignment horizontal="center" vertical="center"/>
      <protection/>
    </xf>
    <xf numFmtId="0" fontId="1" fillId="0" borderId="57" xfId="48" applyFont="1" applyFill="1" applyBorder="1" applyAlignment="1">
      <alignment vertical="center"/>
      <protection/>
    </xf>
    <xf numFmtId="4" fontId="1" fillId="0" borderId="58" xfId="51" applyNumberFormat="1" applyFont="1" applyFill="1" applyBorder="1" applyAlignment="1">
      <alignment vertical="center"/>
      <protection/>
    </xf>
    <xf numFmtId="4" fontId="1" fillId="0" borderId="59" xfId="51" applyNumberFormat="1" applyFont="1" applyFill="1" applyBorder="1" applyAlignment="1">
      <alignment vertical="center"/>
      <protection/>
    </xf>
    <xf numFmtId="0" fontId="1" fillId="0" borderId="41" xfId="50" applyFont="1" applyBorder="1" applyAlignment="1">
      <alignment horizontal="center" vertical="center"/>
      <protection/>
    </xf>
    <xf numFmtId="0" fontId="1" fillId="0" borderId="37" xfId="50" applyFont="1" applyBorder="1" applyAlignment="1">
      <alignment horizontal="center" vertical="center"/>
      <protection/>
    </xf>
    <xf numFmtId="49" fontId="1" fillId="0" borderId="10" xfId="50" applyNumberFormat="1" applyFont="1" applyFill="1" applyBorder="1" applyAlignment="1">
      <alignment horizontal="center" vertical="center"/>
      <protection/>
    </xf>
    <xf numFmtId="0" fontId="1" fillId="0" borderId="24" xfId="49" applyFont="1" applyFill="1" applyBorder="1" applyAlignment="1">
      <alignment horizontal="center" vertical="center"/>
      <protection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11" xfId="52" applyFont="1" applyBorder="1" applyAlignment="1">
      <alignment horizontal="center" vertical="center"/>
      <protection/>
    </xf>
    <xf numFmtId="1" fontId="4" fillId="0" borderId="10" xfId="50" applyNumberFormat="1" applyFont="1" applyFill="1" applyBorder="1" applyAlignment="1">
      <alignment horizontal="center" vertical="center"/>
      <protection/>
    </xf>
    <xf numFmtId="2" fontId="4" fillId="0" borderId="60" xfId="50" applyNumberFormat="1" applyFont="1" applyBorder="1" applyAlignment="1">
      <alignment horizontal="center" vertical="center"/>
      <protection/>
    </xf>
    <xf numFmtId="2" fontId="4" fillId="0" borderId="24" xfId="50" applyNumberFormat="1" applyFont="1" applyBorder="1" applyAlignment="1">
      <alignment horizontal="center" vertical="center"/>
      <protection/>
    </xf>
    <xf numFmtId="2" fontId="4" fillId="0" borderId="61" xfId="50" applyNumberFormat="1" applyFont="1" applyBorder="1" applyAlignment="1">
      <alignment horizontal="center" vertical="center"/>
      <protection/>
    </xf>
    <xf numFmtId="4" fontId="4" fillId="0" borderId="25" xfId="50" applyNumberFormat="1" applyFont="1" applyFill="1" applyBorder="1" applyAlignment="1">
      <alignment vertical="center"/>
      <protection/>
    </xf>
    <xf numFmtId="171" fontId="4" fillId="0" borderId="25" xfId="50" applyNumberFormat="1" applyFont="1" applyFill="1" applyBorder="1" applyAlignment="1">
      <alignment vertical="center"/>
      <protection/>
    </xf>
    <xf numFmtId="2" fontId="4" fillId="0" borderId="53" xfId="50" applyNumberFormat="1" applyFont="1" applyBorder="1" applyAlignment="1">
      <alignment horizontal="center" vertical="center"/>
      <protection/>
    </xf>
    <xf numFmtId="49" fontId="4" fillId="0" borderId="45" xfId="50" applyNumberFormat="1" applyFont="1" applyBorder="1" applyAlignment="1">
      <alignment horizontal="center" vertical="center"/>
      <protection/>
    </xf>
    <xf numFmtId="2" fontId="4" fillId="0" borderId="45" xfId="50" applyNumberFormat="1" applyFont="1" applyBorder="1" applyAlignment="1">
      <alignment horizontal="center" vertical="center"/>
      <protection/>
    </xf>
    <xf numFmtId="2" fontId="4" fillId="0" borderId="41" xfId="50" applyNumberFormat="1" applyFont="1" applyBorder="1" applyAlignment="1">
      <alignment vertical="center"/>
      <protection/>
    </xf>
    <xf numFmtId="4" fontId="4" fillId="0" borderId="42" xfId="50" applyNumberFormat="1" applyFont="1" applyFill="1" applyBorder="1" applyAlignment="1">
      <alignment vertical="center"/>
      <protection/>
    </xf>
    <xf numFmtId="4" fontId="4" fillId="0" borderId="40" xfId="50" applyNumberFormat="1" applyFont="1" applyFill="1" applyBorder="1" applyAlignment="1">
      <alignment vertical="center"/>
      <protection/>
    </xf>
    <xf numFmtId="171" fontId="4" fillId="0" borderId="42" xfId="50" applyNumberFormat="1" applyFont="1" applyFill="1" applyBorder="1" applyAlignment="1">
      <alignment vertical="center"/>
      <protection/>
    </xf>
    <xf numFmtId="2" fontId="1" fillId="0" borderId="56" xfId="50" applyNumberFormat="1" applyFont="1" applyBorder="1" applyAlignment="1">
      <alignment horizontal="center" vertical="center"/>
      <protection/>
    </xf>
    <xf numFmtId="2" fontId="1" fillId="0" borderId="52" xfId="50" applyNumberFormat="1" applyFont="1" applyBorder="1" applyAlignment="1">
      <alignment horizontal="center" vertical="center"/>
      <protection/>
    </xf>
    <xf numFmtId="1" fontId="1" fillId="0" borderId="52" xfId="50" applyNumberFormat="1" applyFont="1" applyBorder="1" applyAlignment="1">
      <alignment horizontal="center" vertical="center"/>
      <protection/>
    </xf>
    <xf numFmtId="2" fontId="1" fillId="0" borderId="57" xfId="50" applyNumberFormat="1" applyFont="1" applyBorder="1" applyAlignment="1">
      <alignment vertical="center"/>
      <protection/>
    </xf>
    <xf numFmtId="4" fontId="1" fillId="0" borderId="58" xfId="50" applyNumberFormat="1" applyFont="1" applyFill="1" applyBorder="1" applyAlignment="1">
      <alignment vertical="center"/>
      <protection/>
    </xf>
    <xf numFmtId="4" fontId="1" fillId="0" borderId="55" xfId="50" applyNumberFormat="1" applyFont="1" applyFill="1" applyBorder="1" applyAlignment="1">
      <alignment vertical="center"/>
      <protection/>
    </xf>
    <xf numFmtId="171" fontId="1" fillId="0" borderId="58" xfId="50" applyNumberFormat="1" applyFont="1" applyFill="1" applyBorder="1" applyAlignment="1">
      <alignment vertical="center"/>
      <protection/>
    </xf>
    <xf numFmtId="0" fontId="4" fillId="0" borderId="53" xfId="50" applyFont="1" applyFill="1" applyBorder="1" applyAlignment="1">
      <alignment horizontal="center" vertical="center"/>
      <protection/>
    </xf>
    <xf numFmtId="49" fontId="4" fillId="0" borderId="45" xfId="51" applyNumberFormat="1" applyFont="1" applyFill="1" applyBorder="1" applyAlignment="1">
      <alignment horizontal="center" vertical="center" wrapText="1"/>
      <protection/>
    </xf>
    <xf numFmtId="1" fontId="4" fillId="0" borderId="45" xfId="51" applyNumberFormat="1" applyFont="1" applyBorder="1" applyAlignment="1">
      <alignment horizontal="center" vertical="center" wrapText="1"/>
      <protection/>
    </xf>
    <xf numFmtId="2" fontId="4" fillId="0" borderId="41" xfId="51" applyNumberFormat="1" applyFont="1" applyFill="1" applyBorder="1" applyAlignment="1">
      <alignment vertical="center" wrapText="1"/>
      <protection/>
    </xf>
    <xf numFmtId="173" fontId="0" fillId="0" borderId="0" xfId="0" applyNumberFormat="1" applyAlignment="1">
      <alignment vertical="center"/>
    </xf>
    <xf numFmtId="0" fontId="1" fillId="0" borderId="56" xfId="50" applyFont="1" applyFill="1" applyBorder="1" applyAlignment="1">
      <alignment horizontal="center" vertical="center"/>
      <protection/>
    </xf>
    <xf numFmtId="2" fontId="4" fillId="0" borderId="37" xfId="51" applyNumberFormat="1" applyFont="1" applyBorder="1" applyAlignment="1">
      <alignment horizontal="center" vertical="center"/>
      <protection/>
    </xf>
    <xf numFmtId="1" fontId="1" fillId="0" borderId="37" xfId="51" applyNumberFormat="1" applyFont="1" applyFill="1" applyBorder="1" applyAlignment="1">
      <alignment horizontal="center" vertical="center"/>
      <protection/>
    </xf>
    <xf numFmtId="1" fontId="1" fillId="0" borderId="57" xfId="51" applyNumberFormat="1" applyFont="1" applyFill="1" applyBorder="1" applyAlignment="1">
      <alignment horizontal="center" vertical="center"/>
      <protection/>
    </xf>
    <xf numFmtId="0" fontId="1" fillId="0" borderId="57" xfId="51" applyFont="1" applyBorder="1" applyAlignment="1">
      <alignment vertical="center"/>
      <protection/>
    </xf>
    <xf numFmtId="49" fontId="4" fillId="0" borderId="45" xfId="50" applyNumberFormat="1" applyFont="1" applyFill="1" applyBorder="1" applyAlignment="1">
      <alignment horizontal="center" vertical="center" wrapText="1"/>
      <protection/>
    </xf>
    <xf numFmtId="0" fontId="4" fillId="0" borderId="45" xfId="50" applyFont="1" applyFill="1" applyBorder="1" applyAlignment="1">
      <alignment horizontal="center" vertical="center"/>
      <protection/>
    </xf>
    <xf numFmtId="0" fontId="4" fillId="0" borderId="41" xfId="51" applyFont="1" applyFill="1" applyBorder="1" applyAlignment="1">
      <alignment vertical="center" wrapText="1"/>
      <protection/>
    </xf>
    <xf numFmtId="171" fontId="4" fillId="0" borderId="42" xfId="51" applyNumberFormat="1" applyFont="1" applyFill="1" applyBorder="1" applyAlignment="1">
      <alignment vertical="center"/>
      <protection/>
    </xf>
    <xf numFmtId="4" fontId="4" fillId="0" borderId="42" xfId="51" applyNumberFormat="1" applyFont="1" applyFill="1" applyBorder="1" applyAlignment="1">
      <alignment vertical="center"/>
      <protection/>
    </xf>
    <xf numFmtId="0" fontId="1" fillId="0" borderId="62" xfId="50" applyFont="1" applyFill="1" applyBorder="1" applyAlignment="1">
      <alignment horizontal="center" vertical="center"/>
      <protection/>
    </xf>
    <xf numFmtId="2" fontId="4" fillId="0" borderId="19" xfId="50" applyNumberFormat="1" applyFont="1" applyBorder="1" applyAlignment="1">
      <alignment horizontal="center" vertical="center"/>
      <protection/>
    </xf>
    <xf numFmtId="1" fontId="1" fillId="0" borderId="19" xfId="50" applyNumberFormat="1" applyFont="1" applyFill="1" applyBorder="1" applyAlignment="1">
      <alignment horizontal="center" vertical="center"/>
      <protection/>
    </xf>
    <xf numFmtId="0" fontId="32" fillId="0" borderId="57" xfId="48" applyFont="1" applyFill="1" applyBorder="1" applyAlignment="1">
      <alignment vertical="center"/>
      <protection/>
    </xf>
    <xf numFmtId="0" fontId="4" fillId="0" borderId="53" xfId="51" applyFont="1" applyFill="1" applyBorder="1" applyAlignment="1">
      <alignment horizontal="center" vertical="center"/>
      <protection/>
    </xf>
    <xf numFmtId="0" fontId="4" fillId="0" borderId="45" xfId="51" applyFont="1" applyFill="1" applyBorder="1" applyAlignment="1">
      <alignment horizontal="center" vertical="center"/>
      <protection/>
    </xf>
    <xf numFmtId="4" fontId="1" fillId="0" borderId="29" xfId="51" applyNumberFormat="1" applyFont="1" applyFill="1" applyBorder="1" applyAlignment="1">
      <alignment vertical="center"/>
      <protection/>
    </xf>
    <xf numFmtId="0" fontId="34" fillId="0" borderId="31" xfId="51" applyFont="1" applyFill="1" applyBorder="1" applyAlignment="1">
      <alignment horizontal="center" vertical="center"/>
      <protection/>
    </xf>
    <xf numFmtId="0" fontId="34" fillId="0" borderId="12" xfId="51" applyFont="1" applyFill="1" applyBorder="1" applyAlignment="1">
      <alignment horizontal="center" vertical="center"/>
      <protection/>
    </xf>
    <xf numFmtId="0" fontId="35" fillId="0" borderId="24" xfId="51" applyFont="1" applyFill="1" applyBorder="1" applyAlignment="1">
      <alignment horizontal="center" vertical="center"/>
      <protection/>
    </xf>
    <xf numFmtId="0" fontId="34" fillId="0" borderId="13" xfId="51" applyFont="1" applyFill="1" applyBorder="1" applyAlignment="1">
      <alignment vertical="center" wrapText="1"/>
      <protection/>
    </xf>
    <xf numFmtId="4" fontId="34" fillId="0" borderId="11" xfId="51" applyNumberFormat="1" applyFont="1" applyFill="1" applyBorder="1" applyAlignment="1">
      <alignment vertical="center"/>
      <protection/>
    </xf>
    <xf numFmtId="171" fontId="34" fillId="0" borderId="11" xfId="51" applyNumberFormat="1" applyFont="1" applyFill="1" applyBorder="1" applyAlignment="1">
      <alignment vertical="center"/>
      <protection/>
    </xf>
    <xf numFmtId="171" fontId="0" fillId="0" borderId="0" xfId="0" applyNumberFormat="1" applyAlignment="1">
      <alignment vertical="center"/>
    </xf>
    <xf numFmtId="0" fontId="4" fillId="0" borderId="16" xfId="51" applyFont="1" applyFill="1" applyBorder="1" applyAlignment="1">
      <alignment vertical="center"/>
      <protection/>
    </xf>
    <xf numFmtId="0" fontId="1" fillId="0" borderId="63" xfId="51" applyFont="1" applyFill="1" applyBorder="1" applyAlignment="1">
      <alignment horizontal="center" vertical="center"/>
      <protection/>
    </xf>
    <xf numFmtId="2" fontId="4" fillId="0" borderId="52" xfId="50" applyNumberFormat="1" applyFont="1" applyBorder="1" applyAlignment="1">
      <alignment horizontal="center" vertical="center"/>
      <protection/>
    </xf>
    <xf numFmtId="1" fontId="1" fillId="0" borderId="52" xfId="51" applyNumberFormat="1" applyFont="1" applyFill="1" applyBorder="1" applyAlignment="1">
      <alignment horizontal="center" vertical="center"/>
      <protection/>
    </xf>
    <xf numFmtId="0" fontId="1" fillId="0" borderId="56" xfId="51" applyFont="1" applyFill="1" applyBorder="1" applyAlignment="1">
      <alignment horizontal="center" vertical="center"/>
      <protection/>
    </xf>
    <xf numFmtId="0" fontId="4" fillId="0" borderId="16" xfId="50" applyFont="1" applyFill="1" applyBorder="1" applyAlignment="1">
      <alignment vertical="center"/>
      <protection/>
    </xf>
    <xf numFmtId="2" fontId="4" fillId="0" borderId="52" xfId="51" applyNumberFormat="1" applyFont="1" applyBorder="1" applyAlignment="1">
      <alignment horizontal="center" vertical="center"/>
      <protection/>
    </xf>
    <xf numFmtId="171" fontId="1" fillId="0" borderId="58" xfId="51" applyNumberFormat="1" applyFont="1" applyFill="1" applyBorder="1" applyAlignment="1">
      <alignment vertical="center"/>
      <protection/>
    </xf>
    <xf numFmtId="1" fontId="1" fillId="0" borderId="52" xfId="50" applyNumberFormat="1" applyFont="1" applyFill="1" applyBorder="1" applyAlignment="1">
      <alignment horizontal="center" vertical="center"/>
      <protection/>
    </xf>
    <xf numFmtId="0" fontId="32" fillId="0" borderId="64" xfId="48" applyFont="1" applyFill="1" applyBorder="1" applyAlignment="1">
      <alignment vertical="center" wrapText="1"/>
      <protection/>
    </xf>
    <xf numFmtId="0" fontId="4" fillId="0" borderId="40" xfId="51" applyFont="1" applyFill="1" applyBorder="1" applyAlignment="1">
      <alignment horizontal="center" vertical="center"/>
      <protection/>
    </xf>
    <xf numFmtId="0" fontId="1" fillId="0" borderId="55" xfId="50" applyFont="1" applyFill="1" applyBorder="1" applyAlignment="1">
      <alignment horizontal="center" vertical="center"/>
      <protection/>
    </xf>
    <xf numFmtId="0" fontId="32" fillId="0" borderId="38" xfId="48" applyFont="1" applyFill="1" applyBorder="1" applyAlignment="1">
      <alignment vertical="center" wrapText="1"/>
      <protection/>
    </xf>
    <xf numFmtId="49" fontId="4" fillId="24" borderId="25" xfId="51" applyNumberFormat="1" applyFont="1" applyFill="1" applyBorder="1" applyAlignment="1">
      <alignment horizontal="center" vertical="center"/>
      <protection/>
    </xf>
    <xf numFmtId="0" fontId="4" fillId="24" borderId="31" xfId="51" applyFont="1" applyFill="1" applyBorder="1" applyAlignment="1">
      <alignment horizontal="center" vertical="center"/>
      <protection/>
    </xf>
    <xf numFmtId="49" fontId="4" fillId="24" borderId="24" xfId="51" applyNumberFormat="1" applyFont="1" applyFill="1" applyBorder="1" applyAlignment="1">
      <alignment horizontal="center" vertical="center"/>
      <protection/>
    </xf>
    <xf numFmtId="0" fontId="4" fillId="24" borderId="24" xfId="51" applyFont="1" applyFill="1" applyBorder="1" applyAlignment="1">
      <alignment horizontal="center" vertical="center"/>
      <protection/>
    </xf>
    <xf numFmtId="49" fontId="4" fillId="24" borderId="12" xfId="51" applyNumberFormat="1" applyFont="1" applyFill="1" applyBorder="1" applyAlignment="1">
      <alignment horizontal="center" vertical="center"/>
      <protection/>
    </xf>
    <xf numFmtId="0" fontId="4" fillId="24" borderId="13" xfId="51" applyFont="1" applyFill="1" applyBorder="1" applyAlignment="1">
      <alignment horizontal="left" vertical="center"/>
      <protection/>
    </xf>
    <xf numFmtId="49" fontId="31" fillId="0" borderId="46" xfId="51" applyNumberFormat="1" applyFont="1" applyFill="1" applyBorder="1" applyAlignment="1">
      <alignment horizontal="center" vertical="center"/>
      <protection/>
    </xf>
    <xf numFmtId="0" fontId="31" fillId="0" borderId="45" xfId="51" applyFont="1" applyFill="1" applyBorder="1" applyAlignment="1">
      <alignment horizontal="center" vertical="center"/>
      <protection/>
    </xf>
    <xf numFmtId="49" fontId="31" fillId="0" borderId="45" xfId="51" applyNumberFormat="1" applyFont="1" applyFill="1" applyBorder="1" applyAlignment="1">
      <alignment horizontal="center" vertical="center"/>
      <protection/>
    </xf>
    <xf numFmtId="0" fontId="31" fillId="0" borderId="16" xfId="48" applyFont="1" applyFill="1" applyBorder="1" applyAlignment="1">
      <alignment vertical="center"/>
      <protection/>
    </xf>
    <xf numFmtId="4" fontId="31" fillId="0" borderId="43" xfId="51" applyNumberFormat="1" applyFont="1" applyFill="1" applyBorder="1" applyAlignment="1">
      <alignment vertical="center"/>
      <protection/>
    </xf>
    <xf numFmtId="4" fontId="31" fillId="0" borderId="42" xfId="51" applyNumberFormat="1" applyFont="1" applyFill="1" applyBorder="1" applyAlignment="1">
      <alignment vertical="center"/>
      <protection/>
    </xf>
    <xf numFmtId="49" fontId="1" fillId="0" borderId="30" xfId="51" applyNumberFormat="1" applyFont="1" applyFill="1" applyBorder="1" applyAlignment="1">
      <alignment horizontal="center" vertical="center"/>
      <protection/>
    </xf>
    <xf numFmtId="0" fontId="1" fillId="0" borderId="37" xfId="51" applyFont="1" applyFill="1" applyBorder="1" applyAlignment="1">
      <alignment horizontal="center" vertical="center"/>
      <protection/>
    </xf>
    <xf numFmtId="0" fontId="1" fillId="0" borderId="64" xfId="48" applyFont="1" applyFill="1" applyBorder="1" applyAlignment="1">
      <alignment vertical="center"/>
      <protection/>
    </xf>
    <xf numFmtId="4" fontId="1" fillId="0" borderId="50" xfId="51" applyNumberFormat="1" applyFont="1" applyFill="1" applyBorder="1" applyAlignment="1">
      <alignment vertical="center"/>
      <protection/>
    </xf>
    <xf numFmtId="171" fontId="31" fillId="0" borderId="46" xfId="51" applyNumberFormat="1" applyFont="1" applyFill="1" applyBorder="1" applyAlignment="1">
      <alignment vertical="center" wrapText="1"/>
      <protection/>
    </xf>
    <xf numFmtId="171" fontId="1" fillId="0" borderId="65" xfId="51" applyNumberFormat="1" applyFont="1" applyFill="1" applyBorder="1" applyAlignment="1">
      <alignment vertical="center"/>
      <protection/>
    </xf>
    <xf numFmtId="171" fontId="7" fillId="0" borderId="19" xfId="0" applyNumberFormat="1" applyFont="1" applyFill="1" applyBorder="1" applyAlignment="1">
      <alignment horizontal="right" vertical="center" wrapText="1"/>
    </xf>
    <xf numFmtId="171" fontId="7" fillId="0" borderId="19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171" fontId="8" fillId="0" borderId="19" xfId="0" applyNumberFormat="1" applyFont="1" applyFill="1" applyBorder="1" applyAlignment="1">
      <alignment horizontal="right" vertical="center" wrapText="1"/>
    </xf>
    <xf numFmtId="0" fontId="8" fillId="0" borderId="66" xfId="0" applyFont="1" applyBorder="1" applyAlignment="1">
      <alignment vertical="center" wrapText="1"/>
    </xf>
    <xf numFmtId="171" fontId="7" fillId="0" borderId="12" xfId="0" applyNumberFormat="1" applyFont="1" applyFill="1" applyBorder="1" applyAlignment="1">
      <alignment horizontal="right" vertical="center" wrapText="1"/>
    </xf>
    <xf numFmtId="1" fontId="1" fillId="0" borderId="44" xfId="51" applyNumberFormat="1" applyFont="1" applyFill="1" applyBorder="1" applyAlignment="1">
      <alignment horizontal="center" vertical="center"/>
      <protection/>
    </xf>
    <xf numFmtId="2" fontId="1" fillId="0" borderId="38" xfId="51" applyNumberFormat="1" applyFont="1" applyFill="1" applyBorder="1" applyAlignment="1">
      <alignment horizontal="left" vertical="center"/>
      <protection/>
    </xf>
    <xf numFmtId="171" fontId="1" fillId="0" borderId="29" xfId="51" applyNumberFormat="1" applyFont="1" applyFill="1" applyBorder="1" applyAlignment="1">
      <alignment vertical="center"/>
      <protection/>
    </xf>
    <xf numFmtId="171" fontId="8" fillId="0" borderId="19" xfId="0" applyNumberFormat="1" applyFont="1" applyBorder="1" applyAlignment="1">
      <alignment horizontal="right" vertical="center" wrapText="1"/>
    </xf>
    <xf numFmtId="171" fontId="8" fillId="0" borderId="19" xfId="0" applyNumberFormat="1" applyFont="1" applyFill="1" applyBorder="1" applyAlignment="1">
      <alignment horizontal="right" vertical="center" wrapText="1"/>
    </xf>
    <xf numFmtId="171" fontId="8" fillId="0" borderId="27" xfId="0" applyNumberFormat="1" applyFont="1" applyBorder="1" applyAlignment="1">
      <alignment horizontal="right" vertical="center" wrapText="1"/>
    </xf>
    <xf numFmtId="171" fontId="7" fillId="0" borderId="24" xfId="0" applyNumberFormat="1" applyFont="1" applyBorder="1" applyAlignment="1">
      <alignment horizontal="right" vertical="center" wrapText="1"/>
    </xf>
    <xf numFmtId="171" fontId="7" fillId="0" borderId="45" xfId="0" applyNumberFormat="1" applyFont="1" applyBorder="1" applyAlignment="1">
      <alignment horizontal="right" vertical="center" wrapText="1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30" fillId="0" borderId="0" xfId="50" applyFont="1" applyFill="1" applyAlignment="1">
      <alignment horizontal="center" vertical="center"/>
      <protection/>
    </xf>
    <xf numFmtId="0" fontId="0" fillId="0" borderId="0" xfId="50" applyFont="1" applyFill="1" applyAlignment="1">
      <alignment horizontal="center" vertical="center"/>
      <protection/>
    </xf>
    <xf numFmtId="49" fontId="4" fillId="0" borderId="60" xfId="50" applyNumberFormat="1" applyFont="1" applyFill="1" applyBorder="1" applyAlignment="1">
      <alignment horizontal="center" vertical="center"/>
      <protection/>
    </xf>
    <xf numFmtId="49" fontId="4" fillId="0" borderId="30" xfId="50" applyNumberFormat="1" applyFont="1" applyFill="1" applyBorder="1" applyAlignment="1">
      <alignment horizontal="center" vertical="center"/>
      <protection/>
    </xf>
    <xf numFmtId="0" fontId="4" fillId="0" borderId="61" xfId="50" applyFont="1" applyFill="1" applyBorder="1" applyAlignment="1">
      <alignment horizontal="center" vertical="center"/>
      <protection/>
    </xf>
    <xf numFmtId="0" fontId="4" fillId="0" borderId="37" xfId="50" applyFont="1" applyFill="1" applyBorder="1" applyAlignment="1">
      <alignment horizontal="center" vertical="center"/>
      <protection/>
    </xf>
    <xf numFmtId="0" fontId="0" fillId="0" borderId="37" xfId="0" applyFont="1" applyFill="1" applyBorder="1" applyAlignment="1">
      <alignment horizontal="center" vertical="center"/>
    </xf>
    <xf numFmtId="0" fontId="4" fillId="0" borderId="67" xfId="50" applyFont="1" applyFill="1" applyBorder="1" applyAlignment="1">
      <alignment horizontal="center" vertical="center"/>
      <protection/>
    </xf>
    <xf numFmtId="0" fontId="4" fillId="0" borderId="59" xfId="50" applyFont="1" applyFill="1" applyBorder="1" applyAlignment="1">
      <alignment horizontal="center" vertical="center"/>
      <protection/>
    </xf>
    <xf numFmtId="0" fontId="4" fillId="0" borderId="68" xfId="50" applyFont="1" applyFill="1" applyBorder="1" applyAlignment="1">
      <alignment horizontal="center" vertical="center"/>
      <protection/>
    </xf>
    <xf numFmtId="0" fontId="4" fillId="0" borderId="0" xfId="50" applyFont="1" applyFill="1" applyBorder="1" applyAlignment="1">
      <alignment horizontal="center" vertical="center"/>
      <protection/>
    </xf>
    <xf numFmtId="0" fontId="4" fillId="0" borderId="69" xfId="50" applyFont="1" applyFill="1" applyBorder="1" applyAlignment="1">
      <alignment horizontal="center" vertical="center"/>
      <protection/>
    </xf>
    <xf numFmtId="0" fontId="4" fillId="0" borderId="29" xfId="50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2" fontId="4" fillId="0" borderId="70" xfId="50" applyNumberFormat="1" applyFont="1" applyBorder="1" applyAlignment="1">
      <alignment horizontal="center" vertical="center"/>
      <protection/>
    </xf>
    <xf numFmtId="2" fontId="4" fillId="0" borderId="71" xfId="50" applyNumberFormat="1" applyFont="1" applyBorder="1" applyAlignment="1">
      <alignment horizontal="center" vertical="center"/>
      <protection/>
    </xf>
    <xf numFmtId="2" fontId="4" fillId="0" borderId="72" xfId="50" applyNumberFormat="1" applyFont="1" applyBorder="1" applyAlignment="1">
      <alignment horizontal="center" vertical="center"/>
      <protection/>
    </xf>
    <xf numFmtId="2" fontId="4" fillId="0" borderId="61" xfId="50" applyNumberFormat="1" applyFont="1" applyBorder="1" applyAlignment="1">
      <alignment horizontal="center" vertical="center"/>
      <protection/>
    </xf>
    <xf numFmtId="2" fontId="4" fillId="0" borderId="37" xfId="50" applyNumberFormat="1" applyFont="1" applyBorder="1" applyAlignment="1">
      <alignment horizontal="center" vertical="center"/>
      <protection/>
    </xf>
    <xf numFmtId="2" fontId="4" fillId="0" borderId="51" xfId="50" applyNumberFormat="1" applyFont="1" applyBorder="1" applyAlignment="1">
      <alignment horizontal="center" vertical="center"/>
      <protection/>
    </xf>
    <xf numFmtId="2" fontId="4" fillId="0" borderId="44" xfId="50" applyNumberFormat="1" applyFont="1" applyBorder="1" applyAlignment="1">
      <alignment horizontal="center" vertical="center"/>
      <protection/>
    </xf>
    <xf numFmtId="0" fontId="4" fillId="0" borderId="69" xfId="52" applyFont="1" applyBorder="1" applyAlignment="1">
      <alignment horizontal="center" vertical="center"/>
      <protection/>
    </xf>
    <xf numFmtId="0" fontId="4" fillId="0" borderId="29" xfId="52" applyFont="1" applyBorder="1" applyAlignment="1">
      <alignment horizontal="center" vertical="center"/>
      <protection/>
    </xf>
    <xf numFmtId="0" fontId="4" fillId="0" borderId="68" xfId="52" applyFont="1" applyBorder="1" applyAlignment="1">
      <alignment horizontal="center" vertical="center"/>
      <protection/>
    </xf>
    <xf numFmtId="0" fontId="4" fillId="0" borderId="50" xfId="52" applyFont="1" applyBorder="1" applyAlignment="1">
      <alignment horizontal="center" vertical="center"/>
      <protection/>
    </xf>
    <xf numFmtId="0" fontId="4" fillId="0" borderId="10" xfId="50" applyFont="1" applyBorder="1" applyAlignment="1">
      <alignment horizontal="center" vertical="center"/>
      <protection/>
    </xf>
    <xf numFmtId="0" fontId="4" fillId="0" borderId="33" xfId="50" applyFont="1" applyBorder="1" applyAlignment="1">
      <alignment horizontal="center" vertical="center"/>
      <protection/>
    </xf>
    <xf numFmtId="0" fontId="1" fillId="0" borderId="69" xfId="50" applyFont="1" applyBorder="1" applyAlignment="1">
      <alignment horizontal="center" vertical="center" textRotation="90" wrapText="1"/>
      <protection/>
    </xf>
    <xf numFmtId="0" fontId="1" fillId="0" borderId="39" xfId="50" applyFont="1" applyBorder="1" applyAlignment="1">
      <alignment horizontal="center" vertical="center" textRotation="90" wrapText="1"/>
      <protection/>
    </xf>
    <xf numFmtId="0" fontId="1" fillId="0" borderId="29" xfId="50" applyFont="1" applyBorder="1" applyAlignment="1">
      <alignment horizontal="center" vertical="center" textRotation="90" wrapText="1"/>
      <protection/>
    </xf>
    <xf numFmtId="0" fontId="7" fillId="0" borderId="26" xfId="0" applyFont="1" applyBorder="1" applyAlignment="1">
      <alignment vertical="center" wrapText="1"/>
    </xf>
    <xf numFmtId="0" fontId="7" fillId="0" borderId="22" xfId="0" applyFont="1" applyBorder="1" applyAlignment="1">
      <alignment vertical="center" wrapText="1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Rozpočet 2007 - tabulky" xfId="49"/>
    <cellStyle name="normální_Rozpis výdajů 03 bez PO 2" xfId="50"/>
    <cellStyle name="normální_Rozpis výdajů 03 bez PO 2 2" xfId="51"/>
    <cellStyle name="normální_Rozpis výdajů 03 bez PO 3" xfId="52"/>
    <cellStyle name="Followed Hyperlink" xfId="53"/>
    <cellStyle name="Poznámka" xfId="54"/>
    <cellStyle name="Percent" xfId="55"/>
    <cellStyle name="Propojená buňka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1"/>
  <sheetViews>
    <sheetView tabSelected="1" zoomScalePageLayoutView="0" workbookViewId="0" topLeftCell="A1">
      <selection activeCell="A57" sqref="A57"/>
    </sheetView>
  </sheetViews>
  <sheetFormatPr defaultColWidth="9.140625" defaultRowHeight="12.75"/>
  <cols>
    <col min="1" max="1" width="37.8515625" style="2" customWidth="1"/>
    <col min="2" max="2" width="7.421875" style="2" customWidth="1"/>
    <col min="3" max="4" width="12.8515625" style="2" customWidth="1"/>
    <col min="5" max="6" width="13.140625" style="2" bestFit="1" customWidth="1"/>
    <col min="7" max="16384" width="9.140625" style="2" customWidth="1"/>
  </cols>
  <sheetData>
    <row r="1" spans="1:6" ht="20.25">
      <c r="A1" s="245" t="s">
        <v>106</v>
      </c>
      <c r="B1" s="245"/>
      <c r="C1" s="245"/>
      <c r="D1" s="245"/>
      <c r="E1" s="245"/>
      <c r="F1" s="245"/>
    </row>
    <row r="2" ht="18" customHeight="1"/>
    <row r="3" spans="1:6" ht="16.5" customHeight="1">
      <c r="A3" s="246" t="s">
        <v>30</v>
      </c>
      <c r="B3" s="246"/>
      <c r="C3" s="246"/>
      <c r="D3" s="246"/>
      <c r="E3" s="246"/>
      <c r="F3" s="246"/>
    </row>
    <row r="4" ht="12.75" customHeight="1" thickBot="1"/>
    <row r="5" spans="1:6" ht="15" customHeight="1" thickBot="1">
      <c r="A5" s="3" t="s">
        <v>1</v>
      </c>
      <c r="B5" s="4" t="s">
        <v>2</v>
      </c>
      <c r="C5" s="5" t="s">
        <v>57</v>
      </c>
      <c r="D5" s="29" t="s">
        <v>58</v>
      </c>
      <c r="E5" s="5" t="s">
        <v>0</v>
      </c>
      <c r="F5" s="6" t="s">
        <v>59</v>
      </c>
    </row>
    <row r="6" spans="1:6" ht="15" customHeight="1">
      <c r="A6" s="281" t="s">
        <v>9</v>
      </c>
      <c r="B6" s="7" t="s">
        <v>23</v>
      </c>
      <c r="C6" s="8">
        <f>C7+C8+C9</f>
        <v>2734356.93</v>
      </c>
      <c r="D6" s="125">
        <f>D7+D8+D9</f>
        <v>2734356.93</v>
      </c>
      <c r="E6" s="244">
        <f>SUM(E7:E9)</f>
        <v>0</v>
      </c>
      <c r="F6" s="9">
        <f>SUM(F7:F9)</f>
        <v>2734356.93</v>
      </c>
    </row>
    <row r="7" spans="1:6" ht="15" customHeight="1">
      <c r="A7" s="18" t="s">
        <v>130</v>
      </c>
      <c r="B7" s="10" t="s">
        <v>10</v>
      </c>
      <c r="C7" s="11">
        <v>2661000</v>
      </c>
      <c r="D7" s="12">
        <v>2661000</v>
      </c>
      <c r="E7" s="234"/>
      <c r="F7" s="13">
        <f aca="true" t="shared" si="0" ref="F7:F25">D7+E7</f>
        <v>2661000</v>
      </c>
    </row>
    <row r="8" spans="1:6" ht="15" customHeight="1">
      <c r="A8" s="18" t="s">
        <v>131</v>
      </c>
      <c r="B8" s="10" t="s">
        <v>11</v>
      </c>
      <c r="C8" s="11">
        <f>68120+5236.93</f>
        <v>73356.93</v>
      </c>
      <c r="D8" s="12">
        <f>68120+5236.93</f>
        <v>73356.93</v>
      </c>
      <c r="E8" s="234"/>
      <c r="F8" s="13">
        <f t="shared" si="0"/>
        <v>73356.93</v>
      </c>
    </row>
    <row r="9" spans="1:6" ht="15" customHeight="1">
      <c r="A9" s="18" t="s">
        <v>132</v>
      </c>
      <c r="B9" s="10" t="s">
        <v>12</v>
      </c>
      <c r="C9" s="11">
        <v>0</v>
      </c>
      <c r="D9" s="12">
        <v>0</v>
      </c>
      <c r="E9" s="234"/>
      <c r="F9" s="13">
        <f t="shared" si="0"/>
        <v>0</v>
      </c>
    </row>
    <row r="10" spans="1:6" ht="15" customHeight="1">
      <c r="A10" s="282" t="s">
        <v>133</v>
      </c>
      <c r="B10" s="10" t="s">
        <v>13</v>
      </c>
      <c r="C10" s="15">
        <f>C11+C17</f>
        <v>93723.76999999999</v>
      </c>
      <c r="D10" s="16">
        <f>D11+D17</f>
        <v>93723.76999999999</v>
      </c>
      <c r="E10" s="231">
        <f>E11+E17</f>
        <v>2820.772</v>
      </c>
      <c r="F10" s="17">
        <f>F11+F17</f>
        <v>96544.54199999999</v>
      </c>
    </row>
    <row r="11" spans="1:6" ht="15" customHeight="1">
      <c r="A11" s="18" t="s">
        <v>134</v>
      </c>
      <c r="B11" s="10" t="s">
        <v>14</v>
      </c>
      <c r="C11" s="11">
        <f>SUM(C12:C16)</f>
        <v>93723.76999999999</v>
      </c>
      <c r="D11" s="12">
        <f>SUM(D12:D16)</f>
        <v>93723.76999999999</v>
      </c>
      <c r="E11" s="240">
        <f>SUM(E12:E16)</f>
        <v>0</v>
      </c>
      <c r="F11" s="13">
        <f>SUM(F12:F16)</f>
        <v>93723.76999999999</v>
      </c>
    </row>
    <row r="12" spans="1:6" ht="15" customHeight="1">
      <c r="A12" s="18" t="s">
        <v>137</v>
      </c>
      <c r="B12" s="10" t="s">
        <v>15</v>
      </c>
      <c r="C12" s="11">
        <v>67590.7</v>
      </c>
      <c r="D12" s="12">
        <v>67590.7</v>
      </c>
      <c r="E12" s="20"/>
      <c r="F12" s="13">
        <f t="shared" si="0"/>
        <v>67590.7</v>
      </c>
    </row>
    <row r="13" spans="1:6" ht="15" customHeight="1">
      <c r="A13" s="18" t="s">
        <v>135</v>
      </c>
      <c r="B13" s="10" t="s">
        <v>14</v>
      </c>
      <c r="C13" s="19">
        <v>0</v>
      </c>
      <c r="D13" s="12">
        <v>0</v>
      </c>
      <c r="E13" s="20"/>
      <c r="F13" s="13">
        <f>D13+E13</f>
        <v>0</v>
      </c>
    </row>
    <row r="14" spans="1:6" ht="15" customHeight="1">
      <c r="A14" s="18" t="s">
        <v>136</v>
      </c>
      <c r="B14" s="10" t="s">
        <v>34</v>
      </c>
      <c r="C14" s="19">
        <v>0</v>
      </c>
      <c r="D14" s="12">
        <v>0</v>
      </c>
      <c r="E14" s="20"/>
      <c r="F14" s="13">
        <f>D14+E14</f>
        <v>0</v>
      </c>
    </row>
    <row r="15" spans="1:6" ht="15" customHeight="1">
      <c r="A15" s="18" t="s">
        <v>138</v>
      </c>
      <c r="B15" s="10">
        <v>4121</v>
      </c>
      <c r="C15" s="19">
        <v>26133.07</v>
      </c>
      <c r="D15" s="12">
        <v>26133.07</v>
      </c>
      <c r="E15" s="20"/>
      <c r="F15" s="13">
        <f t="shared" si="0"/>
        <v>26133.07</v>
      </c>
    </row>
    <row r="16" spans="1:6" ht="15" customHeight="1">
      <c r="A16" s="18" t="s">
        <v>147</v>
      </c>
      <c r="B16" s="10">
        <v>4123</v>
      </c>
      <c r="C16" s="19">
        <v>0</v>
      </c>
      <c r="D16" s="12">
        <v>0</v>
      </c>
      <c r="E16" s="20"/>
      <c r="F16" s="13">
        <f t="shared" si="0"/>
        <v>0</v>
      </c>
    </row>
    <row r="17" spans="1:6" ht="15" customHeight="1">
      <c r="A17" s="18" t="s">
        <v>142</v>
      </c>
      <c r="B17" s="10" t="s">
        <v>16</v>
      </c>
      <c r="C17" s="19">
        <f>SUM(C18:C21)</f>
        <v>0</v>
      </c>
      <c r="D17" s="12">
        <f>SUM(D18:D21)</f>
        <v>0</v>
      </c>
      <c r="E17" s="241">
        <f>SUM(E18:E21)</f>
        <v>2820.772</v>
      </c>
      <c r="F17" s="13">
        <f>SUM(F18:F21)</f>
        <v>2820.772</v>
      </c>
    </row>
    <row r="18" spans="1:6" ht="15" customHeight="1">
      <c r="A18" s="18" t="s">
        <v>143</v>
      </c>
      <c r="B18" s="10" t="s">
        <v>16</v>
      </c>
      <c r="C18" s="19">
        <v>0</v>
      </c>
      <c r="D18" s="12">
        <v>0</v>
      </c>
      <c r="E18" s="234"/>
      <c r="F18" s="13">
        <f t="shared" si="0"/>
        <v>0</v>
      </c>
    </row>
    <row r="19" spans="1:6" ht="15" customHeight="1">
      <c r="A19" s="18" t="s">
        <v>141</v>
      </c>
      <c r="B19" s="10">
        <v>4221</v>
      </c>
      <c r="C19" s="19">
        <v>0</v>
      </c>
      <c r="D19" s="12">
        <v>0</v>
      </c>
      <c r="E19" s="234">
        <f>'příjmy OD'!J21</f>
        <v>2820.772</v>
      </c>
      <c r="F19" s="13">
        <f>D19+E19</f>
        <v>2820.772</v>
      </c>
    </row>
    <row r="20" spans="1:6" ht="15" customHeight="1">
      <c r="A20" s="18" t="s">
        <v>144</v>
      </c>
      <c r="B20" s="10">
        <v>4223</v>
      </c>
      <c r="C20" s="19">
        <v>0</v>
      </c>
      <c r="D20" s="12">
        <v>0</v>
      </c>
      <c r="E20" s="234"/>
      <c r="F20" s="13">
        <f>D20+E20</f>
        <v>0</v>
      </c>
    </row>
    <row r="21" spans="1:6" ht="15" customHeight="1">
      <c r="A21" s="18" t="s">
        <v>139</v>
      </c>
      <c r="B21" s="10" t="s">
        <v>140</v>
      </c>
      <c r="C21" s="19">
        <v>0</v>
      </c>
      <c r="D21" s="12">
        <v>0</v>
      </c>
      <c r="E21" s="234"/>
      <c r="F21" s="13">
        <f>D21+E21</f>
        <v>0</v>
      </c>
    </row>
    <row r="22" spans="1:6" ht="15" customHeight="1">
      <c r="A22" s="14" t="s">
        <v>17</v>
      </c>
      <c r="B22" s="21" t="s">
        <v>24</v>
      </c>
      <c r="C22" s="15">
        <f>C6+C10</f>
        <v>2828080.7</v>
      </c>
      <c r="D22" s="16">
        <f>D6+D10</f>
        <v>2828080.7</v>
      </c>
      <c r="E22" s="231">
        <f>E6+E10</f>
        <v>2820.772</v>
      </c>
      <c r="F22" s="17">
        <f>F6+F10</f>
        <v>2830901.472</v>
      </c>
    </row>
    <row r="23" spans="1:6" ht="15" customHeight="1">
      <c r="A23" s="14" t="s">
        <v>18</v>
      </c>
      <c r="B23" s="21" t="s">
        <v>19</v>
      </c>
      <c r="C23" s="15">
        <f>SUM(C24:C27)</f>
        <v>-96875</v>
      </c>
      <c r="D23" s="16">
        <f>SUM(D24:D27)</f>
        <v>-96875</v>
      </c>
      <c r="E23" s="231">
        <f>SUM(E24:E27)</f>
        <v>22846.311</v>
      </c>
      <c r="F23" s="22">
        <f>SUM(F24:F27)</f>
        <v>-74028.689</v>
      </c>
    </row>
    <row r="24" spans="1:6" ht="15" customHeight="1">
      <c r="A24" s="18" t="s">
        <v>107</v>
      </c>
      <c r="B24" s="10" t="s">
        <v>20</v>
      </c>
      <c r="C24" s="19">
        <v>0</v>
      </c>
      <c r="D24" s="12">
        <v>0</v>
      </c>
      <c r="E24" s="232"/>
      <c r="F24" s="13">
        <f t="shared" si="0"/>
        <v>0</v>
      </c>
    </row>
    <row r="25" spans="1:7" ht="15" customHeight="1">
      <c r="A25" s="18" t="s">
        <v>108</v>
      </c>
      <c r="B25" s="10" t="s">
        <v>20</v>
      </c>
      <c r="C25" s="19">
        <v>0</v>
      </c>
      <c r="D25" s="12">
        <v>0</v>
      </c>
      <c r="E25" s="43">
        <v>22846.311</v>
      </c>
      <c r="F25" s="13">
        <f t="shared" si="0"/>
        <v>22846.311</v>
      </c>
      <c r="G25" s="233"/>
    </row>
    <row r="26" spans="1:6" ht="15" customHeight="1">
      <c r="A26" s="18" t="s">
        <v>145</v>
      </c>
      <c r="B26" s="10" t="s">
        <v>32</v>
      </c>
      <c r="C26" s="19">
        <v>0</v>
      </c>
      <c r="D26" s="12">
        <v>0</v>
      </c>
      <c r="E26" s="234"/>
      <c r="F26" s="13">
        <f>D26+E26</f>
        <v>0</v>
      </c>
    </row>
    <row r="27" spans="1:6" ht="15" customHeight="1" thickBot="1">
      <c r="A27" s="235" t="s">
        <v>146</v>
      </c>
      <c r="B27" s="10">
        <v>-8124</v>
      </c>
      <c r="C27" s="19">
        <v>-96875</v>
      </c>
      <c r="D27" s="126">
        <v>-96875</v>
      </c>
      <c r="E27" s="234"/>
      <c r="F27" s="13">
        <f>D27+E27</f>
        <v>-96875</v>
      </c>
    </row>
    <row r="28" spans="1:6" ht="15" customHeight="1" thickBot="1">
      <c r="A28" s="23" t="s">
        <v>21</v>
      </c>
      <c r="B28" s="24"/>
      <c r="C28" s="25">
        <f>C23+C10+C6</f>
        <v>2731205.7</v>
      </c>
      <c r="D28" s="26">
        <f>D23+D10+D6</f>
        <v>2731205.7</v>
      </c>
      <c r="E28" s="236">
        <f>E6+E10+E23</f>
        <v>25667.083000000002</v>
      </c>
      <c r="F28" s="27">
        <f>D28+E28</f>
        <v>2756872.7830000003</v>
      </c>
    </row>
    <row r="30" ht="9.75">
      <c r="E30" s="37"/>
    </row>
    <row r="31" spans="1:6" ht="17.25">
      <c r="A31" s="246" t="s">
        <v>31</v>
      </c>
      <c r="B31" s="246"/>
      <c r="C31" s="246"/>
      <c r="D31" s="246"/>
      <c r="E31" s="246"/>
      <c r="F31" s="246"/>
    </row>
    <row r="32" spans="1:6" ht="12" customHeight="1" thickBot="1">
      <c r="A32" s="1"/>
      <c r="B32" s="1"/>
      <c r="C32" s="1"/>
      <c r="D32" s="1"/>
      <c r="E32" s="1"/>
      <c r="F32" s="1"/>
    </row>
    <row r="33" spans="1:6" ht="15" customHeight="1" thickBot="1">
      <c r="A33" s="28" t="s">
        <v>25</v>
      </c>
      <c r="B33" s="29" t="s">
        <v>2</v>
      </c>
      <c r="C33" s="5" t="s">
        <v>57</v>
      </c>
      <c r="D33" s="29" t="s">
        <v>58</v>
      </c>
      <c r="E33" s="5" t="s">
        <v>0</v>
      </c>
      <c r="F33" s="6" t="s">
        <v>59</v>
      </c>
    </row>
    <row r="34" spans="1:6" ht="15" customHeight="1">
      <c r="A34" s="30" t="s">
        <v>113</v>
      </c>
      <c r="B34" s="31" t="s">
        <v>26</v>
      </c>
      <c r="C34" s="32">
        <v>29496.96</v>
      </c>
      <c r="D34" s="32">
        <v>29496.96</v>
      </c>
      <c r="E34" s="32"/>
      <c r="F34" s="34">
        <f>D34+E34</f>
        <v>29496.96</v>
      </c>
    </row>
    <row r="35" spans="1:6" ht="15" customHeight="1">
      <c r="A35" s="35" t="s">
        <v>114</v>
      </c>
      <c r="B35" s="36" t="s">
        <v>26</v>
      </c>
      <c r="C35" s="12">
        <v>258091.53</v>
      </c>
      <c r="D35" s="12">
        <v>258091.53</v>
      </c>
      <c r="E35" s="32"/>
      <c r="F35" s="34">
        <f>D35+E35</f>
        <v>258091.53</v>
      </c>
    </row>
    <row r="36" spans="1:6" ht="15" customHeight="1">
      <c r="A36" s="35" t="s">
        <v>115</v>
      </c>
      <c r="B36" s="36" t="s">
        <v>28</v>
      </c>
      <c r="C36" s="12">
        <v>26317</v>
      </c>
      <c r="D36" s="12">
        <v>26317</v>
      </c>
      <c r="E36" s="32"/>
      <c r="F36" s="34">
        <f>D36+E36</f>
        <v>26317</v>
      </c>
    </row>
    <row r="37" spans="1:6" ht="15" customHeight="1">
      <c r="A37" s="35" t="s">
        <v>116</v>
      </c>
      <c r="B37" s="36" t="s">
        <v>26</v>
      </c>
      <c r="C37" s="12">
        <v>976800</v>
      </c>
      <c r="D37" s="12">
        <v>976800</v>
      </c>
      <c r="E37" s="32"/>
      <c r="F37" s="34">
        <f aca="true" t="shared" si="1" ref="F37:F50">D37+E37</f>
        <v>976800</v>
      </c>
    </row>
    <row r="38" spans="1:6" ht="15" customHeight="1">
      <c r="A38" s="35" t="s">
        <v>117</v>
      </c>
      <c r="B38" s="36" t="s">
        <v>26</v>
      </c>
      <c r="C38" s="12">
        <v>663582.31</v>
      </c>
      <c r="D38" s="12">
        <v>663582.31</v>
      </c>
      <c r="E38" s="43"/>
      <c r="F38" s="34">
        <f>D38+E38</f>
        <v>663582.31</v>
      </c>
    </row>
    <row r="39" spans="1:6" ht="15" customHeight="1">
      <c r="A39" s="35" t="s">
        <v>118</v>
      </c>
      <c r="B39" s="36" t="s">
        <v>26</v>
      </c>
      <c r="C39" s="12">
        <v>0</v>
      </c>
      <c r="D39" s="12">
        <v>0</v>
      </c>
      <c r="E39" s="43"/>
      <c r="F39" s="34">
        <f>D39+E39</f>
        <v>0</v>
      </c>
    </row>
    <row r="40" spans="1:6" ht="15" customHeight="1">
      <c r="A40" s="35" t="s">
        <v>119</v>
      </c>
      <c r="B40" s="36" t="s">
        <v>28</v>
      </c>
      <c r="C40" s="12">
        <v>92196.15</v>
      </c>
      <c r="D40" s="12">
        <v>92196.15</v>
      </c>
      <c r="E40" s="43"/>
      <c r="F40" s="34">
        <f>D40+E40</f>
        <v>92196.15</v>
      </c>
    </row>
    <row r="41" spans="1:6" ht="15" customHeight="1">
      <c r="A41" s="35" t="s">
        <v>120</v>
      </c>
      <c r="B41" s="36" t="s">
        <v>26</v>
      </c>
      <c r="C41" s="12">
        <v>26600</v>
      </c>
      <c r="D41" s="12">
        <v>26600</v>
      </c>
      <c r="E41" s="33"/>
      <c r="F41" s="34">
        <f>D41+E41</f>
        <v>26600</v>
      </c>
    </row>
    <row r="42" spans="1:6" ht="15" customHeight="1">
      <c r="A42" s="35" t="s">
        <v>121</v>
      </c>
      <c r="B42" s="36" t="s">
        <v>27</v>
      </c>
      <c r="C42" s="12">
        <v>308597</v>
      </c>
      <c r="D42" s="12">
        <v>308597</v>
      </c>
      <c r="E42" s="43">
        <f>'92006'!I9</f>
        <v>25667.083</v>
      </c>
      <c r="F42" s="34">
        <f>D42+E42</f>
        <v>334264.083</v>
      </c>
    </row>
    <row r="43" spans="1:6" ht="15" customHeight="1">
      <c r="A43" s="35" t="s">
        <v>122</v>
      </c>
      <c r="B43" s="36" t="s">
        <v>27</v>
      </c>
      <c r="C43" s="12">
        <v>0</v>
      </c>
      <c r="D43" s="12">
        <v>0</v>
      </c>
      <c r="E43" s="43"/>
      <c r="F43" s="34">
        <f t="shared" si="1"/>
        <v>0</v>
      </c>
    </row>
    <row r="44" spans="1:6" ht="15" customHeight="1">
      <c r="A44" s="35" t="s">
        <v>123</v>
      </c>
      <c r="B44" s="36" t="s">
        <v>28</v>
      </c>
      <c r="C44" s="12">
        <v>231817</v>
      </c>
      <c r="D44" s="12">
        <v>231817</v>
      </c>
      <c r="E44" s="43"/>
      <c r="F44" s="34">
        <f t="shared" si="1"/>
        <v>231817</v>
      </c>
    </row>
    <row r="45" spans="1:8" ht="15" customHeight="1">
      <c r="A45" s="35" t="s">
        <v>124</v>
      </c>
      <c r="B45" s="36" t="s">
        <v>28</v>
      </c>
      <c r="C45" s="12">
        <v>17500</v>
      </c>
      <c r="D45" s="12">
        <v>17500</v>
      </c>
      <c r="E45" s="242"/>
      <c r="F45" s="34">
        <f t="shared" si="1"/>
        <v>17500</v>
      </c>
      <c r="H45" s="37"/>
    </row>
    <row r="46" spans="1:6" ht="15" customHeight="1">
      <c r="A46" s="35" t="s">
        <v>125</v>
      </c>
      <c r="B46" s="36" t="s">
        <v>26</v>
      </c>
      <c r="C46" s="12">
        <v>6207.75</v>
      </c>
      <c r="D46" s="12">
        <v>6207.75</v>
      </c>
      <c r="E46" s="242"/>
      <c r="F46" s="34">
        <f t="shared" si="1"/>
        <v>6207.75</v>
      </c>
    </row>
    <row r="47" spans="1:6" ht="15" customHeight="1">
      <c r="A47" s="35" t="s">
        <v>126</v>
      </c>
      <c r="B47" s="36" t="s">
        <v>28</v>
      </c>
      <c r="C47" s="12">
        <v>67000</v>
      </c>
      <c r="D47" s="12">
        <v>67000</v>
      </c>
      <c r="E47" s="242"/>
      <c r="F47" s="34">
        <f t="shared" si="1"/>
        <v>67000</v>
      </c>
    </row>
    <row r="48" spans="1:6" ht="15" customHeight="1">
      <c r="A48" s="35" t="s">
        <v>127</v>
      </c>
      <c r="B48" s="36" t="s">
        <v>28</v>
      </c>
      <c r="C48" s="12">
        <v>5000</v>
      </c>
      <c r="D48" s="12">
        <v>5000</v>
      </c>
      <c r="E48" s="242"/>
      <c r="F48" s="34">
        <f t="shared" si="1"/>
        <v>5000</v>
      </c>
    </row>
    <row r="49" spans="1:6" ht="15" customHeight="1">
      <c r="A49" s="35" t="s">
        <v>128</v>
      </c>
      <c r="B49" s="36" t="s">
        <v>28</v>
      </c>
      <c r="C49" s="12">
        <v>18000</v>
      </c>
      <c r="D49" s="12">
        <v>18000</v>
      </c>
      <c r="E49" s="242"/>
      <c r="F49" s="34">
        <f t="shared" si="1"/>
        <v>18000</v>
      </c>
    </row>
    <row r="50" spans="1:6" ht="15" customHeight="1" thickBot="1">
      <c r="A50" s="35" t="s">
        <v>129</v>
      </c>
      <c r="B50" s="36" t="s">
        <v>28</v>
      </c>
      <c r="C50" s="12">
        <v>4000</v>
      </c>
      <c r="D50" s="12">
        <v>4000</v>
      </c>
      <c r="E50" s="242"/>
      <c r="F50" s="34">
        <f t="shared" si="1"/>
        <v>4000</v>
      </c>
    </row>
    <row r="51" spans="1:6" ht="15" customHeight="1" thickBot="1">
      <c r="A51" s="38" t="s">
        <v>29</v>
      </c>
      <c r="B51" s="39"/>
      <c r="C51" s="26">
        <f>SUM(C34:C50)</f>
        <v>2731205.7</v>
      </c>
      <c r="D51" s="26">
        <f>SUM(D34:D50)</f>
        <v>2731205.7</v>
      </c>
      <c r="E51" s="243">
        <f>SUM(E34:E50)</f>
        <v>25667.083</v>
      </c>
      <c r="F51" s="27">
        <f>SUM(F34:F50)</f>
        <v>2756872.783</v>
      </c>
    </row>
  </sheetData>
  <sheetProtection/>
  <mergeCells count="3">
    <mergeCell ref="A1:F1"/>
    <mergeCell ref="A3:F3"/>
    <mergeCell ref="A31:F31"/>
  </mergeCells>
  <printOptions horizontalCentered="1"/>
  <pageMargins left="0.1968503937007874" right="0.1968503937007874" top="0.82677165354330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V25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4.7109375" style="45" customWidth="1"/>
    <col min="2" max="2" width="3.00390625" style="45" customWidth="1"/>
    <col min="3" max="3" width="8.8515625" style="45" customWidth="1"/>
    <col min="4" max="4" width="4.28125" style="45" customWidth="1"/>
    <col min="5" max="5" width="5.28125" style="45" customWidth="1"/>
    <col min="6" max="6" width="7.8515625" style="45" bestFit="1" customWidth="1"/>
    <col min="7" max="7" width="43.7109375" style="45" customWidth="1"/>
    <col min="8" max="9" width="8.7109375" style="45" customWidth="1"/>
    <col min="10" max="10" width="9.28125" style="45" customWidth="1"/>
    <col min="11" max="11" width="9.00390625" style="45" customWidth="1"/>
    <col min="12" max="16384" width="8.8515625" style="45" customWidth="1"/>
  </cols>
  <sheetData>
    <row r="1" spans="1:11" ht="17.25">
      <c r="A1" s="249" t="s">
        <v>55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7.2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12.75">
      <c r="A3" s="250" t="s">
        <v>38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</row>
    <row r="4" spans="1:11" ht="13.5" thickBot="1">
      <c r="A4" s="46"/>
      <c r="B4" s="46"/>
      <c r="C4" s="46"/>
      <c r="D4" s="46"/>
      <c r="E4" s="46"/>
      <c r="F4" s="46"/>
      <c r="G4" s="46"/>
      <c r="H4" s="46"/>
      <c r="I4" s="47"/>
      <c r="K4" s="47" t="s">
        <v>36</v>
      </c>
    </row>
    <row r="5" spans="1:11" ht="13.5" thickBot="1">
      <c r="A5" s="251" t="s">
        <v>39</v>
      </c>
      <c r="B5" s="253" t="s">
        <v>4</v>
      </c>
      <c r="C5" s="253" t="s">
        <v>6</v>
      </c>
      <c r="D5" s="253" t="s">
        <v>7</v>
      </c>
      <c r="E5" s="253" t="s">
        <v>8</v>
      </c>
      <c r="F5" s="253" t="s">
        <v>40</v>
      </c>
      <c r="G5" s="256" t="s">
        <v>62</v>
      </c>
      <c r="H5" s="258" t="s">
        <v>57</v>
      </c>
      <c r="I5" s="260" t="s">
        <v>58</v>
      </c>
      <c r="J5" s="247" t="s">
        <v>56</v>
      </c>
      <c r="K5" s="248"/>
    </row>
    <row r="6" spans="1:11" ht="13.5" thickBot="1">
      <c r="A6" s="252"/>
      <c r="B6" s="254"/>
      <c r="C6" s="254"/>
      <c r="D6" s="254"/>
      <c r="E6" s="254"/>
      <c r="F6" s="255"/>
      <c r="G6" s="257"/>
      <c r="H6" s="259"/>
      <c r="I6" s="261"/>
      <c r="J6" s="48" t="s">
        <v>22</v>
      </c>
      <c r="K6" s="49" t="s">
        <v>59</v>
      </c>
    </row>
    <row r="7" spans="1:256" ht="13.5" thickBot="1">
      <c r="A7" s="50" t="s">
        <v>3</v>
      </c>
      <c r="B7" s="51" t="s">
        <v>5</v>
      </c>
      <c r="C7" s="52" t="s">
        <v>3</v>
      </c>
      <c r="D7" s="53" t="s">
        <v>3</v>
      </c>
      <c r="E7" s="53" t="s">
        <v>3</v>
      </c>
      <c r="F7" s="54"/>
      <c r="G7" s="55" t="s">
        <v>41</v>
      </c>
      <c r="H7" s="56">
        <f>H8+H11+H16+H19+H21</f>
        <v>40630</v>
      </c>
      <c r="I7" s="57">
        <f>I8+I11+I16+I19+I21</f>
        <v>40630</v>
      </c>
      <c r="J7" s="58">
        <f>J8+J11+J16+J19+J21</f>
        <v>2820.772</v>
      </c>
      <c r="K7" s="59">
        <f>K8+K11+K16+K19+K21</f>
        <v>43450.772</v>
      </c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0"/>
      <c r="AQ7" s="60"/>
      <c r="AR7" s="60"/>
      <c r="AS7" s="60"/>
      <c r="AT7" s="60"/>
      <c r="AU7" s="60"/>
      <c r="AV7" s="60"/>
      <c r="AW7" s="60"/>
      <c r="AX7" s="60"/>
      <c r="AY7" s="60"/>
      <c r="AZ7" s="60"/>
      <c r="BA7" s="60"/>
      <c r="BB7" s="60"/>
      <c r="BC7" s="60"/>
      <c r="BD7" s="60"/>
      <c r="BE7" s="60"/>
      <c r="BF7" s="60"/>
      <c r="BG7" s="60"/>
      <c r="BH7" s="60"/>
      <c r="BI7" s="60"/>
      <c r="BJ7" s="60"/>
      <c r="BK7" s="60"/>
      <c r="BL7" s="60"/>
      <c r="BM7" s="60"/>
      <c r="BN7" s="60"/>
      <c r="BO7" s="60"/>
      <c r="BP7" s="60"/>
      <c r="BQ7" s="60"/>
      <c r="BR7" s="60"/>
      <c r="BS7" s="60"/>
      <c r="BT7" s="60"/>
      <c r="BU7" s="60"/>
      <c r="BV7" s="60"/>
      <c r="BW7" s="60"/>
      <c r="BX7" s="60"/>
      <c r="BY7" s="60"/>
      <c r="BZ7" s="60"/>
      <c r="CA7" s="60"/>
      <c r="CB7" s="60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  <c r="DE7" s="60"/>
      <c r="DF7" s="60"/>
      <c r="DG7" s="60"/>
      <c r="DH7" s="60"/>
      <c r="DI7" s="60"/>
      <c r="DJ7" s="60"/>
      <c r="DK7" s="60"/>
      <c r="DL7" s="60"/>
      <c r="DM7" s="60"/>
      <c r="DN7" s="60"/>
      <c r="DO7" s="60"/>
      <c r="DP7" s="60"/>
      <c r="DQ7" s="60"/>
      <c r="DR7" s="60"/>
      <c r="DS7" s="60"/>
      <c r="DT7" s="60"/>
      <c r="DU7" s="60"/>
      <c r="DV7" s="60"/>
      <c r="DW7" s="60"/>
      <c r="DX7" s="60"/>
      <c r="DY7" s="60"/>
      <c r="DZ7" s="60"/>
      <c r="EA7" s="60"/>
      <c r="EB7" s="60"/>
      <c r="EC7" s="60"/>
      <c r="ED7" s="60"/>
      <c r="EE7" s="60"/>
      <c r="EF7" s="60"/>
      <c r="EG7" s="60"/>
      <c r="EH7" s="60"/>
      <c r="EI7" s="60"/>
      <c r="EJ7" s="60"/>
      <c r="EK7" s="60"/>
      <c r="EL7" s="60"/>
      <c r="EM7" s="60"/>
      <c r="EN7" s="60"/>
      <c r="EO7" s="60"/>
      <c r="EP7" s="60"/>
      <c r="EQ7" s="60"/>
      <c r="ER7" s="60"/>
      <c r="ES7" s="60"/>
      <c r="ET7" s="60"/>
      <c r="EU7" s="60"/>
      <c r="EV7" s="60"/>
      <c r="EW7" s="60"/>
      <c r="EX7" s="60"/>
      <c r="EY7" s="60"/>
      <c r="EZ7" s="60"/>
      <c r="FA7" s="60"/>
      <c r="FB7" s="60"/>
      <c r="FC7" s="60"/>
      <c r="FD7" s="60"/>
      <c r="FE7" s="60"/>
      <c r="FF7" s="60"/>
      <c r="FG7" s="60"/>
      <c r="FH7" s="60"/>
      <c r="FI7" s="60"/>
      <c r="FJ7" s="60"/>
      <c r="FK7" s="60"/>
      <c r="FL7" s="60"/>
      <c r="FM7" s="60"/>
      <c r="FN7" s="60"/>
      <c r="FO7" s="60"/>
      <c r="FP7" s="60"/>
      <c r="FQ7" s="60"/>
      <c r="FR7" s="60"/>
      <c r="FS7" s="60"/>
      <c r="FT7" s="60"/>
      <c r="FU7" s="60"/>
      <c r="FV7" s="60"/>
      <c r="FW7" s="60"/>
      <c r="FX7" s="60"/>
      <c r="FY7" s="60"/>
      <c r="FZ7" s="60"/>
      <c r="GA7" s="60"/>
      <c r="GB7" s="60"/>
      <c r="GC7" s="60"/>
      <c r="GD7" s="60"/>
      <c r="GE7" s="60"/>
      <c r="GF7" s="60"/>
      <c r="GG7" s="60"/>
      <c r="GH7" s="60"/>
      <c r="GI7" s="60"/>
      <c r="GJ7" s="60"/>
      <c r="GK7" s="60"/>
      <c r="GL7" s="60"/>
      <c r="GM7" s="60"/>
      <c r="GN7" s="60"/>
      <c r="GO7" s="60"/>
      <c r="GP7" s="60"/>
      <c r="GQ7" s="60"/>
      <c r="GR7" s="60"/>
      <c r="GS7" s="60"/>
      <c r="GT7" s="60"/>
      <c r="GU7" s="60"/>
      <c r="GV7" s="60"/>
      <c r="GW7" s="60"/>
      <c r="GX7" s="60"/>
      <c r="GY7" s="60"/>
      <c r="GZ7" s="60"/>
      <c r="HA7" s="60"/>
      <c r="HB7" s="60"/>
      <c r="HC7" s="60"/>
      <c r="HD7" s="60"/>
      <c r="HE7" s="60"/>
      <c r="HF7" s="60"/>
      <c r="HG7" s="60"/>
      <c r="HH7" s="60"/>
      <c r="HI7" s="60"/>
      <c r="HJ7" s="60"/>
      <c r="HK7" s="60"/>
      <c r="HL7" s="60"/>
      <c r="HM7" s="60"/>
      <c r="HN7" s="60"/>
      <c r="HO7" s="60"/>
      <c r="HP7" s="60"/>
      <c r="HQ7" s="60"/>
      <c r="HR7" s="60"/>
      <c r="HS7" s="60"/>
      <c r="HT7" s="60"/>
      <c r="HU7" s="60"/>
      <c r="HV7" s="60"/>
      <c r="HW7" s="60"/>
      <c r="HX7" s="60"/>
      <c r="HY7" s="60"/>
      <c r="HZ7" s="60"/>
      <c r="IA7" s="60"/>
      <c r="IB7" s="60"/>
      <c r="IC7" s="60"/>
      <c r="ID7" s="60"/>
      <c r="IE7" s="60"/>
      <c r="IF7" s="60"/>
      <c r="IG7" s="60"/>
      <c r="IH7" s="60"/>
      <c r="II7" s="60"/>
      <c r="IJ7" s="60"/>
      <c r="IK7" s="60"/>
      <c r="IL7" s="60"/>
      <c r="IM7" s="60"/>
      <c r="IN7" s="60"/>
      <c r="IO7" s="60"/>
      <c r="IP7" s="60"/>
      <c r="IQ7" s="60"/>
      <c r="IR7" s="60"/>
      <c r="IS7" s="60"/>
      <c r="IT7" s="60"/>
      <c r="IU7" s="60"/>
      <c r="IV7" s="60"/>
    </row>
    <row r="8" spans="1:256" ht="13.5" thickBot="1">
      <c r="A8" s="61" t="s">
        <v>3</v>
      </c>
      <c r="B8" s="62" t="s">
        <v>5</v>
      </c>
      <c r="C8" s="63" t="s">
        <v>3</v>
      </c>
      <c r="D8" s="64" t="s">
        <v>3</v>
      </c>
      <c r="E8" s="64" t="s">
        <v>10</v>
      </c>
      <c r="F8" s="65"/>
      <c r="G8" s="66" t="s">
        <v>42</v>
      </c>
      <c r="H8" s="67">
        <f>H9+H10</f>
        <v>460</v>
      </c>
      <c r="I8" s="68">
        <f>I9+I10</f>
        <v>460</v>
      </c>
      <c r="J8" s="88">
        <f>J9+J10</f>
        <v>0</v>
      </c>
      <c r="K8" s="70">
        <f>K9+K10</f>
        <v>460</v>
      </c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0"/>
      <c r="FN8" s="60"/>
      <c r="FO8" s="60"/>
      <c r="FP8" s="60"/>
      <c r="FQ8" s="60"/>
      <c r="FR8" s="60"/>
      <c r="FS8" s="60"/>
      <c r="FT8" s="60"/>
      <c r="FU8" s="60"/>
      <c r="FV8" s="60"/>
      <c r="FW8" s="60"/>
      <c r="FX8" s="60"/>
      <c r="FY8" s="60"/>
      <c r="FZ8" s="60"/>
      <c r="GA8" s="60"/>
      <c r="GB8" s="60"/>
      <c r="GC8" s="60"/>
      <c r="GD8" s="60"/>
      <c r="GE8" s="60"/>
      <c r="GF8" s="60"/>
      <c r="GG8" s="60"/>
      <c r="GH8" s="60"/>
      <c r="GI8" s="60"/>
      <c r="GJ8" s="60"/>
      <c r="GK8" s="60"/>
      <c r="GL8" s="60"/>
      <c r="GM8" s="60"/>
      <c r="GN8" s="60"/>
      <c r="GO8" s="60"/>
      <c r="GP8" s="60"/>
      <c r="GQ8" s="60"/>
      <c r="GR8" s="60"/>
      <c r="GS8" s="60"/>
      <c r="GT8" s="60"/>
      <c r="GU8" s="60"/>
      <c r="GV8" s="60"/>
      <c r="GW8" s="60"/>
      <c r="GX8" s="60"/>
      <c r="GY8" s="60"/>
      <c r="GZ8" s="60"/>
      <c r="HA8" s="60"/>
      <c r="HB8" s="60"/>
      <c r="HC8" s="60"/>
      <c r="HD8" s="60"/>
      <c r="HE8" s="60"/>
      <c r="HF8" s="60"/>
      <c r="HG8" s="60"/>
      <c r="HH8" s="60"/>
      <c r="HI8" s="60"/>
      <c r="HJ8" s="60"/>
      <c r="HK8" s="60"/>
      <c r="HL8" s="60"/>
      <c r="HM8" s="60"/>
      <c r="HN8" s="60"/>
      <c r="HO8" s="60"/>
      <c r="HP8" s="60"/>
      <c r="HQ8" s="60"/>
      <c r="HR8" s="60"/>
      <c r="HS8" s="60"/>
      <c r="HT8" s="60"/>
      <c r="HU8" s="60"/>
      <c r="HV8" s="60"/>
      <c r="HW8" s="60"/>
      <c r="HX8" s="60"/>
      <c r="HY8" s="60"/>
      <c r="HZ8" s="60"/>
      <c r="IA8" s="60"/>
      <c r="IB8" s="60"/>
      <c r="IC8" s="60"/>
      <c r="ID8" s="60"/>
      <c r="IE8" s="60"/>
      <c r="IF8" s="60"/>
      <c r="IG8" s="60"/>
      <c r="IH8" s="60"/>
      <c r="II8" s="60"/>
      <c r="IJ8" s="60"/>
      <c r="IK8" s="60"/>
      <c r="IL8" s="60"/>
      <c r="IM8" s="60"/>
      <c r="IN8" s="60"/>
      <c r="IO8" s="60"/>
      <c r="IP8" s="60"/>
      <c r="IQ8" s="60"/>
      <c r="IR8" s="60"/>
      <c r="IS8" s="60"/>
      <c r="IT8" s="60"/>
      <c r="IU8" s="60"/>
      <c r="IV8" s="60"/>
    </row>
    <row r="9" spans="1:256" s="80" customFormat="1" ht="12.75">
      <c r="A9" s="71" t="s">
        <v>43</v>
      </c>
      <c r="B9" s="72" t="s">
        <v>37</v>
      </c>
      <c r="C9" s="73" t="s">
        <v>3</v>
      </c>
      <c r="D9" s="72" t="s">
        <v>3</v>
      </c>
      <c r="E9" s="74">
        <v>1354</v>
      </c>
      <c r="F9" s="75"/>
      <c r="G9" s="76" t="s">
        <v>44</v>
      </c>
      <c r="H9" s="77">
        <v>0</v>
      </c>
      <c r="I9" s="78">
        <v>0</v>
      </c>
      <c r="J9" s="122"/>
      <c r="K9" s="41">
        <f>I9+J9</f>
        <v>0</v>
      </c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  <c r="IV9" s="79"/>
    </row>
    <row r="10" spans="1:256" ht="13.5" thickBot="1">
      <c r="A10" s="81" t="s">
        <v>43</v>
      </c>
      <c r="B10" s="82" t="s">
        <v>37</v>
      </c>
      <c r="C10" s="73" t="s">
        <v>3</v>
      </c>
      <c r="D10" s="72" t="s">
        <v>3</v>
      </c>
      <c r="E10" s="74">
        <v>1361</v>
      </c>
      <c r="F10" s="83"/>
      <c r="G10" s="84" t="s">
        <v>45</v>
      </c>
      <c r="H10" s="85">
        <v>460</v>
      </c>
      <c r="I10" s="86">
        <v>460</v>
      </c>
      <c r="J10" s="123"/>
      <c r="K10" s="87">
        <f>I10+J10</f>
        <v>460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  <c r="AR10" s="60"/>
      <c r="AS10" s="60"/>
      <c r="AT10" s="60"/>
      <c r="AU10" s="60"/>
      <c r="AV10" s="60"/>
      <c r="AW10" s="60"/>
      <c r="AX10" s="60"/>
      <c r="AY10" s="60"/>
      <c r="AZ10" s="60"/>
      <c r="BA10" s="60"/>
      <c r="BB10" s="60"/>
      <c r="BC10" s="60"/>
      <c r="BD10" s="60"/>
      <c r="BE10" s="60"/>
      <c r="BF10" s="60"/>
      <c r="BG10" s="60"/>
      <c r="BH10" s="60"/>
      <c r="BI10" s="60"/>
      <c r="BJ10" s="60"/>
      <c r="BK10" s="60"/>
      <c r="BL10" s="60"/>
      <c r="BM10" s="60"/>
      <c r="BN10" s="60"/>
      <c r="BO10" s="60"/>
      <c r="BP10" s="60"/>
      <c r="BQ10" s="60"/>
      <c r="BR10" s="60"/>
      <c r="BS10" s="60"/>
      <c r="BT10" s="60"/>
      <c r="BU10" s="60"/>
      <c r="BV10" s="60"/>
      <c r="BW10" s="60"/>
      <c r="BX10" s="60"/>
      <c r="BY10" s="60"/>
      <c r="BZ10" s="60"/>
      <c r="CA10" s="60"/>
      <c r="CB10" s="60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  <c r="DE10" s="60"/>
      <c r="DF10" s="60"/>
      <c r="DG10" s="60"/>
      <c r="DH10" s="60"/>
      <c r="DI10" s="60"/>
      <c r="DJ10" s="60"/>
      <c r="DK10" s="60"/>
      <c r="DL10" s="60"/>
      <c r="DM10" s="60"/>
      <c r="DN10" s="60"/>
      <c r="DO10" s="60"/>
      <c r="DP10" s="60"/>
      <c r="DQ10" s="60"/>
      <c r="DR10" s="60"/>
      <c r="DS10" s="60"/>
      <c r="DT10" s="60"/>
      <c r="DU10" s="60"/>
      <c r="DV10" s="60"/>
      <c r="DW10" s="60"/>
      <c r="DX10" s="60"/>
      <c r="DY10" s="60"/>
      <c r="DZ10" s="60"/>
      <c r="EA10" s="60"/>
      <c r="EB10" s="60"/>
      <c r="EC10" s="60"/>
      <c r="ED10" s="60"/>
      <c r="EE10" s="60"/>
      <c r="EF10" s="60"/>
      <c r="EG10" s="60"/>
      <c r="EH10" s="60"/>
      <c r="EI10" s="60"/>
      <c r="EJ10" s="60"/>
      <c r="EK10" s="60"/>
      <c r="EL10" s="60"/>
      <c r="EM10" s="60"/>
      <c r="EN10" s="60"/>
      <c r="EO10" s="60"/>
      <c r="EP10" s="60"/>
      <c r="EQ10" s="60"/>
      <c r="ER10" s="60"/>
      <c r="ES10" s="60"/>
      <c r="ET10" s="60"/>
      <c r="EU10" s="60"/>
      <c r="EV10" s="60"/>
      <c r="EW10" s="60"/>
      <c r="EX10" s="60"/>
      <c r="EY10" s="60"/>
      <c r="EZ10" s="60"/>
      <c r="FA10" s="60"/>
      <c r="FB10" s="60"/>
      <c r="FC10" s="60"/>
      <c r="FD10" s="60"/>
      <c r="FE10" s="60"/>
      <c r="FF10" s="60"/>
      <c r="FG10" s="60"/>
      <c r="FH10" s="60"/>
      <c r="FI10" s="60"/>
      <c r="FJ10" s="60"/>
      <c r="FK10" s="60"/>
      <c r="FL10" s="60"/>
      <c r="FM10" s="60"/>
      <c r="FN10" s="60"/>
      <c r="FO10" s="60"/>
      <c r="FP10" s="60"/>
      <c r="FQ10" s="60"/>
      <c r="FR10" s="60"/>
      <c r="FS10" s="60"/>
      <c r="FT10" s="60"/>
      <c r="FU10" s="60"/>
      <c r="FV10" s="60"/>
      <c r="FW10" s="60"/>
      <c r="FX10" s="60"/>
      <c r="FY10" s="60"/>
      <c r="FZ10" s="60"/>
      <c r="GA10" s="60"/>
      <c r="GB10" s="60"/>
      <c r="GC10" s="60"/>
      <c r="GD10" s="60"/>
      <c r="GE10" s="60"/>
      <c r="GF10" s="60"/>
      <c r="GG10" s="60"/>
      <c r="GH10" s="60"/>
      <c r="GI10" s="60"/>
      <c r="GJ10" s="60"/>
      <c r="GK10" s="60"/>
      <c r="GL10" s="60"/>
      <c r="GM10" s="60"/>
      <c r="GN10" s="60"/>
      <c r="GO10" s="60"/>
      <c r="GP10" s="60"/>
      <c r="GQ10" s="60"/>
      <c r="GR10" s="60"/>
      <c r="GS10" s="60"/>
      <c r="GT10" s="60"/>
      <c r="GU10" s="60"/>
      <c r="GV10" s="60"/>
      <c r="GW10" s="60"/>
      <c r="GX10" s="60"/>
      <c r="GY10" s="60"/>
      <c r="GZ10" s="60"/>
      <c r="HA10" s="60"/>
      <c r="HB10" s="60"/>
      <c r="HC10" s="60"/>
      <c r="HD10" s="60"/>
      <c r="HE10" s="60"/>
      <c r="HF10" s="60"/>
      <c r="HG10" s="60"/>
      <c r="HH10" s="60"/>
      <c r="HI10" s="60"/>
      <c r="HJ10" s="60"/>
      <c r="HK10" s="60"/>
      <c r="HL10" s="60"/>
      <c r="HM10" s="60"/>
      <c r="HN10" s="60"/>
      <c r="HO10" s="60"/>
      <c r="HP10" s="60"/>
      <c r="HQ10" s="60"/>
      <c r="HR10" s="60"/>
      <c r="HS10" s="60"/>
      <c r="HT10" s="60"/>
      <c r="HU10" s="60"/>
      <c r="HV10" s="60"/>
      <c r="HW10" s="60"/>
      <c r="HX10" s="60"/>
      <c r="HY10" s="60"/>
      <c r="HZ10" s="60"/>
      <c r="IA10" s="60"/>
      <c r="IB10" s="60"/>
      <c r="IC10" s="60"/>
      <c r="ID10" s="60"/>
      <c r="IE10" s="60"/>
      <c r="IF10" s="60"/>
      <c r="IG10" s="60"/>
      <c r="IH10" s="60"/>
      <c r="II10" s="60"/>
      <c r="IJ10" s="60"/>
      <c r="IK10" s="60"/>
      <c r="IL10" s="60"/>
      <c r="IM10" s="60"/>
      <c r="IN10" s="60"/>
      <c r="IO10" s="60"/>
      <c r="IP10" s="60"/>
      <c r="IQ10" s="60"/>
      <c r="IR10" s="60"/>
      <c r="IS10" s="60"/>
      <c r="IT10" s="60"/>
      <c r="IU10" s="60"/>
      <c r="IV10" s="60"/>
    </row>
    <row r="11" spans="1:256" ht="13.5" thickBot="1">
      <c r="A11" s="61" t="s">
        <v>3</v>
      </c>
      <c r="B11" s="62" t="s">
        <v>5</v>
      </c>
      <c r="C11" s="63" t="s">
        <v>3</v>
      </c>
      <c r="D11" s="64" t="s">
        <v>3</v>
      </c>
      <c r="E11" s="64" t="s">
        <v>11</v>
      </c>
      <c r="F11" s="65"/>
      <c r="G11" s="66" t="s">
        <v>46</v>
      </c>
      <c r="H11" s="67">
        <f>H12+H13+H14</f>
        <v>14036.93</v>
      </c>
      <c r="I11" s="68">
        <f>I12+I13+I14</f>
        <v>14036.93</v>
      </c>
      <c r="J11" s="88">
        <f>J12+J13+J14</f>
        <v>0</v>
      </c>
      <c r="K11" s="70">
        <f>K12+K13+K14</f>
        <v>14036.93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  <c r="AR11" s="60"/>
      <c r="AS11" s="60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/>
      <c r="BI11" s="60"/>
      <c r="BJ11" s="60"/>
      <c r="BK11" s="60"/>
      <c r="BL11" s="60"/>
      <c r="BM11" s="60"/>
      <c r="BN11" s="60"/>
      <c r="BO11" s="60"/>
      <c r="BP11" s="60"/>
      <c r="BQ11" s="60"/>
      <c r="BR11" s="60"/>
      <c r="BS11" s="60"/>
      <c r="BT11" s="60"/>
      <c r="BU11" s="60"/>
      <c r="BV11" s="60"/>
      <c r="BW11" s="60"/>
      <c r="BX11" s="60"/>
      <c r="BY11" s="60"/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  <c r="DE11" s="60"/>
      <c r="DF11" s="60"/>
      <c r="DG11" s="60"/>
      <c r="DH11" s="60"/>
      <c r="DI11" s="60"/>
      <c r="DJ11" s="60"/>
      <c r="DK11" s="60"/>
      <c r="DL11" s="60"/>
      <c r="DM11" s="60"/>
      <c r="DN11" s="60"/>
      <c r="DO11" s="60"/>
      <c r="DP11" s="60"/>
      <c r="DQ11" s="60"/>
      <c r="DR11" s="60"/>
      <c r="DS11" s="60"/>
      <c r="DT11" s="60"/>
      <c r="DU11" s="60"/>
      <c r="DV11" s="60"/>
      <c r="DW11" s="60"/>
      <c r="DX11" s="60"/>
      <c r="DY11" s="60"/>
      <c r="DZ11" s="60"/>
      <c r="EA11" s="60"/>
      <c r="EB11" s="60"/>
      <c r="EC11" s="60"/>
      <c r="ED11" s="60"/>
      <c r="EE11" s="60"/>
      <c r="EF11" s="60"/>
      <c r="EG11" s="60"/>
      <c r="EH11" s="60"/>
      <c r="EI11" s="60"/>
      <c r="EJ11" s="60"/>
      <c r="EK11" s="60"/>
      <c r="EL11" s="60"/>
      <c r="EM11" s="60"/>
      <c r="EN11" s="60"/>
      <c r="EO11" s="60"/>
      <c r="EP11" s="60"/>
      <c r="EQ11" s="60"/>
      <c r="ER11" s="60"/>
      <c r="ES11" s="60"/>
      <c r="ET11" s="60"/>
      <c r="EU11" s="60"/>
      <c r="EV11" s="60"/>
      <c r="EW11" s="60"/>
      <c r="EX11" s="60"/>
      <c r="EY11" s="60"/>
      <c r="EZ11" s="60"/>
      <c r="FA11" s="60"/>
      <c r="FB11" s="60"/>
      <c r="FC11" s="60"/>
      <c r="FD11" s="60"/>
      <c r="FE11" s="60"/>
      <c r="FF11" s="60"/>
      <c r="FG11" s="60"/>
      <c r="FH11" s="60"/>
      <c r="FI11" s="60"/>
      <c r="FJ11" s="60"/>
      <c r="FK11" s="60"/>
      <c r="FL11" s="60"/>
      <c r="FM11" s="60"/>
      <c r="FN11" s="60"/>
      <c r="FO11" s="60"/>
      <c r="FP11" s="60"/>
      <c r="FQ11" s="60"/>
      <c r="FR11" s="60"/>
      <c r="FS11" s="60"/>
      <c r="FT11" s="60"/>
      <c r="FU11" s="60"/>
      <c r="FV11" s="60"/>
      <c r="FW11" s="60"/>
      <c r="FX11" s="60"/>
      <c r="FY11" s="60"/>
      <c r="FZ11" s="60"/>
      <c r="GA11" s="60"/>
      <c r="GB11" s="60"/>
      <c r="GC11" s="60"/>
      <c r="GD11" s="60"/>
      <c r="GE11" s="60"/>
      <c r="GF11" s="60"/>
      <c r="GG11" s="60"/>
      <c r="GH11" s="60"/>
      <c r="GI11" s="60"/>
      <c r="GJ11" s="60"/>
      <c r="GK11" s="60"/>
      <c r="GL11" s="60"/>
      <c r="GM11" s="60"/>
      <c r="GN11" s="60"/>
      <c r="GO11" s="60"/>
      <c r="GP11" s="60"/>
      <c r="GQ11" s="60"/>
      <c r="GR11" s="60"/>
      <c r="GS11" s="60"/>
      <c r="GT11" s="60"/>
      <c r="GU11" s="60"/>
      <c r="GV11" s="60"/>
      <c r="GW11" s="60"/>
      <c r="GX11" s="60"/>
      <c r="GY11" s="60"/>
      <c r="GZ11" s="60"/>
      <c r="HA11" s="60"/>
      <c r="HB11" s="60"/>
      <c r="HC11" s="60"/>
      <c r="HD11" s="60"/>
      <c r="HE11" s="60"/>
      <c r="HF11" s="60"/>
      <c r="HG11" s="60"/>
      <c r="HH11" s="60"/>
      <c r="HI11" s="60"/>
      <c r="HJ11" s="60"/>
      <c r="HK11" s="60"/>
      <c r="HL11" s="60"/>
      <c r="HM11" s="60"/>
      <c r="HN11" s="60"/>
      <c r="HO11" s="60"/>
      <c r="HP11" s="60"/>
      <c r="HQ11" s="60"/>
      <c r="HR11" s="60"/>
      <c r="HS11" s="60"/>
      <c r="HT11" s="60"/>
      <c r="HU11" s="60"/>
      <c r="HV11" s="60"/>
      <c r="HW11" s="60"/>
      <c r="HX11" s="60"/>
      <c r="HY11" s="60"/>
      <c r="HZ11" s="60"/>
      <c r="IA11" s="60"/>
      <c r="IB11" s="60"/>
      <c r="IC11" s="60"/>
      <c r="ID11" s="60"/>
      <c r="IE11" s="60"/>
      <c r="IF11" s="60"/>
      <c r="IG11" s="60"/>
      <c r="IH11" s="60"/>
      <c r="II11" s="60"/>
      <c r="IJ11" s="60"/>
      <c r="IK11" s="60"/>
      <c r="IL11" s="60"/>
      <c r="IM11" s="60"/>
      <c r="IN11" s="60"/>
      <c r="IO11" s="60"/>
      <c r="IP11" s="60"/>
      <c r="IQ11" s="60"/>
      <c r="IR11" s="60"/>
      <c r="IS11" s="60"/>
      <c r="IT11" s="60"/>
      <c r="IU11" s="60"/>
      <c r="IV11" s="60"/>
    </row>
    <row r="12" spans="1:256" ht="12.75">
      <c r="A12" s="89" t="s">
        <v>43</v>
      </c>
      <c r="B12" s="90" t="s">
        <v>37</v>
      </c>
      <c r="C12" s="91" t="s">
        <v>3</v>
      </c>
      <c r="D12" s="141">
        <v>2229</v>
      </c>
      <c r="E12" s="92">
        <v>2119</v>
      </c>
      <c r="F12" s="93"/>
      <c r="G12" s="94" t="s">
        <v>47</v>
      </c>
      <c r="H12" s="95">
        <v>6800</v>
      </c>
      <c r="I12" s="95">
        <v>6800</v>
      </c>
      <c r="J12" s="96"/>
      <c r="K12" s="97">
        <f>I12+J12</f>
        <v>6800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60"/>
      <c r="DX12" s="60"/>
      <c r="DY12" s="60"/>
      <c r="DZ12" s="60"/>
      <c r="EA12" s="60"/>
      <c r="EB12" s="60"/>
      <c r="EC12" s="60"/>
      <c r="ED12" s="60"/>
      <c r="EE12" s="60"/>
      <c r="EF12" s="60"/>
      <c r="EG12" s="60"/>
      <c r="EH12" s="60"/>
      <c r="EI12" s="60"/>
      <c r="EJ12" s="60"/>
      <c r="EK12" s="60"/>
      <c r="EL12" s="60"/>
      <c r="EM12" s="60"/>
      <c r="EN12" s="60"/>
      <c r="EO12" s="60"/>
      <c r="EP12" s="60"/>
      <c r="EQ12" s="60"/>
      <c r="ER12" s="60"/>
      <c r="ES12" s="60"/>
      <c r="ET12" s="60"/>
      <c r="EU12" s="60"/>
      <c r="EV12" s="60"/>
      <c r="EW12" s="60"/>
      <c r="EX12" s="60"/>
      <c r="EY12" s="60"/>
      <c r="EZ12" s="60"/>
      <c r="FA12" s="60"/>
      <c r="FB12" s="60"/>
      <c r="FC12" s="60"/>
      <c r="FD12" s="60"/>
      <c r="FE12" s="60"/>
      <c r="FF12" s="60"/>
      <c r="FG12" s="60"/>
      <c r="FH12" s="60"/>
      <c r="FI12" s="60"/>
      <c r="FJ12" s="60"/>
      <c r="FK12" s="60"/>
      <c r="FL12" s="60"/>
      <c r="FM12" s="60"/>
      <c r="FN12" s="60"/>
      <c r="FO12" s="60"/>
      <c r="FP12" s="60"/>
      <c r="FQ12" s="60"/>
      <c r="FR12" s="60"/>
      <c r="FS12" s="60"/>
      <c r="FT12" s="60"/>
      <c r="FU12" s="60"/>
      <c r="FV12" s="60"/>
      <c r="FW12" s="60"/>
      <c r="FX12" s="60"/>
      <c r="FY12" s="60"/>
      <c r="FZ12" s="60"/>
      <c r="GA12" s="60"/>
      <c r="GB12" s="60"/>
      <c r="GC12" s="60"/>
      <c r="GD12" s="60"/>
      <c r="GE12" s="60"/>
      <c r="GF12" s="60"/>
      <c r="GG12" s="60"/>
      <c r="GH12" s="60"/>
      <c r="GI12" s="60"/>
      <c r="GJ12" s="60"/>
      <c r="GK12" s="60"/>
      <c r="GL12" s="60"/>
      <c r="GM12" s="60"/>
      <c r="GN12" s="60"/>
      <c r="GO12" s="60"/>
      <c r="GP12" s="60"/>
      <c r="GQ12" s="60"/>
      <c r="GR12" s="60"/>
      <c r="GS12" s="60"/>
      <c r="GT12" s="60"/>
      <c r="GU12" s="60"/>
      <c r="GV12" s="60"/>
      <c r="GW12" s="60"/>
      <c r="GX12" s="60"/>
      <c r="GY12" s="60"/>
      <c r="GZ12" s="60"/>
      <c r="HA12" s="60"/>
      <c r="HB12" s="60"/>
      <c r="HC12" s="60"/>
      <c r="HD12" s="60"/>
      <c r="HE12" s="60"/>
      <c r="HF12" s="60"/>
      <c r="HG12" s="60"/>
      <c r="HH12" s="60"/>
      <c r="HI12" s="60"/>
      <c r="HJ12" s="60"/>
      <c r="HK12" s="60"/>
      <c r="HL12" s="60"/>
      <c r="HM12" s="60"/>
      <c r="HN12" s="60"/>
      <c r="HO12" s="60"/>
      <c r="HP12" s="60"/>
      <c r="HQ12" s="60"/>
      <c r="HR12" s="60"/>
      <c r="HS12" s="60"/>
      <c r="HT12" s="60"/>
      <c r="HU12" s="60"/>
      <c r="HV12" s="60"/>
      <c r="HW12" s="60"/>
      <c r="HX12" s="60"/>
      <c r="HY12" s="60"/>
      <c r="HZ12" s="60"/>
      <c r="IA12" s="60"/>
      <c r="IB12" s="60"/>
      <c r="IC12" s="60"/>
      <c r="ID12" s="60"/>
      <c r="IE12" s="60"/>
      <c r="IF12" s="60"/>
      <c r="IG12" s="60"/>
      <c r="IH12" s="60"/>
      <c r="II12" s="60"/>
      <c r="IJ12" s="60"/>
      <c r="IK12" s="60"/>
      <c r="IL12" s="60"/>
      <c r="IM12" s="60"/>
      <c r="IN12" s="60"/>
      <c r="IO12" s="60"/>
      <c r="IP12" s="60"/>
      <c r="IQ12" s="60"/>
      <c r="IR12" s="60"/>
      <c r="IS12" s="60"/>
      <c r="IT12" s="60"/>
      <c r="IU12" s="60"/>
      <c r="IV12" s="60"/>
    </row>
    <row r="13" spans="1:256" ht="13.5" thickBot="1">
      <c r="A13" s="81" t="s">
        <v>43</v>
      </c>
      <c r="B13" s="98" t="s">
        <v>37</v>
      </c>
      <c r="C13" s="99" t="s">
        <v>3</v>
      </c>
      <c r="D13" s="142">
        <v>2299</v>
      </c>
      <c r="E13" s="100">
        <v>2212</v>
      </c>
      <c r="F13" s="101"/>
      <c r="G13" s="102" t="s">
        <v>48</v>
      </c>
      <c r="H13" s="103">
        <v>2000</v>
      </c>
      <c r="I13" s="103">
        <v>2000</v>
      </c>
      <c r="J13" s="104"/>
      <c r="K13" s="87">
        <f>I13+J13</f>
        <v>2000</v>
      </c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  <c r="AR13" s="60"/>
      <c r="AS13" s="60"/>
      <c r="AT13" s="60"/>
      <c r="AU13" s="60"/>
      <c r="AV13" s="60"/>
      <c r="AW13" s="60"/>
      <c r="AX13" s="60"/>
      <c r="AY13" s="60"/>
      <c r="AZ13" s="60"/>
      <c r="BA13" s="60"/>
      <c r="BB13" s="60"/>
      <c r="BC13" s="60"/>
      <c r="BD13" s="60"/>
      <c r="BE13" s="60"/>
      <c r="BF13" s="60"/>
      <c r="BG13" s="60"/>
      <c r="BH13" s="60"/>
      <c r="BI13" s="60"/>
      <c r="BJ13" s="60"/>
      <c r="BK13" s="60"/>
      <c r="BL13" s="60"/>
      <c r="BM13" s="60"/>
      <c r="BN13" s="60"/>
      <c r="BO13" s="60"/>
      <c r="BP13" s="60"/>
      <c r="BQ13" s="60"/>
      <c r="BR13" s="60"/>
      <c r="BS13" s="60"/>
      <c r="BT13" s="60"/>
      <c r="BU13" s="60"/>
      <c r="BV13" s="60"/>
      <c r="BW13" s="60"/>
      <c r="BX13" s="60"/>
      <c r="BY13" s="60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0"/>
      <c r="DL13" s="60"/>
      <c r="DM13" s="60"/>
      <c r="DN13" s="60"/>
      <c r="DO13" s="60"/>
      <c r="DP13" s="60"/>
      <c r="DQ13" s="60"/>
      <c r="DR13" s="60"/>
      <c r="DS13" s="60"/>
      <c r="DT13" s="60"/>
      <c r="DU13" s="60"/>
      <c r="DV13" s="60"/>
      <c r="DW13" s="60"/>
      <c r="DX13" s="60"/>
      <c r="DY13" s="60"/>
      <c r="DZ13" s="60"/>
      <c r="EA13" s="60"/>
      <c r="EB13" s="60"/>
      <c r="EC13" s="60"/>
      <c r="ED13" s="60"/>
      <c r="EE13" s="60"/>
      <c r="EF13" s="60"/>
      <c r="EG13" s="60"/>
      <c r="EH13" s="60"/>
      <c r="EI13" s="60"/>
      <c r="EJ13" s="60"/>
      <c r="EK13" s="60"/>
      <c r="EL13" s="60"/>
      <c r="EM13" s="60"/>
      <c r="EN13" s="60"/>
      <c r="EO13" s="60"/>
      <c r="EP13" s="60"/>
      <c r="EQ13" s="60"/>
      <c r="ER13" s="60"/>
      <c r="ES13" s="60"/>
      <c r="ET13" s="60"/>
      <c r="EU13" s="60"/>
      <c r="EV13" s="60"/>
      <c r="EW13" s="60"/>
      <c r="EX13" s="60"/>
      <c r="EY13" s="60"/>
      <c r="EZ13" s="60"/>
      <c r="FA13" s="60"/>
      <c r="FB13" s="60"/>
      <c r="FC13" s="60"/>
      <c r="FD13" s="60"/>
      <c r="FE13" s="60"/>
      <c r="FF13" s="60"/>
      <c r="FG13" s="60"/>
      <c r="FH13" s="60"/>
      <c r="FI13" s="60"/>
      <c r="FJ13" s="60"/>
      <c r="FK13" s="60"/>
      <c r="FL13" s="60"/>
      <c r="FM13" s="60"/>
      <c r="FN13" s="60"/>
      <c r="FO13" s="60"/>
      <c r="FP13" s="60"/>
      <c r="FQ13" s="60"/>
      <c r="FR13" s="60"/>
      <c r="FS13" s="60"/>
      <c r="FT13" s="60"/>
      <c r="FU13" s="60"/>
      <c r="FV13" s="60"/>
      <c r="FW13" s="60"/>
      <c r="FX13" s="60"/>
      <c r="FY13" s="60"/>
      <c r="FZ13" s="60"/>
      <c r="GA13" s="60"/>
      <c r="GB13" s="60"/>
      <c r="GC13" s="60"/>
      <c r="GD13" s="60"/>
      <c r="GE13" s="60"/>
      <c r="GF13" s="60"/>
      <c r="GG13" s="60"/>
      <c r="GH13" s="60"/>
      <c r="GI13" s="60"/>
      <c r="GJ13" s="60"/>
      <c r="GK13" s="60"/>
      <c r="GL13" s="60"/>
      <c r="GM13" s="60"/>
      <c r="GN13" s="60"/>
      <c r="GO13" s="60"/>
      <c r="GP13" s="60"/>
      <c r="GQ13" s="60"/>
      <c r="GR13" s="60"/>
      <c r="GS13" s="60"/>
      <c r="GT13" s="60"/>
      <c r="GU13" s="60"/>
      <c r="GV13" s="60"/>
      <c r="GW13" s="60"/>
      <c r="GX13" s="60"/>
      <c r="GY13" s="60"/>
      <c r="GZ13" s="60"/>
      <c r="HA13" s="60"/>
      <c r="HB13" s="60"/>
      <c r="HC13" s="60"/>
      <c r="HD13" s="60"/>
      <c r="HE13" s="60"/>
      <c r="HF13" s="60"/>
      <c r="HG13" s="60"/>
      <c r="HH13" s="60"/>
      <c r="HI13" s="60"/>
      <c r="HJ13" s="60"/>
      <c r="HK13" s="60"/>
      <c r="HL13" s="60"/>
      <c r="HM13" s="60"/>
      <c r="HN13" s="60"/>
      <c r="HO13" s="60"/>
      <c r="HP13" s="60"/>
      <c r="HQ13" s="60"/>
      <c r="HR13" s="60"/>
      <c r="HS13" s="60"/>
      <c r="HT13" s="60"/>
      <c r="HU13" s="60"/>
      <c r="HV13" s="60"/>
      <c r="HW13" s="60"/>
      <c r="HX13" s="60"/>
      <c r="HY13" s="60"/>
      <c r="HZ13" s="60"/>
      <c r="IA13" s="60"/>
      <c r="IB13" s="60"/>
      <c r="IC13" s="60"/>
      <c r="ID13" s="60"/>
      <c r="IE13" s="60"/>
      <c r="IF13" s="60"/>
      <c r="IG13" s="60"/>
      <c r="IH13" s="60"/>
      <c r="II13" s="60"/>
      <c r="IJ13" s="60"/>
      <c r="IK13" s="60"/>
      <c r="IL13" s="60"/>
      <c r="IM13" s="60"/>
      <c r="IN13" s="60"/>
      <c r="IO13" s="60"/>
      <c r="IP13" s="60"/>
      <c r="IQ13" s="60"/>
      <c r="IR13" s="60"/>
      <c r="IS13" s="60"/>
      <c r="IT13" s="60"/>
      <c r="IU13" s="60"/>
      <c r="IV13" s="60"/>
    </row>
    <row r="14" spans="1:256" ht="12.75">
      <c r="A14" s="127" t="s">
        <v>43</v>
      </c>
      <c r="B14" s="128" t="s">
        <v>5</v>
      </c>
      <c r="C14" s="129" t="s">
        <v>3</v>
      </c>
      <c r="D14" s="105" t="s">
        <v>3</v>
      </c>
      <c r="E14" s="105" t="s">
        <v>3</v>
      </c>
      <c r="F14" s="105" t="s">
        <v>3</v>
      </c>
      <c r="G14" s="130" t="s">
        <v>60</v>
      </c>
      <c r="H14" s="131">
        <f>SUM(H15:H15)</f>
        <v>5236.93</v>
      </c>
      <c r="I14" s="131">
        <f>SUM(I15:I15)</f>
        <v>5236.93</v>
      </c>
      <c r="J14" s="132">
        <f>SUM(J15:J15)</f>
        <v>0</v>
      </c>
      <c r="K14" s="131">
        <f>SUM(K15:K15)</f>
        <v>5236.93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60"/>
      <c r="DX14" s="60"/>
      <c r="DY14" s="60"/>
      <c r="DZ14" s="60"/>
      <c r="EA14" s="60"/>
      <c r="EB14" s="60"/>
      <c r="EC14" s="60"/>
      <c r="ED14" s="60"/>
      <c r="EE14" s="60"/>
      <c r="EF14" s="60"/>
      <c r="EG14" s="60"/>
      <c r="EH14" s="60"/>
      <c r="EI14" s="60"/>
      <c r="EJ14" s="60"/>
      <c r="EK14" s="60"/>
      <c r="EL14" s="60"/>
      <c r="EM14" s="60"/>
      <c r="EN14" s="60"/>
      <c r="EO14" s="60"/>
      <c r="EP14" s="60"/>
      <c r="EQ14" s="60"/>
      <c r="ER14" s="60"/>
      <c r="ES14" s="60"/>
      <c r="ET14" s="60"/>
      <c r="EU14" s="60"/>
      <c r="EV14" s="60"/>
      <c r="EW14" s="60"/>
      <c r="EX14" s="60"/>
      <c r="EY14" s="60"/>
      <c r="EZ14" s="60"/>
      <c r="FA14" s="60"/>
      <c r="FB14" s="60"/>
      <c r="FC14" s="60"/>
      <c r="FD14" s="60"/>
      <c r="FE14" s="60"/>
      <c r="FF14" s="60"/>
      <c r="FG14" s="60"/>
      <c r="FH14" s="60"/>
      <c r="FI14" s="60"/>
      <c r="FJ14" s="60"/>
      <c r="FK14" s="60"/>
      <c r="FL14" s="60"/>
      <c r="FM14" s="60"/>
      <c r="FN14" s="60"/>
      <c r="FO14" s="60"/>
      <c r="FP14" s="60"/>
      <c r="FQ14" s="60"/>
      <c r="FR14" s="60"/>
      <c r="FS14" s="60"/>
      <c r="FT14" s="60"/>
      <c r="FU14" s="60"/>
      <c r="FV14" s="60"/>
      <c r="FW14" s="60"/>
      <c r="FX14" s="60"/>
      <c r="FY14" s="60"/>
      <c r="FZ14" s="60"/>
      <c r="GA14" s="60"/>
      <c r="GB14" s="60"/>
      <c r="GC14" s="60"/>
      <c r="GD14" s="60"/>
      <c r="GE14" s="60"/>
      <c r="GF14" s="60"/>
      <c r="GG14" s="60"/>
      <c r="GH14" s="60"/>
      <c r="GI14" s="60"/>
      <c r="GJ14" s="60"/>
      <c r="GK14" s="60"/>
      <c r="GL14" s="60"/>
      <c r="GM14" s="60"/>
      <c r="GN14" s="60"/>
      <c r="GO14" s="60"/>
      <c r="GP14" s="60"/>
      <c r="GQ14" s="60"/>
      <c r="GR14" s="60"/>
      <c r="GS14" s="60"/>
      <c r="GT14" s="60"/>
      <c r="GU14" s="60"/>
      <c r="GV14" s="60"/>
      <c r="GW14" s="60"/>
      <c r="GX14" s="60"/>
      <c r="GY14" s="60"/>
      <c r="GZ14" s="60"/>
      <c r="HA14" s="60"/>
      <c r="HB14" s="60"/>
      <c r="HC14" s="60"/>
      <c r="HD14" s="60"/>
      <c r="HE14" s="60"/>
      <c r="HF14" s="60"/>
      <c r="HG14" s="60"/>
      <c r="HH14" s="60"/>
      <c r="HI14" s="60"/>
      <c r="HJ14" s="60"/>
      <c r="HK14" s="60"/>
      <c r="HL14" s="60"/>
      <c r="HM14" s="60"/>
      <c r="HN14" s="60"/>
      <c r="HO14" s="60"/>
      <c r="HP14" s="60"/>
      <c r="HQ14" s="60"/>
      <c r="HR14" s="60"/>
      <c r="HS14" s="60"/>
      <c r="HT14" s="60"/>
      <c r="HU14" s="60"/>
      <c r="HV14" s="60"/>
      <c r="HW14" s="60"/>
      <c r="HX14" s="60"/>
      <c r="HY14" s="60"/>
      <c r="HZ14" s="60"/>
      <c r="IA14" s="60"/>
      <c r="IB14" s="60"/>
      <c r="IC14" s="60"/>
      <c r="ID14" s="60"/>
      <c r="IE14" s="60"/>
      <c r="IF14" s="60"/>
      <c r="IG14" s="60"/>
      <c r="IH14" s="60"/>
      <c r="II14" s="60"/>
      <c r="IJ14" s="60"/>
      <c r="IK14" s="60"/>
      <c r="IL14" s="60"/>
      <c r="IM14" s="60"/>
      <c r="IN14" s="60"/>
      <c r="IO14" s="60"/>
      <c r="IP14" s="60"/>
      <c r="IQ14" s="60"/>
      <c r="IR14" s="60"/>
      <c r="IS14" s="60"/>
      <c r="IT14" s="60"/>
      <c r="IU14" s="60"/>
      <c r="IV14" s="60"/>
    </row>
    <row r="15" spans="1:256" ht="13.5" thickBot="1">
      <c r="A15" s="133"/>
      <c r="B15" s="134"/>
      <c r="C15" s="135"/>
      <c r="D15" s="136">
        <v>2292</v>
      </c>
      <c r="E15" s="136">
        <v>2329</v>
      </c>
      <c r="F15" s="137"/>
      <c r="G15" s="138" t="s">
        <v>61</v>
      </c>
      <c r="H15" s="139">
        <v>5236.93</v>
      </c>
      <c r="I15" s="140">
        <v>5236.93</v>
      </c>
      <c r="J15" s="140"/>
      <c r="K15" s="139">
        <f>I15+J15</f>
        <v>5236.93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0"/>
      <c r="DL15" s="60"/>
      <c r="DM15" s="60"/>
      <c r="DN15" s="60"/>
      <c r="DO15" s="60"/>
      <c r="DP15" s="60"/>
      <c r="DQ15" s="60"/>
      <c r="DR15" s="60"/>
      <c r="DS15" s="60"/>
      <c r="DT15" s="60"/>
      <c r="DU15" s="60"/>
      <c r="DV15" s="60"/>
      <c r="DW15" s="60"/>
      <c r="DX15" s="60"/>
      <c r="DY15" s="60"/>
      <c r="DZ15" s="60"/>
      <c r="EA15" s="60"/>
      <c r="EB15" s="60"/>
      <c r="EC15" s="60"/>
      <c r="ED15" s="60"/>
      <c r="EE15" s="60"/>
      <c r="EF15" s="60"/>
      <c r="EG15" s="60"/>
      <c r="EH15" s="60"/>
      <c r="EI15" s="60"/>
      <c r="EJ15" s="60"/>
      <c r="EK15" s="60"/>
      <c r="EL15" s="60"/>
      <c r="EM15" s="60"/>
      <c r="EN15" s="60"/>
      <c r="EO15" s="60"/>
      <c r="EP15" s="60"/>
      <c r="EQ15" s="60"/>
      <c r="ER15" s="60"/>
      <c r="ES15" s="60"/>
      <c r="ET15" s="60"/>
      <c r="EU15" s="60"/>
      <c r="EV15" s="60"/>
      <c r="EW15" s="60"/>
      <c r="EX15" s="60"/>
      <c r="EY15" s="60"/>
      <c r="EZ15" s="60"/>
      <c r="FA15" s="60"/>
      <c r="FB15" s="60"/>
      <c r="FC15" s="60"/>
      <c r="FD15" s="60"/>
      <c r="FE15" s="60"/>
      <c r="FF15" s="60"/>
      <c r="FG15" s="60"/>
      <c r="FH15" s="60"/>
      <c r="FI15" s="60"/>
      <c r="FJ15" s="60"/>
      <c r="FK15" s="60"/>
      <c r="FL15" s="60"/>
      <c r="FM15" s="60"/>
      <c r="FN15" s="60"/>
      <c r="FO15" s="60"/>
      <c r="FP15" s="60"/>
      <c r="FQ15" s="60"/>
      <c r="FR15" s="60"/>
      <c r="FS15" s="60"/>
      <c r="FT15" s="60"/>
      <c r="FU15" s="60"/>
      <c r="FV15" s="60"/>
      <c r="FW15" s="60"/>
      <c r="FX15" s="60"/>
      <c r="FY15" s="60"/>
      <c r="FZ15" s="60"/>
      <c r="GA15" s="60"/>
      <c r="GB15" s="60"/>
      <c r="GC15" s="60"/>
      <c r="GD15" s="60"/>
      <c r="GE15" s="60"/>
      <c r="GF15" s="60"/>
      <c r="GG15" s="60"/>
      <c r="GH15" s="60"/>
      <c r="GI15" s="60"/>
      <c r="GJ15" s="60"/>
      <c r="GK15" s="60"/>
      <c r="GL15" s="60"/>
      <c r="GM15" s="60"/>
      <c r="GN15" s="60"/>
      <c r="GO15" s="60"/>
      <c r="GP15" s="60"/>
      <c r="GQ15" s="60"/>
      <c r="GR15" s="60"/>
      <c r="GS15" s="60"/>
      <c r="GT15" s="60"/>
      <c r="GU15" s="60"/>
      <c r="GV15" s="60"/>
      <c r="GW15" s="60"/>
      <c r="GX15" s="60"/>
      <c r="GY15" s="60"/>
      <c r="GZ15" s="60"/>
      <c r="HA15" s="60"/>
      <c r="HB15" s="60"/>
      <c r="HC15" s="60"/>
      <c r="HD15" s="60"/>
      <c r="HE15" s="60"/>
      <c r="HF15" s="60"/>
      <c r="HG15" s="60"/>
      <c r="HH15" s="60"/>
      <c r="HI15" s="60"/>
      <c r="HJ15" s="60"/>
      <c r="HK15" s="60"/>
      <c r="HL15" s="60"/>
      <c r="HM15" s="60"/>
      <c r="HN15" s="60"/>
      <c r="HO15" s="60"/>
      <c r="HP15" s="60"/>
      <c r="HQ15" s="60"/>
      <c r="HR15" s="60"/>
      <c r="HS15" s="60"/>
      <c r="HT15" s="60"/>
      <c r="HU15" s="60"/>
      <c r="HV15" s="60"/>
      <c r="HW15" s="60"/>
      <c r="HX15" s="60"/>
      <c r="HY15" s="60"/>
      <c r="HZ15" s="60"/>
      <c r="IA15" s="60"/>
      <c r="IB15" s="60"/>
      <c r="IC15" s="60"/>
      <c r="ID15" s="60"/>
      <c r="IE15" s="60"/>
      <c r="IF15" s="60"/>
      <c r="IG15" s="60"/>
      <c r="IH15" s="60"/>
      <c r="II15" s="60"/>
      <c r="IJ15" s="60"/>
      <c r="IK15" s="60"/>
      <c r="IL15" s="60"/>
      <c r="IM15" s="60"/>
      <c r="IN15" s="60"/>
      <c r="IO15" s="60"/>
      <c r="IP15" s="60"/>
      <c r="IQ15" s="60"/>
      <c r="IR15" s="60"/>
      <c r="IS15" s="60"/>
      <c r="IT15" s="60"/>
      <c r="IU15" s="60"/>
      <c r="IV15" s="60"/>
    </row>
    <row r="16" spans="1:256" ht="13.5" thickBot="1">
      <c r="A16" s="61" t="s">
        <v>3</v>
      </c>
      <c r="B16" s="62" t="s">
        <v>5</v>
      </c>
      <c r="C16" s="63" t="s">
        <v>3</v>
      </c>
      <c r="D16" s="64" t="s">
        <v>3</v>
      </c>
      <c r="E16" s="64" t="s">
        <v>12</v>
      </c>
      <c r="F16" s="65"/>
      <c r="G16" s="66" t="s">
        <v>49</v>
      </c>
      <c r="H16" s="67">
        <f>H17+H18</f>
        <v>0</v>
      </c>
      <c r="I16" s="68">
        <f>I17+I18</f>
        <v>0</v>
      </c>
      <c r="J16" s="69">
        <f>J17+J18</f>
        <v>0</v>
      </c>
      <c r="K16" s="70">
        <f>K17+K18</f>
        <v>0</v>
      </c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60"/>
      <c r="CM16" s="60"/>
      <c r="CN16" s="60"/>
      <c r="CO16" s="60"/>
      <c r="CP16" s="60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60"/>
      <c r="DX16" s="60"/>
      <c r="DY16" s="60"/>
      <c r="DZ16" s="60"/>
      <c r="EA16" s="60"/>
      <c r="EB16" s="60"/>
      <c r="EC16" s="60"/>
      <c r="ED16" s="60"/>
      <c r="EE16" s="60"/>
      <c r="EF16" s="60"/>
      <c r="EG16" s="60"/>
      <c r="EH16" s="60"/>
      <c r="EI16" s="60"/>
      <c r="EJ16" s="60"/>
      <c r="EK16" s="60"/>
      <c r="EL16" s="60"/>
      <c r="EM16" s="60"/>
      <c r="EN16" s="60"/>
      <c r="EO16" s="60"/>
      <c r="EP16" s="60"/>
      <c r="EQ16" s="60"/>
      <c r="ER16" s="60"/>
      <c r="ES16" s="60"/>
      <c r="ET16" s="60"/>
      <c r="EU16" s="60"/>
      <c r="EV16" s="60"/>
      <c r="EW16" s="60"/>
      <c r="EX16" s="60"/>
      <c r="EY16" s="60"/>
      <c r="EZ16" s="60"/>
      <c r="FA16" s="60"/>
      <c r="FB16" s="60"/>
      <c r="FC16" s="60"/>
      <c r="FD16" s="60"/>
      <c r="FE16" s="60"/>
      <c r="FF16" s="60"/>
      <c r="FG16" s="60"/>
      <c r="FH16" s="60"/>
      <c r="FI16" s="60"/>
      <c r="FJ16" s="60"/>
      <c r="FK16" s="60"/>
      <c r="FL16" s="60"/>
      <c r="FM16" s="60"/>
      <c r="FN16" s="60"/>
      <c r="FO16" s="60"/>
      <c r="FP16" s="60"/>
      <c r="FQ16" s="60"/>
      <c r="FR16" s="60"/>
      <c r="FS16" s="60"/>
      <c r="FT16" s="60"/>
      <c r="FU16" s="60"/>
      <c r="FV16" s="60"/>
      <c r="FW16" s="60"/>
      <c r="FX16" s="60"/>
      <c r="FY16" s="60"/>
      <c r="FZ16" s="60"/>
      <c r="GA16" s="60"/>
      <c r="GB16" s="60"/>
      <c r="GC16" s="60"/>
      <c r="GD16" s="60"/>
      <c r="GE16" s="60"/>
      <c r="GF16" s="60"/>
      <c r="GG16" s="60"/>
      <c r="GH16" s="60"/>
      <c r="GI16" s="60"/>
      <c r="GJ16" s="60"/>
      <c r="GK16" s="60"/>
      <c r="GL16" s="60"/>
      <c r="GM16" s="60"/>
      <c r="GN16" s="60"/>
      <c r="GO16" s="60"/>
      <c r="GP16" s="60"/>
      <c r="GQ16" s="60"/>
      <c r="GR16" s="60"/>
      <c r="GS16" s="60"/>
      <c r="GT16" s="60"/>
      <c r="GU16" s="60"/>
      <c r="GV16" s="60"/>
      <c r="GW16" s="60"/>
      <c r="GX16" s="60"/>
      <c r="GY16" s="60"/>
      <c r="GZ16" s="60"/>
      <c r="HA16" s="60"/>
      <c r="HB16" s="60"/>
      <c r="HC16" s="60"/>
      <c r="HD16" s="60"/>
      <c r="HE16" s="60"/>
      <c r="HF16" s="60"/>
      <c r="HG16" s="60"/>
      <c r="HH16" s="60"/>
      <c r="HI16" s="60"/>
      <c r="HJ16" s="60"/>
      <c r="HK16" s="60"/>
      <c r="HL16" s="60"/>
      <c r="HM16" s="60"/>
      <c r="HN16" s="60"/>
      <c r="HO16" s="60"/>
      <c r="HP16" s="60"/>
      <c r="HQ16" s="60"/>
      <c r="HR16" s="60"/>
      <c r="HS16" s="60"/>
      <c r="HT16" s="60"/>
      <c r="HU16" s="60"/>
      <c r="HV16" s="60"/>
      <c r="HW16" s="60"/>
      <c r="HX16" s="60"/>
      <c r="HY16" s="60"/>
      <c r="HZ16" s="60"/>
      <c r="IA16" s="60"/>
      <c r="IB16" s="60"/>
      <c r="IC16" s="60"/>
      <c r="ID16" s="60"/>
      <c r="IE16" s="60"/>
      <c r="IF16" s="60"/>
      <c r="IG16" s="60"/>
      <c r="IH16" s="60"/>
      <c r="II16" s="60"/>
      <c r="IJ16" s="60"/>
      <c r="IK16" s="60"/>
      <c r="IL16" s="60"/>
      <c r="IM16" s="60"/>
      <c r="IN16" s="60"/>
      <c r="IO16" s="60"/>
      <c r="IP16" s="60"/>
      <c r="IQ16" s="60"/>
      <c r="IR16" s="60"/>
      <c r="IS16" s="60"/>
      <c r="IT16" s="60"/>
      <c r="IU16" s="60"/>
      <c r="IV16" s="60"/>
    </row>
    <row r="17" spans="1:256" ht="12.75">
      <c r="A17" s="89" t="s">
        <v>43</v>
      </c>
      <c r="B17" s="106" t="s">
        <v>37</v>
      </c>
      <c r="C17" s="91" t="s">
        <v>3</v>
      </c>
      <c r="D17" s="107">
        <v>6172</v>
      </c>
      <c r="E17" s="107">
        <v>3111</v>
      </c>
      <c r="F17" s="108"/>
      <c r="G17" s="109" t="s">
        <v>50</v>
      </c>
      <c r="H17" s="110">
        <v>0</v>
      </c>
      <c r="I17" s="111">
        <v>0</v>
      </c>
      <c r="J17" s="112"/>
      <c r="K17" s="40">
        <f>I17+J17</f>
        <v>0</v>
      </c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  <c r="DP17" s="60"/>
      <c r="DQ17" s="60"/>
      <c r="DR17" s="60"/>
      <c r="DS17" s="60"/>
      <c r="DT17" s="60"/>
      <c r="DU17" s="60"/>
      <c r="DV17" s="60"/>
      <c r="DW17" s="60"/>
      <c r="DX17" s="60"/>
      <c r="DY17" s="60"/>
      <c r="DZ17" s="60"/>
      <c r="EA17" s="60"/>
      <c r="EB17" s="60"/>
      <c r="EC17" s="60"/>
      <c r="ED17" s="60"/>
      <c r="EE17" s="60"/>
      <c r="EF17" s="60"/>
      <c r="EG17" s="60"/>
      <c r="EH17" s="60"/>
      <c r="EI17" s="60"/>
      <c r="EJ17" s="60"/>
      <c r="EK17" s="60"/>
      <c r="EL17" s="60"/>
      <c r="EM17" s="60"/>
      <c r="EN17" s="60"/>
      <c r="EO17" s="60"/>
      <c r="EP17" s="60"/>
      <c r="EQ17" s="60"/>
      <c r="ER17" s="60"/>
      <c r="ES17" s="60"/>
      <c r="ET17" s="60"/>
      <c r="EU17" s="60"/>
      <c r="EV17" s="60"/>
      <c r="EW17" s="60"/>
      <c r="EX17" s="60"/>
      <c r="EY17" s="60"/>
      <c r="EZ17" s="60"/>
      <c r="FA17" s="60"/>
      <c r="FB17" s="60"/>
      <c r="FC17" s="60"/>
      <c r="FD17" s="60"/>
      <c r="FE17" s="60"/>
      <c r="FF17" s="60"/>
      <c r="FG17" s="60"/>
      <c r="FH17" s="60"/>
      <c r="FI17" s="60"/>
      <c r="FJ17" s="60"/>
      <c r="FK17" s="60"/>
      <c r="FL17" s="60"/>
      <c r="FM17" s="60"/>
      <c r="FN17" s="60"/>
      <c r="FO17" s="60"/>
      <c r="FP17" s="60"/>
      <c r="FQ17" s="60"/>
      <c r="FR17" s="60"/>
      <c r="FS17" s="60"/>
      <c r="FT17" s="60"/>
      <c r="FU17" s="60"/>
      <c r="FV17" s="60"/>
      <c r="FW17" s="60"/>
      <c r="FX17" s="60"/>
      <c r="FY17" s="60"/>
      <c r="FZ17" s="60"/>
      <c r="GA17" s="60"/>
      <c r="GB17" s="60"/>
      <c r="GC17" s="60"/>
      <c r="GD17" s="60"/>
      <c r="GE17" s="60"/>
      <c r="GF17" s="60"/>
      <c r="GG17" s="60"/>
      <c r="GH17" s="60"/>
      <c r="GI17" s="60"/>
      <c r="GJ17" s="60"/>
      <c r="GK17" s="60"/>
      <c r="GL17" s="60"/>
      <c r="GM17" s="60"/>
      <c r="GN17" s="60"/>
      <c r="GO17" s="60"/>
      <c r="GP17" s="60"/>
      <c r="GQ17" s="60"/>
      <c r="GR17" s="60"/>
      <c r="GS17" s="60"/>
      <c r="GT17" s="60"/>
      <c r="GU17" s="60"/>
      <c r="GV17" s="60"/>
      <c r="GW17" s="60"/>
      <c r="GX17" s="60"/>
      <c r="GY17" s="60"/>
      <c r="GZ17" s="60"/>
      <c r="HA17" s="60"/>
      <c r="HB17" s="60"/>
      <c r="HC17" s="60"/>
      <c r="HD17" s="60"/>
      <c r="HE17" s="60"/>
      <c r="HF17" s="60"/>
      <c r="HG17" s="60"/>
      <c r="HH17" s="60"/>
      <c r="HI17" s="60"/>
      <c r="HJ17" s="60"/>
      <c r="HK17" s="60"/>
      <c r="HL17" s="60"/>
      <c r="HM17" s="60"/>
      <c r="HN17" s="60"/>
      <c r="HO17" s="60"/>
      <c r="HP17" s="60"/>
      <c r="HQ17" s="60"/>
      <c r="HR17" s="60"/>
      <c r="HS17" s="60"/>
      <c r="HT17" s="60"/>
      <c r="HU17" s="60"/>
      <c r="HV17" s="60"/>
      <c r="HW17" s="60"/>
      <c r="HX17" s="60"/>
      <c r="HY17" s="60"/>
      <c r="HZ17" s="60"/>
      <c r="IA17" s="60"/>
      <c r="IB17" s="60"/>
      <c r="IC17" s="60"/>
      <c r="ID17" s="60"/>
      <c r="IE17" s="60"/>
      <c r="IF17" s="60"/>
      <c r="IG17" s="60"/>
      <c r="IH17" s="60"/>
      <c r="II17" s="60"/>
      <c r="IJ17" s="60"/>
      <c r="IK17" s="60"/>
      <c r="IL17" s="60"/>
      <c r="IM17" s="60"/>
      <c r="IN17" s="60"/>
      <c r="IO17" s="60"/>
      <c r="IP17" s="60"/>
      <c r="IQ17" s="60"/>
      <c r="IR17" s="60"/>
      <c r="IS17" s="60"/>
      <c r="IT17" s="60"/>
      <c r="IU17" s="60"/>
      <c r="IV17" s="60"/>
    </row>
    <row r="18" spans="1:256" ht="13.5" thickBot="1">
      <c r="A18" s="81" t="s">
        <v>43</v>
      </c>
      <c r="B18" s="98" t="s">
        <v>37</v>
      </c>
      <c r="C18" s="99" t="s">
        <v>3</v>
      </c>
      <c r="D18" s="113">
        <v>6172</v>
      </c>
      <c r="E18" s="113">
        <v>3112</v>
      </c>
      <c r="F18" s="114"/>
      <c r="G18" s="115" t="s">
        <v>51</v>
      </c>
      <c r="H18" s="116">
        <v>0</v>
      </c>
      <c r="I18" s="117">
        <v>0</v>
      </c>
      <c r="J18" s="117"/>
      <c r="K18" s="87">
        <f>I18+J18</f>
        <v>0</v>
      </c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  <c r="DP18" s="60"/>
      <c r="DQ18" s="60"/>
      <c r="DR18" s="60"/>
      <c r="DS18" s="60"/>
      <c r="DT18" s="60"/>
      <c r="DU18" s="60"/>
      <c r="DV18" s="60"/>
      <c r="DW18" s="60"/>
      <c r="DX18" s="60"/>
      <c r="DY18" s="60"/>
      <c r="DZ18" s="60"/>
      <c r="EA18" s="60"/>
      <c r="EB18" s="60"/>
      <c r="EC18" s="60"/>
      <c r="ED18" s="60"/>
      <c r="EE18" s="60"/>
      <c r="EF18" s="60"/>
      <c r="EG18" s="60"/>
      <c r="EH18" s="60"/>
      <c r="EI18" s="60"/>
      <c r="EJ18" s="60"/>
      <c r="EK18" s="60"/>
      <c r="EL18" s="60"/>
      <c r="EM18" s="60"/>
      <c r="EN18" s="60"/>
      <c r="EO18" s="60"/>
      <c r="EP18" s="60"/>
      <c r="EQ18" s="60"/>
      <c r="ER18" s="60"/>
      <c r="ES18" s="60"/>
      <c r="ET18" s="60"/>
      <c r="EU18" s="60"/>
      <c r="EV18" s="60"/>
      <c r="EW18" s="60"/>
      <c r="EX18" s="60"/>
      <c r="EY18" s="60"/>
      <c r="EZ18" s="60"/>
      <c r="FA18" s="60"/>
      <c r="FB18" s="60"/>
      <c r="FC18" s="60"/>
      <c r="FD18" s="60"/>
      <c r="FE18" s="60"/>
      <c r="FF18" s="60"/>
      <c r="FG18" s="60"/>
      <c r="FH18" s="60"/>
      <c r="FI18" s="60"/>
      <c r="FJ18" s="60"/>
      <c r="FK18" s="60"/>
      <c r="FL18" s="60"/>
      <c r="FM18" s="60"/>
      <c r="FN18" s="60"/>
      <c r="FO18" s="60"/>
      <c r="FP18" s="60"/>
      <c r="FQ18" s="60"/>
      <c r="FR18" s="60"/>
      <c r="FS18" s="60"/>
      <c r="FT18" s="60"/>
      <c r="FU18" s="60"/>
      <c r="FV18" s="60"/>
      <c r="FW18" s="60"/>
      <c r="FX18" s="60"/>
      <c r="FY18" s="60"/>
      <c r="FZ18" s="60"/>
      <c r="GA18" s="60"/>
      <c r="GB18" s="60"/>
      <c r="GC18" s="60"/>
      <c r="GD18" s="60"/>
      <c r="GE18" s="60"/>
      <c r="GF18" s="60"/>
      <c r="GG18" s="60"/>
      <c r="GH18" s="60"/>
      <c r="GI18" s="60"/>
      <c r="GJ18" s="60"/>
      <c r="GK18" s="60"/>
      <c r="GL18" s="60"/>
      <c r="GM18" s="60"/>
      <c r="GN18" s="60"/>
      <c r="GO18" s="60"/>
      <c r="GP18" s="60"/>
      <c r="GQ18" s="60"/>
      <c r="GR18" s="60"/>
      <c r="GS18" s="60"/>
      <c r="GT18" s="60"/>
      <c r="GU18" s="60"/>
      <c r="GV18" s="60"/>
      <c r="GW18" s="60"/>
      <c r="GX18" s="60"/>
      <c r="GY18" s="60"/>
      <c r="GZ18" s="60"/>
      <c r="HA18" s="60"/>
      <c r="HB18" s="60"/>
      <c r="HC18" s="60"/>
      <c r="HD18" s="60"/>
      <c r="HE18" s="60"/>
      <c r="HF18" s="60"/>
      <c r="HG18" s="60"/>
      <c r="HH18" s="60"/>
      <c r="HI18" s="60"/>
      <c r="HJ18" s="60"/>
      <c r="HK18" s="60"/>
      <c r="HL18" s="60"/>
      <c r="HM18" s="60"/>
      <c r="HN18" s="60"/>
      <c r="HO18" s="60"/>
      <c r="HP18" s="60"/>
      <c r="HQ18" s="60"/>
      <c r="HR18" s="60"/>
      <c r="HS18" s="60"/>
      <c r="HT18" s="60"/>
      <c r="HU18" s="60"/>
      <c r="HV18" s="60"/>
      <c r="HW18" s="60"/>
      <c r="HX18" s="60"/>
      <c r="HY18" s="60"/>
      <c r="HZ18" s="60"/>
      <c r="IA18" s="60"/>
      <c r="IB18" s="60"/>
      <c r="IC18" s="60"/>
      <c r="ID18" s="60"/>
      <c r="IE18" s="60"/>
      <c r="IF18" s="60"/>
      <c r="IG18" s="60"/>
      <c r="IH18" s="60"/>
      <c r="II18" s="60"/>
      <c r="IJ18" s="60"/>
      <c r="IK18" s="60"/>
      <c r="IL18" s="60"/>
      <c r="IM18" s="60"/>
      <c r="IN18" s="60"/>
      <c r="IO18" s="60"/>
      <c r="IP18" s="60"/>
      <c r="IQ18" s="60"/>
      <c r="IR18" s="60"/>
      <c r="IS18" s="60"/>
      <c r="IT18" s="60"/>
      <c r="IU18" s="60"/>
      <c r="IV18" s="60"/>
    </row>
    <row r="19" spans="1:256" ht="13.5" thickBot="1">
      <c r="A19" s="61" t="s">
        <v>3</v>
      </c>
      <c r="B19" s="62" t="s">
        <v>5</v>
      </c>
      <c r="C19" s="63" t="s">
        <v>3</v>
      </c>
      <c r="D19" s="64" t="s">
        <v>3</v>
      </c>
      <c r="E19" s="64" t="s">
        <v>52</v>
      </c>
      <c r="F19" s="65"/>
      <c r="G19" s="66" t="s">
        <v>53</v>
      </c>
      <c r="H19" s="67">
        <f>H20</f>
        <v>26133.07</v>
      </c>
      <c r="I19" s="68">
        <f>I20</f>
        <v>26133.07</v>
      </c>
      <c r="J19" s="69">
        <f>J20</f>
        <v>0</v>
      </c>
      <c r="K19" s="70">
        <f>K20</f>
        <v>26133.07</v>
      </c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  <c r="DX19" s="60"/>
      <c r="DY19" s="60"/>
      <c r="DZ19" s="60"/>
      <c r="EA19" s="60"/>
      <c r="EB19" s="60"/>
      <c r="EC19" s="60"/>
      <c r="ED19" s="60"/>
      <c r="EE19" s="60"/>
      <c r="EF19" s="60"/>
      <c r="EG19" s="60"/>
      <c r="EH19" s="60"/>
      <c r="EI19" s="60"/>
      <c r="EJ19" s="60"/>
      <c r="EK19" s="60"/>
      <c r="EL19" s="60"/>
      <c r="EM19" s="60"/>
      <c r="EN19" s="60"/>
      <c r="EO19" s="60"/>
      <c r="EP19" s="60"/>
      <c r="EQ19" s="60"/>
      <c r="ER19" s="60"/>
      <c r="ES19" s="60"/>
      <c r="ET19" s="60"/>
      <c r="EU19" s="60"/>
      <c r="EV19" s="60"/>
      <c r="EW19" s="60"/>
      <c r="EX19" s="60"/>
      <c r="EY19" s="60"/>
      <c r="EZ19" s="60"/>
      <c r="FA19" s="60"/>
      <c r="FB19" s="60"/>
      <c r="FC19" s="60"/>
      <c r="FD19" s="60"/>
      <c r="FE19" s="60"/>
      <c r="FF19" s="60"/>
      <c r="FG19" s="60"/>
      <c r="FH19" s="60"/>
      <c r="FI19" s="60"/>
      <c r="FJ19" s="60"/>
      <c r="FK19" s="60"/>
      <c r="FL19" s="60"/>
      <c r="FM19" s="60"/>
      <c r="FN19" s="60"/>
      <c r="FO19" s="60"/>
      <c r="FP19" s="60"/>
      <c r="FQ19" s="60"/>
      <c r="FR19" s="60"/>
      <c r="FS19" s="60"/>
      <c r="FT19" s="60"/>
      <c r="FU19" s="60"/>
      <c r="FV19" s="60"/>
      <c r="FW19" s="60"/>
      <c r="FX19" s="60"/>
      <c r="FY19" s="60"/>
      <c r="FZ19" s="60"/>
      <c r="GA19" s="60"/>
      <c r="GB19" s="60"/>
      <c r="GC19" s="60"/>
      <c r="GD19" s="60"/>
      <c r="GE19" s="60"/>
      <c r="GF19" s="60"/>
      <c r="GG19" s="60"/>
      <c r="GH19" s="60"/>
      <c r="GI19" s="60"/>
      <c r="GJ19" s="60"/>
      <c r="GK19" s="60"/>
      <c r="GL19" s="60"/>
      <c r="GM19" s="60"/>
      <c r="GN19" s="60"/>
      <c r="GO19" s="60"/>
      <c r="GP19" s="60"/>
      <c r="GQ19" s="60"/>
      <c r="GR19" s="60"/>
      <c r="GS19" s="60"/>
      <c r="GT19" s="60"/>
      <c r="GU19" s="60"/>
      <c r="GV19" s="60"/>
      <c r="GW19" s="60"/>
      <c r="GX19" s="60"/>
      <c r="GY19" s="60"/>
      <c r="GZ19" s="60"/>
      <c r="HA19" s="60"/>
      <c r="HB19" s="60"/>
      <c r="HC19" s="60"/>
      <c r="HD19" s="60"/>
      <c r="HE19" s="60"/>
      <c r="HF19" s="60"/>
      <c r="HG19" s="60"/>
      <c r="HH19" s="60"/>
      <c r="HI19" s="60"/>
      <c r="HJ19" s="60"/>
      <c r="HK19" s="60"/>
      <c r="HL19" s="60"/>
      <c r="HM19" s="60"/>
      <c r="HN19" s="60"/>
      <c r="HO19" s="60"/>
      <c r="HP19" s="60"/>
      <c r="HQ19" s="60"/>
      <c r="HR19" s="60"/>
      <c r="HS19" s="60"/>
      <c r="HT19" s="60"/>
      <c r="HU19" s="60"/>
      <c r="HV19" s="60"/>
      <c r="HW19" s="60"/>
      <c r="HX19" s="60"/>
      <c r="HY19" s="60"/>
      <c r="HZ19" s="60"/>
      <c r="IA19" s="60"/>
      <c r="IB19" s="60"/>
      <c r="IC19" s="60"/>
      <c r="ID19" s="60"/>
      <c r="IE19" s="60"/>
      <c r="IF19" s="60"/>
      <c r="IG19" s="60"/>
      <c r="IH19" s="60"/>
      <c r="II19" s="60"/>
      <c r="IJ19" s="60"/>
      <c r="IK19" s="60"/>
      <c r="IL19" s="60"/>
      <c r="IM19" s="60"/>
      <c r="IN19" s="60"/>
      <c r="IO19" s="60"/>
      <c r="IP19" s="60"/>
      <c r="IQ19" s="60"/>
      <c r="IR19" s="60"/>
      <c r="IS19" s="60"/>
      <c r="IT19" s="60"/>
      <c r="IU19" s="60"/>
      <c r="IV19" s="60"/>
    </row>
    <row r="20" spans="1:256" ht="13.5" thickBot="1">
      <c r="A20" s="143" t="s">
        <v>43</v>
      </c>
      <c r="B20" s="144" t="s">
        <v>37</v>
      </c>
      <c r="C20" s="99" t="s">
        <v>3</v>
      </c>
      <c r="D20" s="82" t="s">
        <v>3</v>
      </c>
      <c r="E20" s="100">
        <v>4121</v>
      </c>
      <c r="F20" s="83"/>
      <c r="G20" s="118" t="s">
        <v>54</v>
      </c>
      <c r="H20" s="119">
        <v>26133.07</v>
      </c>
      <c r="I20" s="120">
        <v>26133.07</v>
      </c>
      <c r="J20" s="121"/>
      <c r="K20" s="42">
        <f>I20+J20</f>
        <v>26133.07</v>
      </c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60"/>
      <c r="AI20" s="60"/>
      <c r="AJ20" s="60"/>
      <c r="AK20" s="60"/>
      <c r="AL20" s="60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0"/>
      <c r="BG20" s="60"/>
      <c r="BH20" s="60"/>
      <c r="BI20" s="60"/>
      <c r="BJ20" s="60"/>
      <c r="BK20" s="60"/>
      <c r="BL20" s="60"/>
      <c r="BM20" s="60"/>
      <c r="BN20" s="60"/>
      <c r="BO20" s="60"/>
      <c r="BP20" s="60"/>
      <c r="BQ20" s="60"/>
      <c r="BR20" s="60"/>
      <c r="BS20" s="60"/>
      <c r="BT20" s="60"/>
      <c r="BU20" s="60"/>
      <c r="BV20" s="60"/>
      <c r="BW20" s="60"/>
      <c r="BX20" s="60"/>
      <c r="BY20" s="60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  <c r="DE20" s="60"/>
      <c r="DF20" s="60"/>
      <c r="DG20" s="60"/>
      <c r="DH20" s="60"/>
      <c r="DI20" s="60"/>
      <c r="DJ20" s="60"/>
      <c r="DK20" s="60"/>
      <c r="DL20" s="60"/>
      <c r="DM20" s="60"/>
      <c r="DN20" s="60"/>
      <c r="DO20" s="60"/>
      <c r="DP20" s="60"/>
      <c r="DQ20" s="60"/>
      <c r="DR20" s="60"/>
      <c r="DS20" s="60"/>
      <c r="DT20" s="60"/>
      <c r="DU20" s="60"/>
      <c r="DV20" s="60"/>
      <c r="DW20" s="60"/>
      <c r="DX20" s="60"/>
      <c r="DY20" s="60"/>
      <c r="DZ20" s="60"/>
      <c r="EA20" s="60"/>
      <c r="EB20" s="60"/>
      <c r="EC20" s="60"/>
      <c r="ED20" s="60"/>
      <c r="EE20" s="60"/>
      <c r="EF20" s="60"/>
      <c r="EG20" s="60"/>
      <c r="EH20" s="60"/>
      <c r="EI20" s="60"/>
      <c r="EJ20" s="60"/>
      <c r="EK20" s="60"/>
      <c r="EL20" s="60"/>
      <c r="EM20" s="60"/>
      <c r="EN20" s="60"/>
      <c r="EO20" s="60"/>
      <c r="EP20" s="60"/>
      <c r="EQ20" s="60"/>
      <c r="ER20" s="60"/>
      <c r="ES20" s="60"/>
      <c r="ET20" s="60"/>
      <c r="EU20" s="60"/>
      <c r="EV20" s="60"/>
      <c r="EW20" s="60"/>
      <c r="EX20" s="60"/>
      <c r="EY20" s="60"/>
      <c r="EZ20" s="60"/>
      <c r="FA20" s="60"/>
      <c r="FB20" s="60"/>
      <c r="FC20" s="60"/>
      <c r="FD20" s="60"/>
      <c r="FE20" s="60"/>
      <c r="FF20" s="60"/>
      <c r="FG20" s="60"/>
      <c r="FH20" s="60"/>
      <c r="FI20" s="60"/>
      <c r="FJ20" s="60"/>
      <c r="FK20" s="60"/>
      <c r="FL20" s="60"/>
      <c r="FM20" s="60"/>
      <c r="FN20" s="60"/>
      <c r="FO20" s="60"/>
      <c r="FP20" s="60"/>
      <c r="FQ20" s="60"/>
      <c r="FR20" s="60"/>
      <c r="FS20" s="60"/>
      <c r="FT20" s="60"/>
      <c r="FU20" s="60"/>
      <c r="FV20" s="60"/>
      <c r="FW20" s="60"/>
      <c r="FX20" s="60"/>
      <c r="FY20" s="60"/>
      <c r="FZ20" s="60"/>
      <c r="GA20" s="60"/>
      <c r="GB20" s="60"/>
      <c r="GC20" s="60"/>
      <c r="GD20" s="60"/>
      <c r="GE20" s="60"/>
      <c r="GF20" s="60"/>
      <c r="GG20" s="60"/>
      <c r="GH20" s="60"/>
      <c r="GI20" s="60"/>
      <c r="GJ20" s="60"/>
      <c r="GK20" s="60"/>
      <c r="GL20" s="60"/>
      <c r="GM20" s="60"/>
      <c r="GN20" s="60"/>
      <c r="GO20" s="60"/>
      <c r="GP20" s="60"/>
      <c r="GQ20" s="60"/>
      <c r="GR20" s="60"/>
      <c r="GS20" s="60"/>
      <c r="GT20" s="60"/>
      <c r="GU20" s="60"/>
      <c r="GV20" s="60"/>
      <c r="GW20" s="60"/>
      <c r="GX20" s="60"/>
      <c r="GY20" s="60"/>
      <c r="GZ20" s="60"/>
      <c r="HA20" s="60"/>
      <c r="HB20" s="60"/>
      <c r="HC20" s="60"/>
      <c r="HD20" s="60"/>
      <c r="HE20" s="60"/>
      <c r="HF20" s="60"/>
      <c r="HG20" s="60"/>
      <c r="HH20" s="60"/>
      <c r="HI20" s="60"/>
      <c r="HJ20" s="60"/>
      <c r="HK20" s="60"/>
      <c r="HL20" s="60"/>
      <c r="HM20" s="60"/>
      <c r="HN20" s="60"/>
      <c r="HO20" s="60"/>
      <c r="HP20" s="60"/>
      <c r="HQ20" s="60"/>
      <c r="HR20" s="60"/>
      <c r="HS20" s="60"/>
      <c r="HT20" s="60"/>
      <c r="HU20" s="60"/>
      <c r="HV20" s="60"/>
      <c r="HW20" s="60"/>
      <c r="HX20" s="60"/>
      <c r="HY20" s="60"/>
      <c r="HZ20" s="60"/>
      <c r="IA20" s="60"/>
      <c r="IB20" s="60"/>
      <c r="IC20" s="60"/>
      <c r="ID20" s="60"/>
      <c r="IE20" s="60"/>
      <c r="IF20" s="60"/>
      <c r="IG20" s="60"/>
      <c r="IH20" s="60"/>
      <c r="II20" s="60"/>
      <c r="IJ20" s="60"/>
      <c r="IK20" s="60"/>
      <c r="IL20" s="60"/>
      <c r="IM20" s="60"/>
      <c r="IN20" s="60"/>
      <c r="IO20" s="60"/>
      <c r="IP20" s="60"/>
      <c r="IQ20" s="60"/>
      <c r="IR20" s="60"/>
      <c r="IS20" s="60"/>
      <c r="IT20" s="60"/>
      <c r="IU20" s="60"/>
      <c r="IV20" s="60"/>
    </row>
    <row r="21" spans="1:256" ht="13.5" thickBot="1">
      <c r="A21" s="213" t="s">
        <v>3</v>
      </c>
      <c r="B21" s="214" t="s">
        <v>5</v>
      </c>
      <c r="C21" s="215" t="s">
        <v>3</v>
      </c>
      <c r="D21" s="216" t="s">
        <v>3</v>
      </c>
      <c r="E21" s="216" t="s">
        <v>100</v>
      </c>
      <c r="F21" s="217"/>
      <c r="G21" s="218" t="s">
        <v>101</v>
      </c>
      <c r="H21" s="67">
        <f>H22+H24</f>
        <v>0</v>
      </c>
      <c r="I21" s="68">
        <f>I22+I24</f>
        <v>0</v>
      </c>
      <c r="J21" s="88">
        <f>J22+J24</f>
        <v>2820.772</v>
      </c>
      <c r="K21" s="70">
        <f>K22+K24</f>
        <v>2820.772</v>
      </c>
      <c r="L21" s="79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0"/>
      <c r="CA21" s="80"/>
      <c r="CB21" s="80"/>
      <c r="CC21" s="80"/>
      <c r="CD21" s="80"/>
      <c r="CE21" s="80"/>
      <c r="CF21" s="80"/>
      <c r="CG21" s="80"/>
      <c r="CH21" s="80"/>
      <c r="CI21" s="80"/>
      <c r="CJ21" s="80"/>
      <c r="CK21" s="80"/>
      <c r="CL21" s="80"/>
      <c r="CM21" s="80"/>
      <c r="CN21" s="80"/>
      <c r="CO21" s="80"/>
      <c r="CP21" s="80"/>
      <c r="CQ21" s="80"/>
      <c r="CR21" s="80"/>
      <c r="CS21" s="80"/>
      <c r="CT21" s="80"/>
      <c r="CU21" s="80"/>
      <c r="CV21" s="80"/>
      <c r="CW21" s="80"/>
      <c r="CX21" s="80"/>
      <c r="CY21" s="80"/>
      <c r="CZ21" s="80"/>
      <c r="DA21" s="80"/>
      <c r="DB21" s="80"/>
      <c r="DC21" s="80"/>
      <c r="DD21" s="80"/>
      <c r="DE21" s="80"/>
      <c r="DF21" s="80"/>
      <c r="DG21" s="80"/>
      <c r="DH21" s="80"/>
      <c r="DI21" s="80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  <c r="IE21" s="80"/>
      <c r="IF21" s="80"/>
      <c r="IG21" s="80"/>
      <c r="IH21" s="80"/>
      <c r="II21" s="80"/>
      <c r="IJ21" s="80"/>
      <c r="IK21" s="80"/>
      <c r="IL21" s="80"/>
      <c r="IM21" s="80"/>
      <c r="IN21" s="80"/>
      <c r="IO21" s="80"/>
      <c r="IP21" s="80"/>
      <c r="IQ21" s="80"/>
      <c r="IR21" s="80"/>
      <c r="IS21" s="80"/>
      <c r="IT21" s="80"/>
      <c r="IU21" s="80"/>
      <c r="IV21" s="80"/>
    </row>
    <row r="22" spans="1:256" ht="12.75" customHeight="1">
      <c r="A22" s="219" t="s">
        <v>102</v>
      </c>
      <c r="B22" s="220" t="s">
        <v>5</v>
      </c>
      <c r="C22" s="221" t="s">
        <v>104</v>
      </c>
      <c r="D22" s="220" t="s">
        <v>3</v>
      </c>
      <c r="E22" s="220" t="s">
        <v>3</v>
      </c>
      <c r="F22" s="105" t="s">
        <v>3</v>
      </c>
      <c r="G22" s="222" t="s">
        <v>80</v>
      </c>
      <c r="H22" s="223">
        <f>SUM(H23:H23)</f>
        <v>0</v>
      </c>
      <c r="I22" s="131">
        <f>SUM(I23:I23)</f>
        <v>0</v>
      </c>
      <c r="J22" s="229">
        <f>SUM(J23:J23)</f>
        <v>1737.668</v>
      </c>
      <c r="K22" s="224">
        <f>SUM(K23:K23)</f>
        <v>1737.668</v>
      </c>
      <c r="L22" s="80"/>
      <c r="M22" s="80"/>
      <c r="N22" s="80"/>
      <c r="O22" s="80"/>
      <c r="P22" s="80"/>
      <c r="Q22" s="80"/>
      <c r="R22" s="80"/>
      <c r="S22" s="80"/>
      <c r="T22" s="80"/>
      <c r="U22" s="80"/>
      <c r="V22" s="80"/>
      <c r="W22" s="80"/>
      <c r="X22" s="80"/>
      <c r="Y22" s="80"/>
      <c r="Z22" s="80"/>
      <c r="AA22" s="80"/>
      <c r="AB22" s="80"/>
      <c r="AC22" s="80"/>
      <c r="AD22" s="80"/>
      <c r="AE22" s="80"/>
      <c r="AF22" s="80"/>
      <c r="AG22" s="80"/>
      <c r="AH22" s="80"/>
      <c r="AI22" s="80"/>
      <c r="AJ22" s="80"/>
      <c r="AK22" s="80"/>
      <c r="AL22" s="80"/>
      <c r="AM22" s="80"/>
      <c r="AN22" s="80"/>
      <c r="AO22" s="80"/>
      <c r="AP22" s="80"/>
      <c r="AQ22" s="80"/>
      <c r="AR22" s="80"/>
      <c r="AS22" s="80"/>
      <c r="AT22" s="80"/>
      <c r="AU22" s="80"/>
      <c r="AV22" s="80"/>
      <c r="AW22" s="80"/>
      <c r="AX22" s="80"/>
      <c r="AY22" s="80"/>
      <c r="AZ22" s="80"/>
      <c r="BA22" s="80"/>
      <c r="BB22" s="80"/>
      <c r="BC22" s="80"/>
      <c r="BD22" s="80"/>
      <c r="BE22" s="80"/>
      <c r="BF22" s="80"/>
      <c r="BG22" s="80"/>
      <c r="BH22" s="80"/>
      <c r="BI22" s="80"/>
      <c r="BJ22" s="80"/>
      <c r="BK22" s="80"/>
      <c r="BL22" s="80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0"/>
      <c r="CA22" s="80"/>
      <c r="CB22" s="80"/>
      <c r="CC22" s="80"/>
      <c r="CD22" s="80"/>
      <c r="CE22" s="80"/>
      <c r="CF22" s="80"/>
      <c r="CG22" s="80"/>
      <c r="CH22" s="80"/>
      <c r="CI22" s="80"/>
      <c r="CJ22" s="80"/>
      <c r="CK22" s="80"/>
      <c r="CL22" s="80"/>
      <c r="CM22" s="80"/>
      <c r="CN22" s="80"/>
      <c r="CO22" s="80"/>
      <c r="CP22" s="80"/>
      <c r="CQ22" s="80"/>
      <c r="CR22" s="80"/>
      <c r="CS22" s="80"/>
      <c r="CT22" s="80"/>
      <c r="CU22" s="80"/>
      <c r="CV22" s="80"/>
      <c r="CW22" s="80"/>
      <c r="CX22" s="80"/>
      <c r="CY22" s="80"/>
      <c r="CZ22" s="80"/>
      <c r="DA22" s="80"/>
      <c r="DB22" s="80"/>
      <c r="DC22" s="80"/>
      <c r="DD22" s="80"/>
      <c r="DE22" s="80"/>
      <c r="DF22" s="80"/>
      <c r="DG22" s="80"/>
      <c r="DH22" s="80"/>
      <c r="DI22" s="80"/>
      <c r="DJ22" s="80"/>
      <c r="DK22" s="80"/>
      <c r="DL22" s="80"/>
      <c r="DM22" s="80"/>
      <c r="DN22" s="80"/>
      <c r="DO22" s="80"/>
      <c r="DP22" s="80"/>
      <c r="DQ22" s="80"/>
      <c r="DR22" s="80"/>
      <c r="DS22" s="80"/>
      <c r="DT22" s="80"/>
      <c r="DU22" s="80"/>
      <c r="DV22" s="80"/>
      <c r="DW22" s="80"/>
      <c r="DX22" s="80"/>
      <c r="DY22" s="80"/>
      <c r="DZ22" s="80"/>
      <c r="EA22" s="80"/>
      <c r="EB22" s="80"/>
      <c r="EC22" s="80"/>
      <c r="ED22" s="80"/>
      <c r="EE22" s="80"/>
      <c r="EF22" s="80"/>
      <c r="EG22" s="80"/>
      <c r="EH22" s="80"/>
      <c r="EI22" s="80"/>
      <c r="EJ22" s="80"/>
      <c r="EK22" s="80"/>
      <c r="EL22" s="80"/>
      <c r="EM22" s="80"/>
      <c r="EN22" s="80"/>
      <c r="EO22" s="80"/>
      <c r="EP22" s="80"/>
      <c r="EQ22" s="80"/>
      <c r="ER22" s="80"/>
      <c r="ES22" s="80"/>
      <c r="ET22" s="80"/>
      <c r="EU22" s="80"/>
      <c r="EV22" s="80"/>
      <c r="EW22" s="80"/>
      <c r="EX22" s="80"/>
      <c r="EY22" s="80"/>
      <c r="EZ22" s="80"/>
      <c r="FA22" s="80"/>
      <c r="FB22" s="80"/>
      <c r="FC22" s="80"/>
      <c r="FD22" s="80"/>
      <c r="FE22" s="80"/>
      <c r="FF22" s="80"/>
      <c r="FG22" s="80"/>
      <c r="FH22" s="80"/>
      <c r="FI22" s="80"/>
      <c r="FJ22" s="80"/>
      <c r="FK22" s="80"/>
      <c r="FL22" s="80"/>
      <c r="FM22" s="80"/>
      <c r="FN22" s="80"/>
      <c r="FO22" s="80"/>
      <c r="FP22" s="80"/>
      <c r="FQ22" s="80"/>
      <c r="FR22" s="80"/>
      <c r="FS22" s="80"/>
      <c r="FT22" s="80"/>
      <c r="FU22" s="80"/>
      <c r="FV22" s="80"/>
      <c r="FW22" s="80"/>
      <c r="FX22" s="80"/>
      <c r="FY22" s="80"/>
      <c r="FZ22" s="80"/>
      <c r="GA22" s="80"/>
      <c r="GB22" s="80"/>
      <c r="GC22" s="80"/>
      <c r="GD22" s="80"/>
      <c r="GE22" s="80"/>
      <c r="GF22" s="80"/>
      <c r="GG22" s="80"/>
      <c r="GH22" s="80"/>
      <c r="GI22" s="80"/>
      <c r="GJ22" s="80"/>
      <c r="GK22" s="80"/>
      <c r="GL22" s="80"/>
      <c r="GM22" s="80"/>
      <c r="GN22" s="80"/>
      <c r="GO22" s="80"/>
      <c r="GP22" s="80"/>
      <c r="GQ22" s="80"/>
      <c r="GR22" s="80"/>
      <c r="GS22" s="80"/>
      <c r="GT22" s="80"/>
      <c r="GU22" s="80"/>
      <c r="GV22" s="80"/>
      <c r="GW22" s="80"/>
      <c r="GX22" s="80"/>
      <c r="GY22" s="80"/>
      <c r="GZ22" s="80"/>
      <c r="HA22" s="80"/>
      <c r="HB22" s="80"/>
      <c r="HC22" s="80"/>
      <c r="HD22" s="80"/>
      <c r="HE22" s="80"/>
      <c r="HF22" s="80"/>
      <c r="HG22" s="80"/>
      <c r="HH22" s="80"/>
      <c r="HI22" s="80"/>
      <c r="HJ22" s="80"/>
      <c r="HK22" s="80"/>
      <c r="HL22" s="80"/>
      <c r="HM22" s="80"/>
      <c r="HN22" s="80"/>
      <c r="HO22" s="80"/>
      <c r="HP22" s="80"/>
      <c r="HQ22" s="80"/>
      <c r="HR22" s="80"/>
      <c r="HS22" s="80"/>
      <c r="HT22" s="80"/>
      <c r="HU22" s="80"/>
      <c r="HV22" s="80"/>
      <c r="HW22" s="80"/>
      <c r="HX22" s="80"/>
      <c r="HY22" s="80"/>
      <c r="HZ22" s="80"/>
      <c r="IA22" s="80"/>
      <c r="IB22" s="80"/>
      <c r="IC22" s="80"/>
      <c r="ID22" s="80"/>
      <c r="IE22" s="80"/>
      <c r="IF22" s="80"/>
      <c r="IG22" s="80"/>
      <c r="IH22" s="80"/>
      <c r="II22" s="80"/>
      <c r="IJ22" s="80"/>
      <c r="IK22" s="80"/>
      <c r="IL22" s="80"/>
      <c r="IM22" s="80"/>
      <c r="IN22" s="80"/>
      <c r="IO22" s="80"/>
      <c r="IP22" s="80"/>
      <c r="IQ22" s="80"/>
      <c r="IR22" s="80"/>
      <c r="IS22" s="80"/>
      <c r="IT22" s="80"/>
      <c r="IU22" s="80"/>
      <c r="IV22" s="80"/>
    </row>
    <row r="23" spans="1:256" ht="13.5" thickBot="1">
      <c r="A23" s="225"/>
      <c r="B23" s="226"/>
      <c r="C23" s="135"/>
      <c r="D23" s="136"/>
      <c r="E23" s="136">
        <v>4221</v>
      </c>
      <c r="F23" s="137"/>
      <c r="G23" s="227" t="s">
        <v>103</v>
      </c>
      <c r="H23" s="228">
        <v>0</v>
      </c>
      <c r="I23" s="139">
        <v>0</v>
      </c>
      <c r="J23" s="230">
        <v>1737.668</v>
      </c>
      <c r="K23" s="139">
        <f>I23+J23</f>
        <v>1737.668</v>
      </c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80"/>
      <c r="IS23" s="80"/>
      <c r="IT23" s="80"/>
      <c r="IU23" s="80"/>
      <c r="IV23" s="80"/>
    </row>
    <row r="24" spans="1:256" ht="12.75">
      <c r="A24" s="219" t="s">
        <v>102</v>
      </c>
      <c r="B24" s="220" t="s">
        <v>5</v>
      </c>
      <c r="C24" s="221" t="s">
        <v>105</v>
      </c>
      <c r="D24" s="220" t="s">
        <v>3</v>
      </c>
      <c r="E24" s="220" t="s">
        <v>3</v>
      </c>
      <c r="F24" s="105" t="s">
        <v>3</v>
      </c>
      <c r="G24" s="222" t="s">
        <v>83</v>
      </c>
      <c r="H24" s="223">
        <f>SUM(H25:H25)</f>
        <v>0</v>
      </c>
      <c r="I24" s="131">
        <f>SUM(I25:I25)</f>
        <v>0</v>
      </c>
      <c r="J24" s="229">
        <f>SUM(J25:J25)</f>
        <v>1083.104</v>
      </c>
      <c r="K24" s="224">
        <f>SUM(K25:K25)</f>
        <v>1083.104</v>
      </c>
      <c r="L24" s="80"/>
      <c r="M24" s="80"/>
      <c r="N24" s="80"/>
      <c r="O24" s="80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  <c r="IS24" s="80"/>
      <c r="IT24" s="80"/>
      <c r="IU24" s="80"/>
      <c r="IV24" s="80"/>
    </row>
    <row r="25" spans="1:256" ht="13.5" thickBot="1">
      <c r="A25" s="225"/>
      <c r="B25" s="226"/>
      <c r="C25" s="135"/>
      <c r="D25" s="136"/>
      <c r="E25" s="136">
        <v>4221</v>
      </c>
      <c r="F25" s="137"/>
      <c r="G25" s="227" t="s">
        <v>103</v>
      </c>
      <c r="H25" s="228">
        <v>0</v>
      </c>
      <c r="I25" s="139">
        <f>1083.104-1000.978-82.126</f>
        <v>0</v>
      </c>
      <c r="J25" s="230">
        <v>1083.104</v>
      </c>
      <c r="K25" s="139">
        <f>I25+J25</f>
        <v>1083.104</v>
      </c>
      <c r="L25" s="80"/>
      <c r="M25" s="80"/>
      <c r="N25" s="80"/>
      <c r="O25" s="80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  <c r="IR25" s="80"/>
      <c r="IS25" s="80"/>
      <c r="IT25" s="80"/>
      <c r="IU25" s="80"/>
      <c r="IV25" s="80"/>
    </row>
    <row r="38" ht="12.75" customHeight="1"/>
  </sheetData>
  <sheetProtection/>
  <mergeCells count="12">
    <mergeCell ref="H5:H6"/>
    <mergeCell ref="I5:I6"/>
    <mergeCell ref="J5:K5"/>
    <mergeCell ref="A1:K1"/>
    <mergeCell ref="A3:K3"/>
    <mergeCell ref="A5:A6"/>
    <mergeCell ref="B5:B6"/>
    <mergeCell ref="C5:C6"/>
    <mergeCell ref="D5:D6"/>
    <mergeCell ref="E5:E6"/>
    <mergeCell ref="F5:F6"/>
    <mergeCell ref="G5:G6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37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3.8515625" style="1" customWidth="1"/>
    <col min="2" max="2" width="3.421875" style="1" bestFit="1" customWidth="1"/>
    <col min="3" max="3" width="10.00390625" style="1" bestFit="1" customWidth="1"/>
    <col min="4" max="4" width="5.57421875" style="1" customWidth="1"/>
    <col min="5" max="5" width="5.7109375" style="1" customWidth="1"/>
    <col min="6" max="6" width="41.28125" style="1" customWidth="1"/>
    <col min="7" max="7" width="8.421875" style="1" customWidth="1"/>
    <col min="8" max="8" width="8.140625" style="1" customWidth="1"/>
    <col min="9" max="9" width="9.7109375" style="1" customWidth="1"/>
    <col min="10" max="11" width="9.140625" style="1" customWidth="1"/>
    <col min="12" max="12" width="9.7109375" style="1" bestFit="1" customWidth="1"/>
    <col min="13" max="16384" width="9.140625" style="1" customWidth="1"/>
  </cols>
  <sheetData>
    <row r="1" spans="1:10" ht="17.25">
      <c r="A1" s="262" t="s">
        <v>98</v>
      </c>
      <c r="B1" s="262"/>
      <c r="C1" s="262"/>
      <c r="D1" s="262"/>
      <c r="E1" s="262"/>
      <c r="F1" s="262"/>
      <c r="G1" s="262"/>
      <c r="H1" s="262"/>
      <c r="I1" s="262"/>
      <c r="J1" s="262"/>
    </row>
    <row r="3" spans="1:10" ht="15">
      <c r="A3" s="263" t="s">
        <v>63</v>
      </c>
      <c r="B3" s="263"/>
      <c r="C3" s="263"/>
      <c r="D3" s="263"/>
      <c r="E3" s="263"/>
      <c r="F3" s="263"/>
      <c r="G3" s="263"/>
      <c r="H3" s="263"/>
      <c r="I3" s="263"/>
      <c r="J3" s="263"/>
    </row>
    <row r="4" spans="1:10" ht="12.75">
      <c r="A4" s="145"/>
      <c r="B4" s="145"/>
      <c r="C4" s="145"/>
      <c r="D4" s="145"/>
      <c r="E4" s="145"/>
      <c r="F4" s="145"/>
      <c r="G4" s="145"/>
      <c r="H4" s="145"/>
      <c r="I4" s="145"/>
      <c r="J4" s="146"/>
    </row>
    <row r="5" spans="1:10" ht="15">
      <c r="A5" s="264" t="s">
        <v>35</v>
      </c>
      <c r="B5" s="264"/>
      <c r="C5" s="264"/>
      <c r="D5" s="264"/>
      <c r="E5" s="264"/>
      <c r="F5" s="264"/>
      <c r="G5" s="264"/>
      <c r="H5" s="264"/>
      <c r="I5" s="264"/>
      <c r="J5" s="264"/>
    </row>
    <row r="6" spans="1:10" ht="13.5" thickBot="1">
      <c r="A6" s="147"/>
      <c r="B6" s="147"/>
      <c r="C6" s="147"/>
      <c r="D6" s="147"/>
      <c r="E6" s="147"/>
      <c r="F6" s="147"/>
      <c r="G6" s="147"/>
      <c r="H6" s="147"/>
      <c r="I6" s="147"/>
      <c r="J6" s="148" t="s">
        <v>64</v>
      </c>
    </row>
    <row r="7" spans="1:10" ht="12.75" customHeight="1" thickBot="1">
      <c r="A7" s="265" t="s">
        <v>65</v>
      </c>
      <c r="B7" s="265" t="s">
        <v>4</v>
      </c>
      <c r="C7" s="268" t="s">
        <v>6</v>
      </c>
      <c r="D7" s="268" t="s">
        <v>7</v>
      </c>
      <c r="E7" s="268" t="s">
        <v>8</v>
      </c>
      <c r="F7" s="270" t="s">
        <v>66</v>
      </c>
      <c r="G7" s="272" t="s">
        <v>57</v>
      </c>
      <c r="H7" s="274" t="s">
        <v>58</v>
      </c>
      <c r="I7" s="276" t="s">
        <v>99</v>
      </c>
      <c r="J7" s="277"/>
    </row>
    <row r="8" spans="1:10" ht="12.75" customHeight="1" thickBot="1">
      <c r="A8" s="266"/>
      <c r="B8" s="267"/>
      <c r="C8" s="269"/>
      <c r="D8" s="269"/>
      <c r="E8" s="269"/>
      <c r="F8" s="271"/>
      <c r="G8" s="273"/>
      <c r="H8" s="275"/>
      <c r="I8" s="149" t="s">
        <v>22</v>
      </c>
      <c r="J8" s="150" t="s">
        <v>59</v>
      </c>
    </row>
    <row r="9" spans="1:10" ht="12.75" customHeight="1" thickBot="1">
      <c r="A9" s="151">
        <v>920</v>
      </c>
      <c r="B9" s="152" t="s">
        <v>5</v>
      </c>
      <c r="C9" s="153" t="s">
        <v>6</v>
      </c>
      <c r="D9" s="154" t="s">
        <v>7</v>
      </c>
      <c r="E9" s="154" t="s">
        <v>8</v>
      </c>
      <c r="F9" s="124" t="s">
        <v>67</v>
      </c>
      <c r="G9" s="155">
        <f>G10+G12+G14+G16+G25</f>
        <v>104000</v>
      </c>
      <c r="H9" s="155">
        <f>H10+H12+H14+H16+H25</f>
        <v>104000</v>
      </c>
      <c r="I9" s="156">
        <f>I10+I12+I14+I16+I25</f>
        <v>25667.083</v>
      </c>
      <c r="J9" s="121">
        <f>J10+J12+J14+J16+J25</f>
        <v>129667.083</v>
      </c>
    </row>
    <row r="10" spans="1:10" ht="12.75" customHeight="1">
      <c r="A10" s="278" t="s">
        <v>33</v>
      </c>
      <c r="B10" s="157" t="s">
        <v>5</v>
      </c>
      <c r="C10" s="158" t="s">
        <v>68</v>
      </c>
      <c r="D10" s="159" t="s">
        <v>3</v>
      </c>
      <c r="E10" s="159" t="s">
        <v>3</v>
      </c>
      <c r="F10" s="160" t="s">
        <v>69</v>
      </c>
      <c r="G10" s="161">
        <f>SUM(G11:G11)</f>
        <v>3000</v>
      </c>
      <c r="H10" s="162">
        <f>SUM(H11:H11)</f>
        <v>3000</v>
      </c>
      <c r="I10" s="163">
        <f>SUM(I11:I11)</f>
        <v>0</v>
      </c>
      <c r="J10" s="161">
        <f>SUM(J11:J11)</f>
        <v>3000</v>
      </c>
    </row>
    <row r="11" spans="1:10" ht="12.75" customHeight="1" thickBot="1">
      <c r="A11" s="279"/>
      <c r="B11" s="164"/>
      <c r="C11" s="165"/>
      <c r="D11" s="166">
        <v>2212</v>
      </c>
      <c r="E11" s="166">
        <v>6130</v>
      </c>
      <c r="F11" s="167" t="s">
        <v>70</v>
      </c>
      <c r="G11" s="168">
        <v>3000</v>
      </c>
      <c r="H11" s="169">
        <v>3000</v>
      </c>
      <c r="I11" s="170"/>
      <c r="J11" s="168">
        <f>H11+I11</f>
        <v>3000</v>
      </c>
    </row>
    <row r="12" spans="1:11" ht="14.25" customHeight="1">
      <c r="A12" s="279"/>
      <c r="B12" s="171" t="s">
        <v>5</v>
      </c>
      <c r="C12" s="172" t="s">
        <v>71</v>
      </c>
      <c r="D12" s="173" t="s">
        <v>3</v>
      </c>
      <c r="E12" s="173" t="s">
        <v>3</v>
      </c>
      <c r="F12" s="174" t="s">
        <v>72</v>
      </c>
      <c r="G12" s="162">
        <f>SUM(G13:G13)</f>
        <v>1000</v>
      </c>
      <c r="H12" s="162">
        <f>SUM(H13:H13)</f>
        <v>1000</v>
      </c>
      <c r="I12" s="163">
        <f>SUM(I13:I13)</f>
        <v>0</v>
      </c>
      <c r="J12" s="161">
        <f>J13</f>
        <v>1000</v>
      </c>
      <c r="K12" s="175"/>
    </row>
    <row r="13" spans="1:10" ht="14.25" customHeight="1" thickBot="1">
      <c r="A13" s="279"/>
      <c r="B13" s="176"/>
      <c r="C13" s="177"/>
      <c r="D13" s="178">
        <v>2212</v>
      </c>
      <c r="E13" s="179">
        <v>5331</v>
      </c>
      <c r="F13" s="180" t="s">
        <v>73</v>
      </c>
      <c r="G13" s="168">
        <v>1000</v>
      </c>
      <c r="H13" s="169">
        <v>1000</v>
      </c>
      <c r="I13" s="170"/>
      <c r="J13" s="168">
        <f>H13+I13</f>
        <v>1000</v>
      </c>
    </row>
    <row r="14" spans="1:10" ht="12" customHeight="1">
      <c r="A14" s="279"/>
      <c r="B14" s="171" t="s">
        <v>5</v>
      </c>
      <c r="C14" s="181" t="s">
        <v>74</v>
      </c>
      <c r="D14" s="182" t="s">
        <v>3</v>
      </c>
      <c r="E14" s="182" t="s">
        <v>3</v>
      </c>
      <c r="F14" s="183" t="s">
        <v>75</v>
      </c>
      <c r="G14" s="162">
        <f>SUM(G15:G15)</f>
        <v>15566</v>
      </c>
      <c r="H14" s="162">
        <f>SUM(H15:H15)</f>
        <v>15566</v>
      </c>
      <c r="I14" s="184">
        <f>SUM(I15:I15)</f>
        <v>0</v>
      </c>
      <c r="J14" s="185">
        <f>SUM(J15:J15)</f>
        <v>15566</v>
      </c>
    </row>
    <row r="15" spans="1:10" ht="12" customHeight="1" thickBot="1">
      <c r="A15" s="279"/>
      <c r="B15" s="186"/>
      <c r="C15" s="187"/>
      <c r="D15" s="188">
        <v>2212</v>
      </c>
      <c r="E15" s="188">
        <v>5901</v>
      </c>
      <c r="F15" s="189" t="s">
        <v>76</v>
      </c>
      <c r="G15" s="168">
        <v>15566</v>
      </c>
      <c r="H15" s="168">
        <v>15566</v>
      </c>
      <c r="I15" s="170"/>
      <c r="J15" s="40">
        <f>H15+I15</f>
        <v>15566</v>
      </c>
    </row>
    <row r="16" spans="1:12" ht="13.5" thickBot="1">
      <c r="A16" s="279"/>
      <c r="B16" s="193" t="s">
        <v>5</v>
      </c>
      <c r="C16" s="194" t="s">
        <v>3</v>
      </c>
      <c r="D16" s="195" t="s">
        <v>3</v>
      </c>
      <c r="E16" s="195" t="s">
        <v>3</v>
      </c>
      <c r="F16" s="196" t="s">
        <v>78</v>
      </c>
      <c r="G16" s="197">
        <f>G17+G19+G21+G23</f>
        <v>0</v>
      </c>
      <c r="H16" s="197">
        <f>H17+H19+H21+H23</f>
        <v>0</v>
      </c>
      <c r="I16" s="198">
        <f>I17+I19+I21+I23</f>
        <v>25667.083</v>
      </c>
      <c r="J16" s="197">
        <f>J17+J19+J21+J23</f>
        <v>25667.083</v>
      </c>
      <c r="L16" s="199"/>
    </row>
    <row r="17" spans="1:10" ht="12.75">
      <c r="A17" s="279"/>
      <c r="B17" s="210" t="s">
        <v>5</v>
      </c>
      <c r="C17" s="172" t="s">
        <v>79</v>
      </c>
      <c r="D17" s="182" t="s">
        <v>3</v>
      </c>
      <c r="E17" s="182" t="s">
        <v>3</v>
      </c>
      <c r="F17" s="205" t="s">
        <v>80</v>
      </c>
      <c r="G17" s="161">
        <f>SUM(G18:G18)</f>
        <v>0</v>
      </c>
      <c r="H17" s="185">
        <f>SUM(H18:H18)</f>
        <v>0</v>
      </c>
      <c r="I17" s="184">
        <f>SUM(I18:I18)</f>
        <v>7888.289</v>
      </c>
      <c r="J17" s="161">
        <f>SUM(J18:J18)</f>
        <v>7888.289</v>
      </c>
    </row>
    <row r="18" spans="1:10" ht="13.5" thickBot="1">
      <c r="A18" s="279"/>
      <c r="B18" s="211"/>
      <c r="C18" s="202"/>
      <c r="D18" s="208">
        <v>2212</v>
      </c>
      <c r="E18" s="208">
        <v>6121</v>
      </c>
      <c r="F18" s="209" t="s">
        <v>77</v>
      </c>
      <c r="G18" s="168">
        <v>0</v>
      </c>
      <c r="H18" s="192">
        <v>0</v>
      </c>
      <c r="I18" s="207">
        <f>47.19+14.036+7827.063</f>
        <v>7888.289</v>
      </c>
      <c r="J18" s="168">
        <f>H18+I18</f>
        <v>7888.289</v>
      </c>
    </row>
    <row r="19" spans="1:10" ht="12.75">
      <c r="A19" s="279"/>
      <c r="B19" s="190" t="s">
        <v>5</v>
      </c>
      <c r="C19" s="172" t="s">
        <v>82</v>
      </c>
      <c r="D19" s="191" t="s">
        <v>3</v>
      </c>
      <c r="E19" s="191" t="s">
        <v>3</v>
      </c>
      <c r="F19" s="200" t="s">
        <v>83</v>
      </c>
      <c r="G19" s="161">
        <f>SUM(G20:G20)</f>
        <v>0</v>
      </c>
      <c r="H19" s="185">
        <f>SUM(H20:H20)</f>
        <v>0</v>
      </c>
      <c r="I19" s="184">
        <f>SUM(I20:I20)</f>
        <v>2735.218</v>
      </c>
      <c r="J19" s="161">
        <f>SUM(J20:J20)</f>
        <v>2735.218</v>
      </c>
    </row>
    <row r="20" spans="1:10" ht="13.5" thickBot="1">
      <c r="A20" s="279"/>
      <c r="B20" s="204"/>
      <c r="C20" s="206"/>
      <c r="D20" s="203">
        <v>2212</v>
      </c>
      <c r="E20" s="178">
        <v>6121</v>
      </c>
      <c r="F20" s="212" t="s">
        <v>77</v>
      </c>
      <c r="G20" s="168">
        <v>0</v>
      </c>
      <c r="H20" s="192">
        <v>0</v>
      </c>
      <c r="I20" s="207">
        <f>16.35+34.969+2683.899</f>
        <v>2735.218</v>
      </c>
      <c r="J20" s="168">
        <f>H20+I20</f>
        <v>2735.218</v>
      </c>
    </row>
    <row r="21" spans="1:10" ht="12.75">
      <c r="A21" s="279"/>
      <c r="B21" s="190" t="s">
        <v>5</v>
      </c>
      <c r="C21" s="172" t="s">
        <v>109</v>
      </c>
      <c r="D21" s="191" t="s">
        <v>3</v>
      </c>
      <c r="E21" s="191" t="s">
        <v>3</v>
      </c>
      <c r="F21" s="200" t="s">
        <v>110</v>
      </c>
      <c r="G21" s="161">
        <f>SUM(G22:G22)</f>
        <v>0</v>
      </c>
      <c r="H21" s="185">
        <f>SUM(H22:H22)</f>
        <v>0</v>
      </c>
      <c r="I21" s="184">
        <f>SUM(I22:I22)</f>
        <v>8043.576</v>
      </c>
      <c r="J21" s="161">
        <f>SUM(J22:J22)</f>
        <v>8043.576</v>
      </c>
    </row>
    <row r="22" spans="1:10" ht="13.5" thickBot="1">
      <c r="A22" s="279"/>
      <c r="B22" s="204"/>
      <c r="C22" s="206"/>
      <c r="D22" s="203">
        <v>2212</v>
      </c>
      <c r="E22" s="237">
        <v>5171</v>
      </c>
      <c r="F22" s="238" t="s">
        <v>81</v>
      </c>
      <c r="G22" s="168">
        <v>0</v>
      </c>
      <c r="H22" s="192">
        <v>0</v>
      </c>
      <c r="I22" s="239">
        <v>8043.576</v>
      </c>
      <c r="J22" s="168">
        <f>H22+I22</f>
        <v>8043.576</v>
      </c>
    </row>
    <row r="23" spans="1:10" ht="12.75">
      <c r="A23" s="279"/>
      <c r="B23" s="190" t="s">
        <v>5</v>
      </c>
      <c r="C23" s="172" t="s">
        <v>111</v>
      </c>
      <c r="D23" s="191" t="s">
        <v>3</v>
      </c>
      <c r="E23" s="191" t="s">
        <v>3</v>
      </c>
      <c r="F23" s="200" t="s">
        <v>112</v>
      </c>
      <c r="G23" s="161">
        <f>SUM(G24:G24)</f>
        <v>0</v>
      </c>
      <c r="H23" s="185">
        <f>SUM(H24:H24)</f>
        <v>0</v>
      </c>
      <c r="I23" s="184">
        <f>SUM(I24:I24)</f>
        <v>7000</v>
      </c>
      <c r="J23" s="161">
        <f>SUM(J24:J24)</f>
        <v>7000</v>
      </c>
    </row>
    <row r="24" spans="1:10" ht="13.5" thickBot="1">
      <c r="A24" s="279"/>
      <c r="B24" s="204"/>
      <c r="C24" s="206"/>
      <c r="D24" s="203">
        <v>2212</v>
      </c>
      <c r="E24" s="178">
        <v>6121</v>
      </c>
      <c r="F24" s="212" t="s">
        <v>77</v>
      </c>
      <c r="G24" s="168">
        <v>0</v>
      </c>
      <c r="H24" s="192">
        <v>0</v>
      </c>
      <c r="I24" s="207">
        <v>7000</v>
      </c>
      <c r="J24" s="168">
        <f>H24+I24</f>
        <v>7000</v>
      </c>
    </row>
    <row r="25" spans="1:10" ht="13.5" thickBot="1">
      <c r="A25" s="279"/>
      <c r="B25" s="193" t="s">
        <v>5</v>
      </c>
      <c r="C25" s="194" t="s">
        <v>3</v>
      </c>
      <c r="D25" s="195" t="s">
        <v>3</v>
      </c>
      <c r="E25" s="195" t="s">
        <v>3</v>
      </c>
      <c r="F25" s="196" t="s">
        <v>84</v>
      </c>
      <c r="G25" s="197">
        <f>G26+G28+G30+G32+G34+G36</f>
        <v>84434</v>
      </c>
      <c r="H25" s="197">
        <f>H26+H28+H30+H32+H34+H36</f>
        <v>84434</v>
      </c>
      <c r="I25" s="198">
        <f>I26+I28+I30+I32+I34+I36</f>
        <v>0</v>
      </c>
      <c r="J25" s="197">
        <f>J26+J28+J30+J32+J34+J36</f>
        <v>84434</v>
      </c>
    </row>
    <row r="26" spans="1:10" ht="12.75" customHeight="1">
      <c r="A26" s="279"/>
      <c r="B26" s="190" t="s">
        <v>5</v>
      </c>
      <c r="C26" s="172" t="s">
        <v>85</v>
      </c>
      <c r="D26" s="191" t="s">
        <v>3</v>
      </c>
      <c r="E26" s="191" t="s">
        <v>3</v>
      </c>
      <c r="F26" s="200" t="s">
        <v>86</v>
      </c>
      <c r="G26" s="185">
        <f>SUM(G27:G27)</f>
        <v>11631</v>
      </c>
      <c r="H26" s="185">
        <f>SUM(H27:H27)</f>
        <v>11631</v>
      </c>
      <c r="I26" s="184">
        <f>SUM(I27:I27)</f>
        <v>0</v>
      </c>
      <c r="J26" s="185">
        <f>SUM(J27:J27)</f>
        <v>11631</v>
      </c>
    </row>
    <row r="27" spans="1:10" ht="12.75" customHeight="1" thickBot="1">
      <c r="A27" s="279"/>
      <c r="B27" s="201"/>
      <c r="C27" s="202"/>
      <c r="D27" s="203">
        <v>2212</v>
      </c>
      <c r="E27" s="208">
        <v>6121</v>
      </c>
      <c r="F27" s="209" t="s">
        <v>87</v>
      </c>
      <c r="G27" s="192">
        <v>11631</v>
      </c>
      <c r="H27" s="192">
        <v>11631</v>
      </c>
      <c r="I27" s="170"/>
      <c r="J27" s="168">
        <f>H27+I27</f>
        <v>11631</v>
      </c>
    </row>
    <row r="28" spans="1:10" ht="12.75" customHeight="1">
      <c r="A28" s="279"/>
      <c r="B28" s="190" t="s">
        <v>5</v>
      </c>
      <c r="C28" s="172" t="s">
        <v>88</v>
      </c>
      <c r="D28" s="191" t="s">
        <v>3</v>
      </c>
      <c r="E28" s="191" t="s">
        <v>3</v>
      </c>
      <c r="F28" s="200" t="s">
        <v>89</v>
      </c>
      <c r="G28" s="185">
        <f>SUM(G29:G29)</f>
        <v>35724</v>
      </c>
      <c r="H28" s="185">
        <f>SUM(H29:H29)</f>
        <v>35724</v>
      </c>
      <c r="I28" s="184">
        <f>SUM(I29:I29)</f>
        <v>0</v>
      </c>
      <c r="J28" s="185">
        <f>SUM(J29:J29)</f>
        <v>35724</v>
      </c>
    </row>
    <row r="29" spans="1:10" ht="12.75" customHeight="1" thickBot="1">
      <c r="A29" s="279"/>
      <c r="B29" s="201"/>
      <c r="C29" s="202"/>
      <c r="D29" s="203">
        <v>2212</v>
      </c>
      <c r="E29" s="208">
        <v>6121</v>
      </c>
      <c r="F29" s="209" t="s">
        <v>87</v>
      </c>
      <c r="G29" s="192">
        <v>35724</v>
      </c>
      <c r="H29" s="192">
        <v>35724</v>
      </c>
      <c r="I29" s="170"/>
      <c r="J29" s="168">
        <f>H29+I29</f>
        <v>35724</v>
      </c>
    </row>
    <row r="30" spans="1:10" ht="12.75">
      <c r="A30" s="279"/>
      <c r="B30" s="190" t="s">
        <v>5</v>
      </c>
      <c r="C30" s="172" t="s">
        <v>90</v>
      </c>
      <c r="D30" s="191" t="s">
        <v>3</v>
      </c>
      <c r="E30" s="191" t="s">
        <v>3</v>
      </c>
      <c r="F30" s="200" t="s">
        <v>91</v>
      </c>
      <c r="G30" s="185">
        <f>G31</f>
        <v>24280</v>
      </c>
      <c r="H30" s="185">
        <f>H31</f>
        <v>24280</v>
      </c>
      <c r="I30" s="184">
        <f>SUM(I31:I31)</f>
        <v>0</v>
      </c>
      <c r="J30" s="185">
        <f>SUM(J31:J31)</f>
        <v>24280</v>
      </c>
    </row>
    <row r="31" spans="1:10" ht="13.5" thickBot="1">
      <c r="A31" s="279"/>
      <c r="B31" s="201"/>
      <c r="C31" s="202"/>
      <c r="D31" s="203">
        <v>2212</v>
      </c>
      <c r="E31" s="208">
        <v>6121</v>
      </c>
      <c r="F31" s="209" t="s">
        <v>87</v>
      </c>
      <c r="G31" s="192">
        <v>24280</v>
      </c>
      <c r="H31" s="192">
        <v>24280</v>
      </c>
      <c r="I31" s="170"/>
      <c r="J31" s="168">
        <f>H31+I31</f>
        <v>24280</v>
      </c>
    </row>
    <row r="32" spans="1:10" ht="12.75">
      <c r="A32" s="279"/>
      <c r="B32" s="190" t="s">
        <v>5</v>
      </c>
      <c r="C32" s="172" t="s">
        <v>92</v>
      </c>
      <c r="D32" s="191" t="s">
        <v>3</v>
      </c>
      <c r="E32" s="191" t="s">
        <v>3</v>
      </c>
      <c r="F32" s="200" t="s">
        <v>93</v>
      </c>
      <c r="G32" s="185">
        <f>G33</f>
        <v>3371</v>
      </c>
      <c r="H32" s="185">
        <f>H33</f>
        <v>3371</v>
      </c>
      <c r="I32" s="184">
        <f>SUM(I33:I33)</f>
        <v>0</v>
      </c>
      <c r="J32" s="185">
        <f>SUM(J33:J33)</f>
        <v>3371</v>
      </c>
    </row>
    <row r="33" spans="1:10" ht="13.5" thickBot="1">
      <c r="A33" s="279"/>
      <c r="B33" s="201"/>
      <c r="C33" s="202"/>
      <c r="D33" s="203">
        <v>2212</v>
      </c>
      <c r="E33" s="208">
        <v>6121</v>
      </c>
      <c r="F33" s="209" t="s">
        <v>87</v>
      </c>
      <c r="G33" s="192">
        <v>3371</v>
      </c>
      <c r="H33" s="192">
        <v>3371</v>
      </c>
      <c r="I33" s="170"/>
      <c r="J33" s="168">
        <f>H33+I33</f>
        <v>3371</v>
      </c>
    </row>
    <row r="34" spans="1:10" ht="12.75">
      <c r="A34" s="279"/>
      <c r="B34" s="190" t="s">
        <v>5</v>
      </c>
      <c r="C34" s="172" t="s">
        <v>94</v>
      </c>
      <c r="D34" s="191" t="s">
        <v>3</v>
      </c>
      <c r="E34" s="191" t="s">
        <v>3</v>
      </c>
      <c r="F34" s="200" t="s">
        <v>95</v>
      </c>
      <c r="G34" s="185">
        <f>G35</f>
        <v>8339</v>
      </c>
      <c r="H34" s="185">
        <f>H35</f>
        <v>8339</v>
      </c>
      <c r="I34" s="184">
        <f>SUM(I35:I35)</f>
        <v>0</v>
      </c>
      <c r="J34" s="185">
        <f>SUM(J35:J35)</f>
        <v>8339</v>
      </c>
    </row>
    <row r="35" spans="1:10" ht="13.5" thickBot="1">
      <c r="A35" s="279"/>
      <c r="B35" s="201"/>
      <c r="C35" s="202"/>
      <c r="D35" s="203">
        <v>2212</v>
      </c>
      <c r="E35" s="208">
        <v>6121</v>
      </c>
      <c r="F35" s="209" t="s">
        <v>87</v>
      </c>
      <c r="G35" s="192">
        <v>8339</v>
      </c>
      <c r="H35" s="192">
        <v>8339</v>
      </c>
      <c r="I35" s="170"/>
      <c r="J35" s="168">
        <f>H35+I35</f>
        <v>8339</v>
      </c>
    </row>
    <row r="36" spans="1:10" ht="12.75">
      <c r="A36" s="279"/>
      <c r="B36" s="190" t="s">
        <v>5</v>
      </c>
      <c r="C36" s="172" t="s">
        <v>96</v>
      </c>
      <c r="D36" s="191" t="s">
        <v>3</v>
      </c>
      <c r="E36" s="191" t="s">
        <v>3</v>
      </c>
      <c r="F36" s="200" t="s">
        <v>97</v>
      </c>
      <c r="G36" s="185">
        <f>G37</f>
        <v>1089</v>
      </c>
      <c r="H36" s="185">
        <f>H37</f>
        <v>1089</v>
      </c>
      <c r="I36" s="184">
        <f>SUM(I37:I37)</f>
        <v>0</v>
      </c>
      <c r="J36" s="185">
        <f>SUM(J37:J37)</f>
        <v>1089</v>
      </c>
    </row>
    <row r="37" spans="1:10" ht="13.5" thickBot="1">
      <c r="A37" s="280"/>
      <c r="B37" s="201"/>
      <c r="C37" s="202"/>
      <c r="D37" s="203">
        <v>2212</v>
      </c>
      <c r="E37" s="208">
        <v>5171</v>
      </c>
      <c r="F37" s="209" t="s">
        <v>81</v>
      </c>
      <c r="G37" s="192">
        <v>1089</v>
      </c>
      <c r="H37" s="192">
        <v>1089</v>
      </c>
      <c r="I37" s="170"/>
      <c r="J37" s="168">
        <f>H37+I37</f>
        <v>1089</v>
      </c>
    </row>
  </sheetData>
  <sheetProtection/>
  <mergeCells count="13">
    <mergeCell ref="H7:H8"/>
    <mergeCell ref="I7:J7"/>
    <mergeCell ref="A10:A37"/>
    <mergeCell ref="A1:J1"/>
    <mergeCell ref="A3:J3"/>
    <mergeCell ref="A5:J5"/>
    <mergeCell ref="A7:A8"/>
    <mergeCell ref="B7:B8"/>
    <mergeCell ref="C7:C8"/>
    <mergeCell ref="D7:D8"/>
    <mergeCell ref="E7:E8"/>
    <mergeCell ref="F7:F8"/>
    <mergeCell ref="G7:G8"/>
  </mergeCells>
  <printOptions horizontalCentered="1"/>
  <pageMargins left="0.1968503937007874" right="0.1968503937007874" top="0.984251968503937" bottom="0.7874015748031497" header="0.31496062992125984" footer="0.31496062992125984"/>
  <pageSetup fitToHeight="1" fitToWidth="1" horizontalDpi="600" verticalDpi="600" orientation="portrait" paperSize="9" r:id="rId1"/>
  <headerFooter>
    <oddHeader>&amp;R&amp;F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2016-12-29T08:36:28Z</cp:lastPrinted>
  <dcterms:created xsi:type="dcterms:W3CDTF">2006-09-25T08:49:57Z</dcterms:created>
  <dcterms:modified xsi:type="dcterms:W3CDTF">2017-01-02T10:02:22Z</dcterms:modified>
  <cp:category/>
  <cp:version/>
  <cp:contentType/>
  <cp:contentStatus/>
</cp:coreProperties>
</file>