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2009" sheetId="2" r:id="rId2"/>
  </sheets>
  <definedNames/>
  <calcPr fullCalcOnLoad="1"/>
</workbook>
</file>

<file path=xl/sharedStrings.xml><?xml version="1.0" encoding="utf-8"?>
<sst xmlns="http://schemas.openxmlformats.org/spreadsheetml/2006/main" count="134" uniqueCount="97">
  <si>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</si>
  <si>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</si>
  <si>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</si>
  <si>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</si>
  <si>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</si>
  <si>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</si>
  <si>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</si>
  <si>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</si>
  <si>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</si>
  <si>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</si>
  <si>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</si>
  <si>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</si>
  <si>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</si>
  <si>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</si>
  <si>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</si>
  <si>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</si>
  <si>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</si>
  <si>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</si>
  <si>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</si>
  <si>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</si>
  <si>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</si>
  <si>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</si>
  <si>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</si>
  <si>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</si>
  <si>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</si>
  <si>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</si>
  <si>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</si>
  <si>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</si>
  <si>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Zdrojová část rozpočtu LK 2017</t>
  </si>
  <si>
    <t>Výdajová část rozpočtu LK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</si>
  <si>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</si>
  <si>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</si>
  <si>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</si>
  <si>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</si>
  <si>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</si>
  <si>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</si>
  <si>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</si>
  <si>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</si>
  <si>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</si>
  <si>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</si>
  <si>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</si>
  <si>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</si>
  <si>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</si>
  <si>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</si>
  <si>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</si>
  <si>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</si>
  <si>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</si>
  <si>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</si>
  <si>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</si>
  <si>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</si>
  <si>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</si>
  <si>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</si>
  <si>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</si>
  <si>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</si>
  <si>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</si>
  <si>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</si>
  <si>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</si>
  <si>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</si>
  <si>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</si>
  <si>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</si>
  <si>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</si>
  <si>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</si>
  <si>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</si>
  <si>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UR 2017 I.</t>
  </si>
  <si>
    <t>UR 2017 II.</t>
  </si>
  <si>
    <t>1. Zapojení fondů z r. 2016</t>
  </si>
  <si>
    <t>2. Zapojení  zákl.běžného účtu z r. 2016</t>
  </si>
  <si>
    <t>ZR/RO č. 42/17</t>
  </si>
  <si>
    <t>Příloha č. 1  k ZR-RO č. 42/17</t>
  </si>
  <si>
    <t>Odbor zdravotnictví</t>
  </si>
  <si>
    <t>920 09 - Kapitálové výdaje</t>
  </si>
  <si>
    <t>09</t>
  </si>
  <si>
    <t>uk.</t>
  </si>
  <si>
    <t>č.a.</t>
  </si>
  <si>
    <t>§</t>
  </si>
  <si>
    <t xml:space="preserve"> K A P I T Á L O V É  V Ý D A J E</t>
  </si>
  <si>
    <t>SR 2017</t>
  </si>
  <si>
    <t xml:space="preserve">ZR-RO č. 42/17            </t>
  </si>
  <si>
    <t>UR  I 2017</t>
  </si>
  <si>
    <t>OZ</t>
  </si>
  <si>
    <t>SU</t>
  </si>
  <si>
    <t>x</t>
  </si>
  <si>
    <t>Kapitálové (investiční) výdaje resortu celkem</t>
  </si>
  <si>
    <t>099051</t>
  </si>
  <si>
    <t>0000</t>
  </si>
  <si>
    <t>KNL-kompletní rekonstrukce a modernizace</t>
  </si>
  <si>
    <t>inv.transfery nefinančním podnik. subj.-práv.os.zřízeným příspěvkovým organizacím</t>
  </si>
  <si>
    <t>099063</t>
  </si>
  <si>
    <t>NsP Česká Lípa,a.s.</t>
  </si>
  <si>
    <t>inv.transfery nefinančním podnik.subj.-právn.osob</t>
  </si>
  <si>
    <t>099057</t>
  </si>
  <si>
    <t>Odkup nemocnice Frýdlant</t>
  </si>
  <si>
    <t>nákup majetkových podílů</t>
  </si>
  <si>
    <t>099058</t>
  </si>
  <si>
    <t>Nákup pozemků letiště Liberec</t>
  </si>
  <si>
    <t>pozemky</t>
  </si>
  <si>
    <t>6202/6130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</si>
</sst>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2">
      <alignment/>
      <protection/>
    </xf>
    <xf numFmtId="0" fontId="8" fillId="0" borderId="0" xfId="50">
      <alignment/>
      <protection/>
    </xf>
    <xf numFmtId="0" fontId="0" fillId="0" borderId="0" xfId="48">
      <alignment/>
      <protection/>
    </xf>
    <xf numFmtId="0" fontId="0" fillId="0" borderId="22" xfId="52" applyBorder="1">
      <alignment/>
      <protection/>
    </xf>
    <xf numFmtId="0" fontId="0" fillId="0" borderId="0" xfId="47" applyAlignment="1">
      <alignment vertical="center"/>
      <protection/>
    </xf>
    <xf numFmtId="0" fontId="0" fillId="0" borderId="0" xfId="47" applyFill="1" applyAlignment="1">
      <alignment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right" vertical="center"/>
      <protection/>
    </xf>
    <xf numFmtId="49" fontId="10" fillId="0" borderId="23" xfId="52" applyNumberFormat="1" applyFont="1" applyBorder="1" applyAlignment="1">
      <alignment vertical="center"/>
      <protection/>
    </xf>
    <xf numFmtId="0" fontId="10" fillId="0" borderId="23" xfId="51" applyFont="1" applyBorder="1" applyAlignment="1">
      <alignment horizontal="center" vertical="center"/>
      <protection/>
    </xf>
    <xf numFmtId="0" fontId="10" fillId="0" borderId="23" xfId="51" applyFont="1" applyFill="1" applyBorder="1" applyAlignment="1">
      <alignment horizontal="center" vertical="center"/>
      <protection/>
    </xf>
    <xf numFmtId="0" fontId="10" fillId="0" borderId="24" xfId="51" applyFont="1" applyFill="1" applyBorder="1" applyAlignment="1">
      <alignment horizontal="center" vertical="center"/>
      <protection/>
    </xf>
    <xf numFmtId="0" fontId="10" fillId="0" borderId="24" xfId="48" applyFont="1" applyBorder="1" applyAlignment="1">
      <alignment horizontal="center" vertical="center" wrapText="1"/>
      <protection/>
    </xf>
    <xf numFmtId="0" fontId="10" fillId="0" borderId="25" xfId="48" applyFont="1" applyBorder="1" applyAlignment="1">
      <alignment horizontal="center" vertical="center" wrapText="1"/>
      <protection/>
    </xf>
    <xf numFmtId="0" fontId="10" fillId="0" borderId="25" xfId="51" applyFont="1" applyBorder="1" applyAlignment="1">
      <alignment horizontal="center" vertical="center"/>
      <protection/>
    </xf>
    <xf numFmtId="0" fontId="10" fillId="0" borderId="24" xfId="51" applyFont="1" applyFill="1" applyBorder="1" applyAlignment="1">
      <alignment horizontal="center" vertical="center"/>
      <protection/>
    </xf>
    <xf numFmtId="0" fontId="10" fillId="0" borderId="24" xfId="51" applyFont="1" applyFill="1" applyBorder="1" applyAlignment="1">
      <alignment horizontal="left" vertical="center"/>
      <protection/>
    </xf>
    <xf numFmtId="4" fontId="10" fillId="0" borderId="24" xfId="51" applyNumberFormat="1" applyFont="1" applyFill="1" applyBorder="1" applyAlignment="1">
      <alignment horizontal="right" vertical="center"/>
      <protection/>
    </xf>
    <xf numFmtId="0" fontId="10" fillId="0" borderId="26" xfId="47" applyFont="1" applyFill="1" applyBorder="1" applyAlignment="1">
      <alignment horizontal="center" vertical="center"/>
      <protection/>
    </xf>
    <xf numFmtId="49" fontId="10" fillId="0" borderId="27" xfId="51" applyNumberFormat="1" applyFont="1" applyFill="1" applyBorder="1" applyAlignment="1">
      <alignment horizontal="center" vertical="center"/>
      <protection/>
    </xf>
    <xf numFmtId="49" fontId="10" fillId="0" borderId="26" xfId="51" applyNumberFormat="1" applyFont="1" applyFill="1" applyBorder="1" applyAlignment="1">
      <alignment horizontal="center" vertical="center"/>
      <protection/>
    </xf>
    <xf numFmtId="1" fontId="10" fillId="0" borderId="28" xfId="51" applyNumberFormat="1" applyFont="1" applyFill="1" applyBorder="1" applyAlignment="1">
      <alignment horizontal="center" vertical="center"/>
      <protection/>
    </xf>
    <xf numFmtId="0" fontId="12" fillId="0" borderId="28" xfId="49" applyFont="1" applyFill="1" applyBorder="1" applyAlignment="1">
      <alignment vertical="center" wrapText="1"/>
      <protection/>
    </xf>
    <xf numFmtId="4" fontId="10" fillId="0" borderId="28" xfId="51" applyNumberFormat="1" applyFont="1" applyFill="1" applyBorder="1" applyAlignment="1">
      <alignment vertical="center"/>
      <protection/>
    </xf>
    <xf numFmtId="4" fontId="10" fillId="0" borderId="28" xfId="51" applyNumberFormat="1" applyFont="1" applyFill="1" applyBorder="1" applyAlignment="1">
      <alignment horizontal="right" wrapText="1"/>
      <protection/>
    </xf>
    <xf numFmtId="4" fontId="10" fillId="0" borderId="26" xfId="51" applyNumberFormat="1" applyFont="1" applyFill="1" applyBorder="1" applyAlignment="1">
      <alignment horizontal="right" vertical="center"/>
      <protection/>
    </xf>
    <xf numFmtId="0" fontId="11" fillId="0" borderId="29" xfId="47" applyFont="1" applyFill="1" applyBorder="1" applyAlignment="1">
      <alignment horizontal="center" vertical="center"/>
      <protection/>
    </xf>
    <xf numFmtId="49" fontId="11" fillId="0" borderId="30" xfId="51" applyNumberFormat="1" applyFont="1" applyFill="1" applyBorder="1" applyAlignment="1">
      <alignment horizontal="center" vertical="center"/>
      <protection/>
    </xf>
    <xf numFmtId="49" fontId="11" fillId="0" borderId="29" xfId="51" applyNumberFormat="1" applyFont="1" applyFill="1" applyBorder="1" applyAlignment="1">
      <alignment horizontal="center" vertical="center"/>
      <protection/>
    </xf>
    <xf numFmtId="1" fontId="11" fillId="0" borderId="31" xfId="51" applyNumberFormat="1" applyFont="1" applyFill="1" applyBorder="1" applyAlignment="1">
      <alignment horizontal="center" vertical="center"/>
      <protection/>
    </xf>
    <xf numFmtId="0" fontId="13" fillId="0" borderId="31" xfId="49" applyFont="1" applyFill="1" applyBorder="1" applyAlignment="1">
      <alignment vertical="center" wrapText="1"/>
      <protection/>
    </xf>
    <xf numFmtId="4" fontId="11" fillId="0" borderId="31" xfId="51" applyNumberFormat="1" applyFont="1" applyFill="1" applyBorder="1" applyAlignment="1">
      <alignment vertical="center"/>
      <protection/>
    </xf>
    <xf numFmtId="4" fontId="11" fillId="0" borderId="31" xfId="51" applyNumberFormat="1" applyFont="1" applyFill="1" applyBorder="1" applyAlignment="1">
      <alignment horizontal="right" wrapText="1"/>
      <protection/>
    </xf>
    <xf numFmtId="4" fontId="11" fillId="0" borderId="29" xfId="51" applyNumberFormat="1" applyFont="1" applyFill="1" applyBorder="1" applyAlignment="1">
      <alignment horizontal="right" vertical="center"/>
      <protection/>
    </xf>
    <xf numFmtId="4" fontId="10" fillId="0" borderId="28" xfId="51" applyNumberFormat="1" applyFont="1" applyFill="1" applyBorder="1" applyAlignment="1">
      <alignment horizontal="right" vertical="center" wrapText="1"/>
      <protection/>
    </xf>
    <xf numFmtId="49" fontId="11" fillId="0" borderId="22" xfId="51" applyNumberFormat="1" applyFont="1" applyFill="1" applyBorder="1" applyAlignment="1">
      <alignment horizontal="center" vertical="center"/>
      <protection/>
    </xf>
    <xf numFmtId="49" fontId="11" fillId="0" borderId="32" xfId="51" applyNumberFormat="1" applyFont="1" applyFill="1" applyBorder="1" applyAlignment="1">
      <alignment horizontal="center" vertical="center"/>
      <protection/>
    </xf>
    <xf numFmtId="1" fontId="11" fillId="0" borderId="33" xfId="51" applyNumberFormat="1" applyFont="1" applyFill="1" applyBorder="1" applyAlignment="1">
      <alignment horizontal="center" vertical="center"/>
      <protection/>
    </xf>
    <xf numFmtId="0" fontId="13" fillId="0" borderId="33" xfId="49" applyFont="1" applyFill="1" applyBorder="1" applyAlignment="1">
      <alignment vertical="center" wrapText="1"/>
      <protection/>
    </xf>
    <xf numFmtId="4" fontId="11" fillId="0" borderId="33" xfId="51" applyNumberFormat="1" applyFont="1" applyFill="1" applyBorder="1" applyAlignment="1">
      <alignment vertical="center"/>
      <protection/>
    </xf>
    <xf numFmtId="4" fontId="11" fillId="0" borderId="33" xfId="51" applyNumberFormat="1" applyFont="1" applyFill="1" applyBorder="1" applyAlignment="1">
      <alignment horizontal="right" wrapText="1"/>
      <protection/>
    </xf>
    <xf numFmtId="4" fontId="11" fillId="0" borderId="32" xfId="51" applyNumberFormat="1" applyFont="1" applyFill="1" applyBorder="1" applyAlignment="1">
      <alignment horizontal="right" vertical="center"/>
      <protection/>
    </xf>
    <xf numFmtId="0" fontId="10" fillId="0" borderId="26" xfId="52" applyFont="1" applyBorder="1">
      <alignment/>
      <protection/>
    </xf>
    <xf numFmtId="49" fontId="10" fillId="0" borderId="27" xfId="52" applyNumberFormat="1" applyFont="1" applyBorder="1">
      <alignment/>
      <protection/>
    </xf>
    <xf numFmtId="49" fontId="10" fillId="0" borderId="26" xfId="52" applyNumberFormat="1" applyFont="1" applyBorder="1">
      <alignment/>
      <protection/>
    </xf>
    <xf numFmtId="0" fontId="10" fillId="0" borderId="28" xfId="52" applyFont="1" applyBorder="1" applyAlignment="1">
      <alignment horizontal="center" vertical="center"/>
      <protection/>
    </xf>
    <xf numFmtId="0" fontId="10" fillId="0" borderId="28" xfId="52" applyFont="1" applyBorder="1" applyAlignment="1">
      <alignment wrapText="1"/>
      <protection/>
    </xf>
    <xf numFmtId="4" fontId="10" fillId="0" borderId="28" xfId="52" applyNumberFormat="1" applyFont="1" applyBorder="1">
      <alignment/>
      <protection/>
    </xf>
    <xf numFmtId="0" fontId="11" fillId="0" borderId="32" xfId="52" applyFont="1" applyBorder="1">
      <alignment/>
      <protection/>
    </xf>
    <xf numFmtId="0" fontId="11" fillId="0" borderId="22" xfId="52" applyFont="1" applyBorder="1">
      <alignment/>
      <protection/>
    </xf>
    <xf numFmtId="0" fontId="11" fillId="0" borderId="33" xfId="52" applyFont="1" applyBorder="1" applyAlignment="1">
      <alignment horizontal="center" vertical="center"/>
      <protection/>
    </xf>
    <xf numFmtId="0" fontId="11" fillId="0" borderId="33" xfId="52" applyFont="1" applyBorder="1">
      <alignment/>
      <protection/>
    </xf>
    <xf numFmtId="4" fontId="11" fillId="0" borderId="33" xfId="52" applyNumberFormat="1" applyFont="1" applyBorder="1">
      <alignment/>
      <protection/>
    </xf>
    <xf numFmtId="2" fontId="10" fillId="0" borderId="28" xfId="52" applyNumberFormat="1" applyFont="1" applyBorder="1">
      <alignment/>
      <protection/>
    </xf>
    <xf numFmtId="2" fontId="11" fillId="0" borderId="33" xfId="52" applyNumberFormat="1" applyFont="1" applyBorder="1">
      <alignment/>
      <protection/>
    </xf>
    <xf numFmtId="4" fontId="0" fillId="0" borderId="0" xfId="52" applyNumberFormat="1">
      <alignment/>
      <protection/>
    </xf>
    <xf numFmtId="0" fontId="6" fillId="33" borderId="22" xfId="0" applyFont="1" applyFill="1" applyBorder="1" applyAlignment="1">
      <alignment horizontal="center"/>
    </xf>
    <xf numFmtId="4" fontId="0" fillId="0" borderId="0" xfId="52" applyNumberFormat="1" applyAlignment="1">
      <alignment horizontal="right"/>
      <protection/>
    </xf>
    <xf numFmtId="0" fontId="9" fillId="0" borderId="0" xfId="48" applyFont="1" applyFill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0" fontId="10" fillId="0" borderId="34" xfId="51" applyFont="1" applyFill="1" applyBorder="1" applyAlignment="1">
      <alignment horizontal="center" vertical="center"/>
      <protection/>
    </xf>
    <xf numFmtId="0" fontId="0" fillId="0" borderId="35" xfId="47" applyFill="1" applyBorder="1" applyAlignment="1">
      <alignment horizontal="center" vertical="center"/>
      <protection/>
    </xf>
    <xf numFmtId="0" fontId="10" fillId="0" borderId="36" xfId="52" applyFont="1" applyBorder="1" applyAlignment="1">
      <alignment horizontal="center" vertical="center" textRotation="90"/>
      <protection/>
    </xf>
    <xf numFmtId="0" fontId="10" fillId="0" borderId="37" xfId="51" applyFont="1" applyFill="1" applyBorder="1" applyAlignment="1">
      <alignment horizontal="center" vertical="center"/>
      <protection/>
    </xf>
    <xf numFmtId="0" fontId="10" fillId="0" borderId="21" xfId="5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normální_2. čtení rozpočtu 2006 - příjmy" xfId="49"/>
    <cellStyle name="normální_2. Rozpočet 2007 - tabulky" xfId="50"/>
    <cellStyle name="normální_Rozpis výdajů 03 bez PO 2 2" xfId="51"/>
    <cellStyle name="normální_Rozpis výdajů 03 bez PO 3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31">
      <selection activeCell="G35" sqref="G35"/>
    </sheetView>
  </sheetViews>
  <sheetFormatPr defaultColWidth="9.140625" defaultRowHeight="12.75"/>
  <cols>
    <col min="1" max="1" width="38.2812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3" t="s">
        <v>28</v>
      </c>
      <c r="B1" s="93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63</v>
      </c>
      <c r="D2" s="32" t="s">
        <v>67</v>
      </c>
      <c r="E2" s="32" t="s">
        <v>64</v>
      </c>
    </row>
    <row r="3" spans="1:5" ht="15" customHeight="1">
      <c r="A3" s="2" t="s">
        <v>3</v>
      </c>
      <c r="B3" s="29" t="s">
        <v>22</v>
      </c>
      <c r="C3" s="26">
        <f>C4+C5+C6</f>
        <v>2734581.26</v>
      </c>
      <c r="D3" s="26">
        <f>D4+D5+D6</f>
        <v>0</v>
      </c>
      <c r="E3" s="27">
        <f aca="true" t="shared" si="0" ref="E3:E25">C3+D3</f>
        <v>2734581.26</v>
      </c>
    </row>
    <row r="4" spans="1:10" ht="15" customHeight="1">
      <c r="A4" s="6" t="s">
        <v>30</v>
      </c>
      <c r="B4" s="7" t="s">
        <v>4</v>
      </c>
      <c r="C4" s="8">
        <v>2661000</v>
      </c>
      <c r="D4" s="9">
        <v>0</v>
      </c>
      <c r="E4" s="10">
        <f t="shared" si="0"/>
        <v>2661000</v>
      </c>
      <c r="J4" s="1"/>
    </row>
    <row r="5" spans="1:5" ht="15" customHeight="1">
      <c r="A5" s="6" t="s">
        <v>31</v>
      </c>
      <c r="B5" s="7" t="s">
        <v>5</v>
      </c>
      <c r="C5" s="8">
        <v>73581.26</v>
      </c>
      <c r="D5" s="4">
        <v>0</v>
      </c>
      <c r="E5" s="10">
        <f t="shared" si="0"/>
        <v>73581.26</v>
      </c>
    </row>
    <row r="6" spans="1:5" ht="15" customHeight="1">
      <c r="A6" s="6" t="s">
        <v>32</v>
      </c>
      <c r="B6" s="7" t="s">
        <v>6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24</v>
      </c>
      <c r="B7" s="7" t="s">
        <v>7</v>
      </c>
      <c r="C7" s="13">
        <f>C8+C14</f>
        <v>4445638.64</v>
      </c>
      <c r="D7" s="13">
        <f>D8+D14</f>
        <v>0</v>
      </c>
      <c r="E7" s="14">
        <f t="shared" si="0"/>
        <v>4445638.64</v>
      </c>
    </row>
    <row r="8" spans="1:5" ht="15" customHeight="1">
      <c r="A8" s="6" t="s">
        <v>33</v>
      </c>
      <c r="B8" s="7" t="s">
        <v>8</v>
      </c>
      <c r="C8" s="8">
        <f>C9+C10+C12+C13+C11</f>
        <v>4442817.87</v>
      </c>
      <c r="D8" s="8">
        <f>D9+D10+D12+D13</f>
        <v>0</v>
      </c>
      <c r="E8" s="11">
        <f t="shared" si="0"/>
        <v>4442817.87</v>
      </c>
    </row>
    <row r="9" spans="1:5" ht="15" customHeight="1">
      <c r="A9" s="6" t="s">
        <v>34</v>
      </c>
      <c r="B9" s="7" t="s">
        <v>9</v>
      </c>
      <c r="C9" s="8">
        <v>67590.7</v>
      </c>
      <c r="D9" s="8">
        <v>0</v>
      </c>
      <c r="E9" s="11">
        <f t="shared" si="0"/>
        <v>67590.7</v>
      </c>
    </row>
    <row r="10" spans="1:5" ht="15" customHeight="1">
      <c r="A10" s="6" t="s">
        <v>35</v>
      </c>
      <c r="B10" s="7" t="s">
        <v>8</v>
      </c>
      <c r="C10" s="8">
        <v>4349094.1</v>
      </c>
      <c r="D10" s="8">
        <v>0</v>
      </c>
      <c r="E10" s="11">
        <f t="shared" si="0"/>
        <v>4349094.1</v>
      </c>
    </row>
    <row r="11" spans="1:5" ht="15" customHeight="1">
      <c r="A11" s="6" t="s">
        <v>36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37</v>
      </c>
      <c r="B12" s="7" t="s">
        <v>25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38</v>
      </c>
      <c r="B13" s="7">
        <v>4121</v>
      </c>
      <c r="C13" s="8">
        <f>31370-5236.93</f>
        <v>26133.07</v>
      </c>
      <c r="D13" s="8">
        <v>0</v>
      </c>
      <c r="E13" s="11">
        <f>SUM(C13:D13)</f>
        <v>26133.07</v>
      </c>
    </row>
    <row r="14" spans="1:5" ht="15" customHeight="1">
      <c r="A14" s="6" t="s">
        <v>39</v>
      </c>
      <c r="B14" s="7" t="s">
        <v>26</v>
      </c>
      <c r="C14" s="8">
        <f>C15+C16+C17+C18</f>
        <v>2820.77</v>
      </c>
      <c r="D14" s="8">
        <f>D15+D17+D18</f>
        <v>0</v>
      </c>
      <c r="E14" s="11">
        <f t="shared" si="0"/>
        <v>2820.77</v>
      </c>
    </row>
    <row r="15" spans="1:5" ht="15" customHeight="1">
      <c r="A15" s="6" t="s">
        <v>40</v>
      </c>
      <c r="B15" s="7" t="s">
        <v>10</v>
      </c>
      <c r="C15" s="8">
        <v>0</v>
      </c>
      <c r="D15" s="8">
        <v>0</v>
      </c>
      <c r="E15" s="11">
        <f t="shared" si="0"/>
        <v>0</v>
      </c>
    </row>
    <row r="16" spans="1:5" ht="15" customHeight="1">
      <c r="A16" s="6" t="s">
        <v>41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42</v>
      </c>
      <c r="B17" s="7" t="s">
        <v>27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43</v>
      </c>
      <c r="B18" s="7">
        <v>4221</v>
      </c>
      <c r="C18" s="8">
        <v>2820.77</v>
      </c>
      <c r="D18" s="8">
        <v>0</v>
      </c>
      <c r="E18" s="11">
        <f>SUM(C18:D18)</f>
        <v>2820.77</v>
      </c>
    </row>
    <row r="19" spans="1:5" ht="15" customHeight="1">
      <c r="A19" s="12" t="s">
        <v>11</v>
      </c>
      <c r="B19" s="15" t="s">
        <v>23</v>
      </c>
      <c r="C19" s="13">
        <f>C3+C7</f>
        <v>7180219.899999999</v>
      </c>
      <c r="D19" s="13">
        <f>D3+D7</f>
        <v>0</v>
      </c>
      <c r="E19" s="14">
        <f t="shared" si="0"/>
        <v>7180219.899999999</v>
      </c>
    </row>
    <row r="20" spans="1:5" ht="15" customHeight="1">
      <c r="A20" s="12" t="s">
        <v>12</v>
      </c>
      <c r="B20" s="15" t="s">
        <v>13</v>
      </c>
      <c r="C20" s="13">
        <f>SUM(C21:C24)</f>
        <v>665942.9400000002</v>
      </c>
      <c r="D20" s="13">
        <f>SUM(D21:D24)</f>
        <v>23754.1</v>
      </c>
      <c r="E20" s="14">
        <f t="shared" si="0"/>
        <v>689697.0400000002</v>
      </c>
    </row>
    <row r="21" spans="1:5" ht="15" customHeight="1">
      <c r="A21" s="6" t="s">
        <v>65</v>
      </c>
      <c r="B21" s="7" t="s">
        <v>14</v>
      </c>
      <c r="C21" s="8">
        <v>82357.54000000001</v>
      </c>
      <c r="D21" s="8">
        <v>0</v>
      </c>
      <c r="E21" s="11">
        <f t="shared" si="0"/>
        <v>82357.54000000001</v>
      </c>
    </row>
    <row r="22" spans="1:5" ht="15" customHeight="1">
      <c r="A22" s="6" t="s">
        <v>66</v>
      </c>
      <c r="B22" s="7">
        <v>8115</v>
      </c>
      <c r="C22" s="8">
        <v>680460.4000000001</v>
      </c>
      <c r="D22" s="8">
        <v>23754.1</v>
      </c>
      <c r="E22" s="11">
        <f>SUM(C22:D22)</f>
        <v>704214.5000000001</v>
      </c>
    </row>
    <row r="23" spans="1:5" ht="15" customHeight="1">
      <c r="A23" s="6" t="s">
        <v>44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45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5" ht="15" customHeight="1" thickBot="1">
      <c r="A25" s="20" t="s">
        <v>21</v>
      </c>
      <c r="B25" s="21"/>
      <c r="C25" s="22">
        <f>C3+C7+C20</f>
        <v>7846162.84</v>
      </c>
      <c r="D25" s="22">
        <f>D19+D20</f>
        <v>23754.1</v>
      </c>
      <c r="E25" s="23">
        <f t="shared" si="0"/>
        <v>7869916.9399999995</v>
      </c>
    </row>
    <row r="26" spans="1:5" ht="13.5" thickBot="1">
      <c r="A26" s="93" t="s">
        <v>29</v>
      </c>
      <c r="B26" s="93"/>
      <c r="C26" s="35"/>
      <c r="D26" s="35"/>
      <c r="E26" s="36" t="s">
        <v>0</v>
      </c>
    </row>
    <row r="27" spans="1:5" ht="24.75" thickBot="1">
      <c r="A27" s="30" t="s">
        <v>15</v>
      </c>
      <c r="B27" s="31" t="s">
        <v>16</v>
      </c>
      <c r="C27" s="32" t="s">
        <v>63</v>
      </c>
      <c r="D27" s="32" t="s">
        <v>67</v>
      </c>
      <c r="E27" s="32" t="s">
        <v>64</v>
      </c>
    </row>
    <row r="28" spans="1:5" ht="15" customHeight="1">
      <c r="A28" s="24" t="s">
        <v>46</v>
      </c>
      <c r="B28" s="3" t="s">
        <v>17</v>
      </c>
      <c r="C28" s="4">
        <v>29496.96</v>
      </c>
      <c r="D28" s="4">
        <v>0</v>
      </c>
      <c r="E28" s="5">
        <f>C28+D28</f>
        <v>29496.96</v>
      </c>
    </row>
    <row r="29" spans="1:5" ht="15" customHeight="1">
      <c r="A29" s="25" t="s">
        <v>47</v>
      </c>
      <c r="B29" s="7" t="s">
        <v>17</v>
      </c>
      <c r="C29" s="8">
        <v>260591.53</v>
      </c>
      <c r="D29" s="4">
        <v>0</v>
      </c>
      <c r="E29" s="5">
        <f aca="true" t="shared" si="1" ref="E29:E44">C29+D29</f>
        <v>260591.53</v>
      </c>
    </row>
    <row r="30" spans="1:5" ht="15" customHeight="1">
      <c r="A30" s="25" t="s">
        <v>48</v>
      </c>
      <c r="B30" s="7" t="s">
        <v>19</v>
      </c>
      <c r="C30" s="8">
        <v>83329.64</v>
      </c>
      <c r="D30" s="4">
        <v>0</v>
      </c>
      <c r="E30" s="5">
        <f>SUM(C30:D30)</f>
        <v>83329.64</v>
      </c>
    </row>
    <row r="31" spans="1:5" ht="15" customHeight="1">
      <c r="A31" s="25" t="s">
        <v>49</v>
      </c>
      <c r="B31" s="7" t="s">
        <v>17</v>
      </c>
      <c r="C31" s="8">
        <v>1003300</v>
      </c>
      <c r="D31" s="4">
        <v>0</v>
      </c>
      <c r="E31" s="5">
        <f t="shared" si="1"/>
        <v>1003300</v>
      </c>
    </row>
    <row r="32" spans="1:5" ht="15" customHeight="1">
      <c r="A32" s="25" t="s">
        <v>50</v>
      </c>
      <c r="B32" s="7" t="s">
        <v>17</v>
      </c>
      <c r="C32" s="8">
        <v>733097.17</v>
      </c>
      <c r="D32" s="4">
        <v>0</v>
      </c>
      <c r="E32" s="5">
        <f t="shared" si="1"/>
        <v>733097.17</v>
      </c>
    </row>
    <row r="33" spans="1:5" ht="15" customHeight="1">
      <c r="A33" s="25" t="s">
        <v>51</v>
      </c>
      <c r="B33" s="7" t="s">
        <v>17</v>
      </c>
      <c r="C33" s="8">
        <v>3980634.1</v>
      </c>
      <c r="D33" s="4">
        <v>0</v>
      </c>
      <c r="E33" s="5">
        <f>C33+D33</f>
        <v>3980634.1</v>
      </c>
    </row>
    <row r="34" spans="1:5" ht="15" customHeight="1">
      <c r="A34" s="25" t="s">
        <v>52</v>
      </c>
      <c r="B34" s="7" t="s">
        <v>19</v>
      </c>
      <c r="C34" s="8">
        <v>476644.35</v>
      </c>
      <c r="D34" s="4">
        <v>0</v>
      </c>
      <c r="E34" s="5">
        <f t="shared" si="1"/>
        <v>476644.35</v>
      </c>
    </row>
    <row r="35" spans="1:5" ht="15" customHeight="1">
      <c r="A35" s="25" t="s">
        <v>53</v>
      </c>
      <c r="B35" s="7" t="s">
        <v>17</v>
      </c>
      <c r="C35" s="8">
        <v>26600</v>
      </c>
      <c r="D35" s="4">
        <v>0</v>
      </c>
      <c r="E35" s="5">
        <f t="shared" si="1"/>
        <v>26600</v>
      </c>
    </row>
    <row r="36" spans="1:5" ht="15" customHeight="1">
      <c r="A36" s="25" t="s">
        <v>54</v>
      </c>
      <c r="B36" s="7" t="s">
        <v>96</v>
      </c>
      <c r="C36" s="8">
        <v>663131.67</v>
      </c>
      <c r="D36" s="4">
        <v>23754.1</v>
      </c>
      <c r="E36" s="5">
        <f t="shared" si="1"/>
        <v>686885.77</v>
      </c>
    </row>
    <row r="37" spans="1:5" ht="15" customHeight="1">
      <c r="A37" s="25" t="s">
        <v>55</v>
      </c>
      <c r="B37" s="7" t="s">
        <v>18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56</v>
      </c>
      <c r="B38" s="7" t="s">
        <v>19</v>
      </c>
      <c r="C38" s="8">
        <v>356272.14</v>
      </c>
      <c r="D38" s="4">
        <v>0</v>
      </c>
      <c r="E38" s="5">
        <f t="shared" si="1"/>
        <v>356272.14</v>
      </c>
    </row>
    <row r="39" spans="1:5" ht="15" customHeight="1">
      <c r="A39" s="25" t="s">
        <v>57</v>
      </c>
      <c r="B39" s="7" t="s">
        <v>19</v>
      </c>
      <c r="C39" s="8">
        <v>17500</v>
      </c>
      <c r="D39" s="4">
        <v>0</v>
      </c>
      <c r="E39" s="5">
        <f t="shared" si="1"/>
        <v>17500</v>
      </c>
    </row>
    <row r="40" spans="1:5" ht="15" customHeight="1">
      <c r="A40" s="25" t="s">
        <v>58</v>
      </c>
      <c r="B40" s="7" t="s">
        <v>17</v>
      </c>
      <c r="C40" s="8">
        <v>6207.75</v>
      </c>
      <c r="D40" s="4">
        <v>0</v>
      </c>
      <c r="E40" s="5">
        <f t="shared" si="1"/>
        <v>6207.75</v>
      </c>
    </row>
    <row r="41" spans="1:5" ht="15" customHeight="1">
      <c r="A41" s="25" t="s">
        <v>59</v>
      </c>
      <c r="B41" s="7" t="s">
        <v>19</v>
      </c>
      <c r="C41" s="8">
        <v>114995.91</v>
      </c>
      <c r="D41" s="4">
        <v>0</v>
      </c>
      <c r="E41" s="5">
        <f>C41+D41</f>
        <v>114995.91</v>
      </c>
    </row>
    <row r="42" spans="1:5" ht="15" customHeight="1">
      <c r="A42" s="25" t="s">
        <v>60</v>
      </c>
      <c r="B42" s="7" t="s">
        <v>19</v>
      </c>
      <c r="C42" s="8">
        <v>11471.73</v>
      </c>
      <c r="D42" s="4">
        <v>0</v>
      </c>
      <c r="E42" s="5">
        <f t="shared" si="1"/>
        <v>11471.73</v>
      </c>
    </row>
    <row r="43" spans="1:5" ht="15" customHeight="1">
      <c r="A43" s="25" t="s">
        <v>61</v>
      </c>
      <c r="B43" s="7" t="s">
        <v>19</v>
      </c>
      <c r="C43" s="8">
        <v>72767.68</v>
      </c>
      <c r="D43" s="4">
        <v>0</v>
      </c>
      <c r="E43" s="5">
        <f t="shared" si="1"/>
        <v>72767.68</v>
      </c>
    </row>
    <row r="44" spans="1:5" ht="15" customHeight="1" thickBot="1">
      <c r="A44" s="25" t="s">
        <v>62</v>
      </c>
      <c r="B44" s="7" t="s">
        <v>19</v>
      </c>
      <c r="C44" s="8">
        <v>10122.21</v>
      </c>
      <c r="D44" s="4">
        <v>0</v>
      </c>
      <c r="E44" s="5">
        <f t="shared" si="1"/>
        <v>10122.21</v>
      </c>
    </row>
    <row r="45" spans="1:5" ht="15" customHeight="1" thickBot="1">
      <c r="A45" s="28" t="s">
        <v>20</v>
      </c>
      <c r="B45" s="21"/>
      <c r="C45" s="22">
        <f>C28+C29+C31+C32+C33+C34+C35+C36+C37+C38+C39+C40+C41+C42+C43+C44+C30</f>
        <v>7846162.839999999</v>
      </c>
      <c r="D45" s="22">
        <f>SUM(D28:D44)</f>
        <v>23754.1</v>
      </c>
      <c r="E45" s="23">
        <f>SUM(E28:E44)</f>
        <v>7869916.9399999995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60" zoomScalePageLayoutView="0" workbookViewId="0" topLeftCell="A1">
      <selection activeCell="I7" sqref="I7"/>
    </sheetView>
  </sheetViews>
  <sheetFormatPr defaultColWidth="9.140625" defaultRowHeight="12.75"/>
  <cols>
    <col min="1" max="1" width="2.57421875" style="37" customWidth="1"/>
    <col min="2" max="2" width="3.140625" style="37" customWidth="1"/>
    <col min="3" max="3" width="6.57421875" style="37" customWidth="1"/>
    <col min="4" max="5" width="4.7109375" style="37" customWidth="1"/>
    <col min="6" max="6" width="7.8515625" style="37" customWidth="1"/>
    <col min="7" max="7" width="40.8515625" style="37" customWidth="1"/>
    <col min="8" max="8" width="11.7109375" style="92" customWidth="1"/>
    <col min="9" max="9" width="13.421875" style="37" customWidth="1"/>
    <col min="10" max="10" width="11.7109375" style="37" customWidth="1"/>
    <col min="11" max="12" width="9.140625" style="37" customWidth="1"/>
    <col min="13" max="13" width="10.140625" style="37" bestFit="1" customWidth="1"/>
    <col min="14" max="16384" width="9.140625" style="37" customWidth="1"/>
  </cols>
  <sheetData>
    <row r="1" spans="8:10" ht="12.75">
      <c r="H1" s="94" t="s">
        <v>68</v>
      </c>
      <c r="I1" s="94"/>
      <c r="J1" s="94"/>
    </row>
    <row r="2" spans="2:10" ht="12.75">
      <c r="B2" s="38"/>
      <c r="C2" s="38"/>
      <c r="D2" s="38"/>
      <c r="E2" s="38"/>
      <c r="F2" s="38"/>
      <c r="G2" s="38"/>
      <c r="H2" s="38"/>
      <c r="I2" s="39"/>
      <c r="J2" s="39"/>
    </row>
    <row r="3" spans="2:10" ht="15.75">
      <c r="B3" s="95" t="s">
        <v>69</v>
      </c>
      <c r="C3" s="95"/>
      <c r="D3" s="95"/>
      <c r="E3" s="95"/>
      <c r="F3" s="95"/>
      <c r="G3" s="95"/>
      <c r="H3" s="95"/>
      <c r="I3" s="95"/>
      <c r="J3" s="95"/>
    </row>
    <row r="4" spans="2:10" ht="15" customHeight="1">
      <c r="B4" s="96" t="s">
        <v>70</v>
      </c>
      <c r="C4" s="96"/>
      <c r="D4" s="96"/>
      <c r="E4" s="96"/>
      <c r="F4" s="96"/>
      <c r="G4" s="96"/>
      <c r="H4" s="96"/>
      <c r="I4" s="96"/>
      <c r="J4" s="96"/>
    </row>
    <row r="5" spans="1:10" ht="13.5" thickBot="1">
      <c r="A5" s="40"/>
      <c r="B5" s="41"/>
      <c r="C5" s="42"/>
      <c r="D5" s="42"/>
      <c r="E5" s="42"/>
      <c r="F5" s="42"/>
      <c r="G5" s="42"/>
      <c r="H5" s="43"/>
      <c r="I5" s="42"/>
      <c r="J5" s="44" t="s">
        <v>0</v>
      </c>
    </row>
    <row r="6" spans="1:10" ht="26.25" customHeight="1" thickBot="1">
      <c r="A6" s="45" t="s">
        <v>71</v>
      </c>
      <c r="B6" s="46" t="s">
        <v>72</v>
      </c>
      <c r="C6" s="97" t="s">
        <v>73</v>
      </c>
      <c r="D6" s="98"/>
      <c r="E6" s="47" t="s">
        <v>74</v>
      </c>
      <c r="F6" s="47" t="s">
        <v>16</v>
      </c>
      <c r="G6" s="48" t="s">
        <v>75</v>
      </c>
      <c r="H6" s="49" t="s">
        <v>76</v>
      </c>
      <c r="I6" s="49" t="s">
        <v>77</v>
      </c>
      <c r="J6" s="50" t="s">
        <v>78</v>
      </c>
    </row>
    <row r="7" spans="1:10" ht="13.5" customHeight="1" thickBot="1">
      <c r="A7" s="99" t="s">
        <v>79</v>
      </c>
      <c r="B7" s="51" t="s">
        <v>80</v>
      </c>
      <c r="C7" s="100" t="s">
        <v>81</v>
      </c>
      <c r="D7" s="101"/>
      <c r="E7" s="52" t="s">
        <v>81</v>
      </c>
      <c r="F7" s="52" t="s">
        <v>81</v>
      </c>
      <c r="G7" s="53" t="s">
        <v>82</v>
      </c>
      <c r="H7" s="54">
        <f>H8+H10+H12+H14</f>
        <v>80000</v>
      </c>
      <c r="I7" s="54">
        <f>I8+I10+I12+I14</f>
        <v>23754.1</v>
      </c>
      <c r="J7" s="54">
        <f>J8+J10+J12+J14</f>
        <v>103754.1</v>
      </c>
    </row>
    <row r="8" spans="1:10" ht="12.75">
      <c r="A8" s="99"/>
      <c r="B8" s="55" t="s">
        <v>80</v>
      </c>
      <c r="C8" s="56" t="s">
        <v>83</v>
      </c>
      <c r="D8" s="57" t="s">
        <v>84</v>
      </c>
      <c r="E8" s="58" t="s">
        <v>81</v>
      </c>
      <c r="F8" s="58" t="s">
        <v>81</v>
      </c>
      <c r="G8" s="59" t="s">
        <v>85</v>
      </c>
      <c r="H8" s="60">
        <f>H9</f>
        <v>50000</v>
      </c>
      <c r="I8" s="61">
        <f>I9</f>
        <v>0</v>
      </c>
      <c r="J8" s="62">
        <f>J9</f>
        <v>50000</v>
      </c>
    </row>
    <row r="9" spans="1:10" ht="23.25" thickBot="1">
      <c r="A9" s="99"/>
      <c r="B9" s="63"/>
      <c r="C9" s="64"/>
      <c r="D9" s="65"/>
      <c r="E9" s="66">
        <v>3522</v>
      </c>
      <c r="F9" s="66">
        <v>6313</v>
      </c>
      <c r="G9" s="67" t="s">
        <v>86</v>
      </c>
      <c r="H9" s="68">
        <v>50000</v>
      </c>
      <c r="I9" s="69">
        <v>0</v>
      </c>
      <c r="J9" s="70">
        <f>H9+I9</f>
        <v>50000</v>
      </c>
    </row>
    <row r="10" spans="1:10" ht="12.75">
      <c r="A10" s="99"/>
      <c r="B10" s="55" t="s">
        <v>80</v>
      </c>
      <c r="C10" s="56" t="s">
        <v>87</v>
      </c>
      <c r="D10" s="57" t="s">
        <v>84</v>
      </c>
      <c r="E10" s="58" t="s">
        <v>81</v>
      </c>
      <c r="F10" s="58" t="s">
        <v>81</v>
      </c>
      <c r="G10" s="59" t="s">
        <v>88</v>
      </c>
      <c r="H10" s="60">
        <f>H11</f>
        <v>30000</v>
      </c>
      <c r="I10" s="71">
        <f>I11</f>
        <v>0</v>
      </c>
      <c r="J10" s="62">
        <f>J11</f>
        <v>30000</v>
      </c>
    </row>
    <row r="11" spans="1:10" ht="13.5" thickBot="1">
      <c r="A11" s="99"/>
      <c r="B11" s="63"/>
      <c r="C11" s="72"/>
      <c r="D11" s="73"/>
      <c r="E11" s="74">
        <v>3522</v>
      </c>
      <c r="F11" s="74">
        <v>6313</v>
      </c>
      <c r="G11" s="75" t="s">
        <v>89</v>
      </c>
      <c r="H11" s="76">
        <v>30000</v>
      </c>
      <c r="I11" s="77">
        <v>0</v>
      </c>
      <c r="J11" s="78">
        <f>H11+I11</f>
        <v>30000</v>
      </c>
    </row>
    <row r="12" spans="1:10" ht="12.75">
      <c r="A12" s="99"/>
      <c r="B12" s="79" t="s">
        <v>80</v>
      </c>
      <c r="C12" s="80" t="s">
        <v>90</v>
      </c>
      <c r="D12" s="81" t="s">
        <v>84</v>
      </c>
      <c r="E12" s="82" t="s">
        <v>81</v>
      </c>
      <c r="F12" s="82" t="s">
        <v>81</v>
      </c>
      <c r="G12" s="83" t="s">
        <v>91</v>
      </c>
      <c r="H12" s="84">
        <f>H13</f>
        <v>0</v>
      </c>
      <c r="I12" s="84">
        <f>I13</f>
        <v>20000</v>
      </c>
      <c r="J12" s="84">
        <f>J13</f>
        <v>20000</v>
      </c>
    </row>
    <row r="13" spans="1:10" ht="13.5" thickBot="1">
      <c r="A13" s="99"/>
      <c r="B13" s="85"/>
      <c r="C13" s="86"/>
      <c r="D13" s="85"/>
      <c r="E13" s="87">
        <v>3522</v>
      </c>
      <c r="F13" s="87">
        <v>6202</v>
      </c>
      <c r="G13" s="88" t="s">
        <v>92</v>
      </c>
      <c r="H13" s="89">
        <v>0</v>
      </c>
      <c r="I13" s="89">
        <v>20000</v>
      </c>
      <c r="J13" s="89">
        <f>H13+I13</f>
        <v>20000</v>
      </c>
    </row>
    <row r="14" spans="1:10" ht="12.75">
      <c r="A14" s="99"/>
      <c r="B14" s="79" t="s">
        <v>80</v>
      </c>
      <c r="C14" s="80" t="s">
        <v>93</v>
      </c>
      <c r="D14" s="81" t="s">
        <v>84</v>
      </c>
      <c r="E14" s="82" t="s">
        <v>81</v>
      </c>
      <c r="F14" s="82" t="s">
        <v>81</v>
      </c>
      <c r="G14" s="83" t="s">
        <v>94</v>
      </c>
      <c r="H14" s="84">
        <f>H15</f>
        <v>0</v>
      </c>
      <c r="I14" s="84">
        <f>I15</f>
        <v>3754.1</v>
      </c>
      <c r="J14" s="90">
        <f>J15</f>
        <v>3754.1</v>
      </c>
    </row>
    <row r="15" spans="1:10" ht="13.5" thickBot="1">
      <c r="A15" s="99"/>
      <c r="B15" s="85"/>
      <c r="C15" s="86"/>
      <c r="D15" s="85"/>
      <c r="E15" s="87">
        <v>3533</v>
      </c>
      <c r="F15" s="87">
        <v>6130</v>
      </c>
      <c r="G15" s="88" t="s">
        <v>95</v>
      </c>
      <c r="H15" s="89">
        <v>0</v>
      </c>
      <c r="I15" s="89">
        <v>3754.1</v>
      </c>
      <c r="J15" s="91">
        <f>H15+I15</f>
        <v>3754.1</v>
      </c>
    </row>
  </sheetData>
  <sheetProtection/>
  <mergeCells count="6">
    <mergeCell ref="H1:J1"/>
    <mergeCell ref="B3:J3"/>
    <mergeCell ref="B4:J4"/>
    <mergeCell ref="C6:D6"/>
    <mergeCell ref="A7:A15"/>
    <mergeCell ref="C7:D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Bubenikova Lucie</cp:lastModifiedBy>
  <cp:lastPrinted>2017-02-14T09:34:46Z</cp:lastPrinted>
  <dcterms:created xsi:type="dcterms:W3CDTF">2007-12-18T12:40:54Z</dcterms:created>
  <dcterms:modified xsi:type="dcterms:W3CDTF">2017-02-14T09:34:57Z</dcterms:modified>
  <cp:category/>
  <cp:version/>
  <cp:contentType/>
  <cp:contentStatus/>
</cp:coreProperties>
</file>