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0"/>
  </bookViews>
  <sheets>
    <sheet name="Bilance PaV" sheetId="1" r:id="rId1"/>
    <sheet name="92014" sheetId="2" r:id="rId2"/>
    <sheet name="91207" sheetId="3" r:id="rId3"/>
  </sheets>
  <definedNames/>
  <calcPr fullCalcOnLoad="1"/>
</workbook>
</file>

<file path=xl/sharedStrings.xml><?xml version="1.0" encoding="utf-8"?>
<sst xmlns="http://schemas.openxmlformats.org/spreadsheetml/2006/main" count="173" uniqueCount="115">
  <si>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</si>
  <si>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</si>
  <si>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</si>
  <si>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</si>
  <si>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</si>
  <si>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</si>
  <si>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</si>
  <si>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</si>
  <si>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</si>
  <si>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</si>
  <si>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</si>
  <si>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</si>
  <si>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</si>
  <si>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</si>
  <si>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</si>
  <si>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</si>
  <si>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</si>
  <si>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</si>
  <si>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</si>
  <si>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</si>
  <si>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</si>
  <si>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</si>
  <si>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</si>
  <si>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</si>
  <si>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</si>
  <si>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</si>
  <si>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42xx</t>
  </si>
  <si>
    <t>423x</t>
  </si>
  <si>
    <t>Zdrojová část rozpočtu LK 2017</t>
  </si>
  <si>
    <t>Výdajová část rozpočtu LK 2017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</si>
  <si>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</si>
  <si>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</si>
  <si>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</si>
  <si>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</si>
  <si>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</si>
  <si>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</si>
  <si>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</si>
  <si>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</si>
  <si>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</si>
  <si>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</si>
  <si>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</si>
  <si>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</si>
  <si>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 xml:space="preserve">    Dotace ze zahraničí</t>
  </si>
  <si>
    <t xml:space="preserve">    Dotace od obcí</t>
  </si>
  <si>
    <t>3. Úvěr</t>
  </si>
  <si>
    <t>4. Uhrazené splátky dlouhod.půjč.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</si>
  <si>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</si>
  <si>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</si>
  <si>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</si>
  <si>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</si>
  <si>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</si>
  <si>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</si>
  <si>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</si>
  <si>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</si>
  <si>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</si>
  <si>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</si>
  <si>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</si>
  <si>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</si>
  <si>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</si>
  <si>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</si>
  <si>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</si>
  <si>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</si>
  <si>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</si>
  <si>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UR 2017 I.</t>
  </si>
  <si>
    <t>UR 2017 II.</t>
  </si>
  <si>
    <t>1. Zapojení fondů z r. 2016</t>
  </si>
  <si>
    <t>2. Zapojení  zákl.běžného účtu z r. 2016</t>
  </si>
  <si>
    <t>Odbor investic a správy nemovitého majetku</t>
  </si>
  <si>
    <t xml:space="preserve">Kapitola 920 14 - Kapitálové výdaje </t>
  </si>
  <si>
    <t>tis. Kč</t>
  </si>
  <si>
    <t>uk.</t>
  </si>
  <si>
    <t>č.a.</t>
  </si>
  <si>
    <t>§</t>
  </si>
  <si>
    <t>92014 - K A P I T Á L O V É  V Ý D A J E</t>
  </si>
  <si>
    <t>UR 2017</t>
  </si>
  <si>
    <t>UR I 2017</t>
  </si>
  <si>
    <t>SU</t>
  </si>
  <si>
    <t>x</t>
  </si>
  <si>
    <t>Kapitálové (investiční) výdaje resortu celkem</t>
  </si>
  <si>
    <t>149082</t>
  </si>
  <si>
    <t>0000</t>
  </si>
  <si>
    <t>Investiční záměr "Řešení parkovacích míst u Krajského úřadu Libereckého kraje"</t>
  </si>
  <si>
    <t>Budovy, haly a stavby</t>
  </si>
  <si>
    <t>049155</t>
  </si>
  <si>
    <t>1424</t>
  </si>
  <si>
    <t>VOŠ sklářská a SŠ, Nový Bor - rekonstrukce půdních prostor</t>
  </si>
  <si>
    <t>049174</t>
  </si>
  <si>
    <t>1450</t>
  </si>
  <si>
    <t>Rekonstrukce fasády objektu školy - SOŠ Liberec</t>
  </si>
  <si>
    <t>450034</t>
  </si>
  <si>
    <t>1440</t>
  </si>
  <si>
    <t>SŠ řemesel a služeb, Jbc. N., výměna podlahy</t>
  </si>
  <si>
    <t>Změna rozpočtu - rozpočtové opaření č. 55/17</t>
  </si>
  <si>
    <t>ZRRO č. 55/17</t>
  </si>
  <si>
    <t>ZR/RO č.  55/17</t>
  </si>
  <si>
    <t>ZR/RO č. 55/17</t>
  </si>
  <si>
    <t>Změna rozpočtu - rozpočtové opatření č. 55/17</t>
  </si>
  <si>
    <t>Odbor kultury, památkové péče a cestovního ruchu</t>
  </si>
  <si>
    <t>Kapitola 912 07 - Účelové příspěvky PO</t>
  </si>
  <si>
    <t>91207 - Ú Č E L O V É  P Ř Í S P Ě V K Y  P O</t>
  </si>
  <si>
    <t>SR 2017</t>
  </si>
  <si>
    <t>UR I. 2017</t>
  </si>
  <si>
    <t>ZR-RO č. 55/17</t>
  </si>
  <si>
    <t>UR II. 2017</t>
  </si>
  <si>
    <t>Jmenovité inv. a neinv. akce resortu</t>
  </si>
  <si>
    <t>DU</t>
  </si>
  <si>
    <t>0750005</t>
  </si>
  <si>
    <t>1704</t>
  </si>
  <si>
    <t>VMaGČL- obnova sgrafit Červený dům Č.Lípa -II.etapa</t>
  </si>
  <si>
    <t xml:space="preserve">   </t>
  </si>
  <si>
    <t>neinvestiční příspěvek zřízeným PO</t>
  </si>
  <si>
    <t>0750011</t>
  </si>
  <si>
    <t>1701</t>
  </si>
  <si>
    <t>KVK - nákup tištěných a elektr.dokumentů</t>
  </si>
  <si>
    <t>opravy a udržování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</si>
</sst>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9" fillId="0" borderId="0" xfId="52" applyFont="1" applyAlignment="1">
      <alignment horizontal="center"/>
      <protection/>
    </xf>
    <xf numFmtId="0" fontId="8" fillId="0" borderId="0" xfId="52">
      <alignment/>
      <protection/>
    </xf>
    <xf numFmtId="165" fontId="8" fillId="0" borderId="0" xfId="52" applyNumberFormat="1">
      <alignment/>
      <protection/>
    </xf>
    <xf numFmtId="165" fontId="0" fillId="0" borderId="0" xfId="49" applyNumberFormat="1">
      <alignment/>
      <protection/>
    </xf>
    <xf numFmtId="0" fontId="10" fillId="0" borderId="0" xfId="49" applyFont="1" applyAlignment="1">
      <alignment horizontal="center"/>
      <protection/>
    </xf>
    <xf numFmtId="165" fontId="10" fillId="0" borderId="0" xfId="49" applyNumberFormat="1" applyFont="1" applyAlignment="1">
      <alignment horizont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vertical="center"/>
      <protection/>
    </xf>
    <xf numFmtId="4" fontId="11" fillId="0" borderId="0" xfId="35" applyNumberFormat="1" applyFont="1" applyFill="1" applyBorder="1" applyAlignment="1">
      <alignment horizontal="right" vertical="center"/>
    </xf>
    <xf numFmtId="165" fontId="11" fillId="0" borderId="0" xfId="35" applyNumberFormat="1" applyFont="1" applyFill="1" applyBorder="1" applyAlignment="1">
      <alignment horizontal="right" vertical="center"/>
    </xf>
    <xf numFmtId="165" fontId="11" fillId="0" borderId="0" xfId="54" applyNumberFormat="1" applyFont="1" applyFill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Fill="1" applyAlignment="1">
      <alignment vertical="center"/>
      <protection/>
    </xf>
    <xf numFmtId="0" fontId="12" fillId="0" borderId="0" xfId="48" applyFont="1" applyFill="1" applyAlignment="1">
      <alignment horizontal="center" vertical="center"/>
      <protection/>
    </xf>
    <xf numFmtId="165" fontId="12" fillId="0" borderId="0" xfId="48" applyNumberFormat="1" applyFont="1" applyFill="1" applyAlignment="1">
      <alignment horizontal="center" vertical="center"/>
      <protection/>
    </xf>
    <xf numFmtId="165" fontId="0" fillId="0" borderId="0" xfId="48" applyNumberFormat="1" applyFill="1" applyAlignment="1">
      <alignment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23" xfId="53" applyFont="1" applyFill="1" applyBorder="1" applyAlignment="1">
      <alignment horizontal="center" vertical="center"/>
      <protection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20" xfId="49" applyFont="1" applyBorder="1" applyAlignment="1">
      <alignment horizontal="center" vertical="center"/>
      <protection/>
    </xf>
    <xf numFmtId="165" fontId="12" fillId="0" borderId="24" xfId="49" applyNumberFormat="1" applyFont="1" applyBorder="1" applyAlignment="1">
      <alignment horizontal="center" vertical="center"/>
      <protection/>
    </xf>
    <xf numFmtId="165" fontId="12" fillId="0" borderId="20" xfId="49" applyNumberFormat="1" applyFont="1" applyBorder="1" applyAlignment="1">
      <alignment horizontal="center" vertical="center"/>
      <protection/>
    </xf>
    <xf numFmtId="165" fontId="12" fillId="0" borderId="25" xfId="49" applyNumberFormat="1" applyFont="1" applyBorder="1" applyAlignment="1">
      <alignment horizontal="center"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23" xfId="53" applyFont="1" applyFill="1" applyBorder="1" applyAlignment="1">
      <alignment horizontal="center" vertical="center"/>
      <protection/>
    </xf>
    <xf numFmtId="0" fontId="12" fillId="0" borderId="20" xfId="53" applyFont="1" applyFill="1" applyBorder="1" applyAlignment="1">
      <alignment horizontal="left" vertical="center"/>
      <protection/>
    </xf>
    <xf numFmtId="4" fontId="12" fillId="7" borderId="20" xfId="53" applyNumberFormat="1" applyFont="1" applyFill="1" applyBorder="1" applyAlignment="1">
      <alignment horizontal="right" vertical="center"/>
      <protection/>
    </xf>
    <xf numFmtId="165" fontId="12" fillId="7" borderId="26" xfId="53" applyNumberFormat="1" applyFont="1" applyFill="1" applyBorder="1" applyAlignment="1">
      <alignment horizontal="right" vertical="center"/>
      <protection/>
    </xf>
    <xf numFmtId="165" fontId="12" fillId="7" borderId="27" xfId="53" applyNumberFormat="1" applyFont="1" applyFill="1" applyBorder="1" applyAlignment="1">
      <alignment horizontal="center" vertical="center" wrapText="1"/>
      <protection/>
    </xf>
    <xf numFmtId="165" fontId="12" fillId="7" borderId="21" xfId="53" applyNumberFormat="1" applyFont="1" applyFill="1" applyBorder="1" applyAlignment="1">
      <alignment horizontal="center" vertical="center"/>
      <protection/>
    </xf>
    <xf numFmtId="0" fontId="12" fillId="0" borderId="28" xfId="48" applyFont="1" applyFill="1" applyBorder="1" applyAlignment="1">
      <alignment horizontal="center" vertical="center"/>
      <protection/>
    </xf>
    <xf numFmtId="49" fontId="12" fillId="34" borderId="29" xfId="54" applyNumberFormat="1" applyFont="1" applyFill="1" applyBorder="1" applyAlignment="1">
      <alignment horizontal="center" vertical="center"/>
      <protection/>
    </xf>
    <xf numFmtId="49" fontId="12" fillId="34" borderId="30" xfId="49" applyNumberFormat="1" applyFont="1" applyFill="1" applyBorder="1" applyAlignment="1">
      <alignment horizontal="center" vertical="center"/>
      <protection/>
    </xf>
    <xf numFmtId="0" fontId="12" fillId="0" borderId="31" xfId="54" applyFont="1" applyFill="1" applyBorder="1" applyAlignment="1">
      <alignment horizontal="center" vertical="center"/>
      <protection/>
    </xf>
    <xf numFmtId="0" fontId="12" fillId="0" borderId="29" xfId="54" applyFont="1" applyFill="1" applyBorder="1" applyAlignment="1">
      <alignment horizontal="center" vertical="center"/>
      <protection/>
    </xf>
    <xf numFmtId="0" fontId="12" fillId="0" borderId="31" xfId="54" applyFont="1" applyFill="1" applyBorder="1" applyAlignment="1">
      <alignment vertical="center" wrapText="1"/>
      <protection/>
    </xf>
    <xf numFmtId="4" fontId="12" fillId="0" borderId="31" xfId="53" applyNumberFormat="1" applyFont="1" applyFill="1" applyBorder="1" applyAlignment="1">
      <alignment vertical="center"/>
      <protection/>
    </xf>
    <xf numFmtId="165" fontId="12" fillId="0" borderId="30" xfId="53" applyNumberFormat="1" applyFont="1" applyFill="1" applyBorder="1" applyAlignment="1">
      <alignment vertical="center"/>
      <protection/>
    </xf>
    <xf numFmtId="165" fontId="12" fillId="0" borderId="31" xfId="53" applyNumberFormat="1" applyFont="1" applyFill="1" applyBorder="1" applyAlignment="1">
      <alignment horizontal="center" vertical="center" wrapText="1"/>
      <protection/>
    </xf>
    <xf numFmtId="165" fontId="12" fillId="0" borderId="32" xfId="53" applyNumberFormat="1" applyFont="1" applyFill="1" applyBorder="1" applyAlignment="1">
      <alignment horizontal="center" vertical="center"/>
      <protection/>
    </xf>
    <xf numFmtId="0" fontId="11" fillId="0" borderId="33" xfId="48" applyFont="1" applyFill="1" applyBorder="1" applyAlignment="1">
      <alignment horizontal="center" vertical="center"/>
      <protection/>
    </xf>
    <xf numFmtId="49" fontId="11" fillId="0" borderId="34" xfId="53" applyNumberFormat="1" applyFont="1" applyFill="1" applyBorder="1" applyAlignment="1">
      <alignment horizontal="center" vertical="center"/>
      <protection/>
    </xf>
    <xf numFmtId="49" fontId="11" fillId="0" borderId="35" xfId="53" applyNumberFormat="1" applyFont="1" applyFill="1" applyBorder="1" applyAlignment="1">
      <alignment horizontal="center" vertical="center"/>
      <protection/>
    </xf>
    <xf numFmtId="0" fontId="11" fillId="34" borderId="27" xfId="53" applyFont="1" applyFill="1" applyBorder="1" applyAlignment="1">
      <alignment horizontal="center" vertical="center"/>
      <protection/>
    </xf>
    <xf numFmtId="0" fontId="11" fillId="34" borderId="34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vertical="center"/>
      <protection/>
    </xf>
    <xf numFmtId="4" fontId="11" fillId="0" borderId="27" xfId="53" applyNumberFormat="1" applyFont="1" applyFill="1" applyBorder="1" applyAlignment="1">
      <alignment vertical="center"/>
      <protection/>
    </xf>
    <xf numFmtId="165" fontId="11" fillId="0" borderId="35" xfId="53" applyNumberFormat="1" applyFont="1" applyFill="1" applyBorder="1" applyAlignment="1">
      <alignment vertical="center"/>
      <protection/>
    </xf>
    <xf numFmtId="165" fontId="11" fillId="0" borderId="27" xfId="53" applyNumberFormat="1" applyFont="1" applyFill="1" applyBorder="1" applyAlignment="1">
      <alignment horizontal="center" vertical="center" wrapText="1"/>
      <protection/>
    </xf>
    <xf numFmtId="165" fontId="11" fillId="0" borderId="36" xfId="53" applyNumberFormat="1" applyFont="1" applyFill="1" applyBorder="1" applyAlignment="1">
      <alignment horizontal="center" vertical="center"/>
      <protection/>
    </xf>
    <xf numFmtId="49" fontId="12" fillId="34" borderId="37" xfId="54" applyNumberFormat="1" applyFont="1" applyFill="1" applyBorder="1" applyAlignment="1">
      <alignment horizontal="center" vertical="center"/>
      <protection/>
    </xf>
    <xf numFmtId="49" fontId="11" fillId="0" borderId="38" xfId="53" applyNumberFormat="1" applyFont="1" applyFill="1" applyBorder="1" applyAlignment="1">
      <alignment horizontal="center" vertical="center"/>
      <protection/>
    </xf>
    <xf numFmtId="0" fontId="0" fillId="0" borderId="0" xfId="48">
      <alignment/>
      <protection/>
    </xf>
    <xf numFmtId="0" fontId="0" fillId="0" borderId="0" xfId="51" applyFill="1" applyBorder="1">
      <alignment/>
      <protection/>
    </xf>
    <xf numFmtId="0" fontId="0" fillId="0" borderId="0" xfId="51" applyFill="1">
      <alignment/>
      <protection/>
    </xf>
    <xf numFmtId="0" fontId="12" fillId="0" borderId="0" xfId="51" applyFont="1" applyFill="1" applyAlignment="1">
      <alignment horizont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2" fillId="0" borderId="20" xfId="51" applyFont="1" applyFill="1" applyBorder="1" applyAlignment="1">
      <alignment horizontal="center" vertical="center"/>
      <protection/>
    </xf>
    <xf numFmtId="0" fontId="12" fillId="0" borderId="23" xfId="50" applyFont="1" applyFill="1" applyBorder="1" applyAlignment="1">
      <alignment horizontal="center" vertical="center" wrapText="1"/>
      <protection/>
    </xf>
    <xf numFmtId="0" fontId="12" fillId="0" borderId="20" xfId="50" applyFont="1" applyFill="1" applyBorder="1" applyAlignment="1">
      <alignment horizontal="center" vertical="center" wrapText="1"/>
      <protection/>
    </xf>
    <xf numFmtId="0" fontId="12" fillId="0" borderId="21" xfId="50" applyFont="1" applyFill="1" applyBorder="1" applyAlignment="1">
      <alignment horizontal="center" vertical="center" wrapText="1"/>
      <protection/>
    </xf>
    <xf numFmtId="0" fontId="12" fillId="0" borderId="41" xfId="55" applyFont="1" applyFill="1" applyBorder="1" applyAlignment="1">
      <alignment horizontal="center" vertical="center"/>
      <protection/>
    </xf>
    <xf numFmtId="0" fontId="12" fillId="0" borderId="23" xfId="55" applyFont="1" applyFill="1" applyBorder="1" applyAlignment="1">
      <alignment horizontal="center" vertical="center"/>
      <protection/>
    </xf>
    <xf numFmtId="0" fontId="12" fillId="0" borderId="20" xfId="55" applyFont="1" applyFill="1" applyBorder="1" applyAlignment="1">
      <alignment horizontal="center" vertical="center"/>
      <protection/>
    </xf>
    <xf numFmtId="0" fontId="12" fillId="0" borderId="23" xfId="55" applyFont="1" applyFill="1" applyBorder="1" applyAlignment="1">
      <alignment horizontal="left" vertical="center"/>
      <protection/>
    </xf>
    <xf numFmtId="4" fontId="12" fillId="0" borderId="20" xfId="55" applyNumberFormat="1" applyFont="1" applyFill="1" applyBorder="1" applyAlignment="1">
      <alignment vertical="center"/>
      <protection/>
    </xf>
    <xf numFmtId="4" fontId="12" fillId="0" borderId="21" xfId="55" applyNumberFormat="1" applyFont="1" applyFill="1" applyBorder="1" applyAlignment="1">
      <alignment vertical="center"/>
      <protection/>
    </xf>
    <xf numFmtId="0" fontId="12" fillId="23" borderId="10" xfId="55" applyFont="1" applyFill="1" applyBorder="1" applyAlignment="1">
      <alignment horizontal="center" vertical="center"/>
      <protection/>
    </xf>
    <xf numFmtId="49" fontId="12" fillId="23" borderId="42" xfId="55" applyNumberFormat="1" applyFont="1" applyFill="1" applyBorder="1" applyAlignment="1">
      <alignment horizontal="center" vertical="center"/>
      <protection/>
    </xf>
    <xf numFmtId="49" fontId="12" fillId="23" borderId="43" xfId="55" applyNumberFormat="1" applyFont="1" applyFill="1" applyBorder="1" applyAlignment="1">
      <alignment horizontal="center" vertical="center"/>
      <protection/>
    </xf>
    <xf numFmtId="0" fontId="12" fillId="23" borderId="11" xfId="55" applyFont="1" applyFill="1" applyBorder="1" applyAlignment="1">
      <alignment horizontal="center" vertical="center"/>
      <protection/>
    </xf>
    <xf numFmtId="0" fontId="12" fillId="23" borderId="42" xfId="55" applyFont="1" applyFill="1" applyBorder="1" applyAlignment="1">
      <alignment horizontal="center" vertical="center"/>
      <protection/>
    </xf>
    <xf numFmtId="0" fontId="12" fillId="23" borderId="42" xfId="55" applyFont="1" applyFill="1" applyBorder="1" applyAlignment="1">
      <alignment vertical="center" wrapText="1"/>
      <protection/>
    </xf>
    <xf numFmtId="4" fontId="12" fillId="23" borderId="11" xfId="55" applyNumberFormat="1" applyFont="1" applyFill="1" applyBorder="1" applyAlignment="1">
      <alignment vertical="center"/>
      <protection/>
    </xf>
    <xf numFmtId="4" fontId="12" fillId="23" borderId="44" xfId="55" applyNumberFormat="1" applyFont="1" applyFill="1" applyBorder="1" applyAlignment="1">
      <alignment vertical="center"/>
      <protection/>
    </xf>
    <xf numFmtId="0" fontId="11" fillId="23" borderId="33" xfId="55" applyFont="1" applyFill="1" applyBorder="1" applyAlignment="1">
      <alignment horizontal="center" vertical="center"/>
      <protection/>
    </xf>
    <xf numFmtId="49" fontId="11" fillId="23" borderId="34" xfId="55" applyNumberFormat="1" applyFont="1" applyFill="1" applyBorder="1" applyAlignment="1">
      <alignment horizontal="center" vertical="center"/>
      <protection/>
    </xf>
    <xf numFmtId="49" fontId="11" fillId="23" borderId="35" xfId="55" applyNumberFormat="1" applyFont="1" applyFill="1" applyBorder="1" applyAlignment="1">
      <alignment horizontal="center" vertical="center"/>
      <protection/>
    </xf>
    <xf numFmtId="0" fontId="11" fillId="23" borderId="27" xfId="55" applyFont="1" applyFill="1" applyBorder="1" applyAlignment="1">
      <alignment horizontal="center" vertical="center"/>
      <protection/>
    </xf>
    <xf numFmtId="0" fontId="11" fillId="23" borderId="34" xfId="55" applyFont="1" applyFill="1" applyBorder="1" applyAlignment="1">
      <alignment horizontal="center" vertical="center"/>
      <protection/>
    </xf>
    <xf numFmtId="0" fontId="11" fillId="23" borderId="34" xfId="55" applyFont="1" applyFill="1" applyBorder="1" applyAlignment="1">
      <alignment vertical="center"/>
      <protection/>
    </xf>
    <xf numFmtId="4" fontId="11" fillId="23" borderId="27" xfId="55" applyNumberFormat="1" applyFont="1" applyFill="1" applyBorder="1" applyAlignment="1">
      <alignment vertical="center"/>
      <protection/>
    </xf>
    <xf numFmtId="4" fontId="11" fillId="23" borderId="45" xfId="55" applyNumberFormat="1" applyFont="1" applyFill="1" applyBorder="1" applyAlignment="1">
      <alignment vertical="center"/>
      <protection/>
    </xf>
    <xf numFmtId="0" fontId="12" fillId="0" borderId="28" xfId="55" applyFont="1" applyFill="1" applyBorder="1" applyAlignment="1">
      <alignment horizontal="center" vertical="center"/>
      <protection/>
    </xf>
    <xf numFmtId="49" fontId="12" fillId="0" borderId="29" xfId="55" applyNumberFormat="1" applyFont="1" applyFill="1" applyBorder="1" applyAlignment="1">
      <alignment horizontal="center" vertical="center"/>
      <protection/>
    </xf>
    <xf numFmtId="49" fontId="12" fillId="0" borderId="30" xfId="55" applyNumberFormat="1" applyFont="1" applyFill="1" applyBorder="1" applyAlignment="1">
      <alignment horizontal="center" vertical="center"/>
      <protection/>
    </xf>
    <xf numFmtId="0" fontId="12" fillId="0" borderId="31" xfId="55" applyFont="1" applyFill="1" applyBorder="1" applyAlignment="1">
      <alignment horizontal="center" vertical="center"/>
      <protection/>
    </xf>
    <xf numFmtId="0" fontId="12" fillId="0" borderId="29" xfId="55" applyFont="1" applyFill="1" applyBorder="1" applyAlignment="1">
      <alignment horizontal="center" vertical="center"/>
      <protection/>
    </xf>
    <xf numFmtId="0" fontId="12" fillId="0" borderId="29" xfId="55" applyFont="1" applyFill="1" applyBorder="1" applyAlignment="1">
      <alignment vertical="center"/>
      <protection/>
    </xf>
    <xf numFmtId="4" fontId="12" fillId="0" borderId="31" xfId="55" applyNumberFormat="1" applyFont="1" applyFill="1" applyBorder="1" applyAlignment="1">
      <alignment vertical="center"/>
      <protection/>
    </xf>
    <xf numFmtId="4" fontId="12" fillId="0" borderId="44" xfId="55" applyNumberFormat="1" applyFont="1" applyFill="1" applyBorder="1" applyAlignment="1">
      <alignment vertical="center"/>
      <protection/>
    </xf>
    <xf numFmtId="0" fontId="11" fillId="0" borderId="46" xfId="55" applyFont="1" applyFill="1" applyBorder="1" applyAlignment="1">
      <alignment horizontal="center" vertical="center"/>
      <protection/>
    </xf>
    <xf numFmtId="49" fontId="11" fillId="0" borderId="47" xfId="55" applyNumberFormat="1" applyFont="1" applyFill="1" applyBorder="1" applyAlignment="1">
      <alignment horizontal="center" vertical="center"/>
      <protection/>
    </xf>
    <xf numFmtId="49" fontId="11" fillId="0" borderId="48" xfId="55" applyNumberFormat="1" applyFont="1" applyFill="1" applyBorder="1" applyAlignment="1">
      <alignment horizontal="center" vertical="center"/>
      <protection/>
    </xf>
    <xf numFmtId="0" fontId="11" fillId="0" borderId="49" xfId="55" applyFont="1" applyFill="1" applyBorder="1" applyAlignment="1">
      <alignment horizontal="center" vertical="center"/>
      <protection/>
    </xf>
    <xf numFmtId="0" fontId="11" fillId="0" borderId="47" xfId="55" applyFont="1" applyFill="1" applyBorder="1" applyAlignment="1">
      <alignment horizontal="center" vertical="center"/>
      <protection/>
    </xf>
    <xf numFmtId="0" fontId="11" fillId="0" borderId="47" xfId="55" applyFont="1" applyFill="1" applyBorder="1" applyAlignment="1">
      <alignment vertical="center"/>
      <protection/>
    </xf>
    <xf numFmtId="4" fontId="11" fillId="0" borderId="49" xfId="55" applyNumberFormat="1" applyFont="1" applyFill="1" applyBorder="1" applyAlignment="1">
      <alignment vertical="center"/>
      <protection/>
    </xf>
    <xf numFmtId="4" fontId="11" fillId="0" borderId="45" xfId="55" applyNumberFormat="1" applyFont="1" applyFill="1" applyBorder="1" applyAlignment="1">
      <alignment vertical="center"/>
      <protection/>
    </xf>
    <xf numFmtId="0" fontId="12" fillId="23" borderId="28" xfId="48" applyFont="1" applyFill="1" applyBorder="1" applyAlignment="1">
      <alignment horizontal="center" vertical="center"/>
      <protection/>
    </xf>
    <xf numFmtId="0" fontId="11" fillId="23" borderId="33" xfId="48" applyFont="1" applyFill="1" applyBorder="1" applyAlignment="1">
      <alignment horizontal="center" vertical="center"/>
      <protection/>
    </xf>
    <xf numFmtId="165" fontId="12" fillId="0" borderId="0" xfId="49" applyNumberFormat="1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/>
    </xf>
    <xf numFmtId="0" fontId="12" fillId="0" borderId="20" xfId="53" applyFont="1" applyFill="1" applyBorder="1" applyAlignment="1">
      <alignment horizontal="center" vertical="center"/>
      <protection/>
    </xf>
    <xf numFmtId="0" fontId="9" fillId="0" borderId="0" xfId="52" applyFont="1" applyAlignment="1">
      <alignment horizontal="center"/>
      <protection/>
    </xf>
    <xf numFmtId="0" fontId="12" fillId="0" borderId="23" xfId="53" applyFont="1" applyFill="1" applyBorder="1" applyAlignment="1">
      <alignment horizontal="center" vertical="center"/>
      <protection/>
    </xf>
    <xf numFmtId="0" fontId="0" fillId="0" borderId="24" xfId="48" applyFill="1" applyBorder="1" applyAlignment="1">
      <alignment horizontal="center" vertical="center"/>
      <protection/>
    </xf>
    <xf numFmtId="0" fontId="10" fillId="0" borderId="0" xfId="49" applyFont="1" applyFill="1" applyAlignment="1">
      <alignment horizontal="center"/>
      <protection/>
    </xf>
    <xf numFmtId="0" fontId="10" fillId="0" borderId="0" xfId="49" applyFont="1" applyAlignment="1">
      <alignment horizontal="center"/>
      <protection/>
    </xf>
    <xf numFmtId="0" fontId="10" fillId="0" borderId="0" xfId="48" applyFont="1" applyFill="1" applyAlignment="1">
      <alignment horizontal="center"/>
      <protection/>
    </xf>
    <xf numFmtId="0" fontId="10" fillId="0" borderId="0" xfId="50" applyFont="1" applyFill="1" applyAlignment="1">
      <alignment horizontal="center" vertical="center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50" xfId="51" applyFont="1" applyFill="1" applyBorder="1" applyAlignment="1">
      <alignment horizontal="center" vertical="center"/>
      <protection/>
    </xf>
    <xf numFmtId="0" fontId="12" fillId="0" borderId="23" xfId="55" applyFont="1" applyFill="1" applyBorder="1" applyAlignment="1">
      <alignment horizontal="center" vertical="center"/>
      <protection/>
    </xf>
    <xf numFmtId="0" fontId="12" fillId="0" borderId="24" xfId="55" applyFont="1" applyFill="1" applyBorder="1" applyAlignment="1">
      <alignment horizontal="center" vertical="center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3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04 - OSMTVS" xfId="51"/>
    <cellStyle name="normální_2. Rozpočet 2007 - tabulky" xfId="52"/>
    <cellStyle name="normální_Rozpis výdajů 03 bez PO 2 2" xfId="53"/>
    <cellStyle name="normální_Rozpis výdajů 03 bez PO 3" xfId="54"/>
    <cellStyle name="normální_Rozpis výdajů 03 bez PO_04 - OSMTVS" xfId="55"/>
    <cellStyle name="normální_Rozpis výdajů 03 bez PO_UR 2008 1-168 tisk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38.2812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143" t="s">
        <v>28</v>
      </c>
      <c r="B1" s="143"/>
      <c r="C1" s="33"/>
      <c r="D1" s="33"/>
      <c r="E1" s="34" t="s">
        <v>0</v>
      </c>
    </row>
    <row r="2" spans="1:5" ht="24.75" thickBot="1">
      <c r="A2" s="30" t="s">
        <v>1</v>
      </c>
      <c r="B2" s="31" t="s">
        <v>2</v>
      </c>
      <c r="C2" s="32" t="s">
        <v>63</v>
      </c>
      <c r="D2" s="32" t="s">
        <v>94</v>
      </c>
      <c r="E2" s="32" t="s">
        <v>64</v>
      </c>
    </row>
    <row r="3" spans="1:5" ht="15" customHeight="1">
      <c r="A3" s="2" t="s">
        <v>3</v>
      </c>
      <c r="B3" s="29" t="s">
        <v>22</v>
      </c>
      <c r="C3" s="26">
        <f>C4+C5+C6</f>
        <v>2734581.26</v>
      </c>
      <c r="D3" s="26">
        <f>D4+D5+D6</f>
        <v>0</v>
      </c>
      <c r="E3" s="27">
        <f aca="true" t="shared" si="0" ref="E3:E25">C3+D3</f>
        <v>2734581.26</v>
      </c>
    </row>
    <row r="4" spans="1:10" ht="15" customHeight="1">
      <c r="A4" s="6" t="s">
        <v>30</v>
      </c>
      <c r="B4" s="7" t="s">
        <v>4</v>
      </c>
      <c r="C4" s="8">
        <v>2661000</v>
      </c>
      <c r="D4" s="9">
        <v>0</v>
      </c>
      <c r="E4" s="10">
        <f t="shared" si="0"/>
        <v>2661000</v>
      </c>
      <c r="J4" s="1"/>
    </row>
    <row r="5" spans="1:5" ht="15" customHeight="1">
      <c r="A5" s="6" t="s">
        <v>31</v>
      </c>
      <c r="B5" s="7" t="s">
        <v>5</v>
      </c>
      <c r="C5" s="8">
        <v>73581.26</v>
      </c>
      <c r="D5" s="4">
        <v>0</v>
      </c>
      <c r="E5" s="10">
        <f t="shared" si="0"/>
        <v>73581.26</v>
      </c>
    </row>
    <row r="6" spans="1:5" ht="15" customHeight="1">
      <c r="A6" s="6" t="s">
        <v>32</v>
      </c>
      <c r="B6" s="7" t="s">
        <v>6</v>
      </c>
      <c r="C6" s="8">
        <v>0</v>
      </c>
      <c r="D6" s="8">
        <v>0</v>
      </c>
      <c r="E6" s="10">
        <f t="shared" si="0"/>
        <v>0</v>
      </c>
    </row>
    <row r="7" spans="1:5" ht="15" customHeight="1">
      <c r="A7" s="12" t="s">
        <v>24</v>
      </c>
      <c r="B7" s="7" t="s">
        <v>7</v>
      </c>
      <c r="C7" s="13">
        <f>C8+C14</f>
        <v>4445638.64</v>
      </c>
      <c r="D7" s="13">
        <f>D8+D14</f>
        <v>0</v>
      </c>
      <c r="E7" s="14">
        <f t="shared" si="0"/>
        <v>4445638.64</v>
      </c>
    </row>
    <row r="8" spans="1:5" ht="15" customHeight="1">
      <c r="A8" s="6" t="s">
        <v>33</v>
      </c>
      <c r="B8" s="7" t="s">
        <v>8</v>
      </c>
      <c r="C8" s="8">
        <f>C9+C10+C12+C13+C11</f>
        <v>4442817.87</v>
      </c>
      <c r="D8" s="8">
        <f>D9+D10+D12+D13</f>
        <v>0</v>
      </c>
      <c r="E8" s="11">
        <f t="shared" si="0"/>
        <v>4442817.87</v>
      </c>
    </row>
    <row r="9" spans="1:5" ht="15" customHeight="1">
      <c r="A9" s="6" t="s">
        <v>34</v>
      </c>
      <c r="B9" s="7" t="s">
        <v>9</v>
      </c>
      <c r="C9" s="8">
        <v>67590.7</v>
      </c>
      <c r="D9" s="8">
        <v>0</v>
      </c>
      <c r="E9" s="11">
        <f t="shared" si="0"/>
        <v>67590.7</v>
      </c>
    </row>
    <row r="10" spans="1:5" ht="15" customHeight="1">
      <c r="A10" s="6" t="s">
        <v>35</v>
      </c>
      <c r="B10" s="7" t="s">
        <v>8</v>
      </c>
      <c r="C10" s="8">
        <v>4349094.1</v>
      </c>
      <c r="D10" s="8">
        <v>0</v>
      </c>
      <c r="E10" s="11">
        <f t="shared" si="0"/>
        <v>4349094.1</v>
      </c>
    </row>
    <row r="11" spans="1:5" ht="15" customHeight="1">
      <c r="A11" s="6" t="s">
        <v>36</v>
      </c>
      <c r="B11" s="7">
        <v>4123</v>
      </c>
      <c r="C11" s="8">
        <v>0</v>
      </c>
      <c r="D11" s="8">
        <v>0</v>
      </c>
      <c r="E11" s="11">
        <f>SUM(C11:D11)</f>
        <v>0</v>
      </c>
    </row>
    <row r="12" spans="1:5" ht="15" customHeight="1">
      <c r="A12" s="6" t="s">
        <v>37</v>
      </c>
      <c r="B12" s="7" t="s">
        <v>25</v>
      </c>
      <c r="C12" s="8">
        <v>0</v>
      </c>
      <c r="D12" s="8">
        <v>0</v>
      </c>
      <c r="E12" s="11">
        <f>SUM(C12:D12)</f>
        <v>0</v>
      </c>
    </row>
    <row r="13" spans="1:5" ht="15" customHeight="1">
      <c r="A13" s="6" t="s">
        <v>38</v>
      </c>
      <c r="B13" s="7">
        <v>4121</v>
      </c>
      <c r="C13" s="8">
        <f>31370-5236.93</f>
        <v>26133.07</v>
      </c>
      <c r="D13" s="8">
        <v>0</v>
      </c>
      <c r="E13" s="11">
        <f>SUM(C13:D13)</f>
        <v>26133.07</v>
      </c>
    </row>
    <row r="14" spans="1:5" ht="15" customHeight="1">
      <c r="A14" s="6" t="s">
        <v>39</v>
      </c>
      <c r="B14" s="7" t="s">
        <v>26</v>
      </c>
      <c r="C14" s="8">
        <f>C15+C16+C17+C18</f>
        <v>2820.77</v>
      </c>
      <c r="D14" s="8">
        <f>D15+D17+D18</f>
        <v>0</v>
      </c>
      <c r="E14" s="11">
        <f t="shared" si="0"/>
        <v>2820.77</v>
      </c>
    </row>
    <row r="15" spans="1:5" ht="15" customHeight="1">
      <c r="A15" s="6" t="s">
        <v>40</v>
      </c>
      <c r="B15" s="7" t="s">
        <v>10</v>
      </c>
      <c r="C15" s="8">
        <v>0</v>
      </c>
      <c r="D15" s="8">
        <v>0</v>
      </c>
      <c r="E15" s="11">
        <f t="shared" si="0"/>
        <v>0</v>
      </c>
    </row>
    <row r="16" spans="1:5" ht="15" customHeight="1">
      <c r="A16" s="6" t="s">
        <v>41</v>
      </c>
      <c r="B16" s="7">
        <v>4223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6" t="s">
        <v>42</v>
      </c>
      <c r="B17" s="7" t="s">
        <v>27</v>
      </c>
      <c r="C17" s="8">
        <v>0</v>
      </c>
      <c r="D17" s="8">
        <v>0</v>
      </c>
      <c r="E17" s="11">
        <f>SUM(C17:D17)</f>
        <v>0</v>
      </c>
    </row>
    <row r="18" spans="1:5" ht="15" customHeight="1">
      <c r="A18" s="6" t="s">
        <v>43</v>
      </c>
      <c r="B18" s="7">
        <v>4221</v>
      </c>
      <c r="C18" s="8">
        <v>2820.77</v>
      </c>
      <c r="D18" s="8">
        <v>0</v>
      </c>
      <c r="E18" s="11">
        <f>SUM(C18:D18)</f>
        <v>2820.77</v>
      </c>
    </row>
    <row r="19" spans="1:5" ht="15" customHeight="1">
      <c r="A19" s="12" t="s">
        <v>11</v>
      </c>
      <c r="B19" s="15" t="s">
        <v>23</v>
      </c>
      <c r="C19" s="13">
        <f>C3+C7</f>
        <v>7180219.899999999</v>
      </c>
      <c r="D19" s="13">
        <f>D3+D7</f>
        <v>0</v>
      </c>
      <c r="E19" s="14">
        <f t="shared" si="0"/>
        <v>7180219.899999999</v>
      </c>
    </row>
    <row r="20" spans="1:5" ht="15" customHeight="1">
      <c r="A20" s="12" t="s">
        <v>12</v>
      </c>
      <c r="B20" s="15" t="s">
        <v>13</v>
      </c>
      <c r="C20" s="13">
        <f>SUM(C21:C24)</f>
        <v>665942.9400000002</v>
      </c>
      <c r="D20" s="13">
        <f>SUM(D21:D24)</f>
        <v>0</v>
      </c>
      <c r="E20" s="14">
        <f t="shared" si="0"/>
        <v>665942.9400000002</v>
      </c>
    </row>
    <row r="21" spans="1:5" ht="15" customHeight="1">
      <c r="A21" s="6" t="s">
        <v>65</v>
      </c>
      <c r="B21" s="7" t="s">
        <v>14</v>
      </c>
      <c r="C21" s="8">
        <v>82357.54000000001</v>
      </c>
      <c r="D21" s="8">
        <v>0</v>
      </c>
      <c r="E21" s="11">
        <f t="shared" si="0"/>
        <v>82357.54000000001</v>
      </c>
    </row>
    <row r="22" spans="1:5" ht="15" customHeight="1">
      <c r="A22" s="6" t="s">
        <v>66</v>
      </c>
      <c r="B22" s="7">
        <v>8115</v>
      </c>
      <c r="C22" s="8">
        <v>680460.4000000001</v>
      </c>
      <c r="D22" s="8">
        <v>0</v>
      </c>
      <c r="E22" s="11">
        <f>SUM(C22:D22)</f>
        <v>680460.4000000001</v>
      </c>
    </row>
    <row r="23" spans="1:5" ht="15" customHeight="1">
      <c r="A23" s="6" t="s">
        <v>44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>
      <c r="A24" s="16" t="s">
        <v>45</v>
      </c>
      <c r="B24" s="17">
        <v>-8124</v>
      </c>
      <c r="C24" s="18">
        <v>-96875</v>
      </c>
      <c r="D24" s="18">
        <v>0</v>
      </c>
      <c r="E24" s="19">
        <f>C24+D24</f>
        <v>-96875</v>
      </c>
    </row>
    <row r="25" spans="1:5" ht="15" customHeight="1" thickBot="1">
      <c r="A25" s="20" t="s">
        <v>21</v>
      </c>
      <c r="B25" s="21"/>
      <c r="C25" s="22">
        <f>C3+C7+C20</f>
        <v>7846162.84</v>
      </c>
      <c r="D25" s="22">
        <f>D19+D20</f>
        <v>0</v>
      </c>
      <c r="E25" s="23">
        <f t="shared" si="0"/>
        <v>7846162.84</v>
      </c>
    </row>
    <row r="26" spans="1:5" ht="13.5" thickBot="1">
      <c r="A26" s="143" t="s">
        <v>29</v>
      </c>
      <c r="B26" s="143"/>
      <c r="C26" s="35"/>
      <c r="D26" s="35"/>
      <c r="E26" s="36" t="s">
        <v>0</v>
      </c>
    </row>
    <row r="27" spans="1:5" ht="24.75" thickBot="1">
      <c r="A27" s="30" t="s">
        <v>15</v>
      </c>
      <c r="B27" s="31" t="s">
        <v>16</v>
      </c>
      <c r="C27" s="32" t="s">
        <v>63</v>
      </c>
      <c r="D27" s="32" t="s">
        <v>95</v>
      </c>
      <c r="E27" s="32" t="s">
        <v>64</v>
      </c>
    </row>
    <row r="28" spans="1:5" ht="15" customHeight="1">
      <c r="A28" s="24" t="s">
        <v>46</v>
      </c>
      <c r="B28" s="3" t="s">
        <v>17</v>
      </c>
      <c r="C28" s="4">
        <v>29496.96</v>
      </c>
      <c r="D28" s="4">
        <v>0</v>
      </c>
      <c r="E28" s="5">
        <f>C28+D28</f>
        <v>29496.96</v>
      </c>
    </row>
    <row r="29" spans="1:5" ht="15" customHeight="1">
      <c r="A29" s="25" t="s">
        <v>47</v>
      </c>
      <c r="B29" s="7" t="s">
        <v>17</v>
      </c>
      <c r="C29" s="8">
        <v>260591.53</v>
      </c>
      <c r="D29" s="4">
        <v>0</v>
      </c>
      <c r="E29" s="5">
        <f aca="true" t="shared" si="1" ref="E29:E44">C29+D29</f>
        <v>260591.53</v>
      </c>
    </row>
    <row r="30" spans="1:5" ht="15" customHeight="1">
      <c r="A30" s="25" t="s">
        <v>48</v>
      </c>
      <c r="B30" s="7" t="s">
        <v>19</v>
      </c>
      <c r="C30" s="8">
        <v>83329.64</v>
      </c>
      <c r="D30" s="4">
        <v>-500</v>
      </c>
      <c r="E30" s="5">
        <f>SUM(C30:D30)</f>
        <v>82829.64</v>
      </c>
    </row>
    <row r="31" spans="1:5" ht="15" customHeight="1">
      <c r="A31" s="25" t="s">
        <v>49</v>
      </c>
      <c r="B31" s="7" t="s">
        <v>17</v>
      </c>
      <c r="C31" s="8">
        <v>1003300</v>
      </c>
      <c r="D31" s="4">
        <v>0</v>
      </c>
      <c r="E31" s="5">
        <f t="shared" si="1"/>
        <v>1003300</v>
      </c>
    </row>
    <row r="32" spans="1:5" ht="15" customHeight="1">
      <c r="A32" s="25" t="s">
        <v>50</v>
      </c>
      <c r="B32" s="7" t="s">
        <v>17</v>
      </c>
      <c r="C32" s="8">
        <v>733097.17</v>
      </c>
      <c r="D32" s="4">
        <v>0</v>
      </c>
      <c r="E32" s="5">
        <f t="shared" si="1"/>
        <v>733097.17</v>
      </c>
    </row>
    <row r="33" spans="1:5" ht="15" customHeight="1">
      <c r="A33" s="25" t="s">
        <v>51</v>
      </c>
      <c r="B33" s="7" t="s">
        <v>17</v>
      </c>
      <c r="C33" s="8">
        <v>3980634.1</v>
      </c>
      <c r="D33" s="4">
        <v>0</v>
      </c>
      <c r="E33" s="5">
        <f>C33+D33</f>
        <v>3980634.1</v>
      </c>
    </row>
    <row r="34" spans="1:5" ht="15" customHeight="1">
      <c r="A34" s="25" t="s">
        <v>52</v>
      </c>
      <c r="B34" s="7" t="s">
        <v>19</v>
      </c>
      <c r="C34" s="8">
        <v>476644.35</v>
      </c>
      <c r="D34" s="4">
        <v>0</v>
      </c>
      <c r="E34" s="5">
        <f t="shared" si="1"/>
        <v>476644.35</v>
      </c>
    </row>
    <row r="35" spans="1:5" ht="15" customHeight="1">
      <c r="A35" s="25" t="s">
        <v>53</v>
      </c>
      <c r="B35" s="7" t="s">
        <v>17</v>
      </c>
      <c r="C35" s="8">
        <v>26600</v>
      </c>
      <c r="D35" s="4">
        <v>0</v>
      </c>
      <c r="E35" s="5">
        <f t="shared" si="1"/>
        <v>26600</v>
      </c>
    </row>
    <row r="36" spans="1:5" ht="15" customHeight="1">
      <c r="A36" s="25" t="s">
        <v>54</v>
      </c>
      <c r="B36" s="7" t="s">
        <v>19</v>
      </c>
      <c r="C36" s="8">
        <v>663131.67</v>
      </c>
      <c r="D36" s="4">
        <v>500</v>
      </c>
      <c r="E36" s="5">
        <f t="shared" si="1"/>
        <v>663631.67</v>
      </c>
    </row>
    <row r="37" spans="1:5" ht="15" customHeight="1">
      <c r="A37" s="25" t="s">
        <v>55</v>
      </c>
      <c r="B37" s="7" t="s">
        <v>18</v>
      </c>
      <c r="C37" s="8">
        <v>0</v>
      </c>
      <c r="D37" s="4">
        <v>0</v>
      </c>
      <c r="E37" s="5">
        <f t="shared" si="1"/>
        <v>0</v>
      </c>
    </row>
    <row r="38" spans="1:5" ht="15" customHeight="1">
      <c r="A38" s="25" t="s">
        <v>56</v>
      </c>
      <c r="B38" s="7" t="s">
        <v>19</v>
      </c>
      <c r="C38" s="8">
        <v>356272.14</v>
      </c>
      <c r="D38" s="4">
        <v>0</v>
      </c>
      <c r="E38" s="5">
        <f t="shared" si="1"/>
        <v>356272.14</v>
      </c>
    </row>
    <row r="39" spans="1:5" ht="15" customHeight="1">
      <c r="A39" s="25" t="s">
        <v>57</v>
      </c>
      <c r="B39" s="7" t="s">
        <v>19</v>
      </c>
      <c r="C39" s="8">
        <v>17500</v>
      </c>
      <c r="D39" s="4">
        <v>0</v>
      </c>
      <c r="E39" s="5">
        <f t="shared" si="1"/>
        <v>17500</v>
      </c>
    </row>
    <row r="40" spans="1:5" ht="15" customHeight="1">
      <c r="A40" s="25" t="s">
        <v>58</v>
      </c>
      <c r="B40" s="7" t="s">
        <v>17</v>
      </c>
      <c r="C40" s="8">
        <v>6207.75</v>
      </c>
      <c r="D40" s="4">
        <v>0</v>
      </c>
      <c r="E40" s="5">
        <f t="shared" si="1"/>
        <v>6207.75</v>
      </c>
    </row>
    <row r="41" spans="1:5" ht="15" customHeight="1">
      <c r="A41" s="25" t="s">
        <v>59</v>
      </c>
      <c r="B41" s="7" t="s">
        <v>19</v>
      </c>
      <c r="C41" s="8">
        <v>114995.91</v>
      </c>
      <c r="D41" s="4">
        <v>0</v>
      </c>
      <c r="E41" s="5">
        <f>C41+D41</f>
        <v>114995.91</v>
      </c>
    </row>
    <row r="42" spans="1:5" ht="15" customHeight="1">
      <c r="A42" s="25" t="s">
        <v>60</v>
      </c>
      <c r="B42" s="7" t="s">
        <v>19</v>
      </c>
      <c r="C42" s="8">
        <v>11471.73</v>
      </c>
      <c r="D42" s="4">
        <v>0</v>
      </c>
      <c r="E42" s="5">
        <f t="shared" si="1"/>
        <v>11471.73</v>
      </c>
    </row>
    <row r="43" spans="1:5" ht="15" customHeight="1">
      <c r="A43" s="25" t="s">
        <v>61</v>
      </c>
      <c r="B43" s="7" t="s">
        <v>19</v>
      </c>
      <c r="C43" s="8">
        <v>72767.68</v>
      </c>
      <c r="D43" s="4">
        <v>0</v>
      </c>
      <c r="E43" s="5">
        <f t="shared" si="1"/>
        <v>72767.68</v>
      </c>
    </row>
    <row r="44" spans="1:5" ht="15" customHeight="1" thickBot="1">
      <c r="A44" s="25" t="s">
        <v>62</v>
      </c>
      <c r="B44" s="7" t="s">
        <v>19</v>
      </c>
      <c r="C44" s="8">
        <v>10122.21</v>
      </c>
      <c r="D44" s="4">
        <v>0</v>
      </c>
      <c r="E44" s="5">
        <f t="shared" si="1"/>
        <v>10122.21</v>
      </c>
    </row>
    <row r="45" spans="1:5" ht="15" customHeight="1" thickBot="1">
      <c r="A45" s="28" t="s">
        <v>20</v>
      </c>
      <c r="B45" s="21"/>
      <c r="C45" s="22">
        <f>C28+C29+C31+C32+C33+C34+C35+C36+C37+C38+C39+C40+C41+C42+C43+C44+C30</f>
        <v>7846162.839999999</v>
      </c>
      <c r="D45" s="22">
        <f>SUM(D28:D44)</f>
        <v>0</v>
      </c>
      <c r="E45" s="23">
        <f>SUM(E28:E44)</f>
        <v>7846162.84</v>
      </c>
    </row>
    <row r="46" spans="3:5" ht="12.75">
      <c r="C46" s="1"/>
      <c r="E46" s="1"/>
    </row>
    <row r="48" ht="12.75">
      <c r="C48" s="1"/>
    </row>
  </sheetData>
  <sheetProtection/>
  <mergeCells count="2">
    <mergeCell ref="A1:B1"/>
    <mergeCell ref="A26:B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.8515625" style="0" customWidth="1"/>
    <col min="2" max="2" width="7.28125" style="0" customWidth="1"/>
    <col min="3" max="4" width="4.57421875" style="0" customWidth="1"/>
    <col min="5" max="5" width="4.7109375" style="0" customWidth="1"/>
    <col min="6" max="6" width="36.8515625" style="0" customWidth="1"/>
    <col min="7" max="7" width="7.28125" style="0" customWidth="1"/>
    <col min="8" max="9" width="10.7109375" style="0" customWidth="1"/>
    <col min="10" max="10" width="8.57421875" style="0" customWidth="1"/>
  </cols>
  <sheetData>
    <row r="1" spans="1:10" ht="18">
      <c r="A1" s="145"/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>
      <c r="A2" s="145" t="s">
        <v>92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2.75">
      <c r="A3" s="38"/>
      <c r="B3" s="38"/>
      <c r="C3" s="38"/>
      <c r="D3" s="38"/>
      <c r="E3" s="38"/>
      <c r="F3" s="38"/>
      <c r="G3" s="38"/>
      <c r="H3" s="39"/>
      <c r="I3" s="40"/>
      <c r="J3" s="40"/>
    </row>
    <row r="4" spans="1:10" ht="15.75">
      <c r="A4" s="148" t="s">
        <v>67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2.75">
      <c r="A5" s="38"/>
      <c r="B5" s="38"/>
      <c r="C5" s="38"/>
      <c r="D5" s="38"/>
      <c r="E5" s="38"/>
      <c r="F5" s="38"/>
      <c r="G5" s="38"/>
      <c r="H5" s="39"/>
      <c r="I5" s="40"/>
      <c r="J5" s="40"/>
    </row>
    <row r="6" spans="1:10" ht="15.75">
      <c r="A6" s="149" t="s">
        <v>68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15.75">
      <c r="A7" s="41"/>
      <c r="B7" s="41"/>
      <c r="C7" s="41"/>
      <c r="D7" s="41"/>
      <c r="E7" s="41"/>
      <c r="F7" s="41"/>
      <c r="G7" s="41"/>
      <c r="H7" s="42"/>
      <c r="I7" s="42"/>
      <c r="J7" s="42"/>
    </row>
    <row r="8" spans="1:10" ht="12.75">
      <c r="A8" s="43"/>
      <c r="B8" s="44"/>
      <c r="C8" s="44"/>
      <c r="D8" s="43"/>
      <c r="E8" s="43"/>
      <c r="F8" s="45"/>
      <c r="G8" s="46"/>
      <c r="H8" s="47"/>
      <c r="I8" s="48"/>
      <c r="J8" s="48"/>
    </row>
    <row r="9" spans="1:10" ht="13.5" thickBot="1">
      <c r="A9" s="49"/>
      <c r="B9" s="50"/>
      <c r="C9" s="50"/>
      <c r="D9" s="50"/>
      <c r="E9" s="50"/>
      <c r="F9" s="50"/>
      <c r="G9" s="51"/>
      <c r="H9" s="52"/>
      <c r="I9" s="53"/>
      <c r="J9" s="52" t="s">
        <v>69</v>
      </c>
    </row>
    <row r="10" spans="1:13" ht="22.5" customHeight="1" thickBot="1">
      <c r="A10" s="54" t="s">
        <v>70</v>
      </c>
      <c r="B10" s="146" t="s">
        <v>71</v>
      </c>
      <c r="C10" s="147"/>
      <c r="D10" s="56" t="s">
        <v>72</v>
      </c>
      <c r="E10" s="55" t="s">
        <v>16</v>
      </c>
      <c r="F10" s="56" t="s">
        <v>73</v>
      </c>
      <c r="G10" s="57" t="s">
        <v>74</v>
      </c>
      <c r="H10" s="58" t="s">
        <v>74</v>
      </c>
      <c r="I10" s="59" t="s">
        <v>93</v>
      </c>
      <c r="J10" s="60" t="s">
        <v>75</v>
      </c>
      <c r="M10" s="142" t="s">
        <v>109</v>
      </c>
    </row>
    <row r="11" spans="1:10" ht="13.5" thickBot="1">
      <c r="A11" s="61" t="s">
        <v>76</v>
      </c>
      <c r="B11" s="144" t="s">
        <v>77</v>
      </c>
      <c r="C11" s="144"/>
      <c r="D11" s="62" t="s">
        <v>77</v>
      </c>
      <c r="E11" s="63" t="s">
        <v>77</v>
      </c>
      <c r="F11" s="64" t="s">
        <v>78</v>
      </c>
      <c r="G11" s="65">
        <f>G12+G14+G16+G18</f>
        <v>0</v>
      </c>
      <c r="H11" s="66">
        <f>H12+H14+H16+H18</f>
        <v>83614.80900000001</v>
      </c>
      <c r="I11" s="67">
        <f>I12+I14+I16+I18+I20</f>
        <v>500</v>
      </c>
      <c r="J11" s="68">
        <f>H11+I11</f>
        <v>84114.80900000001</v>
      </c>
    </row>
    <row r="12" spans="1:10" ht="22.5">
      <c r="A12" s="69" t="s">
        <v>76</v>
      </c>
      <c r="B12" s="70" t="s">
        <v>79</v>
      </c>
      <c r="C12" s="71" t="s">
        <v>80</v>
      </c>
      <c r="D12" s="72" t="s">
        <v>77</v>
      </c>
      <c r="E12" s="73" t="s">
        <v>77</v>
      </c>
      <c r="F12" s="74" t="s">
        <v>81</v>
      </c>
      <c r="G12" s="75">
        <f>G13</f>
        <v>0</v>
      </c>
      <c r="H12" s="76">
        <f>H13</f>
        <v>70000</v>
      </c>
      <c r="I12" s="77">
        <f>I13</f>
        <v>0</v>
      </c>
      <c r="J12" s="78">
        <f>H12+I12</f>
        <v>70000</v>
      </c>
    </row>
    <row r="13" spans="1:10" ht="13.5" thickBot="1">
      <c r="A13" s="79"/>
      <c r="B13" s="80"/>
      <c r="C13" s="81"/>
      <c r="D13" s="82">
        <v>6172</v>
      </c>
      <c r="E13" s="83">
        <v>6121</v>
      </c>
      <c r="F13" s="84" t="s">
        <v>82</v>
      </c>
      <c r="G13" s="85">
        <v>0</v>
      </c>
      <c r="H13" s="86">
        <v>70000</v>
      </c>
      <c r="I13" s="87">
        <v>0</v>
      </c>
      <c r="J13" s="88">
        <f aca="true" t="shared" si="0" ref="J13:J19">H13+I13</f>
        <v>70000</v>
      </c>
    </row>
    <row r="14" spans="1:10" ht="22.5">
      <c r="A14" s="69" t="s">
        <v>76</v>
      </c>
      <c r="B14" s="89" t="s">
        <v>83</v>
      </c>
      <c r="C14" s="71" t="s">
        <v>84</v>
      </c>
      <c r="D14" s="72" t="s">
        <v>77</v>
      </c>
      <c r="E14" s="73" t="s">
        <v>77</v>
      </c>
      <c r="F14" s="74" t="s">
        <v>85</v>
      </c>
      <c r="G14" s="75">
        <f>G15</f>
        <v>0</v>
      </c>
      <c r="H14" s="76">
        <f>H15</f>
        <v>139.88</v>
      </c>
      <c r="I14" s="77">
        <f>I15</f>
        <v>0</v>
      </c>
      <c r="J14" s="78">
        <f t="shared" si="0"/>
        <v>139.88</v>
      </c>
    </row>
    <row r="15" spans="1:10" ht="13.5" thickBot="1">
      <c r="A15" s="79"/>
      <c r="B15" s="90"/>
      <c r="C15" s="81"/>
      <c r="D15" s="82">
        <v>3122</v>
      </c>
      <c r="E15" s="83">
        <v>6121</v>
      </c>
      <c r="F15" s="84" t="s">
        <v>82</v>
      </c>
      <c r="G15" s="85">
        <v>0</v>
      </c>
      <c r="H15" s="86">
        <v>139.88</v>
      </c>
      <c r="I15" s="87">
        <v>0</v>
      </c>
      <c r="J15" s="88">
        <f t="shared" si="0"/>
        <v>139.88</v>
      </c>
    </row>
    <row r="16" spans="1:10" ht="22.5">
      <c r="A16" s="69" t="s">
        <v>76</v>
      </c>
      <c r="B16" s="70" t="s">
        <v>86</v>
      </c>
      <c r="C16" s="71" t="s">
        <v>87</v>
      </c>
      <c r="D16" s="72" t="s">
        <v>77</v>
      </c>
      <c r="E16" s="73" t="s">
        <v>77</v>
      </c>
      <c r="F16" s="74" t="s">
        <v>88</v>
      </c>
      <c r="G16" s="75">
        <f>G17</f>
        <v>0</v>
      </c>
      <c r="H16" s="76">
        <f>H17</f>
        <v>11243.579</v>
      </c>
      <c r="I16" s="77">
        <f>I17</f>
        <v>0</v>
      </c>
      <c r="J16" s="78">
        <f t="shared" si="0"/>
        <v>11243.579</v>
      </c>
    </row>
    <row r="17" spans="1:10" ht="13.5" thickBot="1">
      <c r="A17" s="79"/>
      <c r="B17" s="80"/>
      <c r="C17" s="81"/>
      <c r="D17" s="82">
        <v>3124</v>
      </c>
      <c r="E17" s="83">
        <v>6121</v>
      </c>
      <c r="F17" s="84" t="s">
        <v>82</v>
      </c>
      <c r="G17" s="85">
        <v>0</v>
      </c>
      <c r="H17" s="86">
        <v>11243.579</v>
      </c>
      <c r="I17" s="87">
        <v>0</v>
      </c>
      <c r="J17" s="88">
        <f t="shared" si="0"/>
        <v>11243.579</v>
      </c>
    </row>
    <row r="18" spans="1:10" ht="22.5">
      <c r="A18" s="69" t="s">
        <v>76</v>
      </c>
      <c r="B18" s="70" t="s">
        <v>89</v>
      </c>
      <c r="C18" s="71" t="s">
        <v>90</v>
      </c>
      <c r="D18" s="72" t="s">
        <v>77</v>
      </c>
      <c r="E18" s="73" t="s">
        <v>77</v>
      </c>
      <c r="F18" s="74" t="s">
        <v>91</v>
      </c>
      <c r="G18" s="75">
        <f>G19</f>
        <v>0</v>
      </c>
      <c r="H18" s="76">
        <f>H19</f>
        <v>2231.35</v>
      </c>
      <c r="I18" s="77">
        <f>I19</f>
        <v>0</v>
      </c>
      <c r="J18" s="78">
        <f t="shared" si="0"/>
        <v>2231.35</v>
      </c>
    </row>
    <row r="19" spans="1:10" ht="13.5" thickBot="1">
      <c r="A19" s="79"/>
      <c r="B19" s="80"/>
      <c r="C19" s="81"/>
      <c r="D19" s="82">
        <v>3123</v>
      </c>
      <c r="E19" s="83">
        <v>6121</v>
      </c>
      <c r="F19" s="84" t="s">
        <v>82</v>
      </c>
      <c r="G19" s="85">
        <v>0</v>
      </c>
      <c r="H19" s="86">
        <v>2231.35</v>
      </c>
      <c r="I19" s="87">
        <v>0</v>
      </c>
      <c r="J19" s="88">
        <f t="shared" si="0"/>
        <v>2231.35</v>
      </c>
    </row>
    <row r="20" spans="1:10" ht="22.5">
      <c r="A20" s="140" t="s">
        <v>76</v>
      </c>
      <c r="B20" s="109" t="s">
        <v>106</v>
      </c>
      <c r="C20" s="110" t="s">
        <v>107</v>
      </c>
      <c r="D20" s="111" t="s">
        <v>77</v>
      </c>
      <c r="E20" s="112" t="s">
        <v>77</v>
      </c>
      <c r="F20" s="113" t="s">
        <v>108</v>
      </c>
      <c r="G20" s="114">
        <v>200</v>
      </c>
      <c r="H20" s="114">
        <v>0</v>
      </c>
      <c r="I20" s="114">
        <v>500</v>
      </c>
      <c r="J20" s="115">
        <f>H20+I20</f>
        <v>500</v>
      </c>
    </row>
    <row r="21" spans="1:10" ht="13.5" thickBot="1">
      <c r="A21" s="141"/>
      <c r="B21" s="117" t="s">
        <v>109</v>
      </c>
      <c r="C21" s="118"/>
      <c r="D21" s="119">
        <v>3315</v>
      </c>
      <c r="E21" s="120">
        <v>5171</v>
      </c>
      <c r="F21" s="121" t="s">
        <v>114</v>
      </c>
      <c r="G21" s="122">
        <v>200</v>
      </c>
      <c r="H21" s="122">
        <v>0</v>
      </c>
      <c r="I21" s="122">
        <v>500</v>
      </c>
      <c r="J21" s="123">
        <f>H21+I21</f>
        <v>500</v>
      </c>
    </row>
  </sheetData>
  <sheetProtection/>
  <mergeCells count="6">
    <mergeCell ref="B11:C11"/>
    <mergeCell ref="A1:J1"/>
    <mergeCell ref="B10:C10"/>
    <mergeCell ref="A2:J2"/>
    <mergeCell ref="A4:J4"/>
    <mergeCell ref="A6:J6"/>
  </mergeCells>
  <printOptions/>
  <pageMargins left="0.31496062992125984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3.421875" style="0" customWidth="1"/>
    <col min="2" max="2" width="8.28125" style="0" customWidth="1"/>
    <col min="3" max="3" width="4.28125" style="0" customWidth="1"/>
    <col min="4" max="4" width="4.57421875" style="0" customWidth="1"/>
    <col min="5" max="5" width="4.421875" style="0" customWidth="1"/>
    <col min="6" max="6" width="32.28125" style="0" customWidth="1"/>
    <col min="7" max="7" width="7.28125" style="0" customWidth="1"/>
    <col min="8" max="8" width="8.28125" style="0" customWidth="1"/>
    <col min="9" max="9" width="6.421875" style="0" customWidth="1"/>
    <col min="10" max="10" width="8.140625" style="0" customWidth="1"/>
  </cols>
  <sheetData>
    <row r="1" spans="1:10" ht="18">
      <c r="A1" s="145" t="s">
        <v>96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150" t="s">
        <v>97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2.75">
      <c r="A4" s="38"/>
      <c r="B4" s="38"/>
      <c r="C4" s="38"/>
      <c r="D4" s="38"/>
      <c r="E4" s="38"/>
      <c r="F4" s="38"/>
      <c r="G4" s="38"/>
      <c r="H4" s="38"/>
      <c r="I4" s="38"/>
      <c r="J4" s="91"/>
    </row>
    <row r="5" spans="1:10" ht="15.75">
      <c r="A5" s="151" t="s">
        <v>98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5.7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3.5" thickBot="1">
      <c r="A7" s="92"/>
      <c r="B7" s="92"/>
      <c r="C7" s="92"/>
      <c r="D7" s="93"/>
      <c r="E7" s="93"/>
      <c r="F7" s="93"/>
      <c r="G7" s="94"/>
      <c r="H7" s="94"/>
      <c r="I7" s="93"/>
      <c r="J7" s="94" t="s">
        <v>69</v>
      </c>
    </row>
    <row r="8" spans="1:10" ht="34.5" thickBot="1">
      <c r="A8" s="95" t="s">
        <v>70</v>
      </c>
      <c r="B8" s="152" t="s">
        <v>71</v>
      </c>
      <c r="C8" s="153"/>
      <c r="D8" s="97" t="s">
        <v>72</v>
      </c>
      <c r="E8" s="96" t="s">
        <v>16</v>
      </c>
      <c r="F8" s="98" t="s">
        <v>99</v>
      </c>
      <c r="G8" s="99" t="s">
        <v>100</v>
      </c>
      <c r="H8" s="100" t="s">
        <v>101</v>
      </c>
      <c r="I8" s="100" t="s">
        <v>102</v>
      </c>
      <c r="J8" s="101" t="s">
        <v>103</v>
      </c>
    </row>
    <row r="9" spans="1:10" ht="13.5" thickBot="1">
      <c r="A9" s="102" t="s">
        <v>76</v>
      </c>
      <c r="B9" s="154" t="s">
        <v>77</v>
      </c>
      <c r="C9" s="155"/>
      <c r="D9" s="104" t="s">
        <v>77</v>
      </c>
      <c r="E9" s="103" t="s">
        <v>77</v>
      </c>
      <c r="F9" s="105" t="s">
        <v>104</v>
      </c>
      <c r="G9" s="106">
        <f>G10+G12</f>
        <v>200</v>
      </c>
      <c r="H9" s="106">
        <f>H10+H12</f>
        <v>1200</v>
      </c>
      <c r="I9" s="106">
        <f>I10+I12</f>
        <v>-500</v>
      </c>
      <c r="J9" s="107">
        <f>H9+I9</f>
        <v>700</v>
      </c>
    </row>
    <row r="10" spans="1:10" ht="22.5">
      <c r="A10" s="108" t="s">
        <v>105</v>
      </c>
      <c r="B10" s="109" t="s">
        <v>106</v>
      </c>
      <c r="C10" s="110" t="s">
        <v>107</v>
      </c>
      <c r="D10" s="111" t="s">
        <v>77</v>
      </c>
      <c r="E10" s="112" t="s">
        <v>77</v>
      </c>
      <c r="F10" s="113" t="s">
        <v>108</v>
      </c>
      <c r="G10" s="114">
        <v>200</v>
      </c>
      <c r="H10" s="114">
        <v>500</v>
      </c>
      <c r="I10" s="114">
        <v>-500</v>
      </c>
      <c r="J10" s="115">
        <f>H10+I10</f>
        <v>0</v>
      </c>
    </row>
    <row r="11" spans="1:10" ht="13.5" thickBot="1">
      <c r="A11" s="116"/>
      <c r="B11" s="117" t="s">
        <v>109</v>
      </c>
      <c r="C11" s="118"/>
      <c r="D11" s="119">
        <v>3315</v>
      </c>
      <c r="E11" s="120">
        <v>5331</v>
      </c>
      <c r="F11" s="121" t="s">
        <v>110</v>
      </c>
      <c r="G11" s="122">
        <v>200</v>
      </c>
      <c r="H11" s="122">
        <v>500</v>
      </c>
      <c r="I11" s="122">
        <v>-500</v>
      </c>
      <c r="J11" s="123">
        <f>H11+I11</f>
        <v>0</v>
      </c>
    </row>
    <row r="12" spans="1:10" ht="12.75">
      <c r="A12" s="124" t="s">
        <v>105</v>
      </c>
      <c r="B12" s="125" t="s">
        <v>111</v>
      </c>
      <c r="C12" s="126" t="s">
        <v>112</v>
      </c>
      <c r="D12" s="127"/>
      <c r="E12" s="128"/>
      <c r="F12" s="129" t="s">
        <v>113</v>
      </c>
      <c r="G12" s="130">
        <v>0</v>
      </c>
      <c r="H12" s="130">
        <v>700</v>
      </c>
      <c r="I12" s="130">
        <v>0</v>
      </c>
      <c r="J12" s="131">
        <f>G12+H12+I12</f>
        <v>700</v>
      </c>
    </row>
    <row r="13" spans="1:10" ht="13.5" thickBot="1">
      <c r="A13" s="132"/>
      <c r="B13" s="133"/>
      <c r="C13" s="134"/>
      <c r="D13" s="135">
        <v>3314</v>
      </c>
      <c r="E13" s="136">
        <v>5331</v>
      </c>
      <c r="F13" s="137" t="s">
        <v>110</v>
      </c>
      <c r="G13" s="138">
        <v>0</v>
      </c>
      <c r="H13" s="138">
        <v>700</v>
      </c>
      <c r="I13" s="138">
        <v>0</v>
      </c>
      <c r="J13" s="139">
        <f>G13+H13+I13</f>
        <v>700</v>
      </c>
    </row>
  </sheetData>
  <sheetProtection/>
  <mergeCells count="5">
    <mergeCell ref="A1:J1"/>
    <mergeCell ref="A3:J3"/>
    <mergeCell ref="A5:J5"/>
    <mergeCell ref="B8:C8"/>
    <mergeCell ref="B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Holická Hana</cp:lastModifiedBy>
  <cp:lastPrinted>2017-01-30T13:42:42Z</cp:lastPrinted>
  <dcterms:created xsi:type="dcterms:W3CDTF">2007-12-18T12:40:54Z</dcterms:created>
  <dcterms:modified xsi:type="dcterms:W3CDTF">2017-02-01T06:57:59Z</dcterms:modified>
  <cp:category/>
  <cp:version/>
  <cp:contentType/>
  <cp:contentStatus/>
</cp:coreProperties>
</file>