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923 03 EO rezervy" sheetId="2" r:id="rId2"/>
    <sheet name="923 14 OISNM" sheetId="3" r:id="rId3"/>
  </sheets>
  <definedNames/>
  <calcPr fullCalcOnLoad="1"/>
</workbook>
</file>

<file path=xl/sharedStrings.xml><?xml version="1.0" encoding="utf-8"?>
<sst xmlns="http://schemas.openxmlformats.org/spreadsheetml/2006/main" count="143" uniqueCount="99">
  <si>
    <t>v tis. Kč</t>
  </si>
  <si>
    <t>pol.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</si>
  <si>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</si>
  <si>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</si>
  <si>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</si>
  <si>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</si>
  <si>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</si>
  <si>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</si>
  <si>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x</t>
  </si>
  <si>
    <t>Běžné a kapitálové výdaje resortu celkem</t>
  </si>
  <si>
    <t>SU</t>
  </si>
  <si>
    <t>0000</t>
  </si>
  <si>
    <t>Kofinancování IROP a TOP</t>
  </si>
  <si>
    <t>Nespecifikované rezervy</t>
  </si>
  <si>
    <t>Odbor investic a správy nemovitého majetku</t>
  </si>
  <si>
    <t>tis.Kč</t>
  </si>
  <si>
    <t>č.a.</t>
  </si>
  <si>
    <t>UZ</t>
  </si>
  <si>
    <t xml:space="preserve"> S P O L U F I N A N C O V Á N Í   E U</t>
  </si>
  <si>
    <t>107100000</t>
  </si>
  <si>
    <t>nákup ostatních služeb</t>
  </si>
  <si>
    <t>Kapitola 923 14 - Spolufinancování EU</t>
  </si>
  <si>
    <t>Změna rozpočtu - rozpočtové opatření č. 31/17</t>
  </si>
  <si>
    <t>ZR-RO č. 31/17</t>
  </si>
  <si>
    <t>SR 2017</t>
  </si>
  <si>
    <t>UR 2017</t>
  </si>
  <si>
    <t>UR II  2017</t>
  </si>
  <si>
    <t>04620201402</t>
  </si>
  <si>
    <t>IROP - Jazyková laboratoř pro výuku (Gymnázium Mimoň)</t>
  </si>
  <si>
    <t>000000000</t>
  </si>
  <si>
    <t>budovy, haly a stavby</t>
  </si>
  <si>
    <t>107517969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</si>
  <si>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</si>
  <si>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</si>
  <si>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</si>
  <si>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</si>
  <si>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</si>
  <si>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</si>
  <si>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</si>
  <si>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</si>
  <si>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</si>
  <si>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</si>
  <si>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</si>
  <si>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</si>
  <si>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</si>
  <si>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</si>
  <si>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</si>
  <si>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</si>
  <si>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</si>
  <si>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</si>
  <si>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</si>
  <si>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</si>
  <si>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</si>
  <si>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</si>
  <si>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</si>
  <si>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</si>
  <si>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</si>
  <si>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</si>
  <si>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</si>
  <si>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</si>
  <si>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</si>
  <si>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</si>
  <si>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</si>
  <si>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</si>
  <si>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</si>
  <si>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</si>
  <si>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</si>
  <si>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</si>
  <si>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</si>
  <si>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</si>
  <si>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</si>
  <si>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</si>
  <si>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</si>
  <si>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</si>
  <si>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</si>
  <si>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</si>
  <si>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</si>
  <si>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</si>
  <si>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</si>
  <si>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</si>
  <si>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</si>
  <si>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</si>
  <si>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</si>
  <si>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</si>
  <si>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</si>
  <si>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</si>
  <si>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</si>
  <si>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</si>
  <si>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</si>
  <si>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</si>
  <si>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</si>
  <si>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</si>
  <si>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</si>
  <si>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</si>
  <si>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</si>
  <si>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</si>
  <si>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</si>
  <si>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UR II 2017</t>
  </si>
  <si>
    <t>UR 2017 ZR-RO č. 22/17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</si>
</sst>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  <numFmt numFmtId="166" formatCode="#,##0.00000"/>
    <numFmt numFmtId="167" formatCode="#,##0.0000"/>
    <numFmt numFmtId="168" formatCode="#,##0.000000"/>
    <numFmt numFmtId="169" formatCode="#,##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indexed="1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11"/>
      <color rgb="FF00008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2" applyFill="1" applyAlignment="1">
      <alignment/>
      <protection/>
    </xf>
    <xf numFmtId="49" fontId="0" fillId="0" borderId="0" xfId="52" applyNumberFormat="1" applyFill="1" applyAlignment="1">
      <alignment horizontal="center"/>
      <protection/>
    </xf>
    <xf numFmtId="0" fontId="0" fillId="0" borderId="0" xfId="52">
      <alignment/>
      <protection/>
    </xf>
    <xf numFmtId="0" fontId="4" fillId="0" borderId="0" xfId="55" applyFont="1" applyFill="1" applyAlignment="1">
      <alignment horizontal="right"/>
      <protection/>
    </xf>
    <xf numFmtId="0" fontId="39" fillId="0" borderId="0" xfId="48">
      <alignment/>
      <protection/>
    </xf>
    <xf numFmtId="0" fontId="3" fillId="0" borderId="0" xfId="51" applyFill="1">
      <alignment/>
      <protection/>
    </xf>
    <xf numFmtId="4" fontId="3" fillId="0" borderId="0" xfId="51" applyNumberFormat="1" applyFill="1">
      <alignment/>
      <protection/>
    </xf>
    <xf numFmtId="0" fontId="39" fillId="0" borderId="0" xfId="48" applyFill="1">
      <alignment/>
      <protection/>
    </xf>
    <xf numFmtId="49" fontId="7" fillId="0" borderId="0" xfId="51" applyNumberFormat="1" applyFont="1" applyBorder="1" applyAlignment="1">
      <alignment vertical="center" textRotation="90"/>
      <protection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/>
      <protection/>
    </xf>
    <xf numFmtId="165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left"/>
      <protection/>
    </xf>
    <xf numFmtId="4" fontId="4" fillId="0" borderId="0" xfId="53" applyNumberFormat="1" applyFont="1" applyFill="1" applyBorder="1" applyAlignment="1">
      <alignment horizontal="left"/>
      <protection/>
    </xf>
    <xf numFmtId="4" fontId="4" fillId="0" borderId="0" xfId="53" applyNumberFormat="1" applyFont="1" applyFill="1" applyBorder="1">
      <alignment/>
      <protection/>
    </xf>
    <xf numFmtId="0" fontId="8" fillId="0" borderId="0" xfId="52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4" fontId="8" fillId="0" borderId="0" xfId="52" applyNumberFormat="1" applyFont="1" applyAlignment="1">
      <alignment horizontal="center"/>
      <protection/>
    </xf>
    <xf numFmtId="4" fontId="10" fillId="0" borderId="0" xfId="52" applyNumberFormat="1" applyFont="1" applyAlignment="1">
      <alignment horizontal="center"/>
      <protection/>
    </xf>
    <xf numFmtId="4" fontId="10" fillId="0" borderId="0" xfId="52" applyNumberFormat="1" applyFont="1" applyFill="1" applyAlignment="1">
      <alignment horizontal="right"/>
      <protection/>
    </xf>
    <xf numFmtId="4" fontId="10" fillId="33" borderId="10" xfId="52" applyNumberFormat="1" applyFont="1" applyFill="1" applyBorder="1" applyAlignment="1">
      <alignment horizontal="center" vertical="center" wrapText="1"/>
      <protection/>
    </xf>
    <xf numFmtId="4" fontId="10" fillId="33" borderId="11" xfId="52" applyNumberFormat="1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center"/>
      <protection/>
    </xf>
    <xf numFmtId="0" fontId="10" fillId="34" borderId="13" xfId="52" applyFont="1" applyFill="1" applyBorder="1" applyAlignment="1">
      <alignment horizontal="left" vertical="center" wrapText="1"/>
      <protection/>
    </xf>
    <xf numFmtId="4" fontId="10" fillId="34" borderId="13" xfId="52" applyNumberFormat="1" applyFont="1" applyFill="1" applyBorder="1" applyAlignment="1">
      <alignment vertical="center"/>
      <protection/>
    </xf>
    <xf numFmtId="4" fontId="10" fillId="34" borderId="14" xfId="52" applyNumberFormat="1" applyFont="1" applyFill="1" applyBorder="1" applyAlignment="1">
      <alignment vertical="center"/>
      <protection/>
    </xf>
    <xf numFmtId="0" fontId="56" fillId="35" borderId="12" xfId="52" applyFont="1" applyFill="1" applyBorder="1" applyAlignment="1">
      <alignment horizontal="center" vertical="center" wrapText="1"/>
      <protection/>
    </xf>
    <xf numFmtId="49" fontId="56" fillId="35" borderId="13" xfId="52" applyNumberFormat="1" applyFont="1" applyFill="1" applyBorder="1" applyAlignment="1">
      <alignment horizontal="center" vertical="center" wrapText="1"/>
      <protection/>
    </xf>
    <xf numFmtId="0" fontId="56" fillId="35" borderId="13" xfId="52" applyFont="1" applyFill="1" applyBorder="1" applyAlignment="1">
      <alignment horizontal="left" vertical="center" wrapText="1"/>
      <protection/>
    </xf>
    <xf numFmtId="4" fontId="56" fillId="35" borderId="13" xfId="52" applyNumberFormat="1" applyFont="1" applyFill="1" applyBorder="1" applyAlignment="1">
      <alignment vertical="center"/>
      <protection/>
    </xf>
    <xf numFmtId="4" fontId="56" fillId="35" borderId="14" xfId="52" applyNumberFormat="1" applyFont="1" applyFill="1" applyBorder="1" applyAlignment="1">
      <alignment vertical="center"/>
      <protection/>
    </xf>
    <xf numFmtId="0" fontId="57" fillId="0" borderId="0" xfId="48" applyFont="1">
      <alignment/>
      <protection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0" fontId="11" fillId="0" borderId="0" xfId="55" applyFont="1" applyAlignment="1">
      <alignment/>
      <protection/>
    </xf>
    <xf numFmtId="0" fontId="4" fillId="0" borderId="0" xfId="47" applyFont="1" applyAlignment="1">
      <alignment horizontal="right"/>
      <protection/>
    </xf>
    <xf numFmtId="0" fontId="3" fillId="0" borderId="0" xfId="51">
      <alignment/>
      <protection/>
    </xf>
    <xf numFmtId="0" fontId="0" fillId="0" borderId="0" xfId="49">
      <alignment/>
      <protection/>
    </xf>
    <xf numFmtId="0" fontId="6" fillId="0" borderId="0" xfId="49" applyFont="1" applyFill="1" applyAlignment="1">
      <alignment horizontal="center"/>
      <protection/>
    </xf>
    <xf numFmtId="0" fontId="0" fillId="0" borderId="0" xfId="54">
      <alignment/>
      <protection/>
    </xf>
    <xf numFmtId="0" fontId="10" fillId="0" borderId="0" xfId="54" applyFont="1" applyAlignment="1">
      <alignment horizontal="center"/>
      <protection/>
    </xf>
    <xf numFmtId="4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0" fillId="0" borderId="0" xfId="53" applyNumberFormat="1" applyFill="1">
      <alignment/>
      <protection/>
    </xf>
    <xf numFmtId="4" fontId="58" fillId="0" borderId="0" xfId="53" applyNumberFormat="1" applyFont="1" applyFill="1">
      <alignment/>
      <protection/>
    </xf>
    <xf numFmtId="4" fontId="4" fillId="0" borderId="0" xfId="53" applyNumberFormat="1" applyFont="1" applyFill="1">
      <alignment/>
      <protection/>
    </xf>
    <xf numFmtId="4" fontId="59" fillId="0" borderId="0" xfId="53" applyNumberFormat="1" applyFont="1" applyFill="1">
      <alignment/>
      <protection/>
    </xf>
    <xf numFmtId="0" fontId="10" fillId="36" borderId="15" xfId="50" applyFont="1" applyFill="1" applyBorder="1" applyAlignment="1">
      <alignment horizontal="center" vertical="center" wrapText="1"/>
      <protection/>
    </xf>
    <xf numFmtId="0" fontId="56" fillId="0" borderId="16" xfId="54" applyFont="1" applyFill="1" applyBorder="1" applyAlignment="1">
      <alignment horizontal="center" vertical="center"/>
      <protection/>
    </xf>
    <xf numFmtId="0" fontId="56" fillId="0" borderId="17" xfId="54" applyFont="1" applyFill="1" applyBorder="1" applyAlignment="1">
      <alignment horizontal="center" vertical="center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49" fontId="4" fillId="0" borderId="13" xfId="52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4" fontId="4" fillId="0" borderId="13" xfId="54" applyNumberFormat="1" applyFont="1" applyFill="1" applyBorder="1" applyAlignment="1">
      <alignment vertical="center"/>
      <protection/>
    </xf>
    <xf numFmtId="49" fontId="10" fillId="0" borderId="13" xfId="54" applyNumberFormat="1" applyFont="1" applyFill="1" applyBorder="1" applyAlignment="1">
      <alignment horizontal="center" vertical="center"/>
      <protection/>
    </xf>
    <xf numFmtId="0" fontId="0" fillId="0" borderId="13" xfId="53" applyBorder="1">
      <alignment/>
      <protection/>
    </xf>
    <xf numFmtId="0" fontId="10" fillId="0" borderId="12" xfId="54" applyFont="1" applyFill="1" applyBorder="1" applyAlignment="1">
      <alignment horizontal="center" vertical="center"/>
      <protection/>
    </xf>
    <xf numFmtId="167" fontId="4" fillId="0" borderId="14" xfId="54" applyNumberFormat="1" applyFont="1" applyFill="1" applyBorder="1" applyAlignment="1">
      <alignment vertical="center"/>
      <protection/>
    </xf>
    <xf numFmtId="0" fontId="0" fillId="0" borderId="12" xfId="53" applyBorder="1">
      <alignment/>
      <protection/>
    </xf>
    <xf numFmtId="0" fontId="0" fillId="0" borderId="18" xfId="53" applyBorder="1">
      <alignment/>
      <protection/>
    </xf>
    <xf numFmtId="0" fontId="0" fillId="0" borderId="19" xfId="53" applyBorder="1">
      <alignment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49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4" fontId="4" fillId="0" borderId="19" xfId="54" applyNumberFormat="1" applyFont="1" applyFill="1" applyBorder="1" applyAlignment="1">
      <alignment vertical="center"/>
      <protection/>
    </xf>
    <xf numFmtId="167" fontId="4" fillId="0" borderId="20" xfId="54" applyNumberFormat="1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7" borderId="21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4" fontId="16" fillId="0" borderId="13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6" fillId="0" borderId="17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horizontal="right" vertical="center" wrapText="1"/>
    </xf>
    <xf numFmtId="4" fontId="16" fillId="0" borderId="25" xfId="0" applyNumberFormat="1" applyFont="1" applyBorder="1" applyAlignment="1">
      <alignment horizontal="right" vertical="center" wrapText="1"/>
    </xf>
    <xf numFmtId="4" fontId="16" fillId="0" borderId="26" xfId="0" applyNumberFormat="1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15" xfId="0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4" fontId="13" fillId="0" borderId="27" xfId="0" applyNumberFormat="1" applyFont="1" applyFill="1" applyBorder="1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right" vertical="center" wrapText="1"/>
    </xf>
    <xf numFmtId="4" fontId="16" fillId="0" borderId="23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56" fillId="35" borderId="13" xfId="52" applyFont="1" applyFill="1" applyBorder="1" applyAlignment="1">
      <alignment horizontal="center" vertical="center" wrapText="1"/>
      <protection/>
    </xf>
    <xf numFmtId="0" fontId="4" fillId="35" borderId="18" xfId="52" applyFont="1" applyFill="1" applyBorder="1" applyAlignment="1">
      <alignment horizontal="center" vertical="center" wrapText="1"/>
      <protection/>
    </xf>
    <xf numFmtId="0" fontId="4" fillId="35" borderId="19" xfId="52" applyFont="1" applyFill="1" applyBorder="1" applyAlignment="1">
      <alignment horizontal="center" vertical="center" wrapText="1"/>
      <protection/>
    </xf>
    <xf numFmtId="49" fontId="4" fillId="35" borderId="19" xfId="52" applyNumberFormat="1" applyFont="1" applyFill="1" applyBorder="1" applyAlignment="1">
      <alignment horizontal="center" vertical="center" wrapText="1"/>
      <protection/>
    </xf>
    <xf numFmtId="0" fontId="4" fillId="35" borderId="19" xfId="52" applyFont="1" applyFill="1" applyBorder="1" applyAlignment="1">
      <alignment horizontal="left" vertical="center" wrapText="1"/>
      <protection/>
    </xf>
    <xf numFmtId="4" fontId="4" fillId="35" borderId="19" xfId="52" applyNumberFormat="1" applyFont="1" applyFill="1" applyBorder="1" applyAlignment="1">
      <alignment vertical="center"/>
      <protection/>
    </xf>
    <xf numFmtId="4" fontId="4" fillId="35" borderId="20" xfId="52" applyNumberFormat="1" applyFont="1" applyFill="1" applyBorder="1" applyAlignment="1">
      <alignment vertical="center"/>
      <protection/>
    </xf>
    <xf numFmtId="0" fontId="10" fillId="33" borderId="28" xfId="52" applyFont="1" applyFill="1" applyBorder="1" applyAlignment="1">
      <alignment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4" fontId="59" fillId="0" borderId="19" xfId="52" applyNumberFormat="1" applyFont="1" applyFill="1" applyBorder="1" applyAlignment="1">
      <alignment vertical="center"/>
      <protection/>
    </xf>
    <xf numFmtId="49" fontId="56" fillId="0" borderId="17" xfId="54" applyNumberFormat="1" applyFont="1" applyFill="1" applyBorder="1" applyAlignment="1">
      <alignment horizontal="center" vertical="center"/>
      <protection/>
    </xf>
    <xf numFmtId="0" fontId="56" fillId="0" borderId="17" xfId="54" applyFont="1" applyFill="1" applyBorder="1" applyAlignment="1">
      <alignment vertical="center" wrapText="1"/>
      <protection/>
    </xf>
    <xf numFmtId="4" fontId="56" fillId="35" borderId="17" xfId="52" applyNumberFormat="1" applyFont="1" applyFill="1" applyBorder="1" applyAlignment="1">
      <alignment vertical="center"/>
      <protection/>
    </xf>
    <xf numFmtId="4" fontId="56" fillId="0" borderId="17" xfId="54" applyNumberFormat="1" applyFont="1" applyFill="1" applyBorder="1" applyAlignment="1">
      <alignment vertical="center"/>
      <protection/>
    </xf>
    <xf numFmtId="4" fontId="56" fillId="0" borderId="23" xfId="54" applyNumberFormat="1" applyFont="1" applyFill="1" applyBorder="1" applyAlignment="1">
      <alignment vertical="center"/>
      <protection/>
    </xf>
    <xf numFmtId="0" fontId="10" fillId="34" borderId="29" xfId="54" applyFont="1" applyFill="1" applyBorder="1" applyAlignment="1">
      <alignment horizontal="center" vertical="center"/>
      <protection/>
    </xf>
    <xf numFmtId="0" fontId="10" fillId="34" borderId="30" xfId="54" applyFont="1" applyFill="1" applyBorder="1" applyAlignment="1">
      <alignment horizontal="center" vertical="center"/>
      <protection/>
    </xf>
    <xf numFmtId="0" fontId="10" fillId="34" borderId="30" xfId="54" applyFont="1" applyFill="1" applyBorder="1" applyAlignment="1">
      <alignment horizontal="left" vertical="center"/>
      <protection/>
    </xf>
    <xf numFmtId="4" fontId="10" fillId="34" borderId="30" xfId="52" applyNumberFormat="1" applyFont="1" applyFill="1" applyBorder="1" applyAlignment="1">
      <alignment vertical="center"/>
      <protection/>
    </xf>
    <xf numFmtId="4" fontId="10" fillId="34" borderId="30" xfId="54" applyNumberFormat="1" applyFont="1" applyFill="1" applyBorder="1" applyAlignment="1">
      <alignment vertical="center"/>
      <protection/>
    </xf>
    <xf numFmtId="4" fontId="10" fillId="34" borderId="31" xfId="54" applyNumberFormat="1" applyFont="1" applyFill="1" applyBorder="1" applyAlignment="1">
      <alignment vertical="center"/>
      <protection/>
    </xf>
    <xf numFmtId="0" fontId="10" fillId="36" borderId="21" xfId="54" applyFont="1" applyFill="1" applyBorder="1" applyAlignment="1">
      <alignment horizontal="center" vertical="center"/>
      <protection/>
    </xf>
    <xf numFmtId="0" fontId="10" fillId="36" borderId="15" xfId="54" applyFont="1" applyFill="1" applyBorder="1" applyAlignment="1">
      <alignment horizontal="center" vertical="center"/>
      <protection/>
    </xf>
    <xf numFmtId="0" fontId="10" fillId="36" borderId="15" xfId="49" applyFont="1" applyFill="1" applyBorder="1" applyAlignment="1">
      <alignment horizontal="center" vertical="center"/>
      <protection/>
    </xf>
    <xf numFmtId="0" fontId="10" fillId="36" borderId="22" xfId="49" applyFont="1" applyFill="1" applyBorder="1" applyAlignment="1">
      <alignment horizontal="center" vertical="center"/>
      <protection/>
    </xf>
    <xf numFmtId="0" fontId="12" fillId="37" borderId="27" xfId="0" applyFont="1" applyFill="1" applyBorder="1" applyAlignment="1">
      <alignment horizontal="center"/>
    </xf>
    <xf numFmtId="0" fontId="5" fillId="0" borderId="0" xfId="51" applyFont="1" applyFill="1" applyAlignment="1">
      <alignment horizontal="center"/>
      <protection/>
    </xf>
    <xf numFmtId="0" fontId="38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10" fillId="34" borderId="13" xfId="52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0" fontId="6" fillId="0" borderId="0" xfId="50" applyFont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 2 2" xfId="48"/>
    <cellStyle name="Normální 3" xfId="49"/>
    <cellStyle name="Normální 4" xfId="50"/>
    <cellStyle name="normální_2. Rozpočet 2007 - tabulky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I43" sqref="I4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31" t="s">
        <v>32</v>
      </c>
      <c r="B1" s="131"/>
      <c r="C1" s="70"/>
      <c r="D1" s="70"/>
      <c r="E1" s="71" t="s">
        <v>0</v>
      </c>
    </row>
    <row r="2" spans="1:5" ht="24.75" thickBot="1">
      <c r="A2" s="72" t="s">
        <v>33</v>
      </c>
      <c r="B2" s="73" t="s">
        <v>34</v>
      </c>
      <c r="C2" s="74" t="s">
        <v>35</v>
      </c>
      <c r="D2" s="74" t="s">
        <v>23</v>
      </c>
      <c r="E2" s="74" t="s">
        <v>36</v>
      </c>
    </row>
    <row r="3" spans="1:5" ht="15" customHeight="1">
      <c r="A3" s="75" t="s">
        <v>37</v>
      </c>
      <c r="B3" s="76" t="s">
        <v>38</v>
      </c>
      <c r="C3" s="77">
        <f>C4+C5+C6</f>
        <v>2734496.81</v>
      </c>
      <c r="D3" s="77">
        <f>D4+D5+D6</f>
        <v>0</v>
      </c>
      <c r="E3" s="78">
        <f aca="true" t="shared" si="0" ref="E3:E25">C3+D3</f>
        <v>2734496.81</v>
      </c>
    </row>
    <row r="4" spans="1:10" ht="15" customHeight="1">
      <c r="A4" s="79" t="s">
        <v>39</v>
      </c>
      <c r="B4" s="80" t="s">
        <v>40</v>
      </c>
      <c r="C4" s="81">
        <v>2661000</v>
      </c>
      <c r="D4" s="82">
        <v>0</v>
      </c>
      <c r="E4" s="83">
        <f t="shared" si="0"/>
        <v>2661000</v>
      </c>
      <c r="J4" s="84"/>
    </row>
    <row r="5" spans="1:5" ht="15" customHeight="1">
      <c r="A5" s="79" t="s">
        <v>41</v>
      </c>
      <c r="B5" s="80" t="s">
        <v>42</v>
      </c>
      <c r="C5" s="81">
        <v>73496.81</v>
      </c>
      <c r="D5" s="85">
        <v>0</v>
      </c>
      <c r="E5" s="83">
        <f t="shared" si="0"/>
        <v>73496.81</v>
      </c>
    </row>
    <row r="6" spans="1:5" ht="15" customHeight="1">
      <c r="A6" s="79" t="s">
        <v>43</v>
      </c>
      <c r="B6" s="80" t="s">
        <v>44</v>
      </c>
      <c r="C6" s="81">
        <v>0</v>
      </c>
      <c r="D6" s="81">
        <v>0</v>
      </c>
      <c r="E6" s="83">
        <f t="shared" si="0"/>
        <v>0</v>
      </c>
    </row>
    <row r="7" spans="1:5" ht="15" customHeight="1">
      <c r="A7" s="86" t="s">
        <v>45</v>
      </c>
      <c r="B7" s="80" t="s">
        <v>46</v>
      </c>
      <c r="C7" s="87">
        <f>C8+C14</f>
        <v>465004.54000000004</v>
      </c>
      <c r="D7" s="87">
        <f>D8+D14</f>
        <v>0</v>
      </c>
      <c r="E7" s="88">
        <f t="shared" si="0"/>
        <v>465004.54000000004</v>
      </c>
    </row>
    <row r="8" spans="1:5" ht="15" customHeight="1">
      <c r="A8" s="79" t="s">
        <v>47</v>
      </c>
      <c r="B8" s="80" t="s">
        <v>48</v>
      </c>
      <c r="C8" s="81">
        <f>C9+C10+C12+C13+C11</f>
        <v>462183.77</v>
      </c>
      <c r="D8" s="81">
        <f>D9+D10+D12+D13</f>
        <v>0</v>
      </c>
      <c r="E8" s="89">
        <f t="shared" si="0"/>
        <v>462183.77</v>
      </c>
    </row>
    <row r="9" spans="1:5" ht="15" customHeight="1">
      <c r="A9" s="79" t="s">
        <v>49</v>
      </c>
      <c r="B9" s="80" t="s">
        <v>50</v>
      </c>
      <c r="C9" s="81">
        <v>67590.7</v>
      </c>
      <c r="D9" s="81">
        <v>0</v>
      </c>
      <c r="E9" s="89">
        <f t="shared" si="0"/>
        <v>67590.7</v>
      </c>
    </row>
    <row r="10" spans="1:5" ht="15" customHeight="1">
      <c r="A10" s="79" t="s">
        <v>51</v>
      </c>
      <c r="B10" s="80" t="s">
        <v>48</v>
      </c>
      <c r="C10" s="81">
        <v>368460</v>
      </c>
      <c r="D10" s="81">
        <v>0</v>
      </c>
      <c r="E10" s="89">
        <f t="shared" si="0"/>
        <v>368460</v>
      </c>
    </row>
    <row r="11" spans="1:5" ht="15" customHeight="1">
      <c r="A11" s="79" t="s">
        <v>52</v>
      </c>
      <c r="B11" s="80">
        <v>4123</v>
      </c>
      <c r="C11" s="81">
        <v>0</v>
      </c>
      <c r="D11" s="81">
        <v>0</v>
      </c>
      <c r="E11" s="89">
        <f>SUM(C11:D11)</f>
        <v>0</v>
      </c>
    </row>
    <row r="12" spans="1:5" ht="15" customHeight="1">
      <c r="A12" s="79" t="s">
        <v>53</v>
      </c>
      <c r="B12" s="80" t="s">
        <v>54</v>
      </c>
      <c r="C12" s="81">
        <v>0</v>
      </c>
      <c r="D12" s="81">
        <v>0</v>
      </c>
      <c r="E12" s="89">
        <f>SUM(C12:D12)</f>
        <v>0</v>
      </c>
    </row>
    <row r="13" spans="1:5" ht="15" customHeight="1">
      <c r="A13" s="79" t="s">
        <v>55</v>
      </c>
      <c r="B13" s="80">
        <v>4121</v>
      </c>
      <c r="C13" s="81">
        <f>31370-5236.93</f>
        <v>26133.07</v>
      </c>
      <c r="D13" s="81">
        <v>0</v>
      </c>
      <c r="E13" s="89">
        <f>SUM(C13:D13)</f>
        <v>26133.07</v>
      </c>
    </row>
    <row r="14" spans="1:5" ht="15" customHeight="1">
      <c r="A14" s="79" t="s">
        <v>56</v>
      </c>
      <c r="B14" s="80" t="s">
        <v>57</v>
      </c>
      <c r="C14" s="81">
        <f>C15+C16+C17+C18</f>
        <v>2820.77</v>
      </c>
      <c r="D14" s="81">
        <f>D15+D17+D18</f>
        <v>0</v>
      </c>
      <c r="E14" s="89">
        <f t="shared" si="0"/>
        <v>2820.77</v>
      </c>
    </row>
    <row r="15" spans="1:5" ht="15" customHeight="1">
      <c r="A15" s="79" t="s">
        <v>58</v>
      </c>
      <c r="B15" s="80" t="s">
        <v>59</v>
      </c>
      <c r="C15" s="81">
        <v>0</v>
      </c>
      <c r="D15" s="81">
        <v>0</v>
      </c>
      <c r="E15" s="89">
        <f t="shared" si="0"/>
        <v>0</v>
      </c>
    </row>
    <row r="16" spans="1:5" ht="15" customHeight="1">
      <c r="A16" s="79" t="s">
        <v>60</v>
      </c>
      <c r="B16" s="80">
        <v>4223</v>
      </c>
      <c r="C16" s="81">
        <v>0</v>
      </c>
      <c r="D16" s="81">
        <v>0</v>
      </c>
      <c r="E16" s="89">
        <f>SUM(C16:D16)</f>
        <v>0</v>
      </c>
    </row>
    <row r="17" spans="1:5" ht="15" customHeight="1">
      <c r="A17" s="79" t="s">
        <v>61</v>
      </c>
      <c r="B17" s="80" t="s">
        <v>62</v>
      </c>
      <c r="C17" s="81">
        <v>0</v>
      </c>
      <c r="D17" s="81">
        <v>0</v>
      </c>
      <c r="E17" s="89">
        <f>SUM(C17:D17)</f>
        <v>0</v>
      </c>
    </row>
    <row r="18" spans="1:5" ht="15" customHeight="1">
      <c r="A18" s="79" t="s">
        <v>63</v>
      </c>
      <c r="B18" s="80">
        <v>4221</v>
      </c>
      <c r="C18" s="81">
        <v>2820.77</v>
      </c>
      <c r="D18" s="81">
        <v>0</v>
      </c>
      <c r="E18" s="89">
        <f>SUM(C18:D18)</f>
        <v>2820.77</v>
      </c>
    </row>
    <row r="19" spans="1:5" ht="15" customHeight="1">
      <c r="A19" s="86" t="s">
        <v>64</v>
      </c>
      <c r="B19" s="90" t="s">
        <v>65</v>
      </c>
      <c r="C19" s="87">
        <f>C3+C7</f>
        <v>3199501.35</v>
      </c>
      <c r="D19" s="87">
        <f>D3+D7</f>
        <v>0</v>
      </c>
      <c r="E19" s="88">
        <f t="shared" si="0"/>
        <v>3199501.35</v>
      </c>
    </row>
    <row r="20" spans="1:5" ht="15" customHeight="1">
      <c r="A20" s="86" t="s">
        <v>66</v>
      </c>
      <c r="B20" s="90" t="s">
        <v>67</v>
      </c>
      <c r="C20" s="87">
        <f>SUM(C21:C24)</f>
        <v>140921.51</v>
      </c>
      <c r="D20" s="87">
        <f>SUM(D21:D24)</f>
        <v>0</v>
      </c>
      <c r="E20" s="88">
        <f t="shared" si="0"/>
        <v>140921.51</v>
      </c>
    </row>
    <row r="21" spans="1:5" ht="15" customHeight="1">
      <c r="A21" s="79" t="s">
        <v>68</v>
      </c>
      <c r="B21" s="80" t="s">
        <v>69</v>
      </c>
      <c r="C21" s="81">
        <v>80327.79000000001</v>
      </c>
      <c r="D21" s="81">
        <v>0</v>
      </c>
      <c r="E21" s="89">
        <f t="shared" si="0"/>
        <v>80327.79000000001</v>
      </c>
    </row>
    <row r="22" spans="1:5" ht="15" customHeight="1">
      <c r="A22" s="79" t="s">
        <v>70</v>
      </c>
      <c r="B22" s="80">
        <v>8115</v>
      </c>
      <c r="C22" s="81">
        <v>157468.72</v>
      </c>
      <c r="D22" s="81">
        <v>0</v>
      </c>
      <c r="E22" s="89">
        <f>SUM(C22:D22)</f>
        <v>157468.72</v>
      </c>
    </row>
    <row r="23" spans="1:5" ht="15" customHeight="1">
      <c r="A23" s="79" t="s">
        <v>71</v>
      </c>
      <c r="B23" s="80">
        <v>8123</v>
      </c>
      <c r="C23" s="81">
        <v>0</v>
      </c>
      <c r="D23" s="81">
        <v>0</v>
      </c>
      <c r="E23" s="89">
        <f>C23+D23</f>
        <v>0</v>
      </c>
    </row>
    <row r="24" spans="1:5" ht="15" customHeight="1" thickBot="1">
      <c r="A24" s="91" t="s">
        <v>72</v>
      </c>
      <c r="B24" s="92">
        <v>-8124</v>
      </c>
      <c r="C24" s="93">
        <v>-96875</v>
      </c>
      <c r="D24" s="93">
        <v>0</v>
      </c>
      <c r="E24" s="94">
        <f>C24+D24</f>
        <v>-96875</v>
      </c>
    </row>
    <row r="25" spans="1:5" ht="15" customHeight="1" thickBot="1">
      <c r="A25" s="95" t="s">
        <v>73</v>
      </c>
      <c r="B25" s="96"/>
      <c r="C25" s="97">
        <f>C3+C7+C20</f>
        <v>3340422.8600000003</v>
      </c>
      <c r="D25" s="97">
        <f>D19+D20</f>
        <v>0</v>
      </c>
      <c r="E25" s="98">
        <f t="shared" si="0"/>
        <v>3340422.8600000003</v>
      </c>
    </row>
    <row r="26" spans="1:5" ht="13.5" thickBot="1">
      <c r="A26" s="131" t="s">
        <v>74</v>
      </c>
      <c r="B26" s="131"/>
      <c r="C26" s="99"/>
      <c r="D26" s="99"/>
      <c r="E26" s="100" t="s">
        <v>0</v>
      </c>
    </row>
    <row r="27" spans="1:5" ht="24.75" thickBot="1">
      <c r="A27" s="72" t="s">
        <v>75</v>
      </c>
      <c r="B27" s="73" t="s">
        <v>1</v>
      </c>
      <c r="C27" s="74" t="s">
        <v>35</v>
      </c>
      <c r="D27" s="74" t="s">
        <v>23</v>
      </c>
      <c r="E27" s="74" t="s">
        <v>36</v>
      </c>
    </row>
    <row r="28" spans="1:5" ht="15" customHeight="1">
      <c r="A28" s="101" t="s">
        <v>76</v>
      </c>
      <c r="B28" s="102" t="s">
        <v>77</v>
      </c>
      <c r="C28" s="85">
        <v>29496.96</v>
      </c>
      <c r="D28" s="85">
        <v>0</v>
      </c>
      <c r="E28" s="103">
        <f>C28+D28</f>
        <v>29496.96</v>
      </c>
    </row>
    <row r="29" spans="1:5" ht="15" customHeight="1">
      <c r="A29" s="104" t="s">
        <v>78</v>
      </c>
      <c r="B29" s="80" t="s">
        <v>77</v>
      </c>
      <c r="C29" s="81">
        <v>258091.53</v>
      </c>
      <c r="D29" s="85">
        <v>0</v>
      </c>
      <c r="E29" s="103">
        <f aca="true" t="shared" si="1" ref="E29:E44">C29+D29</f>
        <v>258091.53</v>
      </c>
    </row>
    <row r="30" spans="1:5" ht="15" customHeight="1">
      <c r="A30" s="104" t="s">
        <v>79</v>
      </c>
      <c r="B30" s="80" t="s">
        <v>80</v>
      </c>
      <c r="C30" s="81">
        <v>26317</v>
      </c>
      <c r="D30" s="85">
        <v>0</v>
      </c>
      <c r="E30" s="103">
        <f>SUM(C30:D30)</f>
        <v>26317</v>
      </c>
    </row>
    <row r="31" spans="1:5" ht="15" customHeight="1">
      <c r="A31" s="104" t="s">
        <v>81</v>
      </c>
      <c r="B31" s="80" t="s">
        <v>77</v>
      </c>
      <c r="C31" s="81">
        <v>976800</v>
      </c>
      <c r="D31" s="85">
        <v>0</v>
      </c>
      <c r="E31" s="103">
        <f t="shared" si="1"/>
        <v>976800</v>
      </c>
    </row>
    <row r="32" spans="1:5" ht="15" customHeight="1">
      <c r="A32" s="104" t="s">
        <v>82</v>
      </c>
      <c r="B32" s="80" t="s">
        <v>77</v>
      </c>
      <c r="C32" s="81">
        <v>664165.53</v>
      </c>
      <c r="D32" s="85">
        <v>0</v>
      </c>
      <c r="E32" s="103">
        <f t="shared" si="1"/>
        <v>664165.53</v>
      </c>
    </row>
    <row r="33" spans="1:5" ht="15" customHeight="1">
      <c r="A33" s="104" t="s">
        <v>83</v>
      </c>
      <c r="B33" s="80" t="s">
        <v>77</v>
      </c>
      <c r="C33" s="81">
        <v>0</v>
      </c>
      <c r="D33" s="85">
        <v>0</v>
      </c>
      <c r="E33" s="103">
        <f>C33+D33</f>
        <v>0</v>
      </c>
    </row>
    <row r="34" spans="1:5" ht="15" customHeight="1">
      <c r="A34" s="104" t="s">
        <v>84</v>
      </c>
      <c r="B34" s="80" t="s">
        <v>80</v>
      </c>
      <c r="C34" s="81">
        <v>463221.35</v>
      </c>
      <c r="D34" s="85">
        <v>0</v>
      </c>
      <c r="E34" s="103">
        <f t="shared" si="1"/>
        <v>463221.35</v>
      </c>
    </row>
    <row r="35" spans="1:5" ht="15" customHeight="1">
      <c r="A35" s="104" t="s">
        <v>85</v>
      </c>
      <c r="B35" s="80" t="s">
        <v>77</v>
      </c>
      <c r="C35" s="81">
        <v>26600</v>
      </c>
      <c r="D35" s="85">
        <v>0</v>
      </c>
      <c r="E35" s="103">
        <f t="shared" si="1"/>
        <v>26600</v>
      </c>
    </row>
    <row r="36" spans="1:5" ht="15" customHeight="1">
      <c r="A36" s="104" t="s">
        <v>86</v>
      </c>
      <c r="B36" s="80" t="s">
        <v>80</v>
      </c>
      <c r="C36" s="81">
        <v>381422.82</v>
      </c>
      <c r="D36" s="85">
        <v>0</v>
      </c>
      <c r="E36" s="103">
        <f t="shared" si="1"/>
        <v>381422.82</v>
      </c>
    </row>
    <row r="37" spans="1:5" ht="15" customHeight="1">
      <c r="A37" s="104" t="s">
        <v>87</v>
      </c>
      <c r="B37" s="80" t="s">
        <v>88</v>
      </c>
      <c r="C37" s="81">
        <v>0</v>
      </c>
      <c r="D37" s="85">
        <v>0</v>
      </c>
      <c r="E37" s="103">
        <f t="shared" si="1"/>
        <v>0</v>
      </c>
    </row>
    <row r="38" spans="1:5" ht="15" customHeight="1">
      <c r="A38" s="104" t="s">
        <v>89</v>
      </c>
      <c r="B38" s="80" t="s">
        <v>80</v>
      </c>
      <c r="C38" s="81">
        <v>316272.14</v>
      </c>
      <c r="D38" s="85">
        <v>0</v>
      </c>
      <c r="E38" s="103">
        <f t="shared" si="1"/>
        <v>316272.14</v>
      </c>
    </row>
    <row r="39" spans="1:5" ht="15" customHeight="1">
      <c r="A39" s="104" t="s">
        <v>90</v>
      </c>
      <c r="B39" s="80" t="s">
        <v>80</v>
      </c>
      <c r="C39" s="81">
        <v>17500</v>
      </c>
      <c r="D39" s="85">
        <v>0</v>
      </c>
      <c r="E39" s="103">
        <f t="shared" si="1"/>
        <v>17500</v>
      </c>
    </row>
    <row r="40" spans="1:5" ht="15" customHeight="1">
      <c r="A40" s="104" t="s">
        <v>91</v>
      </c>
      <c r="B40" s="80" t="s">
        <v>77</v>
      </c>
      <c r="C40" s="81">
        <v>6207.75</v>
      </c>
      <c r="D40" s="85">
        <v>0</v>
      </c>
      <c r="E40" s="103">
        <f t="shared" si="1"/>
        <v>6207.75</v>
      </c>
    </row>
    <row r="41" spans="1:5" ht="15" customHeight="1">
      <c r="A41" s="104" t="s">
        <v>92</v>
      </c>
      <c r="B41" s="80" t="s">
        <v>80</v>
      </c>
      <c r="C41" s="81">
        <v>79966.16</v>
      </c>
      <c r="D41" s="85">
        <v>0</v>
      </c>
      <c r="E41" s="103">
        <f>C41+D41</f>
        <v>79966.16</v>
      </c>
    </row>
    <row r="42" spans="1:5" ht="15" customHeight="1">
      <c r="A42" s="104" t="s">
        <v>93</v>
      </c>
      <c r="B42" s="80" t="s">
        <v>80</v>
      </c>
      <c r="C42" s="81">
        <v>11471.73</v>
      </c>
      <c r="D42" s="85">
        <v>0</v>
      </c>
      <c r="E42" s="103">
        <f t="shared" si="1"/>
        <v>11471.73</v>
      </c>
    </row>
    <row r="43" spans="1:5" ht="15" customHeight="1">
      <c r="A43" s="104" t="s">
        <v>94</v>
      </c>
      <c r="B43" s="80" t="s">
        <v>80</v>
      </c>
      <c r="C43" s="81">
        <v>72767.68</v>
      </c>
      <c r="D43" s="85">
        <v>0</v>
      </c>
      <c r="E43" s="103">
        <f t="shared" si="1"/>
        <v>72767.68</v>
      </c>
    </row>
    <row r="44" spans="1:5" ht="15" customHeight="1" thickBot="1">
      <c r="A44" s="104" t="s">
        <v>95</v>
      </c>
      <c r="B44" s="80" t="s">
        <v>80</v>
      </c>
      <c r="C44" s="81">
        <v>10122.21</v>
      </c>
      <c r="D44" s="85">
        <v>0</v>
      </c>
      <c r="E44" s="103">
        <f t="shared" si="1"/>
        <v>10122.21</v>
      </c>
    </row>
    <row r="45" spans="1:5" ht="15" customHeight="1" thickBot="1">
      <c r="A45" s="105" t="s">
        <v>96</v>
      </c>
      <c r="B45" s="96"/>
      <c r="C45" s="97">
        <f>C28+C29+C31+C32+C33+C34+C35+C36+C37+C38+C39+C40+C41+C42+C43+C44+C30</f>
        <v>3340422.8600000003</v>
      </c>
      <c r="D45" s="97">
        <f>SUM(D28:D44)</f>
        <v>0</v>
      </c>
      <c r="E45" s="98">
        <f>SUM(E28:E44)</f>
        <v>3340422.8600000003</v>
      </c>
    </row>
    <row r="46" spans="3:5" ht="12.75">
      <c r="C46" s="84"/>
      <c r="E46" s="84"/>
    </row>
    <row r="48" ht="12.75">
      <c r="C48" s="84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.140625" style="5" customWidth="1"/>
    <col min="2" max="2" width="5.7109375" style="5" customWidth="1"/>
    <col min="3" max="3" width="4.421875" style="5" bestFit="1" customWidth="1"/>
    <col min="4" max="4" width="4.421875" style="5" customWidth="1"/>
    <col min="5" max="5" width="7.8515625" style="5" bestFit="1" customWidth="1"/>
    <col min="6" max="6" width="32.57421875" style="5" customWidth="1"/>
    <col min="7" max="7" width="7.57421875" style="5" customWidth="1"/>
    <col min="8" max="8" width="8.00390625" style="5" customWidth="1"/>
    <col min="9" max="9" width="10.140625" style="5" bestFit="1" customWidth="1"/>
    <col min="10" max="10" width="9.00390625" style="5" customWidth="1"/>
    <col min="11" max="16384" width="9.140625" style="5" customWidth="1"/>
  </cols>
  <sheetData>
    <row r="1" spans="1:10" ht="15">
      <c r="A1" s="1"/>
      <c r="B1" s="2"/>
      <c r="C1" s="1"/>
      <c r="D1" s="1"/>
      <c r="E1" s="1"/>
      <c r="F1" s="1"/>
      <c r="G1" s="1"/>
      <c r="H1" s="1"/>
      <c r="I1" s="3"/>
      <c r="J1" s="4"/>
    </row>
    <row r="2" spans="1:10" ht="18">
      <c r="A2" s="132" t="s">
        <v>22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6"/>
      <c r="B3" s="6"/>
      <c r="C3" s="6"/>
      <c r="D3" s="6"/>
      <c r="E3" s="6"/>
      <c r="F3" s="6"/>
      <c r="G3" s="6"/>
      <c r="H3" s="6"/>
      <c r="I3" s="7"/>
      <c r="J3" s="8"/>
    </row>
    <row r="4" spans="1:10" ht="15.75">
      <c r="A4" s="134" t="s">
        <v>2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15">
      <c r="A5" s="9"/>
      <c r="B5" s="10"/>
      <c r="C5" s="11"/>
      <c r="D5" s="10"/>
      <c r="E5" s="10"/>
      <c r="F5" s="10"/>
      <c r="G5" s="12"/>
      <c r="H5" s="13"/>
      <c r="I5" s="14"/>
      <c r="J5" s="15"/>
    </row>
    <row r="6" spans="1:10" ht="15.75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ht="15.75" thickBot="1">
      <c r="A7" s="16"/>
      <c r="B7" s="16"/>
      <c r="C7" s="16"/>
      <c r="D7" s="16"/>
      <c r="E7" s="16"/>
      <c r="F7" s="16"/>
      <c r="G7" s="17"/>
      <c r="H7" s="18"/>
      <c r="I7" s="19"/>
      <c r="J7" s="20" t="s">
        <v>0</v>
      </c>
    </row>
    <row r="8" spans="1:10" ht="33.75">
      <c r="A8" s="113" t="s">
        <v>4</v>
      </c>
      <c r="B8" s="136" t="s">
        <v>5</v>
      </c>
      <c r="C8" s="136"/>
      <c r="D8" s="114" t="s">
        <v>6</v>
      </c>
      <c r="E8" s="114" t="s">
        <v>1</v>
      </c>
      <c r="F8" s="114" t="s">
        <v>7</v>
      </c>
      <c r="G8" s="21" t="s">
        <v>24</v>
      </c>
      <c r="H8" s="21" t="s">
        <v>98</v>
      </c>
      <c r="I8" s="21" t="s">
        <v>23</v>
      </c>
      <c r="J8" s="22" t="s">
        <v>26</v>
      </c>
    </row>
    <row r="9" spans="1:10" ht="22.5">
      <c r="A9" s="23" t="s">
        <v>8</v>
      </c>
      <c r="B9" s="137" t="s">
        <v>8</v>
      </c>
      <c r="C9" s="137"/>
      <c r="D9" s="51"/>
      <c r="E9" s="51"/>
      <c r="F9" s="24" t="s">
        <v>9</v>
      </c>
      <c r="G9" s="25">
        <f>G10</f>
        <v>0</v>
      </c>
      <c r="H9" s="25">
        <f>H10</f>
        <v>6200</v>
      </c>
      <c r="I9" s="25">
        <f>I10</f>
        <v>-300</v>
      </c>
      <c r="J9" s="26">
        <f>SUM(H9:I9)</f>
        <v>5900</v>
      </c>
    </row>
    <row r="10" spans="1:10" s="32" customFormat="1" ht="15">
      <c r="A10" s="27" t="s">
        <v>10</v>
      </c>
      <c r="B10" s="106">
        <v>30001</v>
      </c>
      <c r="C10" s="28" t="s">
        <v>11</v>
      </c>
      <c r="D10" s="28" t="s">
        <v>8</v>
      </c>
      <c r="E10" s="28" t="s">
        <v>8</v>
      </c>
      <c r="F10" s="29" t="s">
        <v>12</v>
      </c>
      <c r="G10" s="30">
        <f>G11</f>
        <v>0</v>
      </c>
      <c r="H10" s="30">
        <f>H11</f>
        <v>6200</v>
      </c>
      <c r="I10" s="30">
        <f>SUM(I11)</f>
        <v>-300</v>
      </c>
      <c r="J10" s="31">
        <f>H10+I10</f>
        <v>5900</v>
      </c>
    </row>
    <row r="11" spans="1:10" ht="15.75" thickBot="1">
      <c r="A11" s="107"/>
      <c r="B11" s="108"/>
      <c r="C11" s="108"/>
      <c r="D11" s="108">
        <v>6409</v>
      </c>
      <c r="E11" s="109">
        <v>5901</v>
      </c>
      <c r="F11" s="110" t="s">
        <v>13</v>
      </c>
      <c r="G11" s="111">
        <v>0</v>
      </c>
      <c r="H11" s="111">
        <v>6200</v>
      </c>
      <c r="I11" s="115">
        <v>-300</v>
      </c>
      <c r="J11" s="112">
        <f>H11+I11</f>
        <v>5900</v>
      </c>
    </row>
  </sheetData>
  <sheetProtection/>
  <mergeCells count="5">
    <mergeCell ref="A2:J2"/>
    <mergeCell ref="A4:J4"/>
    <mergeCell ref="A6:J6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42" sqref="E42:E44"/>
    </sheetView>
  </sheetViews>
  <sheetFormatPr defaultColWidth="9.140625" defaultRowHeight="12.75"/>
  <cols>
    <col min="1" max="1" width="2.8515625" style="33" customWidth="1"/>
    <col min="2" max="2" width="10.57421875" style="33" customWidth="1"/>
    <col min="3" max="4" width="4.7109375" style="33" customWidth="1"/>
    <col min="5" max="5" width="9.421875" style="33" customWidth="1"/>
    <col min="6" max="6" width="40.00390625" style="33" customWidth="1"/>
    <col min="7" max="7" width="10.28125" style="33" customWidth="1"/>
    <col min="8" max="8" width="9.7109375" style="33" customWidth="1"/>
    <col min="9" max="10" width="9.421875" style="33" customWidth="1"/>
    <col min="11" max="11" width="13.57421875" style="34" customWidth="1"/>
    <col min="12" max="12" width="9.140625" style="33" customWidth="1"/>
    <col min="13" max="13" width="10.140625" style="33" bestFit="1" customWidth="1"/>
    <col min="14" max="14" width="9.140625" style="33" customWidth="1"/>
    <col min="15" max="15" width="10.140625" style="33" bestFit="1" customWidth="1"/>
    <col min="16" max="16384" width="9.140625" style="33" customWidth="1"/>
  </cols>
  <sheetData>
    <row r="1" spans="9:10" ht="12.75">
      <c r="I1" s="35"/>
      <c r="J1" s="36"/>
    </row>
    <row r="2" spans="1:10" s="3" customFormat="1" ht="18" customHeight="1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37"/>
      <c r="B3" s="37"/>
      <c r="C3" s="37"/>
      <c r="D3" s="37"/>
      <c r="E3" s="37"/>
      <c r="F3" s="37"/>
      <c r="G3" s="37"/>
      <c r="H3" s="37"/>
      <c r="I3" s="38"/>
      <c r="J3" s="38"/>
    </row>
    <row r="4" spans="1:10" ht="15.75">
      <c r="A4" s="139" t="s">
        <v>14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.7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.75">
      <c r="A6" s="140" t="s">
        <v>21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3.5" thickBot="1">
      <c r="A8" s="40"/>
      <c r="B8" s="40"/>
      <c r="C8" s="40"/>
      <c r="D8" s="40"/>
      <c r="E8" s="40"/>
      <c r="F8" s="40"/>
      <c r="G8" s="40"/>
      <c r="H8" s="40"/>
      <c r="I8" s="40"/>
      <c r="J8" s="41" t="s">
        <v>15</v>
      </c>
    </row>
    <row r="9" spans="1:15" ht="23.25" thickBot="1">
      <c r="A9" s="127" t="s">
        <v>4</v>
      </c>
      <c r="B9" s="128" t="s">
        <v>16</v>
      </c>
      <c r="C9" s="128" t="s">
        <v>6</v>
      </c>
      <c r="D9" s="128" t="s">
        <v>1</v>
      </c>
      <c r="E9" s="128" t="s">
        <v>17</v>
      </c>
      <c r="F9" s="128" t="s">
        <v>18</v>
      </c>
      <c r="G9" s="128" t="s">
        <v>24</v>
      </c>
      <c r="H9" s="129" t="s">
        <v>25</v>
      </c>
      <c r="I9" s="48" t="s">
        <v>23</v>
      </c>
      <c r="J9" s="130" t="s">
        <v>97</v>
      </c>
      <c r="K9" s="42"/>
      <c r="L9" s="43"/>
      <c r="M9" s="44"/>
      <c r="N9" s="43"/>
      <c r="O9" s="43"/>
    </row>
    <row r="10" spans="1:15" ht="13.5" thickBot="1">
      <c r="A10" s="121" t="s">
        <v>10</v>
      </c>
      <c r="B10" s="122" t="s">
        <v>8</v>
      </c>
      <c r="C10" s="122" t="s">
        <v>8</v>
      </c>
      <c r="D10" s="122" t="s">
        <v>8</v>
      </c>
      <c r="E10" s="122" t="s">
        <v>8</v>
      </c>
      <c r="F10" s="123" t="s">
        <v>9</v>
      </c>
      <c r="G10" s="124">
        <v>152534.54</v>
      </c>
      <c r="H10" s="124">
        <v>154969.5275</v>
      </c>
      <c r="I10" s="125">
        <f>SUM(I11)</f>
        <v>300</v>
      </c>
      <c r="J10" s="126">
        <f>SUM(H10:I10)</f>
        <v>155269.5275</v>
      </c>
      <c r="K10" s="45"/>
      <c r="L10" s="43"/>
      <c r="M10" s="43"/>
      <c r="N10" s="43"/>
      <c r="O10" s="44"/>
    </row>
    <row r="11" spans="1:15" ht="22.5">
      <c r="A11" s="49" t="s">
        <v>10</v>
      </c>
      <c r="B11" s="116" t="s">
        <v>27</v>
      </c>
      <c r="C11" s="50" t="s">
        <v>8</v>
      </c>
      <c r="D11" s="50" t="s">
        <v>8</v>
      </c>
      <c r="E11" s="116" t="s">
        <v>8</v>
      </c>
      <c r="F11" s="117" t="s">
        <v>28</v>
      </c>
      <c r="G11" s="118">
        <v>0</v>
      </c>
      <c r="H11" s="118">
        <v>0</v>
      </c>
      <c r="I11" s="119">
        <f>SUM(I12:I15)</f>
        <v>300</v>
      </c>
      <c r="J11" s="120">
        <f>SUM(J12:J15)</f>
        <v>300</v>
      </c>
      <c r="K11" s="46"/>
      <c r="L11" s="43"/>
      <c r="M11" s="43"/>
      <c r="N11" s="43"/>
      <c r="O11" s="43"/>
    </row>
    <row r="12" spans="1:15" ht="12.75">
      <c r="A12" s="60"/>
      <c r="B12" s="56"/>
      <c r="C12" s="52">
        <v>3121</v>
      </c>
      <c r="D12" s="52">
        <v>5169</v>
      </c>
      <c r="E12" s="53" t="s">
        <v>29</v>
      </c>
      <c r="F12" s="54" t="s">
        <v>20</v>
      </c>
      <c r="G12" s="57">
        <v>0</v>
      </c>
      <c r="H12" s="57">
        <v>0</v>
      </c>
      <c r="I12" s="57">
        <v>50</v>
      </c>
      <c r="J12" s="61">
        <f>SUM(H12:I12)</f>
        <v>50</v>
      </c>
      <c r="K12" s="46"/>
      <c r="L12" s="43"/>
      <c r="M12" s="43"/>
      <c r="N12" s="43"/>
      <c r="O12" s="43"/>
    </row>
    <row r="13" spans="1:15" ht="12.75">
      <c r="A13" s="60"/>
      <c r="B13" s="58"/>
      <c r="C13" s="52">
        <v>3121</v>
      </c>
      <c r="D13" s="52">
        <v>6121</v>
      </c>
      <c r="E13" s="53" t="s">
        <v>29</v>
      </c>
      <c r="F13" s="55" t="s">
        <v>30</v>
      </c>
      <c r="G13" s="57">
        <v>0</v>
      </c>
      <c r="H13" s="57">
        <v>0</v>
      </c>
      <c r="I13" s="57">
        <v>50</v>
      </c>
      <c r="J13" s="61">
        <f>SUM(H13:I13)</f>
        <v>50</v>
      </c>
      <c r="K13" s="47"/>
      <c r="L13" s="43"/>
      <c r="M13" s="43"/>
      <c r="N13" s="43"/>
      <c r="O13" s="43"/>
    </row>
    <row r="14" spans="1:10" ht="12.75">
      <c r="A14" s="62"/>
      <c r="B14" s="59"/>
      <c r="C14" s="52">
        <v>3121</v>
      </c>
      <c r="D14" s="52">
        <v>6121</v>
      </c>
      <c r="E14" s="53" t="s">
        <v>19</v>
      </c>
      <c r="F14" s="55" t="s">
        <v>30</v>
      </c>
      <c r="G14" s="57">
        <v>0</v>
      </c>
      <c r="H14" s="57">
        <v>0</v>
      </c>
      <c r="I14" s="57">
        <v>10</v>
      </c>
      <c r="J14" s="61">
        <f>SUM(H14:I14)</f>
        <v>10</v>
      </c>
    </row>
    <row r="15" spans="1:10" ht="13.5" thickBot="1">
      <c r="A15" s="63"/>
      <c r="B15" s="64"/>
      <c r="C15" s="65">
        <v>3121</v>
      </c>
      <c r="D15" s="65">
        <v>6121</v>
      </c>
      <c r="E15" s="66" t="s">
        <v>31</v>
      </c>
      <c r="F15" s="67" t="s">
        <v>30</v>
      </c>
      <c r="G15" s="68">
        <v>0</v>
      </c>
      <c r="H15" s="68">
        <v>0</v>
      </c>
      <c r="I15" s="68">
        <v>190</v>
      </c>
      <c r="J15" s="69">
        <f>SUM(H15:I15)</f>
        <v>190</v>
      </c>
    </row>
  </sheetData>
  <sheetProtection/>
  <mergeCells count="3">
    <mergeCell ref="A2:J2"/>
    <mergeCell ref="A4:J4"/>
    <mergeCell ref="A6:J6"/>
  </mergeCells>
  <printOptions/>
  <pageMargins left="0.7" right="0.7" top="0.787401575" bottom="0.7874015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Farská Věra</cp:lastModifiedBy>
  <cp:lastPrinted>2017-02-13T15:24:38Z</cp:lastPrinted>
  <dcterms:created xsi:type="dcterms:W3CDTF">2007-12-18T12:40:54Z</dcterms:created>
  <dcterms:modified xsi:type="dcterms:W3CDTF">2017-02-13T15:24:55Z</dcterms:modified>
  <cp:category/>
  <cp:version/>
  <cp:contentType/>
  <cp:contentStatus/>
</cp:coreProperties>
</file>