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1"/>
  </bookViews>
  <sheets>
    <sheet name="Bilance PaV" sheetId="1" r:id="rId1"/>
    <sheet name="92014" sheetId="2" r:id="rId2"/>
  </sheets>
  <definedNames/>
  <calcPr fullCalcOnLoad="1"/>
</workbook>
</file>

<file path=xl/sharedStrings.xml><?xml version="1.0" encoding="utf-8"?>
<sst xmlns="http://schemas.openxmlformats.org/spreadsheetml/2006/main" count="164" uniqueCount="108">
  <si>
    <t>v tis. Kč</t>
  </si>
  <si>
    <t>ukazatel</t>
  </si>
  <si>
    <t xml:space="preserve">pol. </t>
  </si>
  <si>
    <t>A/ Vlastní  příjmy</t>
  </si>
  <si>
    <t>1xxx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</si>
  <si>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</si>
  <si>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</si>
  <si>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</si>
  <si>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</si>
  <si>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</si>
  <si>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</si>
  <si>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</si>
  <si>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</si>
  <si>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</si>
  <si>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</si>
  <si>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</si>
  <si>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</si>
  <si>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</si>
  <si>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6xxx</t>
  </si>
  <si>
    <t>5-6xxx</t>
  </si>
  <si>
    <t xml:space="preserve">V ý d a je   c e l k e m </t>
  </si>
  <si>
    <t xml:space="preserve">Z d r o j e  L K   c e l k e m </t>
  </si>
  <si>
    <t>1-3xxx</t>
  </si>
  <si>
    <t>1-4xxx</t>
  </si>
  <si>
    <t>B/ Dotace a příspěvky</t>
  </si>
  <si>
    <t>415x</t>
  </si>
  <si>
    <t>42xx</t>
  </si>
  <si>
    <t>423x</t>
  </si>
  <si>
    <t>Zdrojová část rozpočtu LK 2017</t>
  </si>
  <si>
    <t>Výdajová část rozpočtu LK 2017</t>
  </si>
  <si>
    <t>1. Daňové příjmy</t>
  </si>
  <si>
    <t>2. Nedaňové příjmy</t>
  </si>
  <si>
    <t>3. Kapitáové příjmy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</si>
  <si>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</si>
  <si>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Zákon o st.rozpočtu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</si>
  <si>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</si>
  <si>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</si>
  <si>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</si>
  <si>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</si>
  <si>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</si>
  <si>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Resort. účelové dotace (ze SR, st.fondů)</t>
  </si>
  <si>
    <t xml:space="preserve">    Dotace od regionální rady</t>
  </si>
  <si>
    <t xml:space="preserve">    Dotace ze zahraničí</t>
  </si>
  <si>
    <t xml:space="preserve">    Dotace od obcí</t>
  </si>
  <si>
    <t>3. Úvěr</t>
  </si>
  <si>
    <t>4. Uhrazené splátky dlouhod.půjč.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</si>
  <si>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</si>
  <si>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</si>
  <si>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</si>
  <si>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</si>
  <si>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</si>
  <si>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</si>
  <si>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</si>
  <si>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</si>
  <si>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</si>
  <si>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</si>
  <si>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</si>
  <si>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</si>
  <si>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</si>
  <si>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</si>
  <si>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</si>
  <si>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</si>
  <si>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</si>
  <si>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UR 2017 I.</t>
  </si>
  <si>
    <t>UR 2017 II.</t>
  </si>
  <si>
    <t>1. Zapojení fondů z r. 2016</t>
  </si>
  <si>
    <t>2. Zapojení  zákl.běžného účtu z r. 2016</t>
  </si>
  <si>
    <t>uk.</t>
  </si>
  <si>
    <t>§</t>
  </si>
  <si>
    <t>SU</t>
  </si>
  <si>
    <t>x</t>
  </si>
  <si>
    <t>1512</t>
  </si>
  <si>
    <t>1515</t>
  </si>
  <si>
    <t>příloha č. 1 k ZR-RO č. 75/17</t>
  </si>
  <si>
    <t>ZR-RO č. 75/17</t>
  </si>
  <si>
    <t>tis. Kč</t>
  </si>
  <si>
    <t>ZR-RO č.75/17</t>
  </si>
  <si>
    <t>Odbor investic a správy nemovitého majetku</t>
  </si>
  <si>
    <t xml:space="preserve">Kapitola 920 14 - Kapitálové výdaje </t>
  </si>
  <si>
    <t>č.a.</t>
  </si>
  <si>
    <t>92014 - K A P I T Á L O V É  V Ý D A J E</t>
  </si>
  <si>
    <t>UR 2017</t>
  </si>
  <si>
    <t>RO č. 41/17</t>
  </si>
  <si>
    <t>UR I 2017</t>
  </si>
  <si>
    <t>Kapitálové (investiční) výdaje resortu celkem</t>
  </si>
  <si>
    <t>149082</t>
  </si>
  <si>
    <t>0000</t>
  </si>
  <si>
    <t>Investiční záměr "Řešení parkovacích míst u Krajského úřadu Libereckého kraje"</t>
  </si>
  <si>
    <t>Budovy, haly a stavby</t>
  </si>
  <si>
    <t>049155</t>
  </si>
  <si>
    <t>1424</t>
  </si>
  <si>
    <t>VOŠ sklářská a SŠ, Nový Bor - rekonstrukce půdních prostor</t>
  </si>
  <si>
    <t>049174</t>
  </si>
  <si>
    <t>1450</t>
  </si>
  <si>
    <t>Rekonstrukce fasády objektu školy - SOŠ Liberec</t>
  </si>
  <si>
    <t>450034</t>
  </si>
  <si>
    <t>1440</t>
  </si>
  <si>
    <t>SŠ řemesel a služeb, Jbc. N., výměna podlahy</t>
  </si>
  <si>
    <t>0550003</t>
  </si>
  <si>
    <t>DD Jablonecké Paseky - oprava zadního nádvoří a příjezdové komunikace</t>
  </si>
  <si>
    <t>0550009</t>
  </si>
  <si>
    <t>DD Český Dub - výměna oken</t>
  </si>
  <si>
    <t>0590071</t>
  </si>
  <si>
    <t>0590072</t>
  </si>
  <si>
    <t>DD Jablonecké Paseky - bezbariérové vstupní dveře</t>
  </si>
  <si>
    <t>DD Jablonecké Paseky - úprava půdních prostor</t>
  </si>
  <si>
    <t>UR II 2017</t>
  </si>
  <si>
    <t>Změna rozpočtu - rozpočtové opaření č. 75/17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</si>
</sst>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_-* #,##0.00,_K_č_-;\-* #,##0.00,_K_č_-;_-* \-??\ _K_č_-;_-@_-"/>
    <numFmt numFmtId="167" formatCode="#,##0.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166" fontId="42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19" xfId="0" applyNumberFormat="1" applyFont="1" applyFill="1" applyBorder="1" applyAlignment="1">
      <alignment horizontal="right"/>
    </xf>
    <xf numFmtId="165" fontId="4" fillId="0" borderId="11" xfId="0" applyNumberFormat="1" applyFont="1" applyBorder="1" applyAlignment="1">
      <alignment horizontal="right" vertical="center" wrapText="1"/>
    </xf>
    <xf numFmtId="165" fontId="3" fillId="0" borderId="17" xfId="0" applyNumberFormat="1" applyFont="1" applyBorder="1" applyAlignment="1">
      <alignment horizontal="right" vertical="center" wrapText="1"/>
    </xf>
    <xf numFmtId="165" fontId="4" fillId="0" borderId="20" xfId="0" applyNumberFormat="1" applyFont="1" applyBorder="1" applyAlignment="1">
      <alignment horizontal="right" vertical="center" wrapText="1"/>
    </xf>
    <xf numFmtId="165" fontId="3" fillId="0" borderId="18" xfId="0" applyNumberFormat="1" applyFont="1" applyBorder="1" applyAlignment="1">
      <alignment horizontal="right" vertical="center" wrapText="1"/>
    </xf>
    <xf numFmtId="165" fontId="3" fillId="0" borderId="11" xfId="0" applyNumberFormat="1" applyFont="1" applyBorder="1" applyAlignment="1">
      <alignment horizontal="right" vertical="center" wrapText="1"/>
    </xf>
    <xf numFmtId="165" fontId="3" fillId="0" borderId="20" xfId="0" applyNumberFormat="1" applyFont="1" applyBorder="1" applyAlignment="1">
      <alignment horizontal="right" vertical="center" wrapText="1"/>
    </xf>
    <xf numFmtId="165" fontId="4" fillId="0" borderId="13" xfId="0" applyNumberFormat="1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65" fontId="4" fillId="0" borderId="13" xfId="0" applyNumberFormat="1" applyFont="1" applyBorder="1" applyAlignment="1">
      <alignment horizontal="right" vertical="center" wrapText="1"/>
    </xf>
    <xf numFmtId="165" fontId="3" fillId="0" borderId="13" xfId="0" applyNumberFormat="1" applyFont="1" applyBorder="1" applyAlignment="1">
      <alignment horizontal="right" vertical="center" wrapText="1"/>
    </xf>
    <xf numFmtId="165" fontId="3" fillId="0" borderId="21" xfId="0" applyNumberFormat="1" applyFont="1" applyBorder="1" applyAlignment="1">
      <alignment horizontal="right" vertical="center" wrapText="1"/>
    </xf>
    <xf numFmtId="165" fontId="4" fillId="0" borderId="21" xfId="0" applyNumberFormat="1" applyFont="1" applyBorder="1" applyAlignment="1">
      <alignment horizontal="right" vertical="center" wrapText="1"/>
    </xf>
    <xf numFmtId="165" fontId="4" fillId="0" borderId="15" xfId="0" applyNumberFormat="1" applyFont="1" applyBorder="1" applyAlignment="1">
      <alignment horizontal="right" vertical="center" wrapText="1"/>
    </xf>
    <xf numFmtId="165" fontId="4" fillId="0" borderId="22" xfId="0" applyNumberFormat="1" applyFont="1" applyBorder="1" applyAlignment="1">
      <alignment horizontal="right" vertical="center" wrapText="1"/>
    </xf>
    <xf numFmtId="0" fontId="0" fillId="0" borderId="0" xfId="54">
      <alignment/>
      <protection/>
    </xf>
    <xf numFmtId="4" fontId="0" fillId="0" borderId="0" xfId="54" applyNumberFormat="1">
      <alignment/>
      <protection/>
    </xf>
    <xf numFmtId="165" fontId="0" fillId="0" borderId="0" xfId="54" applyNumberFormat="1">
      <alignment/>
      <protection/>
    </xf>
    <xf numFmtId="0" fontId="8" fillId="0" borderId="0" xfId="52">
      <alignment/>
      <protection/>
    </xf>
    <xf numFmtId="165" fontId="8" fillId="0" borderId="0" xfId="52" applyNumberFormat="1">
      <alignment/>
      <protection/>
    </xf>
    <xf numFmtId="165" fontId="0" fillId="0" borderId="0" xfId="50" applyNumberFormat="1">
      <alignment/>
      <protection/>
    </xf>
    <xf numFmtId="0" fontId="10" fillId="0" borderId="0" xfId="50" applyFont="1" applyAlignment="1">
      <alignment horizontal="center"/>
      <protection/>
    </xf>
    <xf numFmtId="165" fontId="10" fillId="0" borderId="0" xfId="50" applyNumberFormat="1" applyFont="1" applyAlignment="1">
      <alignment horizontal="center"/>
      <protection/>
    </xf>
    <xf numFmtId="0" fontId="9" fillId="0" borderId="0" xfId="53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vertical="center"/>
      <protection/>
    </xf>
    <xf numFmtId="4" fontId="9" fillId="0" borderId="0" xfId="35" applyNumberFormat="1" applyFont="1" applyFill="1" applyBorder="1" applyAlignment="1">
      <alignment horizontal="right" vertical="center"/>
    </xf>
    <xf numFmtId="165" fontId="9" fillId="0" borderId="0" xfId="35" applyNumberFormat="1" applyFont="1" applyFill="1" applyBorder="1" applyAlignment="1">
      <alignment horizontal="right" vertical="center"/>
    </xf>
    <xf numFmtId="165" fontId="9" fillId="0" borderId="0" xfId="54" applyNumberFormat="1" applyFont="1" applyFill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Fill="1" applyAlignment="1">
      <alignment vertical="center"/>
      <protection/>
    </xf>
    <xf numFmtId="0" fontId="11" fillId="0" borderId="0" xfId="49" applyFont="1" applyFill="1" applyAlignment="1">
      <alignment horizontal="center" vertical="center"/>
      <protection/>
    </xf>
    <xf numFmtId="165" fontId="11" fillId="0" borderId="0" xfId="49" applyNumberFormat="1" applyFont="1" applyFill="1" applyAlignment="1">
      <alignment horizontal="center" vertical="center"/>
      <protection/>
    </xf>
    <xf numFmtId="165" fontId="0" fillId="0" borderId="0" xfId="49" applyNumberFormat="1" applyFill="1" applyAlignment="1">
      <alignment vertical="center"/>
      <protection/>
    </xf>
    <xf numFmtId="0" fontId="11" fillId="0" borderId="16" xfId="53" applyFont="1" applyBorder="1" applyAlignment="1">
      <alignment horizontal="center" vertical="center"/>
      <protection/>
    </xf>
    <xf numFmtId="0" fontId="11" fillId="0" borderId="23" xfId="53" applyFont="1" applyFill="1" applyBorder="1" applyAlignment="1">
      <alignment horizontal="center" vertical="center"/>
      <protection/>
    </xf>
    <xf numFmtId="0" fontId="11" fillId="0" borderId="17" xfId="53" applyFont="1" applyFill="1" applyBorder="1" applyAlignment="1">
      <alignment horizontal="center" vertical="center"/>
      <protection/>
    </xf>
    <xf numFmtId="0" fontId="11" fillId="0" borderId="17" xfId="50" applyFont="1" applyBorder="1" applyAlignment="1">
      <alignment horizontal="center" vertical="center"/>
      <protection/>
    </xf>
    <xf numFmtId="165" fontId="11" fillId="0" borderId="24" xfId="50" applyNumberFormat="1" applyFont="1" applyBorder="1" applyAlignment="1">
      <alignment horizontal="center" vertical="center"/>
      <protection/>
    </xf>
    <xf numFmtId="165" fontId="11" fillId="0" borderId="25" xfId="50" applyNumberFormat="1" applyFont="1" applyBorder="1" applyAlignment="1">
      <alignment horizontal="center" vertical="center"/>
      <protection/>
    </xf>
    <xf numFmtId="0" fontId="11" fillId="0" borderId="16" xfId="53" applyFont="1" applyBorder="1" applyAlignment="1">
      <alignment horizontal="center" vertical="center"/>
      <protection/>
    </xf>
    <xf numFmtId="0" fontId="11" fillId="0" borderId="17" xfId="53" applyFont="1" applyFill="1" applyBorder="1" applyAlignment="1">
      <alignment horizontal="center" vertical="center"/>
      <protection/>
    </xf>
    <xf numFmtId="0" fontId="11" fillId="0" borderId="23" xfId="53" applyFont="1" applyFill="1" applyBorder="1" applyAlignment="1">
      <alignment horizontal="center" vertical="center"/>
      <protection/>
    </xf>
    <xf numFmtId="0" fontId="11" fillId="0" borderId="17" xfId="53" applyFont="1" applyFill="1" applyBorder="1" applyAlignment="1">
      <alignment horizontal="left" vertical="center"/>
      <protection/>
    </xf>
    <xf numFmtId="4" fontId="11" fillId="7" borderId="17" xfId="53" applyNumberFormat="1" applyFont="1" applyFill="1" applyBorder="1" applyAlignment="1">
      <alignment horizontal="right" vertical="center"/>
      <protection/>
    </xf>
    <xf numFmtId="165" fontId="11" fillId="7" borderId="26" xfId="53" applyNumberFormat="1" applyFont="1" applyFill="1" applyBorder="1" applyAlignment="1">
      <alignment horizontal="right" vertical="center"/>
      <protection/>
    </xf>
    <xf numFmtId="165" fontId="11" fillId="7" borderId="27" xfId="53" applyNumberFormat="1" applyFont="1" applyFill="1" applyBorder="1" applyAlignment="1">
      <alignment horizontal="center" vertical="center" wrapText="1"/>
      <protection/>
    </xf>
    <xf numFmtId="165" fontId="11" fillId="7" borderId="18" xfId="53" applyNumberFormat="1" applyFont="1" applyFill="1" applyBorder="1" applyAlignment="1">
      <alignment horizontal="center" vertical="center"/>
      <protection/>
    </xf>
    <xf numFmtId="0" fontId="11" fillId="0" borderId="28" xfId="49" applyFont="1" applyFill="1" applyBorder="1" applyAlignment="1">
      <alignment horizontal="center" vertical="center"/>
      <protection/>
    </xf>
    <xf numFmtId="49" fontId="11" fillId="34" borderId="29" xfId="54" applyNumberFormat="1" applyFont="1" applyFill="1" applyBorder="1" applyAlignment="1">
      <alignment horizontal="center" vertical="center"/>
      <protection/>
    </xf>
    <xf numFmtId="49" fontId="11" fillId="34" borderId="30" xfId="50" applyNumberFormat="1" applyFont="1" applyFill="1" applyBorder="1" applyAlignment="1">
      <alignment horizontal="center" vertical="center"/>
      <protection/>
    </xf>
    <xf numFmtId="0" fontId="11" fillId="0" borderId="31" xfId="54" applyFont="1" applyFill="1" applyBorder="1" applyAlignment="1">
      <alignment horizontal="center" vertical="center"/>
      <protection/>
    </xf>
    <xf numFmtId="0" fontId="11" fillId="0" borderId="29" xfId="54" applyFont="1" applyFill="1" applyBorder="1" applyAlignment="1">
      <alignment horizontal="center" vertical="center"/>
      <protection/>
    </xf>
    <xf numFmtId="0" fontId="11" fillId="0" borderId="31" xfId="54" applyFont="1" applyFill="1" applyBorder="1" applyAlignment="1">
      <alignment vertical="center" wrapText="1"/>
      <protection/>
    </xf>
    <xf numFmtId="4" fontId="11" fillId="0" borderId="31" xfId="53" applyNumberFormat="1" applyFont="1" applyFill="1" applyBorder="1" applyAlignment="1">
      <alignment vertical="center"/>
      <protection/>
    </xf>
    <xf numFmtId="165" fontId="11" fillId="0" borderId="30" xfId="53" applyNumberFormat="1" applyFont="1" applyFill="1" applyBorder="1" applyAlignment="1">
      <alignment vertical="center"/>
      <protection/>
    </xf>
    <xf numFmtId="165" fontId="11" fillId="0" borderId="31" xfId="53" applyNumberFormat="1" applyFont="1" applyFill="1" applyBorder="1" applyAlignment="1">
      <alignment horizontal="center" vertical="center" wrapText="1"/>
      <protection/>
    </xf>
    <xf numFmtId="165" fontId="11" fillId="0" borderId="32" xfId="53" applyNumberFormat="1" applyFont="1" applyFill="1" applyBorder="1" applyAlignment="1">
      <alignment horizontal="center" vertical="center"/>
      <protection/>
    </xf>
    <xf numFmtId="0" fontId="9" fillId="0" borderId="33" xfId="49" applyFont="1" applyFill="1" applyBorder="1" applyAlignment="1">
      <alignment horizontal="center" vertical="center"/>
      <protection/>
    </xf>
    <xf numFmtId="49" fontId="9" fillId="0" borderId="34" xfId="53" applyNumberFormat="1" applyFont="1" applyFill="1" applyBorder="1" applyAlignment="1">
      <alignment horizontal="center" vertical="center"/>
      <protection/>
    </xf>
    <xf numFmtId="49" fontId="9" fillId="0" borderId="35" xfId="53" applyNumberFormat="1" applyFont="1" applyFill="1" applyBorder="1" applyAlignment="1">
      <alignment horizontal="center" vertical="center"/>
      <protection/>
    </xf>
    <xf numFmtId="0" fontId="9" fillId="34" borderId="27" xfId="53" applyFont="1" applyFill="1" applyBorder="1" applyAlignment="1">
      <alignment horizontal="center" vertical="center"/>
      <protection/>
    </xf>
    <xf numFmtId="0" fontId="9" fillId="34" borderId="34" xfId="55" applyFont="1" applyFill="1" applyBorder="1" applyAlignment="1">
      <alignment horizontal="center" vertical="center"/>
      <protection/>
    </xf>
    <xf numFmtId="0" fontId="9" fillId="0" borderId="27" xfId="55" applyFont="1" applyFill="1" applyBorder="1" applyAlignment="1">
      <alignment vertical="center"/>
      <protection/>
    </xf>
    <xf numFmtId="4" fontId="9" fillId="0" borderId="27" xfId="53" applyNumberFormat="1" applyFont="1" applyFill="1" applyBorder="1" applyAlignment="1">
      <alignment vertical="center"/>
      <protection/>
    </xf>
    <xf numFmtId="165" fontId="9" fillId="0" borderId="35" xfId="53" applyNumberFormat="1" applyFont="1" applyFill="1" applyBorder="1" applyAlignment="1">
      <alignment vertical="center"/>
      <protection/>
    </xf>
    <xf numFmtId="165" fontId="9" fillId="0" borderId="27" xfId="53" applyNumberFormat="1" applyFont="1" applyFill="1" applyBorder="1" applyAlignment="1">
      <alignment horizontal="center" vertical="center" wrapText="1"/>
      <protection/>
    </xf>
    <xf numFmtId="165" fontId="9" fillId="0" borderId="36" xfId="53" applyNumberFormat="1" applyFont="1" applyFill="1" applyBorder="1" applyAlignment="1">
      <alignment horizontal="center" vertical="center"/>
      <protection/>
    </xf>
    <xf numFmtId="0" fontId="11" fillId="0" borderId="37" xfId="49" applyFont="1" applyFill="1" applyBorder="1" applyAlignment="1">
      <alignment horizontal="center" vertical="center"/>
      <protection/>
    </xf>
    <xf numFmtId="49" fontId="11" fillId="34" borderId="38" xfId="54" applyNumberFormat="1" applyFont="1" applyFill="1" applyBorder="1" applyAlignment="1">
      <alignment horizontal="center" vertical="center"/>
      <protection/>
    </xf>
    <xf numFmtId="0" fontId="9" fillId="0" borderId="39" xfId="49" applyFont="1" applyFill="1" applyBorder="1" applyAlignment="1">
      <alignment horizontal="center" vertical="center"/>
      <protection/>
    </xf>
    <xf numFmtId="49" fontId="9" fillId="0" borderId="39" xfId="53" applyNumberFormat="1" applyFont="1" applyFill="1" applyBorder="1" applyAlignment="1">
      <alignment horizontal="center" vertical="center"/>
      <protection/>
    </xf>
    <xf numFmtId="165" fontId="11" fillId="0" borderId="17" xfId="50" applyNumberFormat="1" applyFont="1" applyBorder="1" applyAlignment="1">
      <alignment horizontal="center" vertical="center" wrapText="1"/>
      <protection/>
    </xf>
    <xf numFmtId="0" fontId="6" fillId="33" borderId="19" xfId="0" applyFont="1" applyFill="1" applyBorder="1" applyAlignment="1">
      <alignment horizontal="center"/>
    </xf>
    <xf numFmtId="0" fontId="12" fillId="0" borderId="0" xfId="52" applyFont="1" applyAlignment="1">
      <alignment horizontal="center"/>
      <protection/>
    </xf>
    <xf numFmtId="0" fontId="10" fillId="0" borderId="0" xfId="50" applyFont="1" applyFill="1" applyAlignment="1">
      <alignment horizontal="center"/>
      <protection/>
    </xf>
    <xf numFmtId="0" fontId="10" fillId="0" borderId="0" xfId="50" applyFont="1" applyAlignment="1">
      <alignment horizontal="center"/>
      <protection/>
    </xf>
    <xf numFmtId="0" fontId="11" fillId="0" borderId="23" xfId="53" applyFont="1" applyFill="1" applyBorder="1" applyAlignment="1">
      <alignment horizontal="center" vertical="center"/>
      <protection/>
    </xf>
    <xf numFmtId="0" fontId="0" fillId="0" borderId="24" xfId="49" applyFill="1" applyBorder="1" applyAlignment="1">
      <alignment horizontal="center" vertical="center"/>
      <protection/>
    </xf>
    <xf numFmtId="0" fontId="11" fillId="0" borderId="17" xfId="53" applyFont="1" applyFill="1" applyBorder="1" applyAlignment="1">
      <alignment horizontal="center" vertical="center"/>
      <protection/>
    </xf>
    <xf numFmtId="0" fontId="9" fillId="0" borderId="0" xfId="61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1" xfId="48"/>
    <cellStyle name="normální 2" xfId="49"/>
    <cellStyle name="Normální 3" xfId="50"/>
    <cellStyle name="Normální 4" xfId="51"/>
    <cellStyle name="normální_2. Rozpočet 2007 - tabulky" xfId="52"/>
    <cellStyle name="normální_Rozpis výdajů 03 bez PO 2 2" xfId="53"/>
    <cellStyle name="normální_Rozpis výdajů 03 bez PO 3" xfId="54"/>
    <cellStyle name="normální_Rozpis výdajů 03 bez PO_UR 2008 1-168 tisk" xfId="55"/>
    <cellStyle name="Followed Hyperlink" xfId="56"/>
    <cellStyle name="Poznámka" xfId="57"/>
    <cellStyle name="Percent" xfId="58"/>
    <cellStyle name="Propojená buňka" xfId="59"/>
    <cellStyle name="Správně" xfId="60"/>
    <cellStyle name="TableStyleLight1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view="pageLayout" workbookViewId="0" topLeftCell="A28">
      <selection activeCell="D32" sqref="D32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2.140625" style="0" customWidth="1"/>
    <col min="5" max="5" width="14.140625" style="0" customWidth="1"/>
    <col min="10" max="10" width="11.7109375" style="0" bestFit="1" customWidth="1"/>
  </cols>
  <sheetData>
    <row r="1" spans="1:5" ht="13.5" thickBot="1">
      <c r="A1" s="101" t="s">
        <v>28</v>
      </c>
      <c r="B1" s="101"/>
      <c r="C1" s="25"/>
      <c r="D1" s="25"/>
      <c r="E1" s="26" t="s">
        <v>0</v>
      </c>
    </row>
    <row r="2" spans="1:5" ht="13.5" thickBot="1">
      <c r="A2" s="22" t="s">
        <v>1</v>
      </c>
      <c r="B2" s="23" t="s">
        <v>2</v>
      </c>
      <c r="C2" s="24" t="s">
        <v>63</v>
      </c>
      <c r="D2" s="24" t="s">
        <v>76</v>
      </c>
      <c r="E2" s="24" t="s">
        <v>64</v>
      </c>
    </row>
    <row r="3" spans="1:5" ht="15" customHeight="1">
      <c r="A3" s="2" t="s">
        <v>3</v>
      </c>
      <c r="B3" s="21" t="s">
        <v>22</v>
      </c>
      <c r="C3" s="19">
        <f>C4+C5+C6</f>
        <v>2741109.5</v>
      </c>
      <c r="D3" s="33">
        <f>D4+D5+D6</f>
        <v>563</v>
      </c>
      <c r="E3" s="34">
        <f aca="true" t="shared" si="0" ref="E3:E25">C3+D3</f>
        <v>2741672.5</v>
      </c>
    </row>
    <row r="4" spans="1:10" ht="15" customHeight="1">
      <c r="A4" s="5" t="s">
        <v>30</v>
      </c>
      <c r="B4" s="6" t="s">
        <v>4</v>
      </c>
      <c r="C4" s="7">
        <v>2661000</v>
      </c>
      <c r="D4" s="35">
        <v>0</v>
      </c>
      <c r="E4" s="36">
        <f t="shared" si="0"/>
        <v>2661000</v>
      </c>
      <c r="J4" s="1"/>
    </row>
    <row r="5" spans="1:5" ht="15" customHeight="1">
      <c r="A5" s="5" t="s">
        <v>31</v>
      </c>
      <c r="B5" s="6" t="s">
        <v>5</v>
      </c>
      <c r="C5" s="7">
        <v>80109.5</v>
      </c>
      <c r="D5" s="29">
        <v>563</v>
      </c>
      <c r="E5" s="36">
        <f t="shared" si="0"/>
        <v>80672.5</v>
      </c>
    </row>
    <row r="6" spans="1:5" ht="15" customHeight="1">
      <c r="A6" s="5" t="s">
        <v>32</v>
      </c>
      <c r="B6" s="6" t="s">
        <v>6</v>
      </c>
      <c r="C6" s="7">
        <v>0</v>
      </c>
      <c r="D6" s="37">
        <v>0</v>
      </c>
      <c r="E6" s="36">
        <f t="shared" si="0"/>
        <v>0</v>
      </c>
    </row>
    <row r="7" spans="1:5" ht="15" customHeight="1">
      <c r="A7" s="8" t="s">
        <v>24</v>
      </c>
      <c r="B7" s="6" t="s">
        <v>7</v>
      </c>
      <c r="C7" s="9">
        <f>C8+C14</f>
        <v>4455231.47</v>
      </c>
      <c r="D7" s="38">
        <f>D8+D14</f>
        <v>0</v>
      </c>
      <c r="E7" s="39">
        <f t="shared" si="0"/>
        <v>4455231.47</v>
      </c>
    </row>
    <row r="8" spans="1:5" ht="15" customHeight="1">
      <c r="A8" s="5" t="s">
        <v>33</v>
      </c>
      <c r="B8" s="6" t="s">
        <v>8</v>
      </c>
      <c r="C8" s="7">
        <f>C9+C10+C12+C13+C11</f>
        <v>4452410.7</v>
      </c>
      <c r="D8" s="37">
        <f>D9+D10+D12+D13</f>
        <v>0</v>
      </c>
      <c r="E8" s="40">
        <f t="shared" si="0"/>
        <v>4452410.7</v>
      </c>
    </row>
    <row r="9" spans="1:5" ht="15" customHeight="1">
      <c r="A9" s="5" t="s">
        <v>34</v>
      </c>
      <c r="B9" s="6" t="s">
        <v>9</v>
      </c>
      <c r="C9" s="7">
        <v>67590.7</v>
      </c>
      <c r="D9" s="37">
        <v>0</v>
      </c>
      <c r="E9" s="40">
        <f t="shared" si="0"/>
        <v>67590.7</v>
      </c>
    </row>
    <row r="10" spans="1:5" ht="15" customHeight="1">
      <c r="A10" s="5" t="s">
        <v>35</v>
      </c>
      <c r="B10" s="6" t="s">
        <v>8</v>
      </c>
      <c r="C10" s="7">
        <v>4358686.93</v>
      </c>
      <c r="D10" s="37">
        <v>0</v>
      </c>
      <c r="E10" s="40">
        <f t="shared" si="0"/>
        <v>4358686.93</v>
      </c>
    </row>
    <row r="11" spans="1:5" ht="15" customHeight="1">
      <c r="A11" s="5" t="s">
        <v>36</v>
      </c>
      <c r="B11" s="6">
        <v>4123</v>
      </c>
      <c r="C11" s="7">
        <v>0</v>
      </c>
      <c r="D11" s="37">
        <v>0</v>
      </c>
      <c r="E11" s="40">
        <f>SUM(C11:D11)</f>
        <v>0</v>
      </c>
    </row>
    <row r="12" spans="1:5" ht="15" customHeight="1">
      <c r="A12" s="5" t="s">
        <v>37</v>
      </c>
      <c r="B12" s="6" t="s">
        <v>25</v>
      </c>
      <c r="C12" s="7">
        <v>0</v>
      </c>
      <c r="D12" s="37">
        <v>0</v>
      </c>
      <c r="E12" s="40">
        <f>SUM(C12:D12)</f>
        <v>0</v>
      </c>
    </row>
    <row r="13" spans="1:5" ht="15" customHeight="1">
      <c r="A13" s="5" t="s">
        <v>38</v>
      </c>
      <c r="B13" s="6">
        <v>4121</v>
      </c>
      <c r="C13" s="7">
        <f>31370-5236.93</f>
        <v>26133.07</v>
      </c>
      <c r="D13" s="37">
        <v>0</v>
      </c>
      <c r="E13" s="40">
        <f>SUM(C13:D13)</f>
        <v>26133.07</v>
      </c>
    </row>
    <row r="14" spans="1:5" ht="15" customHeight="1">
      <c r="A14" s="5" t="s">
        <v>39</v>
      </c>
      <c r="B14" s="6" t="s">
        <v>26</v>
      </c>
      <c r="C14" s="7">
        <f>C15+C16+C17+C18</f>
        <v>2820.77</v>
      </c>
      <c r="D14" s="37">
        <f>D15+D17+D18</f>
        <v>0</v>
      </c>
      <c r="E14" s="40">
        <f t="shared" si="0"/>
        <v>2820.77</v>
      </c>
    </row>
    <row r="15" spans="1:5" ht="15" customHeight="1">
      <c r="A15" s="5" t="s">
        <v>40</v>
      </c>
      <c r="B15" s="6" t="s">
        <v>10</v>
      </c>
      <c r="C15" s="7">
        <v>0</v>
      </c>
      <c r="D15" s="37">
        <v>0</v>
      </c>
      <c r="E15" s="40">
        <f t="shared" si="0"/>
        <v>0</v>
      </c>
    </row>
    <row r="16" spans="1:5" ht="15" customHeight="1">
      <c r="A16" s="5" t="s">
        <v>41</v>
      </c>
      <c r="B16" s="6">
        <v>4223</v>
      </c>
      <c r="C16" s="7">
        <v>0</v>
      </c>
      <c r="D16" s="37">
        <v>0</v>
      </c>
      <c r="E16" s="40">
        <f>SUM(C16:D16)</f>
        <v>0</v>
      </c>
    </row>
    <row r="17" spans="1:5" ht="15" customHeight="1">
      <c r="A17" s="5" t="s">
        <v>42</v>
      </c>
      <c r="B17" s="6" t="s">
        <v>27</v>
      </c>
      <c r="C17" s="7">
        <v>0</v>
      </c>
      <c r="D17" s="37">
        <v>0</v>
      </c>
      <c r="E17" s="40">
        <f>SUM(C17:D17)</f>
        <v>0</v>
      </c>
    </row>
    <row r="18" spans="1:5" ht="15" customHeight="1">
      <c r="A18" s="5" t="s">
        <v>43</v>
      </c>
      <c r="B18" s="6">
        <v>4221</v>
      </c>
      <c r="C18" s="7">
        <v>2820.77</v>
      </c>
      <c r="D18" s="37">
        <v>0</v>
      </c>
      <c r="E18" s="40">
        <f>SUM(C18:D18)</f>
        <v>2820.77</v>
      </c>
    </row>
    <row r="19" spans="1:5" ht="15" customHeight="1">
      <c r="A19" s="8" t="s">
        <v>11</v>
      </c>
      <c r="B19" s="10" t="s">
        <v>23</v>
      </c>
      <c r="C19" s="9">
        <f>C3+C7</f>
        <v>7196340.97</v>
      </c>
      <c r="D19" s="38">
        <f>D3+D7</f>
        <v>563</v>
      </c>
      <c r="E19" s="39">
        <f t="shared" si="0"/>
        <v>7196903.97</v>
      </c>
    </row>
    <row r="20" spans="1:5" ht="15" customHeight="1">
      <c r="A20" s="8" t="s">
        <v>12</v>
      </c>
      <c r="B20" s="10" t="s">
        <v>13</v>
      </c>
      <c r="C20" s="9">
        <f>SUM(C21:C24)</f>
        <v>760221.1500000001</v>
      </c>
      <c r="D20" s="38">
        <f>SUM(D21:D24)</f>
        <v>0</v>
      </c>
      <c r="E20" s="39">
        <f t="shared" si="0"/>
        <v>760221.1500000001</v>
      </c>
    </row>
    <row r="21" spans="1:5" ht="15" customHeight="1">
      <c r="A21" s="5" t="s">
        <v>65</v>
      </c>
      <c r="B21" s="6" t="s">
        <v>14</v>
      </c>
      <c r="C21" s="7">
        <v>100564.53000000001</v>
      </c>
      <c r="D21" s="37">
        <v>0</v>
      </c>
      <c r="E21" s="40">
        <f t="shared" si="0"/>
        <v>100564.53000000001</v>
      </c>
    </row>
    <row r="22" spans="1:5" ht="15" customHeight="1">
      <c r="A22" s="5" t="s">
        <v>66</v>
      </c>
      <c r="B22" s="6">
        <v>8115</v>
      </c>
      <c r="C22" s="7">
        <v>756531.6200000001</v>
      </c>
      <c r="D22" s="37">
        <v>0</v>
      </c>
      <c r="E22" s="40">
        <f>SUM(C22:D22)</f>
        <v>756531.6200000001</v>
      </c>
    </row>
    <row r="23" spans="1:5" ht="15" customHeight="1">
      <c r="A23" s="5" t="s">
        <v>44</v>
      </c>
      <c r="B23" s="6">
        <v>8123</v>
      </c>
      <c r="C23" s="7">
        <v>0</v>
      </c>
      <c r="D23" s="37">
        <v>0</v>
      </c>
      <c r="E23" s="40">
        <f>C23+D23</f>
        <v>0</v>
      </c>
    </row>
    <row r="24" spans="1:5" ht="15" customHeight="1" thickBot="1">
      <c r="A24" s="11" t="s">
        <v>45</v>
      </c>
      <c r="B24" s="12">
        <v>-8124</v>
      </c>
      <c r="C24" s="13">
        <v>-96875</v>
      </c>
      <c r="D24" s="41">
        <v>0</v>
      </c>
      <c r="E24" s="42">
        <f>C24+D24</f>
        <v>-96875</v>
      </c>
    </row>
    <row r="25" spans="1:5" ht="15" customHeight="1" thickBot="1">
      <c r="A25" s="14" t="s">
        <v>21</v>
      </c>
      <c r="B25" s="15"/>
      <c r="C25" s="16">
        <f>C3+C7+C20</f>
        <v>7956562.12</v>
      </c>
      <c r="D25" s="30">
        <f>D19+D20</f>
        <v>563</v>
      </c>
      <c r="E25" s="32">
        <f t="shared" si="0"/>
        <v>7957125.12</v>
      </c>
    </row>
    <row r="26" spans="1:5" ht="13.5" thickBot="1">
      <c r="A26" s="101" t="s">
        <v>29</v>
      </c>
      <c r="B26" s="101"/>
      <c r="C26" s="27"/>
      <c r="D26" s="27"/>
      <c r="E26" s="28" t="s">
        <v>0</v>
      </c>
    </row>
    <row r="27" spans="1:5" ht="13.5" thickBot="1">
      <c r="A27" s="22" t="s">
        <v>15</v>
      </c>
      <c r="B27" s="23" t="s">
        <v>16</v>
      </c>
      <c r="C27" s="24" t="s">
        <v>63</v>
      </c>
      <c r="D27" s="24" t="s">
        <v>76</v>
      </c>
      <c r="E27" s="24" t="s">
        <v>64</v>
      </c>
    </row>
    <row r="28" spans="1:5" ht="15" customHeight="1">
      <c r="A28" s="17" t="s">
        <v>46</v>
      </c>
      <c r="B28" s="3" t="s">
        <v>17</v>
      </c>
      <c r="C28" s="4">
        <v>29496.96</v>
      </c>
      <c r="D28" s="29">
        <v>0</v>
      </c>
      <c r="E28" s="31">
        <f>C28+D28</f>
        <v>29496.96</v>
      </c>
    </row>
    <row r="29" spans="1:5" ht="15" customHeight="1">
      <c r="A29" s="18" t="s">
        <v>47</v>
      </c>
      <c r="B29" s="6" t="s">
        <v>17</v>
      </c>
      <c r="C29" s="7">
        <v>260591.53</v>
      </c>
      <c r="D29" s="29">
        <v>0</v>
      </c>
      <c r="E29" s="31">
        <f aca="true" t="shared" si="1" ref="E29:E44">C29+D29</f>
        <v>260591.53</v>
      </c>
    </row>
    <row r="30" spans="1:5" ht="15" customHeight="1">
      <c r="A30" s="18" t="s">
        <v>48</v>
      </c>
      <c r="B30" s="6" t="s">
        <v>19</v>
      </c>
      <c r="C30" s="7">
        <v>115275.74</v>
      </c>
      <c r="D30" s="29">
        <v>0</v>
      </c>
      <c r="E30" s="31">
        <f>SUM(C30:D30)</f>
        <v>115275.74</v>
      </c>
    </row>
    <row r="31" spans="1:5" ht="15" customHeight="1">
      <c r="A31" s="18" t="s">
        <v>49</v>
      </c>
      <c r="B31" s="6" t="s">
        <v>17</v>
      </c>
      <c r="C31" s="7">
        <v>1003300</v>
      </c>
      <c r="D31" s="29">
        <v>0</v>
      </c>
      <c r="E31" s="31">
        <f t="shared" si="1"/>
        <v>1003300</v>
      </c>
    </row>
    <row r="32" spans="1:5" ht="15" customHeight="1">
      <c r="A32" s="18" t="s">
        <v>50</v>
      </c>
      <c r="B32" s="6" t="s">
        <v>17</v>
      </c>
      <c r="C32" s="7">
        <v>734457.77</v>
      </c>
      <c r="D32" s="29">
        <v>0</v>
      </c>
      <c r="E32" s="31">
        <f t="shared" si="1"/>
        <v>734457.77</v>
      </c>
    </row>
    <row r="33" spans="1:5" ht="15" customHeight="1">
      <c r="A33" s="18" t="s">
        <v>51</v>
      </c>
      <c r="B33" s="6" t="s">
        <v>17</v>
      </c>
      <c r="C33" s="7">
        <v>3987229.91</v>
      </c>
      <c r="D33" s="29">
        <v>0</v>
      </c>
      <c r="E33" s="31">
        <f>C33+D33</f>
        <v>3987229.91</v>
      </c>
    </row>
    <row r="34" spans="1:5" ht="15" customHeight="1">
      <c r="A34" s="18" t="s">
        <v>52</v>
      </c>
      <c r="B34" s="6" t="s">
        <v>19</v>
      </c>
      <c r="C34" s="7">
        <v>497015.78</v>
      </c>
      <c r="D34" s="29">
        <v>0</v>
      </c>
      <c r="E34" s="31">
        <f t="shared" si="1"/>
        <v>497015.78</v>
      </c>
    </row>
    <row r="35" spans="1:5" ht="15" customHeight="1">
      <c r="A35" s="18" t="s">
        <v>53</v>
      </c>
      <c r="B35" s="6" t="s">
        <v>17</v>
      </c>
      <c r="C35" s="7">
        <v>26600</v>
      </c>
      <c r="D35" s="29">
        <v>0</v>
      </c>
      <c r="E35" s="31">
        <f t="shared" si="1"/>
        <v>26600</v>
      </c>
    </row>
    <row r="36" spans="1:5" ht="15" customHeight="1">
      <c r="A36" s="18" t="s">
        <v>54</v>
      </c>
      <c r="B36" s="6" t="s">
        <v>19</v>
      </c>
      <c r="C36" s="7">
        <v>694727.53</v>
      </c>
      <c r="D36" s="29">
        <v>563</v>
      </c>
      <c r="E36" s="31">
        <f t="shared" si="1"/>
        <v>695290.53</v>
      </c>
    </row>
    <row r="37" spans="1:5" ht="15" customHeight="1">
      <c r="A37" s="18" t="s">
        <v>55</v>
      </c>
      <c r="B37" s="6" t="s">
        <v>18</v>
      </c>
      <c r="C37" s="7">
        <v>0</v>
      </c>
      <c r="D37" s="29">
        <v>0</v>
      </c>
      <c r="E37" s="31">
        <f t="shared" si="1"/>
        <v>0</v>
      </c>
    </row>
    <row r="38" spans="1:5" ht="15" customHeight="1">
      <c r="A38" s="18" t="s">
        <v>56</v>
      </c>
      <c r="B38" s="6" t="s">
        <v>19</v>
      </c>
      <c r="C38" s="7">
        <v>356272.14</v>
      </c>
      <c r="D38" s="29">
        <v>0</v>
      </c>
      <c r="E38" s="31">
        <f t="shared" si="1"/>
        <v>356272.14</v>
      </c>
    </row>
    <row r="39" spans="1:5" ht="15" customHeight="1">
      <c r="A39" s="18" t="s">
        <v>57</v>
      </c>
      <c r="B39" s="6" t="s">
        <v>19</v>
      </c>
      <c r="C39" s="7">
        <v>17500</v>
      </c>
      <c r="D39" s="29">
        <v>0</v>
      </c>
      <c r="E39" s="31">
        <f t="shared" si="1"/>
        <v>17500</v>
      </c>
    </row>
    <row r="40" spans="1:5" ht="15" customHeight="1">
      <c r="A40" s="18" t="s">
        <v>58</v>
      </c>
      <c r="B40" s="6" t="s">
        <v>17</v>
      </c>
      <c r="C40" s="7">
        <v>9541.25</v>
      </c>
      <c r="D40" s="29">
        <v>0</v>
      </c>
      <c r="E40" s="31">
        <f t="shared" si="1"/>
        <v>9541.25</v>
      </c>
    </row>
    <row r="41" spans="1:5" ht="15" customHeight="1">
      <c r="A41" s="18" t="s">
        <v>59</v>
      </c>
      <c r="B41" s="6" t="s">
        <v>19</v>
      </c>
      <c r="C41" s="7">
        <v>129869.4</v>
      </c>
      <c r="D41" s="29">
        <v>0</v>
      </c>
      <c r="E41" s="31">
        <f>C41+D41</f>
        <v>129869.4</v>
      </c>
    </row>
    <row r="42" spans="1:5" ht="15" customHeight="1">
      <c r="A42" s="18" t="s">
        <v>60</v>
      </c>
      <c r="B42" s="6" t="s">
        <v>19</v>
      </c>
      <c r="C42" s="7">
        <v>11471.73</v>
      </c>
      <c r="D42" s="29">
        <v>0</v>
      </c>
      <c r="E42" s="31">
        <f t="shared" si="1"/>
        <v>11471.73</v>
      </c>
    </row>
    <row r="43" spans="1:5" ht="15" customHeight="1">
      <c r="A43" s="18" t="s">
        <v>61</v>
      </c>
      <c r="B43" s="6" t="s">
        <v>19</v>
      </c>
      <c r="C43" s="7">
        <v>73090.17</v>
      </c>
      <c r="D43" s="29">
        <v>0</v>
      </c>
      <c r="E43" s="31">
        <f t="shared" si="1"/>
        <v>73090.17</v>
      </c>
    </row>
    <row r="44" spans="1:5" ht="15" customHeight="1" thickBot="1">
      <c r="A44" s="18" t="s">
        <v>62</v>
      </c>
      <c r="B44" s="6" t="s">
        <v>19</v>
      </c>
      <c r="C44" s="7">
        <v>10122.21</v>
      </c>
      <c r="D44" s="29">
        <v>0</v>
      </c>
      <c r="E44" s="31">
        <f t="shared" si="1"/>
        <v>10122.21</v>
      </c>
    </row>
    <row r="45" spans="1:5" ht="15" customHeight="1" thickBot="1">
      <c r="A45" s="20" t="s">
        <v>20</v>
      </c>
      <c r="B45" s="15"/>
      <c r="C45" s="16">
        <f>C28+C29+C31+C32+C33+C34+C35+C36+C37+C38+C39+C40+C41+C42+C43+C44+C30</f>
        <v>7956562.120000001</v>
      </c>
      <c r="D45" s="30">
        <f>SUM(D28:D44)</f>
        <v>563</v>
      </c>
      <c r="E45" s="32">
        <f>SUM(E28:E44)</f>
        <v>7957125.120000001</v>
      </c>
    </row>
    <row r="46" spans="3:5" ht="12.75">
      <c r="C46" s="1"/>
      <c r="E46" s="1"/>
    </row>
    <row r="48" ht="12.75">
      <c r="C48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&amp;Rpříloha č. 1 k ZR-RO č. 75/17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I1" sqref="I1:M1"/>
    </sheetView>
  </sheetViews>
  <sheetFormatPr defaultColWidth="9.140625" defaultRowHeight="12.75"/>
  <cols>
    <col min="1" max="1" width="2.8515625" style="43" customWidth="1"/>
    <col min="2" max="2" width="7.00390625" style="43" bestFit="1" customWidth="1"/>
    <col min="3" max="4" width="4.7109375" style="43" customWidth="1"/>
    <col min="5" max="5" width="5.140625" style="43" customWidth="1"/>
    <col min="6" max="6" width="38.28125" style="43" customWidth="1"/>
    <col min="7" max="7" width="7.00390625" style="44" hidden="1" customWidth="1"/>
    <col min="8" max="8" width="8.8515625" style="45" hidden="1" customWidth="1"/>
    <col min="9" max="9" width="9.7109375" style="45" hidden="1" customWidth="1"/>
    <col min="10" max="10" width="8.7109375" style="45" bestFit="1" customWidth="1"/>
    <col min="11" max="11" width="9.7109375" style="43" customWidth="1"/>
    <col min="12" max="16384" width="9.140625" style="43" customWidth="1"/>
  </cols>
  <sheetData>
    <row r="1" spans="9:13" ht="12.75">
      <c r="I1" s="108" t="s">
        <v>73</v>
      </c>
      <c r="J1" s="108"/>
      <c r="K1" s="108"/>
      <c r="L1" s="109"/>
      <c r="M1" s="109"/>
    </row>
    <row r="2" spans="1:10" ht="18">
      <c r="A2" s="102" t="s">
        <v>107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.75">
      <c r="A3" s="46"/>
      <c r="B3" s="46"/>
      <c r="C3" s="46"/>
      <c r="D3" s="46"/>
      <c r="E3" s="46"/>
      <c r="F3" s="46"/>
      <c r="G3" s="46"/>
      <c r="H3" s="47"/>
      <c r="I3" s="48"/>
      <c r="J3" s="48"/>
    </row>
    <row r="4" spans="1:10" ht="15.75">
      <c r="A4" s="103" t="s">
        <v>77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2.75">
      <c r="A5" s="46"/>
      <c r="B5" s="46"/>
      <c r="C5" s="46"/>
      <c r="D5" s="46"/>
      <c r="E5" s="46"/>
      <c r="F5" s="46"/>
      <c r="G5" s="46"/>
      <c r="H5" s="47"/>
      <c r="I5" s="48"/>
      <c r="J5" s="48"/>
    </row>
    <row r="6" spans="1:10" ht="15.75">
      <c r="A6" s="104" t="s">
        <v>78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5.75">
      <c r="A7" s="49"/>
      <c r="B7" s="49"/>
      <c r="C7" s="49"/>
      <c r="D7" s="49"/>
      <c r="E7" s="49"/>
      <c r="F7" s="49"/>
      <c r="G7" s="49"/>
      <c r="H7" s="50"/>
      <c r="I7" s="50"/>
      <c r="J7" s="50"/>
    </row>
    <row r="8" spans="1:10" ht="12.75">
      <c r="A8" s="51"/>
      <c r="B8" s="52"/>
      <c r="C8" s="52"/>
      <c r="D8" s="51"/>
      <c r="E8" s="51"/>
      <c r="F8" s="53"/>
      <c r="G8" s="54"/>
      <c r="H8" s="55"/>
      <c r="I8" s="56"/>
      <c r="J8" s="56"/>
    </row>
    <row r="9" spans="1:10" ht="13.5" thickBot="1">
      <c r="A9" s="57"/>
      <c r="B9" s="58"/>
      <c r="C9" s="58"/>
      <c r="D9" s="58"/>
      <c r="E9" s="58"/>
      <c r="F9" s="58"/>
      <c r="G9" s="59"/>
      <c r="H9" s="60"/>
      <c r="I9" s="61"/>
      <c r="J9" s="60" t="s">
        <v>75</v>
      </c>
    </row>
    <row r="10" spans="1:12" ht="23.25" thickBot="1">
      <c r="A10" s="62" t="s">
        <v>67</v>
      </c>
      <c r="B10" s="105" t="s">
        <v>79</v>
      </c>
      <c r="C10" s="106"/>
      <c r="D10" s="64" t="s">
        <v>68</v>
      </c>
      <c r="E10" s="63" t="s">
        <v>16</v>
      </c>
      <c r="F10" s="64" t="s">
        <v>80</v>
      </c>
      <c r="G10" s="65" t="s">
        <v>81</v>
      </c>
      <c r="H10" s="66" t="s">
        <v>81</v>
      </c>
      <c r="I10" s="100" t="s">
        <v>82</v>
      </c>
      <c r="J10" s="67" t="s">
        <v>83</v>
      </c>
      <c r="K10" s="100" t="s">
        <v>74</v>
      </c>
      <c r="L10" s="67" t="s">
        <v>106</v>
      </c>
    </row>
    <row r="11" spans="1:12" ht="13.5" thickBot="1">
      <c r="A11" s="68" t="s">
        <v>69</v>
      </c>
      <c r="B11" s="107" t="s">
        <v>70</v>
      </c>
      <c r="C11" s="107"/>
      <c r="D11" s="69" t="s">
        <v>70</v>
      </c>
      <c r="E11" s="70" t="s">
        <v>70</v>
      </c>
      <c r="F11" s="71" t="s">
        <v>84</v>
      </c>
      <c r="G11" s="72">
        <f>G12+G14+G16+G18</f>
        <v>0</v>
      </c>
      <c r="H11" s="73">
        <f>H12+H14+H16+H18+H20</f>
        <v>83614.80900000001</v>
      </c>
      <c r="I11" s="74">
        <f>I12+I14+I16+I18+I20+I22</f>
        <v>2500</v>
      </c>
      <c r="J11" s="75">
        <f>H11+I11</f>
        <v>86114.80900000001</v>
      </c>
      <c r="K11" s="74">
        <f>K12+K14+K16+K18+K20+K22+K24+K26</f>
        <v>563</v>
      </c>
      <c r="L11" s="75">
        <f>J11+K11</f>
        <v>86677.80900000001</v>
      </c>
    </row>
    <row r="12" spans="1:12" ht="25.5" customHeight="1">
      <c r="A12" s="76" t="s">
        <v>69</v>
      </c>
      <c r="B12" s="77" t="s">
        <v>85</v>
      </c>
      <c r="C12" s="78" t="s">
        <v>86</v>
      </c>
      <c r="D12" s="79" t="s">
        <v>70</v>
      </c>
      <c r="E12" s="80" t="s">
        <v>70</v>
      </c>
      <c r="F12" s="81" t="s">
        <v>87</v>
      </c>
      <c r="G12" s="82">
        <f>G13</f>
        <v>0</v>
      </c>
      <c r="H12" s="83">
        <f>H13</f>
        <v>70000</v>
      </c>
      <c r="I12" s="84">
        <f>I13</f>
        <v>0</v>
      </c>
      <c r="J12" s="85">
        <f>H12+I12</f>
        <v>70000</v>
      </c>
      <c r="K12" s="84">
        <f>K13</f>
        <v>0</v>
      </c>
      <c r="L12" s="85">
        <f>J12+K12</f>
        <v>70000</v>
      </c>
    </row>
    <row r="13" spans="1:12" ht="13.5" thickBot="1">
      <c r="A13" s="86"/>
      <c r="B13" s="87"/>
      <c r="C13" s="88"/>
      <c r="D13" s="89">
        <v>6172</v>
      </c>
      <c r="E13" s="90">
        <v>6121</v>
      </c>
      <c r="F13" s="91" t="s">
        <v>88</v>
      </c>
      <c r="G13" s="92">
        <v>0</v>
      </c>
      <c r="H13" s="93">
        <v>70000</v>
      </c>
      <c r="I13" s="94">
        <v>0</v>
      </c>
      <c r="J13" s="95">
        <f aca="true" t="shared" si="0" ref="J13:J19">H13+I13</f>
        <v>70000</v>
      </c>
      <c r="K13" s="94">
        <v>0</v>
      </c>
      <c r="L13" s="95">
        <f aca="true" t="shared" si="1" ref="L13:L19">J13+K13</f>
        <v>70000</v>
      </c>
    </row>
    <row r="14" spans="1:12" ht="22.5">
      <c r="A14" s="96" t="s">
        <v>69</v>
      </c>
      <c r="B14" s="97" t="s">
        <v>89</v>
      </c>
      <c r="C14" s="78" t="s">
        <v>90</v>
      </c>
      <c r="D14" s="79" t="s">
        <v>70</v>
      </c>
      <c r="E14" s="80" t="s">
        <v>70</v>
      </c>
      <c r="F14" s="81" t="s">
        <v>91</v>
      </c>
      <c r="G14" s="82">
        <f>G15</f>
        <v>0</v>
      </c>
      <c r="H14" s="83">
        <f>H15</f>
        <v>139.88</v>
      </c>
      <c r="I14" s="84">
        <f>I15</f>
        <v>0</v>
      </c>
      <c r="J14" s="85">
        <f t="shared" si="0"/>
        <v>139.88</v>
      </c>
      <c r="K14" s="84">
        <f>K15</f>
        <v>0</v>
      </c>
      <c r="L14" s="85">
        <f t="shared" si="1"/>
        <v>139.88</v>
      </c>
    </row>
    <row r="15" spans="1:12" ht="13.5" thickBot="1">
      <c r="A15" s="98"/>
      <c r="B15" s="99"/>
      <c r="C15" s="88"/>
      <c r="D15" s="89">
        <v>3122</v>
      </c>
      <c r="E15" s="90">
        <v>6121</v>
      </c>
      <c r="F15" s="91" t="s">
        <v>88</v>
      </c>
      <c r="G15" s="92">
        <v>0</v>
      </c>
      <c r="H15" s="93">
        <v>139.88</v>
      </c>
      <c r="I15" s="94">
        <v>0</v>
      </c>
      <c r="J15" s="95">
        <f t="shared" si="0"/>
        <v>139.88</v>
      </c>
      <c r="K15" s="94">
        <v>0</v>
      </c>
      <c r="L15" s="95">
        <f t="shared" si="1"/>
        <v>139.88</v>
      </c>
    </row>
    <row r="16" spans="1:12" ht="22.5">
      <c r="A16" s="76" t="s">
        <v>69</v>
      </c>
      <c r="B16" s="77" t="s">
        <v>92</v>
      </c>
      <c r="C16" s="78" t="s">
        <v>93</v>
      </c>
      <c r="D16" s="79" t="s">
        <v>70</v>
      </c>
      <c r="E16" s="80" t="s">
        <v>70</v>
      </c>
      <c r="F16" s="81" t="s">
        <v>94</v>
      </c>
      <c r="G16" s="82">
        <f>G17</f>
        <v>0</v>
      </c>
      <c r="H16" s="83">
        <f>H17</f>
        <v>11243.579</v>
      </c>
      <c r="I16" s="84">
        <f>I17</f>
        <v>0</v>
      </c>
      <c r="J16" s="85">
        <f t="shared" si="0"/>
        <v>11243.579</v>
      </c>
      <c r="K16" s="84">
        <f>K17</f>
        <v>0</v>
      </c>
      <c r="L16" s="85">
        <f t="shared" si="1"/>
        <v>11243.579</v>
      </c>
    </row>
    <row r="17" spans="1:12" ht="13.5" thickBot="1">
      <c r="A17" s="86"/>
      <c r="B17" s="87"/>
      <c r="C17" s="88"/>
      <c r="D17" s="89">
        <v>3124</v>
      </c>
      <c r="E17" s="90">
        <v>6121</v>
      </c>
      <c r="F17" s="91" t="s">
        <v>88</v>
      </c>
      <c r="G17" s="92">
        <v>0</v>
      </c>
      <c r="H17" s="93">
        <v>11243.579</v>
      </c>
      <c r="I17" s="94">
        <v>0</v>
      </c>
      <c r="J17" s="95">
        <f t="shared" si="0"/>
        <v>11243.579</v>
      </c>
      <c r="K17" s="94">
        <v>0</v>
      </c>
      <c r="L17" s="95">
        <f t="shared" si="1"/>
        <v>11243.579</v>
      </c>
    </row>
    <row r="18" spans="1:12" ht="12.75">
      <c r="A18" s="76" t="s">
        <v>69</v>
      </c>
      <c r="B18" s="77" t="s">
        <v>95</v>
      </c>
      <c r="C18" s="78" t="s">
        <v>96</v>
      </c>
      <c r="D18" s="79" t="s">
        <v>70</v>
      </c>
      <c r="E18" s="80" t="s">
        <v>70</v>
      </c>
      <c r="F18" s="81" t="s">
        <v>97</v>
      </c>
      <c r="G18" s="82">
        <f>G19</f>
        <v>0</v>
      </c>
      <c r="H18" s="83">
        <f>H19</f>
        <v>2231.35</v>
      </c>
      <c r="I18" s="84">
        <f>I19</f>
        <v>0</v>
      </c>
      <c r="J18" s="85">
        <f t="shared" si="0"/>
        <v>2231.35</v>
      </c>
      <c r="K18" s="84">
        <f>K19</f>
        <v>0</v>
      </c>
      <c r="L18" s="85">
        <f t="shared" si="1"/>
        <v>2231.35</v>
      </c>
    </row>
    <row r="19" spans="1:12" ht="13.5" thickBot="1">
      <c r="A19" s="86"/>
      <c r="B19" s="87"/>
      <c r="C19" s="88"/>
      <c r="D19" s="89">
        <v>3123</v>
      </c>
      <c r="E19" s="90">
        <v>6121</v>
      </c>
      <c r="F19" s="91" t="s">
        <v>88</v>
      </c>
      <c r="G19" s="92">
        <v>0</v>
      </c>
      <c r="H19" s="93">
        <v>2231.35</v>
      </c>
      <c r="I19" s="94">
        <v>0</v>
      </c>
      <c r="J19" s="95">
        <f t="shared" si="0"/>
        <v>2231.35</v>
      </c>
      <c r="K19" s="94">
        <v>0</v>
      </c>
      <c r="L19" s="95">
        <f t="shared" si="1"/>
        <v>2231.35</v>
      </c>
    </row>
    <row r="20" spans="1:12" ht="22.5">
      <c r="A20" s="76" t="s">
        <v>69</v>
      </c>
      <c r="B20" s="77" t="s">
        <v>98</v>
      </c>
      <c r="C20" s="78" t="s">
        <v>71</v>
      </c>
      <c r="D20" s="79" t="s">
        <v>70</v>
      </c>
      <c r="E20" s="80" t="s">
        <v>70</v>
      </c>
      <c r="F20" s="81" t="s">
        <v>99</v>
      </c>
      <c r="G20" s="82">
        <f>G21</f>
        <v>0</v>
      </c>
      <c r="H20" s="83">
        <f>H21</f>
        <v>0</v>
      </c>
      <c r="I20" s="84">
        <f>I21</f>
        <v>700</v>
      </c>
      <c r="J20" s="85">
        <f aca="true" t="shared" si="2" ref="J20:J27">H20+I20</f>
        <v>700</v>
      </c>
      <c r="K20" s="84">
        <f>K21</f>
        <v>50</v>
      </c>
      <c r="L20" s="85">
        <f aca="true" t="shared" si="3" ref="L20:L27">J20+K20</f>
        <v>750</v>
      </c>
    </row>
    <row r="21" spans="1:12" ht="13.5" thickBot="1">
      <c r="A21" s="86"/>
      <c r="B21" s="87"/>
      <c r="C21" s="88"/>
      <c r="D21" s="89">
        <v>4357</v>
      </c>
      <c r="E21" s="90">
        <v>6121</v>
      </c>
      <c r="F21" s="91" t="s">
        <v>88</v>
      </c>
      <c r="G21" s="92">
        <v>0</v>
      </c>
      <c r="H21" s="93">
        <v>0</v>
      </c>
      <c r="I21" s="94">
        <v>700</v>
      </c>
      <c r="J21" s="95">
        <f t="shared" si="2"/>
        <v>700</v>
      </c>
      <c r="K21" s="94">
        <v>50</v>
      </c>
      <c r="L21" s="95">
        <f t="shared" si="3"/>
        <v>750</v>
      </c>
    </row>
    <row r="22" spans="1:12" ht="12.75">
      <c r="A22" s="76" t="s">
        <v>69</v>
      </c>
      <c r="B22" s="77" t="s">
        <v>100</v>
      </c>
      <c r="C22" s="78" t="s">
        <v>72</v>
      </c>
      <c r="D22" s="79" t="s">
        <v>70</v>
      </c>
      <c r="E22" s="80" t="s">
        <v>70</v>
      </c>
      <c r="F22" s="81" t="s">
        <v>101</v>
      </c>
      <c r="G22" s="82">
        <f>G23</f>
        <v>0</v>
      </c>
      <c r="H22" s="83">
        <f>H23</f>
        <v>0</v>
      </c>
      <c r="I22" s="84">
        <f>I23</f>
        <v>1800</v>
      </c>
      <c r="J22" s="85">
        <f t="shared" si="2"/>
        <v>1800</v>
      </c>
      <c r="K22" s="84">
        <f>K23</f>
        <v>0</v>
      </c>
      <c r="L22" s="85">
        <f t="shared" si="3"/>
        <v>1800</v>
      </c>
    </row>
    <row r="23" spans="1:12" ht="13.5" thickBot="1">
      <c r="A23" s="86"/>
      <c r="B23" s="87"/>
      <c r="C23" s="88"/>
      <c r="D23" s="89">
        <v>4357</v>
      </c>
      <c r="E23" s="90">
        <v>6121</v>
      </c>
      <c r="F23" s="91" t="s">
        <v>88</v>
      </c>
      <c r="G23" s="92">
        <v>0</v>
      </c>
      <c r="H23" s="93">
        <v>0</v>
      </c>
      <c r="I23" s="94">
        <v>1800</v>
      </c>
      <c r="J23" s="95">
        <f t="shared" si="2"/>
        <v>1800</v>
      </c>
      <c r="K23" s="94">
        <v>0</v>
      </c>
      <c r="L23" s="95">
        <f t="shared" si="3"/>
        <v>1800</v>
      </c>
    </row>
    <row r="24" spans="1:12" ht="22.5">
      <c r="A24" s="76" t="s">
        <v>69</v>
      </c>
      <c r="B24" s="77" t="s">
        <v>102</v>
      </c>
      <c r="C24" s="78" t="s">
        <v>71</v>
      </c>
      <c r="D24" s="79" t="s">
        <v>70</v>
      </c>
      <c r="E24" s="80" t="s">
        <v>70</v>
      </c>
      <c r="F24" s="81" t="s">
        <v>104</v>
      </c>
      <c r="G24" s="82">
        <f>G25</f>
        <v>0</v>
      </c>
      <c r="H24" s="83">
        <f>H25</f>
        <v>0</v>
      </c>
      <c r="I24" s="84">
        <f>I25</f>
        <v>1800</v>
      </c>
      <c r="J24" s="85">
        <f t="shared" si="2"/>
        <v>1800</v>
      </c>
      <c r="K24" s="84">
        <f>K25</f>
        <v>363</v>
      </c>
      <c r="L24" s="85">
        <f t="shared" si="3"/>
        <v>2163</v>
      </c>
    </row>
    <row r="25" spans="1:12" ht="13.5" thickBot="1">
      <c r="A25" s="86"/>
      <c r="B25" s="87"/>
      <c r="C25" s="88"/>
      <c r="D25" s="89">
        <v>4357</v>
      </c>
      <c r="E25" s="90">
        <v>6121</v>
      </c>
      <c r="F25" s="91" t="s">
        <v>88</v>
      </c>
      <c r="G25" s="92">
        <v>0</v>
      </c>
      <c r="H25" s="93">
        <v>0</v>
      </c>
      <c r="I25" s="94">
        <v>1800</v>
      </c>
      <c r="J25" s="95">
        <f t="shared" si="2"/>
        <v>1800</v>
      </c>
      <c r="K25" s="94">
        <v>363</v>
      </c>
      <c r="L25" s="95">
        <f t="shared" si="3"/>
        <v>2163</v>
      </c>
    </row>
    <row r="26" spans="1:12" ht="22.5">
      <c r="A26" s="76" t="s">
        <v>69</v>
      </c>
      <c r="B26" s="77" t="s">
        <v>103</v>
      </c>
      <c r="C26" s="78" t="s">
        <v>71</v>
      </c>
      <c r="D26" s="79" t="s">
        <v>70</v>
      </c>
      <c r="E26" s="80" t="s">
        <v>70</v>
      </c>
      <c r="F26" s="81" t="s">
        <v>105</v>
      </c>
      <c r="G26" s="82">
        <f>G27</f>
        <v>0</v>
      </c>
      <c r="H26" s="83">
        <f>H27</f>
        <v>0</v>
      </c>
      <c r="I26" s="84">
        <f>I27</f>
        <v>1800</v>
      </c>
      <c r="J26" s="85">
        <f t="shared" si="2"/>
        <v>1800</v>
      </c>
      <c r="K26" s="84">
        <f>K27</f>
        <v>150</v>
      </c>
      <c r="L26" s="85">
        <f t="shared" si="3"/>
        <v>1950</v>
      </c>
    </row>
    <row r="27" spans="1:12" ht="13.5" thickBot="1">
      <c r="A27" s="86"/>
      <c r="B27" s="87"/>
      <c r="C27" s="88"/>
      <c r="D27" s="89">
        <v>4357</v>
      </c>
      <c r="E27" s="90">
        <v>6121</v>
      </c>
      <c r="F27" s="91" t="s">
        <v>88</v>
      </c>
      <c r="G27" s="92">
        <v>0</v>
      </c>
      <c r="H27" s="93">
        <v>0</v>
      </c>
      <c r="I27" s="94">
        <v>1800</v>
      </c>
      <c r="J27" s="95">
        <f t="shared" si="2"/>
        <v>1800</v>
      </c>
      <c r="K27" s="94">
        <v>150</v>
      </c>
      <c r="L27" s="95">
        <f t="shared" si="3"/>
        <v>1950</v>
      </c>
    </row>
  </sheetData>
  <sheetProtection/>
  <mergeCells count="6">
    <mergeCell ref="A2:J2"/>
    <mergeCell ref="A4:J4"/>
    <mergeCell ref="A6:J6"/>
    <mergeCell ref="B10:C10"/>
    <mergeCell ref="B11:C11"/>
    <mergeCell ref="I1:M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Veitová Marcela</cp:lastModifiedBy>
  <cp:lastPrinted>2017-03-01T08:22:47Z</cp:lastPrinted>
  <dcterms:created xsi:type="dcterms:W3CDTF">2007-12-18T12:40:54Z</dcterms:created>
  <dcterms:modified xsi:type="dcterms:W3CDTF">2017-03-14T08:13:07Z</dcterms:modified>
  <cp:category/>
  <cp:version/>
  <cp:contentType/>
  <cp:contentStatus/>
</cp:coreProperties>
</file>