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440" windowHeight="7335" activeTab="1"/>
  </bookViews>
  <sheets>
    <sheet name="91707 - Transfery" sheetId="1" r:id="rId1"/>
    <sheet name="Bilance PaV" sheetId="2" r:id="rId2"/>
  </sheets>
  <definedNames/>
  <calcPr fullCalcOnLoad="1"/>
</workbook>
</file>

<file path=xl/sharedStrings.xml><?xml version="1.0" encoding="utf-8"?>
<sst xmlns="http://schemas.openxmlformats.org/spreadsheetml/2006/main" count="643" uniqueCount="267">
  <si>
    <t>odbor kultury, památkové péče a cestovního ruchu</t>
  </si>
  <si>
    <t>tis.Kč</t>
  </si>
  <si>
    <t>uk</t>
  </si>
  <si>
    <t>č.a.</t>
  </si>
  <si>
    <t>§</t>
  </si>
  <si>
    <t>pol.</t>
  </si>
  <si>
    <t>SU</t>
  </si>
  <si>
    <t>x</t>
  </si>
  <si>
    <t>Běžné a kapitálové výdaje resortu celkem</t>
  </si>
  <si>
    <t>0000</t>
  </si>
  <si>
    <t>nespecifikované rezervy</t>
  </si>
  <si>
    <t>neinvestiční transfery spolkům</t>
  </si>
  <si>
    <t>SR 2017</t>
  </si>
  <si>
    <t>Zdrojová část rozpočtu LK 2017</t>
  </si>
  <si>
    <t>v tis. Kč</t>
  </si>
  <si>
    <t>ukazatel</t>
  </si>
  <si>
    <t xml:space="preserve">pol. </t>
  </si>
  <si>
    <t>A/ Vlastní  příjmy</t>
  </si>
  <si>
    <t>1-3xxx</t>
  </si>
  <si>
    <t>1. Daňové příjmy</t>
  </si>
  <si>
    <t>1xxx</t>
  </si>
  <si>
    <t>2. Nedaňové příjmy</t>
  </si>
  <si>
    <t>2xxx</t>
  </si>
  <si>
    <t>3. Kapitáové příjmy</t>
  </si>
  <si>
    <t>3xxx</t>
  </si>
  <si>
    <t>B/ Dotace a příspěvky</t>
  </si>
  <si>
    <t>4xxx</t>
  </si>
  <si>
    <t>411x</t>
  </si>
  <si>
    <t xml:space="preserve">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</si>
  <si>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</si>
  <si>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</si>
  <si>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</si>
  <si>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</si>
  <si>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</si>
  <si>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 Dotace od obcí</t>
  </si>
  <si>
    <t>42xx</t>
  </si>
  <si>
    <t xml:space="preserve">    Resort. účelové dotace (ze SR, st.fondů)</t>
  </si>
  <si>
    <t>421x</t>
  </si>
  <si>
    <t xml:space="preserve">    Dotace od regionální rady</t>
  </si>
  <si>
    <t xml:space="preserve">    Dotace ze zahraničí</t>
  </si>
  <si>
    <t>423x</t>
  </si>
  <si>
    <t xml:space="preserve">    Dotace od obcí</t>
  </si>
  <si>
    <t>P ř í j m y   celkem</t>
  </si>
  <si>
    <t>1-4xxx</t>
  </si>
  <si>
    <t>C/ F i n a n c o v á n í</t>
  </si>
  <si>
    <t>8xxx</t>
  </si>
  <si>
    <t>1. Zapojení fondů z r. 2016</t>
  </si>
  <si>
    <t>8115</t>
  </si>
  <si>
    <t>2. Zapojení  zákl.běžného účtu z r. 2016</t>
  </si>
  <si>
    <t>3. Úvěr</t>
  </si>
  <si>
    <t>4. Uhrazené splátky dlouhod.půjč.</t>
  </si>
  <si>
    <t xml:space="preserve">Z d r o j e  L K   c e l k e m </t>
  </si>
  <si>
    <t>Výdajová část rozpočtu LK 2017</t>
  </si>
  <si>
    <t xml:space="preserve">     ukazatel</t>
  </si>
  <si>
    <t>Kap.910 - Zastupitelstvo</t>
  </si>
  <si>
    <t>5xxx</t>
  </si>
  <si>
    <t>Kap.911 - Krajský úřad</t>
  </si>
  <si>
    <t>Kap.912 - Účelové příspěvky PO</t>
  </si>
  <si>
    <t>5-6xxx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</si>
  <si>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</si>
  <si>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</si>
  <si>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</si>
  <si>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</si>
  <si>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</si>
  <si>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</si>
  <si>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</si>
  <si>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6xxx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</si>
  <si>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</si>
  <si>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</si>
  <si>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</si>
  <si>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</si>
  <si>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</si>
  <si>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</si>
  <si>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</si>
  <si>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 xml:space="preserve">V ý d a je   c e l k e m </t>
  </si>
  <si>
    <t>5008</t>
  </si>
  <si>
    <t>v tom:</t>
  </si>
  <si>
    <t>UR 2017 I.</t>
  </si>
  <si>
    <t>UR 2017 II.</t>
  </si>
  <si>
    <t>917017 - Transfery</t>
  </si>
  <si>
    <t>917 07 - Transfery</t>
  </si>
  <si>
    <t>Regionální funkce knihoven</t>
  </si>
  <si>
    <t>0770002</t>
  </si>
  <si>
    <t>0770003</t>
  </si>
  <si>
    <t>3702</t>
  </si>
  <si>
    <t>4701</t>
  </si>
  <si>
    <t>Městská knihovna Česká Lípa, p.o.</t>
  </si>
  <si>
    <t>Městská knihovna Jablonec nad Nisou, p.o.</t>
  </si>
  <si>
    <t>5710</t>
  </si>
  <si>
    <t>Městská kníhovna Semily</t>
  </si>
  <si>
    <t>Podpora českých divadel</t>
  </si>
  <si>
    <t>neinvestiční transfery obcím</t>
  </si>
  <si>
    <t>0770005</t>
  </si>
  <si>
    <t>2701</t>
  </si>
  <si>
    <t>Divadlo F.X.Šaldy Liberec, p.o.</t>
  </si>
  <si>
    <t>Naivní divadlo Liberec, p.o.</t>
  </si>
  <si>
    <t>0770006</t>
  </si>
  <si>
    <t>2703</t>
  </si>
  <si>
    <t>Podpora vybraných aktivit resortu</t>
  </si>
  <si>
    <t>0770007</t>
  </si>
  <si>
    <t xml:space="preserve">Podpora rozvoje turistického regionu Český ráj - Sdružení Český ráj </t>
  </si>
  <si>
    <t>2143</t>
  </si>
  <si>
    <t>ost.neinvest.transfery nezisk.a podobným organizacím</t>
  </si>
  <si>
    <t>0770008</t>
  </si>
  <si>
    <t>Podpora rozvoje turist. regionu Českolipsko - Sdružení Českolipsko</t>
  </si>
  <si>
    <t>0770009</t>
  </si>
  <si>
    <t xml:space="preserve">Podpora rozvoje turistického regionu Jizerské hory - Jizerské hory </t>
  </si>
  <si>
    <t>0770010</t>
  </si>
  <si>
    <t>Podpora rozvoje turistického regionu Krkonoše - svazek měst a obcí</t>
  </si>
  <si>
    <t>ZJ 035</t>
  </si>
  <si>
    <t>ost.neinvest.transfery veř. rozpočtům územní úrovně</t>
  </si>
  <si>
    <t>0770011</t>
  </si>
  <si>
    <t>Marketingové aktivity sdružení - Sdružení pro rozvoj cestov. ruchu LK</t>
  </si>
  <si>
    <t>0770012</t>
  </si>
  <si>
    <t>Obnova značení turistických tras - Klub českých turistů</t>
  </si>
  <si>
    <t>0770013</t>
  </si>
  <si>
    <t>Veletrh Euroregiontour Jablonec nad Nisou - Eurocentrum s.r.o.  Jbc.</t>
  </si>
  <si>
    <t>neinvestiční transfery nefin.podni.subj. - právnickým os.</t>
  </si>
  <si>
    <t>0770014</t>
  </si>
  <si>
    <t>Podpora postupových soutěží a přehlídek neprofesionálních uměleckých aktivit dětí, mládeže a dospělých</t>
  </si>
  <si>
    <t>3319</t>
  </si>
  <si>
    <t>nerozepsaná finanční rezerva</t>
  </si>
  <si>
    <t>0770015</t>
  </si>
  <si>
    <t>Mezinár. hud. festival Lípa Musica - ABOR, o.s. pro duchovní kulturu, Česká Lípa</t>
  </si>
  <si>
    <t>3312</t>
  </si>
  <si>
    <t>0770016</t>
  </si>
  <si>
    <t>Dvořákův Turnov a Sychrov-spol. přátel hud.fest.</t>
  </si>
  <si>
    <t>0770017</t>
  </si>
  <si>
    <t>Mezinár.pěvecký festival Bohemia Cantát Liberec</t>
  </si>
  <si>
    <t>0770018</t>
  </si>
  <si>
    <t>Křehká krása Jablonec nad Nisou - Svaz výrobců skla a bižuterie Jbc.</t>
  </si>
  <si>
    <t>DU</t>
  </si>
  <si>
    <t>Program regenerace městských památkových rez. a zón</t>
  </si>
  <si>
    <t>0770021</t>
  </si>
  <si>
    <t>Odměna za vitězství v kraj.kole soutěže o Cenu za nejlepší přípravu a realizaci Programu regenerace měst.památ.rez.a měst.památ.zón</t>
  </si>
  <si>
    <t>3322</t>
  </si>
  <si>
    <t>neinvestiční dotace obcím</t>
  </si>
  <si>
    <t>0770019</t>
  </si>
  <si>
    <t>0770020</t>
  </si>
  <si>
    <t>3321</t>
  </si>
  <si>
    <t>NPÚ - podpora publikační činnosti 80+80</t>
  </si>
  <si>
    <t>0780001</t>
  </si>
  <si>
    <t>Mezinár.folklór.festival -Eurocentrum s.r.o. Jbc.</t>
  </si>
  <si>
    <t>0780045</t>
  </si>
  <si>
    <t>0780104</t>
  </si>
  <si>
    <t>BIG BAND JAM 2016 -  Big O Band - Ottl</t>
  </si>
  <si>
    <t>0780105</t>
  </si>
  <si>
    <t>Benátská! 2016 - První festivalová, s.r.o.</t>
  </si>
  <si>
    <t>0780106</t>
  </si>
  <si>
    <t>Jazzfest Lbc 2016 - Bohemia Jazzfest, o.p.s.100+50</t>
  </si>
  <si>
    <t>0780107</t>
  </si>
  <si>
    <t>2003</t>
  </si>
  <si>
    <t>Město Frýdlant - Valdštejnské slavnosti (bienále)</t>
  </si>
  <si>
    <t>0780114</t>
  </si>
  <si>
    <t>3314</t>
  </si>
  <si>
    <t>0780116</t>
  </si>
  <si>
    <t>Noc pod hvězdami,Zahrádky - Martin France</t>
  </si>
  <si>
    <t>0780132</t>
  </si>
  <si>
    <t>3311</t>
  </si>
  <si>
    <t>0780138</t>
  </si>
  <si>
    <t>5016</t>
  </si>
  <si>
    <t>Obec Bystrá - Obnova věšadlového mostu +1155</t>
  </si>
  <si>
    <t>0780142</t>
  </si>
  <si>
    <t>Naivní div.Lbc-Fest.prof.loutk.div.-Mateřinka(bienále)</t>
  </si>
  <si>
    <t>0780168</t>
  </si>
  <si>
    <t>Libuše Vrtíšková Hájková-dopr.div. Vydýcháno +35</t>
  </si>
  <si>
    <t>0780171</t>
  </si>
  <si>
    <t>NPÚ - válečné konflikty Liberecko 2.pol.18.st.  +100</t>
  </si>
  <si>
    <t>0780177</t>
  </si>
  <si>
    <t>Památka roku Libereckého kraje</t>
  </si>
  <si>
    <t>0780178</t>
  </si>
  <si>
    <t>Preciosa - Křišťálové údolí</t>
  </si>
  <si>
    <t>0780179</t>
  </si>
  <si>
    <t>3316</t>
  </si>
  <si>
    <t>Susanne Keller-Giger-publikace o star.Kostkovi</t>
  </si>
  <si>
    <t>0780180</t>
  </si>
  <si>
    <t>Divadlo F.X.Šaldy Liberec - nákup hud.nástrojů</t>
  </si>
  <si>
    <t>0780181</t>
  </si>
  <si>
    <t>Naivní divadlo Liberec - svozy dětí</t>
  </si>
  <si>
    <t>Podpora vybraných aktivit resortu - rezerva</t>
  </si>
  <si>
    <t>neivnestiční transfery cizím příspěv.org.</t>
  </si>
  <si>
    <t>neinvestiční transfery nefin.podnik.subjektům-práv.os.</t>
  </si>
  <si>
    <t>investiční transfery spolkům</t>
  </si>
  <si>
    <t>neinvestiční transfery nefin.podnik.subjektům-fyz.os.</t>
  </si>
  <si>
    <t>neinvestiční transfer.obecně prospěš.společ.</t>
  </si>
  <si>
    <t>neinv.transf.nefin.podnik.subjektům-fyz.osob.</t>
  </si>
  <si>
    <t>neinvestiční transfery cizím přípěvkovým org.</t>
  </si>
  <si>
    <t>0780173</t>
  </si>
  <si>
    <t>5005</t>
  </si>
  <si>
    <t>3329</t>
  </si>
  <si>
    <t>Město Lomnice n.P. Plány ochrany pam.zón</t>
  </si>
  <si>
    <t>účelové neinvest.transfery fyzickým osobám</t>
  </si>
  <si>
    <t>Podpora projektů obnov KP celokrajského význam</t>
  </si>
  <si>
    <t>0780182</t>
  </si>
  <si>
    <t>4050</t>
  </si>
  <si>
    <t>Obec Stvolínky - obnova stř.pláště Zámek Stvol.</t>
  </si>
  <si>
    <t>4004</t>
  </si>
  <si>
    <t>Město Dubá-obnova objektu Sušárna chmele v Dubé</t>
  </si>
  <si>
    <t>0780183</t>
  </si>
  <si>
    <t>Plány ochrany památkových rezervací a zón</t>
  </si>
  <si>
    <t>0770004</t>
  </si>
  <si>
    <t>UR III 2017</t>
  </si>
  <si>
    <r>
      <t>1. N</t>
    </r>
    <r>
      <rPr>
        <b/>
        <sz val="11"/>
        <rFont val="Times New Roman"/>
        <family val="1"/>
      </rPr>
      <t xml:space="preserve">einvestiční </t>
    </r>
    <r>
      <rPr>
        <sz val="11"/>
        <rFont val="Times New Roman"/>
        <family val="1"/>
      </rPr>
      <t>dotace</t>
    </r>
  </si>
  <si>
    <r>
      <t>2. I</t>
    </r>
    <r>
      <rPr>
        <b/>
        <sz val="11"/>
        <rFont val="Times New Roman"/>
        <family val="1"/>
      </rPr>
      <t xml:space="preserve">nvestiční </t>
    </r>
    <r>
      <rPr>
        <sz val="11"/>
        <rFont val="Times New Roman"/>
        <family val="1"/>
      </rPr>
      <t>dot.</t>
    </r>
  </si>
  <si>
    <t>0780184</t>
  </si>
  <si>
    <t>UR II 02017</t>
  </si>
  <si>
    <t>Město Frýdlant - Odměna za vitězství v kraj.kole soutěže o Cenu za nejlepší přípravu a realizaci Programu regenerace měst.památ.rez.a měst.památ.zón</t>
  </si>
  <si>
    <t>Rozpočtové opatření č. 80/17</t>
  </si>
  <si>
    <t>ZR-RO č. 80/17</t>
  </si>
  <si>
    <t>0780117</t>
  </si>
  <si>
    <t xml:space="preserve">neinvestiční transfery spollkům </t>
  </si>
  <si>
    <t>0780118</t>
  </si>
  <si>
    <t>Evr.centru.pantm. neslyšících-Mezikraj.postup.přehl.OTEVŘENO</t>
  </si>
  <si>
    <t>0780119</t>
  </si>
  <si>
    <t>Taneční škola Duha - Celostátní kolo Festivalu tančního mládí</t>
  </si>
  <si>
    <t>neinvestiční transfery obecně prospěšným společnostem</t>
  </si>
  <si>
    <t>0780120</t>
  </si>
  <si>
    <t xml:space="preserve">Taneční škola Duha - Českolipský zvoneček </t>
  </si>
  <si>
    <t>0780121</t>
  </si>
  <si>
    <t>3002</t>
  </si>
  <si>
    <t>Město Desná - O desenského medvěda</t>
  </si>
  <si>
    <t>0780122</t>
  </si>
  <si>
    <t>Studio Hamlet Ž.B.- Postupové soutěže SČDO v Ž.B.</t>
  </si>
  <si>
    <t>0780123</t>
  </si>
  <si>
    <t>3454</t>
  </si>
  <si>
    <t>DDaM Vikýř Jbc. - Regionální kola hudebních soutěží</t>
  </si>
  <si>
    <t>0780124</t>
  </si>
  <si>
    <t>0780125</t>
  </si>
  <si>
    <t>0780126</t>
  </si>
  <si>
    <t>0780127</t>
  </si>
  <si>
    <t>Turnovská Bohéma - Modrý kocour</t>
  </si>
  <si>
    <t>0780128</t>
  </si>
  <si>
    <t>DS Odevšad - Wolkrův Prostějov kraj.postup.přehlídka</t>
  </si>
  <si>
    <t>0780129</t>
  </si>
  <si>
    <t>0780131</t>
  </si>
  <si>
    <t>0780134</t>
  </si>
  <si>
    <t>5702</t>
  </si>
  <si>
    <t>neinv.transf.nefin. podnik. subjektům - právnickým osobám</t>
  </si>
  <si>
    <t>0780185</t>
  </si>
  <si>
    <t>0780186</t>
  </si>
  <si>
    <t>Taneční škola Duha - Regionální kolo Festivalu tan.mladí 2017</t>
  </si>
  <si>
    <t>Čtvrtlístek z.s. - Memoriál Rosti Čtvrltíka</t>
  </si>
  <si>
    <t>0780188</t>
  </si>
  <si>
    <t>DDM Větrník - Dětská scéna 2017</t>
  </si>
  <si>
    <t>DDM Větrník - Přehlídka dětských recitátorů</t>
  </si>
  <si>
    <t>1485</t>
  </si>
  <si>
    <t>0780133</t>
  </si>
  <si>
    <t>OS Větrov Vysoké n.J. - Krakonošův divad.podzim</t>
  </si>
  <si>
    <t>0780135</t>
  </si>
  <si>
    <t>4505</t>
  </si>
  <si>
    <t>MěKS Doksy-Máchovo j.naše moře+Karel IV.+100</t>
  </si>
  <si>
    <t>0780130</t>
  </si>
  <si>
    <t>Taneční a pohybové studio Magdaléna - Tanec, tanec 2016</t>
  </si>
  <si>
    <t>DS J. K. Tyl - Josefodolské divadelní jaro 2016</t>
  </si>
  <si>
    <t>Taneční a pohybové studio Magdaléna - Dětská scéna 2017</t>
  </si>
  <si>
    <t>Taneční a pohybové studio Magdaléna - Tanec srdcem 2017</t>
  </si>
  <si>
    <t>LS Na Židli Spolek - XXVI. Turnovský drahokam</t>
  </si>
  <si>
    <t>DS J. K. Tyl - 20. krajská postupová přehlídka</t>
  </si>
  <si>
    <t>KP DPS Vrabčáci - Krajské kolo přehlídky DPS 2017</t>
  </si>
  <si>
    <r>
      <t xml:space="preserve">Stř.pro volný čas DaM Turnov - </t>
    </r>
    <r>
      <rPr>
        <b/>
        <sz val="7"/>
        <rFont val="Arial"/>
        <family val="2"/>
      </rPr>
      <t>Turnovská Mateřinka, Turnovský kos 2017,Turnovský štěk 2017</t>
    </r>
  </si>
  <si>
    <r>
      <t>Soutěž o nejlepší knihovnu LK - č</t>
    </r>
    <r>
      <rPr>
        <b/>
        <sz val="7"/>
        <rFont val="Arial"/>
        <family val="2"/>
      </rPr>
      <t xml:space="preserve">tyři zřizovatelé městských nebo obecních knihoven LK </t>
    </r>
  </si>
  <si>
    <t>p</t>
  </si>
  <si>
    <t>078187</t>
  </si>
  <si>
    <r>
      <t>Obnovení vnitřního vybaveni na Ještědu -</t>
    </r>
    <r>
      <rPr>
        <b/>
        <sz val="7"/>
        <rFont val="Arial"/>
        <family val="2"/>
      </rPr>
      <t xml:space="preserve"> Ještěd 73</t>
    </r>
  </si>
  <si>
    <t>Kultura N.B. s.r.o.  - Dospělí dětem Nový Bor</t>
  </si>
  <si>
    <t>neinvestiční transfery příspěv.organizacím</t>
  </si>
  <si>
    <t>P01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</si>
</sst>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0"/>
    <numFmt numFmtId="166" formatCode="#,##0.0"/>
    <numFmt numFmtId="167" formatCode="0.0000"/>
    <numFmt numFmtId="168" formatCode="0.00000"/>
    <numFmt numFmtId="169" formatCode="#,##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8"/>
      <color indexed="17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000080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thin"/>
      <right style="thin"/>
      <top>
        <color indexed="63"/>
      </top>
      <bottom style="medium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medium"/>
      <top/>
      <bottom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33">
    <xf numFmtId="0" fontId="0" fillId="0" borderId="0" xfId="0" applyFont="1" applyAlignment="1">
      <alignment/>
    </xf>
    <xf numFmtId="0" fontId="2" fillId="0" borderId="0" xfId="55">
      <alignment/>
      <protection/>
    </xf>
    <xf numFmtId="164" fontId="2" fillId="0" borderId="0" xfId="55" applyNumberFormat="1">
      <alignment/>
      <protection/>
    </xf>
    <xf numFmtId="0" fontId="2" fillId="0" borderId="0" xfId="49">
      <alignment/>
      <protection/>
    </xf>
    <xf numFmtId="0" fontId="3" fillId="0" borderId="0" xfId="52">
      <alignment/>
      <protection/>
    </xf>
    <xf numFmtId="164" fontId="2" fillId="0" borderId="0" xfId="48" applyNumberFormat="1">
      <alignment/>
      <protection/>
    </xf>
    <xf numFmtId="0" fontId="2" fillId="0" borderId="0" xfId="53">
      <alignment/>
      <protection/>
    </xf>
    <xf numFmtId="0" fontId="2" fillId="0" borderId="0" xfId="48">
      <alignment/>
      <protection/>
    </xf>
    <xf numFmtId="164" fontId="6" fillId="0" borderId="0" xfId="48" applyNumberFormat="1" applyFont="1" applyAlignment="1">
      <alignment horizontal="center"/>
      <protection/>
    </xf>
    <xf numFmtId="0" fontId="7" fillId="0" borderId="0" xfId="53" applyFont="1" applyFill="1" applyAlignment="1">
      <alignment horizontal="center"/>
      <protection/>
    </xf>
    <xf numFmtId="4" fontId="7" fillId="0" borderId="0" xfId="53" applyNumberFormat="1" applyFont="1" applyFill="1" applyAlignment="1">
      <alignment horizontal="center"/>
      <protection/>
    </xf>
    <xf numFmtId="164" fontId="6" fillId="0" borderId="0" xfId="53" applyNumberFormat="1" applyFont="1" applyFill="1" applyAlignment="1">
      <alignment horizont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3" xfId="47" applyFont="1" applyFill="1" applyBorder="1" applyAlignment="1">
      <alignment horizontal="center" vertical="center" wrapText="1"/>
      <protection/>
    </xf>
    <xf numFmtId="164" fontId="6" fillId="0" borderId="14" xfId="47" applyNumberFormat="1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left"/>
      <protection/>
    </xf>
    <xf numFmtId="0" fontId="8" fillId="0" borderId="15" xfId="53" applyFont="1" applyFill="1" applyBorder="1" applyAlignment="1">
      <alignment horizontal="center" vertical="center"/>
      <protection/>
    </xf>
    <xf numFmtId="49" fontId="8" fillId="0" borderId="16" xfId="53" applyNumberFormat="1" applyFont="1" applyFill="1" applyBorder="1" applyAlignment="1">
      <alignment horizontal="center" vertical="center"/>
      <protection/>
    </xf>
    <xf numFmtId="49" fontId="8" fillId="0" borderId="17" xfId="53" applyNumberFormat="1" applyFont="1" applyFill="1" applyBorder="1" applyAlignment="1">
      <alignment horizontal="center" vertical="center"/>
      <protection/>
    </xf>
    <xf numFmtId="0" fontId="8" fillId="0" borderId="13" xfId="53" applyFont="1" applyFill="1" applyBorder="1" applyAlignment="1">
      <alignment horizontal="center" vertical="center"/>
      <protection/>
    </xf>
    <xf numFmtId="0" fontId="8" fillId="0" borderId="16" xfId="53" applyFont="1" applyFill="1" applyBorder="1" applyAlignment="1">
      <alignment horizontal="center" vertical="center"/>
      <protection/>
    </xf>
    <xf numFmtId="0" fontId="8" fillId="0" borderId="13" xfId="53" applyFont="1" applyFill="1" applyBorder="1" applyAlignment="1">
      <alignment vertical="center" wrapText="1"/>
      <protection/>
    </xf>
    <xf numFmtId="0" fontId="54" fillId="33" borderId="18" xfId="53" applyFont="1" applyFill="1" applyBorder="1" applyAlignment="1">
      <alignment horizontal="center" vertical="center"/>
      <protection/>
    </xf>
    <xf numFmtId="49" fontId="54" fillId="33" borderId="19" xfId="53" applyNumberFormat="1" applyFont="1" applyFill="1" applyBorder="1" applyAlignment="1">
      <alignment horizontal="center" vertical="center"/>
      <protection/>
    </xf>
    <xf numFmtId="49" fontId="54" fillId="33" borderId="20" xfId="53" applyNumberFormat="1" applyFont="1" applyFill="1" applyBorder="1" applyAlignment="1">
      <alignment horizontal="center" vertical="center"/>
      <protection/>
    </xf>
    <xf numFmtId="0" fontId="54" fillId="33" borderId="21" xfId="53" applyFont="1" applyFill="1" applyBorder="1" applyAlignment="1">
      <alignment horizontal="center" vertical="center"/>
      <protection/>
    </xf>
    <xf numFmtId="0" fontId="54" fillId="33" borderId="19" xfId="53" applyFont="1" applyFill="1" applyBorder="1" applyAlignment="1">
      <alignment horizontal="center" vertical="center"/>
      <protection/>
    </xf>
    <xf numFmtId="0" fontId="54" fillId="33" borderId="21" xfId="53" applyFont="1" applyFill="1" applyBorder="1" applyAlignment="1">
      <alignment vertical="center" wrapText="1"/>
      <protection/>
    </xf>
    <xf numFmtId="0" fontId="54" fillId="33" borderId="22" xfId="53" applyFont="1" applyFill="1" applyBorder="1" applyAlignment="1">
      <alignment horizontal="center" vertical="center"/>
      <protection/>
    </xf>
    <xf numFmtId="49" fontId="54" fillId="33" borderId="23" xfId="53" applyNumberFormat="1" applyFont="1" applyFill="1" applyBorder="1" applyAlignment="1">
      <alignment horizontal="center" vertical="center"/>
      <protection/>
    </xf>
    <xf numFmtId="49" fontId="54" fillId="33" borderId="24" xfId="53" applyNumberFormat="1" applyFont="1" applyFill="1" applyBorder="1" applyAlignment="1">
      <alignment horizontal="center" vertical="center"/>
      <protection/>
    </xf>
    <xf numFmtId="0" fontId="55" fillId="33" borderId="25" xfId="53" applyFont="1" applyFill="1" applyBorder="1" applyAlignment="1">
      <alignment horizontal="center" vertical="center"/>
      <protection/>
    </xf>
    <xf numFmtId="0" fontId="55" fillId="33" borderId="23" xfId="53" applyFont="1" applyFill="1" applyBorder="1" applyAlignment="1">
      <alignment horizontal="center" vertical="center"/>
      <protection/>
    </xf>
    <xf numFmtId="0" fontId="55" fillId="33" borderId="25" xfId="53" applyFont="1" applyFill="1" applyBorder="1" applyAlignment="1">
      <alignment vertical="center" wrapText="1"/>
      <protection/>
    </xf>
    <xf numFmtId="0" fontId="54" fillId="33" borderId="26" xfId="53" applyFont="1" applyFill="1" applyBorder="1" applyAlignment="1">
      <alignment horizontal="center" vertical="center"/>
      <protection/>
    </xf>
    <xf numFmtId="49" fontId="54" fillId="33" borderId="27" xfId="53" applyNumberFormat="1" applyFont="1" applyFill="1" applyBorder="1" applyAlignment="1">
      <alignment horizontal="center" vertical="center"/>
      <protection/>
    </xf>
    <xf numFmtId="0" fontId="55" fillId="33" borderId="28" xfId="53" applyFont="1" applyFill="1" applyBorder="1" applyAlignment="1">
      <alignment horizontal="center" vertical="center"/>
      <protection/>
    </xf>
    <xf numFmtId="49" fontId="55" fillId="33" borderId="29" xfId="53" applyNumberFormat="1" applyFont="1" applyFill="1" applyBorder="1" applyAlignment="1">
      <alignment horizontal="center" vertical="center"/>
      <protection/>
    </xf>
    <xf numFmtId="49" fontId="54" fillId="33" borderId="30" xfId="53" applyNumberFormat="1" applyFont="1" applyFill="1" applyBorder="1" applyAlignment="1">
      <alignment horizontal="center" vertical="center"/>
      <protection/>
    </xf>
    <xf numFmtId="49" fontId="55" fillId="33" borderId="31" xfId="53" applyNumberFormat="1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32" xfId="0" applyFont="1" applyFill="1" applyBorder="1" applyAlignment="1">
      <alignment horizontal="center" vertical="center" wrapText="1"/>
    </xf>
    <xf numFmtId="0" fontId="6" fillId="0" borderId="16" xfId="53" applyFont="1" applyFill="1" applyBorder="1" applyAlignment="1">
      <alignment horizontal="center"/>
      <protection/>
    </xf>
    <xf numFmtId="0" fontId="6" fillId="0" borderId="17" xfId="53" applyFont="1" applyFill="1" applyBorder="1" applyAlignment="1">
      <alignment horizontal="center"/>
      <protection/>
    </xf>
    <xf numFmtId="164" fontId="6" fillId="23" borderId="13" xfId="51" applyNumberFormat="1" applyFont="1" applyFill="1" applyBorder="1" applyAlignment="1">
      <alignment horizontal="center" vertical="center" wrapText="1"/>
      <protection/>
    </xf>
    <xf numFmtId="167" fontId="0" fillId="0" borderId="0" xfId="0" applyNumberFormat="1" applyAlignment="1">
      <alignment/>
    </xf>
    <xf numFmtId="0" fontId="55" fillId="33" borderId="29" xfId="53" applyFont="1" applyFill="1" applyBorder="1" applyAlignment="1">
      <alignment horizontal="center" vertical="center"/>
      <protection/>
    </xf>
    <xf numFmtId="49" fontId="55" fillId="33" borderId="24" xfId="53" applyNumberFormat="1" applyFont="1" applyFill="1" applyBorder="1" applyAlignment="1">
      <alignment horizontal="center" vertical="center"/>
      <protection/>
    </xf>
    <xf numFmtId="49" fontId="54" fillId="33" borderId="27" xfId="53" applyNumberFormat="1" applyFont="1" applyFill="1" applyBorder="1" applyAlignment="1">
      <alignment horizontal="left" vertical="center"/>
      <protection/>
    </xf>
    <xf numFmtId="0" fontId="6" fillId="0" borderId="18" xfId="54" applyFont="1" applyFill="1" applyBorder="1" applyAlignment="1">
      <alignment horizontal="center" vertical="center"/>
      <protection/>
    </xf>
    <xf numFmtId="49" fontId="6" fillId="0" borderId="19" xfId="54" applyNumberFormat="1" applyFont="1" applyFill="1" applyBorder="1" applyAlignment="1">
      <alignment horizontal="center" vertical="center"/>
      <protection/>
    </xf>
    <xf numFmtId="49" fontId="6" fillId="0" borderId="20" xfId="54" applyNumberFormat="1" applyFont="1" applyFill="1" applyBorder="1" applyAlignment="1">
      <alignment horizontal="center" vertical="center"/>
      <protection/>
    </xf>
    <xf numFmtId="49" fontId="6" fillId="0" borderId="21" xfId="54" applyNumberFormat="1" applyFont="1" applyFill="1" applyBorder="1" applyAlignment="1">
      <alignment horizontal="center" vertical="center"/>
      <protection/>
    </xf>
    <xf numFmtId="0" fontId="6" fillId="0" borderId="33" xfId="54" applyFont="1" applyFill="1" applyBorder="1" applyAlignment="1">
      <alignment horizontal="center" vertical="center"/>
      <protection/>
    </xf>
    <xf numFmtId="0" fontId="6" fillId="0" borderId="21" xfId="54" applyFont="1" applyFill="1" applyBorder="1" applyAlignment="1">
      <alignment vertical="center" wrapText="1"/>
      <protection/>
    </xf>
    <xf numFmtId="0" fontId="12" fillId="0" borderId="22" xfId="54" applyFont="1" applyFill="1" applyBorder="1" applyAlignment="1">
      <alignment horizontal="center" vertical="center"/>
      <protection/>
    </xf>
    <xf numFmtId="49" fontId="12" fillId="0" borderId="23" xfId="54" applyNumberFormat="1" applyFont="1" applyFill="1" applyBorder="1" applyAlignment="1">
      <alignment horizontal="center" vertical="center"/>
      <protection/>
    </xf>
    <xf numFmtId="49" fontId="12" fillId="0" borderId="24" xfId="54" applyNumberFormat="1" applyFont="1" applyFill="1" applyBorder="1" applyAlignment="1">
      <alignment horizontal="center" vertical="center"/>
      <protection/>
    </xf>
    <xf numFmtId="49" fontId="12" fillId="0" borderId="25" xfId="54" applyNumberFormat="1" applyFont="1" applyFill="1" applyBorder="1" applyAlignment="1">
      <alignment horizontal="center" vertical="center"/>
      <protection/>
    </xf>
    <xf numFmtId="0" fontId="12" fillId="0" borderId="34" xfId="54" applyFont="1" applyFill="1" applyBorder="1" applyAlignment="1">
      <alignment horizontal="center" vertical="center"/>
      <protection/>
    </xf>
    <xf numFmtId="0" fontId="12" fillId="0" borderId="25" xfId="54" applyFont="1" applyFill="1" applyBorder="1" applyAlignment="1">
      <alignment vertical="center"/>
      <protection/>
    </xf>
    <xf numFmtId="0" fontId="56" fillId="0" borderId="15" xfId="54" applyFont="1" applyFill="1" applyBorder="1" applyAlignment="1">
      <alignment horizontal="center" vertical="center"/>
      <protection/>
    </xf>
    <xf numFmtId="49" fontId="56" fillId="0" borderId="16" xfId="54" applyNumberFormat="1" applyFont="1" applyFill="1" applyBorder="1" applyAlignment="1">
      <alignment horizontal="center" vertical="center"/>
      <protection/>
    </xf>
    <xf numFmtId="49" fontId="56" fillId="0" borderId="17" xfId="54" applyNumberFormat="1" applyFont="1" applyFill="1" applyBorder="1" applyAlignment="1">
      <alignment horizontal="center" vertical="center"/>
      <protection/>
    </xf>
    <xf numFmtId="49" fontId="56" fillId="0" borderId="13" xfId="54" applyNumberFormat="1" applyFont="1" applyFill="1" applyBorder="1" applyAlignment="1">
      <alignment horizontal="center" vertical="center"/>
      <protection/>
    </xf>
    <xf numFmtId="0" fontId="56" fillId="0" borderId="35" xfId="54" applyFont="1" applyFill="1" applyBorder="1" applyAlignment="1">
      <alignment horizontal="center" vertical="center"/>
      <protection/>
    </xf>
    <xf numFmtId="0" fontId="6" fillId="0" borderId="26" xfId="54" applyFont="1" applyFill="1" applyBorder="1" applyAlignment="1">
      <alignment horizontal="center" vertical="center"/>
      <protection/>
    </xf>
    <xf numFmtId="49" fontId="6" fillId="0" borderId="27" xfId="54" applyNumberFormat="1" applyFont="1" applyFill="1" applyBorder="1" applyAlignment="1">
      <alignment horizontal="center" vertical="center"/>
      <protection/>
    </xf>
    <xf numFmtId="49" fontId="6" fillId="0" borderId="30" xfId="54" applyNumberFormat="1" applyFont="1" applyFill="1" applyBorder="1" applyAlignment="1">
      <alignment horizontal="center" vertical="center"/>
      <protection/>
    </xf>
    <xf numFmtId="49" fontId="6" fillId="0" borderId="36" xfId="54" applyNumberFormat="1" applyFont="1" applyFill="1" applyBorder="1" applyAlignment="1">
      <alignment horizontal="center" vertical="center"/>
      <protection/>
    </xf>
    <xf numFmtId="0" fontId="6" fillId="0" borderId="37" xfId="54" applyFont="1" applyFill="1" applyBorder="1" applyAlignment="1">
      <alignment horizontal="center" vertical="center"/>
      <protection/>
    </xf>
    <xf numFmtId="0" fontId="6" fillId="0" borderId="36" xfId="54" applyFont="1" applyFill="1" applyBorder="1" applyAlignment="1">
      <alignment vertical="center" wrapText="1"/>
      <protection/>
    </xf>
    <xf numFmtId="49" fontId="6" fillId="0" borderId="38" xfId="54" applyNumberFormat="1" applyFont="1" applyFill="1" applyBorder="1" applyAlignment="1">
      <alignment horizontal="center" vertical="center"/>
      <protection/>
    </xf>
    <xf numFmtId="0" fontId="12" fillId="0" borderId="39" xfId="54" applyFont="1" applyFill="1" applyBorder="1" applyAlignment="1">
      <alignment horizontal="center" vertical="center"/>
      <protection/>
    </xf>
    <xf numFmtId="0" fontId="12" fillId="0" borderId="28" xfId="54" applyFont="1" applyFill="1" applyBorder="1" applyAlignment="1">
      <alignment horizontal="center" vertical="center"/>
      <protection/>
    </xf>
    <xf numFmtId="0" fontId="6" fillId="0" borderId="28" xfId="54" applyFont="1" applyFill="1" applyBorder="1" applyAlignment="1">
      <alignment horizontal="center" vertical="center"/>
      <protection/>
    </xf>
    <xf numFmtId="49" fontId="6" fillId="0" borderId="29" xfId="54" applyNumberFormat="1" applyFont="1" applyFill="1" applyBorder="1" applyAlignment="1">
      <alignment horizontal="center" vertical="center"/>
      <protection/>
    </xf>
    <xf numFmtId="49" fontId="6" fillId="0" borderId="31" xfId="54" applyNumberFormat="1" applyFont="1" applyFill="1" applyBorder="1" applyAlignment="1">
      <alignment horizontal="center" vertical="center"/>
      <protection/>
    </xf>
    <xf numFmtId="49" fontId="6" fillId="0" borderId="40" xfId="54" applyNumberFormat="1" applyFont="1" applyFill="1" applyBorder="1" applyAlignment="1">
      <alignment horizontal="center" vertical="center"/>
      <protection/>
    </xf>
    <xf numFmtId="0" fontId="6" fillId="0" borderId="41" xfId="54" applyFont="1" applyFill="1" applyBorder="1" applyAlignment="1">
      <alignment horizontal="center" vertical="center"/>
      <protection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49" fontId="6" fillId="0" borderId="23" xfId="54" applyNumberFormat="1" applyFont="1" applyFill="1" applyBorder="1" applyAlignment="1">
      <alignment horizontal="center" vertical="center"/>
      <protection/>
    </xf>
    <xf numFmtId="49" fontId="6" fillId="0" borderId="24" xfId="54" applyNumberFormat="1" applyFont="1" applyFill="1" applyBorder="1" applyAlignment="1">
      <alignment horizontal="center" vertical="center"/>
      <protection/>
    </xf>
    <xf numFmtId="0" fontId="6" fillId="0" borderId="22" xfId="54" applyFont="1" applyFill="1" applyBorder="1" applyAlignment="1">
      <alignment horizontal="center" vertical="center"/>
      <protection/>
    </xf>
    <xf numFmtId="49" fontId="57" fillId="0" borderId="23" xfId="54" applyNumberFormat="1" applyFont="1" applyFill="1" applyBorder="1" applyAlignment="1">
      <alignment horizontal="center" vertical="center"/>
      <protection/>
    </xf>
    <xf numFmtId="49" fontId="57" fillId="0" borderId="24" xfId="54" applyNumberFormat="1" applyFont="1" applyFill="1" applyBorder="1" applyAlignment="1">
      <alignment horizontal="center" vertical="center"/>
      <protection/>
    </xf>
    <xf numFmtId="0" fontId="12" fillId="0" borderId="40" xfId="54" applyFont="1" applyFill="1" applyBorder="1" applyAlignment="1">
      <alignment vertical="center" wrapText="1"/>
      <protection/>
    </xf>
    <xf numFmtId="49" fontId="55" fillId="0" borderId="25" xfId="54" applyNumberFormat="1" applyFont="1" applyFill="1" applyBorder="1" applyAlignment="1">
      <alignment horizontal="center" vertical="center"/>
      <protection/>
    </xf>
    <xf numFmtId="0" fontId="55" fillId="0" borderId="24" xfId="54" applyFont="1" applyFill="1" applyBorder="1" applyAlignment="1">
      <alignment horizontal="center" vertical="center"/>
      <protection/>
    </xf>
    <xf numFmtId="0" fontId="55" fillId="0" borderId="43" xfId="54" applyFont="1" applyFill="1" applyBorder="1" applyAlignment="1">
      <alignment vertical="center" wrapText="1"/>
      <protection/>
    </xf>
    <xf numFmtId="0" fontId="12" fillId="0" borderId="25" xfId="54" applyFont="1" applyFill="1" applyBorder="1" applyAlignment="1">
      <alignment vertical="center" wrapText="1"/>
      <protection/>
    </xf>
    <xf numFmtId="49" fontId="12" fillId="0" borderId="40" xfId="54" applyNumberFormat="1" applyFont="1" applyFill="1" applyBorder="1" applyAlignment="1">
      <alignment horizontal="center" vertical="center"/>
      <protection/>
    </xf>
    <xf numFmtId="0" fontId="12" fillId="0" borderId="41" xfId="54" applyFont="1" applyFill="1" applyBorder="1" applyAlignment="1">
      <alignment horizontal="center" vertical="center"/>
      <protection/>
    </xf>
    <xf numFmtId="49" fontId="54" fillId="0" borderId="27" xfId="54" applyNumberFormat="1" applyFont="1" applyFill="1" applyBorder="1" applyAlignment="1">
      <alignment horizontal="center" vertical="center"/>
      <protection/>
    </xf>
    <xf numFmtId="49" fontId="54" fillId="0" borderId="30" xfId="54" applyNumberFormat="1" applyFont="1" applyFill="1" applyBorder="1" applyAlignment="1">
      <alignment horizontal="center" vertical="center"/>
      <protection/>
    </xf>
    <xf numFmtId="49" fontId="54" fillId="0" borderId="36" xfId="54" applyNumberFormat="1" applyFont="1" applyFill="1" applyBorder="1" applyAlignment="1">
      <alignment horizontal="center" vertical="center"/>
      <protection/>
    </xf>
    <xf numFmtId="0" fontId="54" fillId="0" borderId="37" xfId="54" applyFont="1" applyFill="1" applyBorder="1" applyAlignment="1">
      <alignment horizontal="center" vertical="center"/>
      <protection/>
    </xf>
    <xf numFmtId="0" fontId="54" fillId="0" borderId="36" xfId="54" applyFont="1" applyFill="1" applyBorder="1" applyAlignment="1">
      <alignment vertical="center" wrapText="1"/>
      <protection/>
    </xf>
    <xf numFmtId="49" fontId="54" fillId="0" borderId="29" xfId="54" applyNumberFormat="1" applyFont="1" applyFill="1" applyBorder="1" applyAlignment="1">
      <alignment horizontal="center" vertical="center"/>
      <protection/>
    </xf>
    <xf numFmtId="49" fontId="54" fillId="0" borderId="31" xfId="54" applyNumberFormat="1" applyFont="1" applyFill="1" applyBorder="1" applyAlignment="1">
      <alignment horizontal="center" vertical="center"/>
      <protection/>
    </xf>
    <xf numFmtId="49" fontId="54" fillId="0" borderId="40" xfId="54" applyNumberFormat="1" applyFont="1" applyFill="1" applyBorder="1" applyAlignment="1">
      <alignment horizontal="center" vertical="center"/>
      <protection/>
    </xf>
    <xf numFmtId="0" fontId="54" fillId="0" borderId="41" xfId="54" applyFont="1" applyFill="1" applyBorder="1" applyAlignment="1">
      <alignment horizontal="center" vertical="center"/>
      <protection/>
    </xf>
    <xf numFmtId="0" fontId="54" fillId="0" borderId="40" xfId="54" applyFont="1" applyFill="1" applyBorder="1" applyAlignment="1">
      <alignment vertical="center" wrapText="1"/>
      <protection/>
    </xf>
    <xf numFmtId="49" fontId="54" fillId="0" borderId="44" xfId="54" applyNumberFormat="1" applyFont="1" applyFill="1" applyBorder="1" applyAlignment="1">
      <alignment horizontal="center" vertical="center"/>
      <protection/>
    </xf>
    <xf numFmtId="49" fontId="54" fillId="0" borderId="19" xfId="54" applyNumberFormat="1" applyFont="1" applyFill="1" applyBorder="1" applyAlignment="1">
      <alignment horizontal="center" vertical="center"/>
      <protection/>
    </xf>
    <xf numFmtId="49" fontId="54" fillId="0" borderId="20" xfId="54" applyNumberFormat="1" applyFont="1" applyFill="1" applyBorder="1" applyAlignment="1">
      <alignment horizontal="center" vertical="center"/>
      <protection/>
    </xf>
    <xf numFmtId="0" fontId="54" fillId="0" borderId="21" xfId="54" applyFont="1" applyFill="1" applyBorder="1" applyAlignment="1">
      <alignment vertical="center" wrapText="1"/>
      <protection/>
    </xf>
    <xf numFmtId="49" fontId="55" fillId="0" borderId="40" xfId="54" applyNumberFormat="1" applyFont="1" applyFill="1" applyBorder="1" applyAlignment="1">
      <alignment horizontal="center" vertical="center"/>
      <protection/>
    </xf>
    <xf numFmtId="0" fontId="55" fillId="0" borderId="41" xfId="54" applyFont="1" applyFill="1" applyBorder="1" applyAlignment="1">
      <alignment horizontal="center" vertical="center"/>
      <protection/>
    </xf>
    <xf numFmtId="0" fontId="54" fillId="0" borderId="30" xfId="54" applyFont="1" applyFill="1" applyBorder="1" applyAlignment="1">
      <alignment horizontal="center" vertical="center"/>
      <protection/>
    </xf>
    <xf numFmtId="49" fontId="54" fillId="0" borderId="23" xfId="54" applyNumberFormat="1" applyFont="1" applyFill="1" applyBorder="1" applyAlignment="1">
      <alignment horizontal="center" vertical="center"/>
      <protection/>
    </xf>
    <xf numFmtId="49" fontId="54" fillId="0" borderId="24" xfId="54" applyNumberFormat="1" applyFont="1" applyFill="1" applyBorder="1" applyAlignment="1">
      <alignment horizontal="center" vertical="center"/>
      <protection/>
    </xf>
    <xf numFmtId="0" fontId="55" fillId="0" borderId="40" xfId="54" applyFont="1" applyFill="1" applyBorder="1" applyAlignment="1">
      <alignment vertical="center" wrapText="1"/>
      <protection/>
    </xf>
    <xf numFmtId="49" fontId="55" fillId="0" borderId="45" xfId="54" applyNumberFormat="1" applyFont="1" applyFill="1" applyBorder="1" applyAlignment="1">
      <alignment horizontal="center" vertical="center"/>
      <protection/>
    </xf>
    <xf numFmtId="0" fontId="55" fillId="0" borderId="46" xfId="54" applyFont="1" applyFill="1" applyBorder="1" applyAlignment="1">
      <alignment horizontal="center" vertical="center"/>
      <protection/>
    </xf>
    <xf numFmtId="49" fontId="55" fillId="0" borderId="36" xfId="54" applyNumberFormat="1" applyFont="1" applyFill="1" applyBorder="1" applyAlignment="1">
      <alignment horizontal="center" vertical="center"/>
      <protection/>
    </xf>
    <xf numFmtId="0" fontId="55" fillId="0" borderId="37" xfId="54" applyFont="1" applyFill="1" applyBorder="1" applyAlignment="1">
      <alignment horizontal="center" vertical="center"/>
      <protection/>
    </xf>
    <xf numFmtId="0" fontId="12" fillId="3" borderId="22" xfId="54" applyFont="1" applyFill="1" applyBorder="1" applyAlignment="1">
      <alignment horizontal="center" vertical="center"/>
      <protection/>
    </xf>
    <xf numFmtId="49" fontId="12" fillId="3" borderId="23" xfId="54" applyNumberFormat="1" applyFont="1" applyFill="1" applyBorder="1" applyAlignment="1">
      <alignment horizontal="center" vertical="center"/>
      <protection/>
    </xf>
    <xf numFmtId="49" fontId="12" fillId="3" borderId="24" xfId="54" applyNumberFormat="1" applyFont="1" applyFill="1" applyBorder="1" applyAlignment="1">
      <alignment horizontal="center" vertical="center"/>
      <protection/>
    </xf>
    <xf numFmtId="49" fontId="12" fillId="3" borderId="25" xfId="54" applyNumberFormat="1" applyFont="1" applyFill="1" applyBorder="1" applyAlignment="1">
      <alignment horizontal="center" vertical="center"/>
      <protection/>
    </xf>
    <xf numFmtId="0" fontId="12" fillId="3" borderId="34" xfId="54" applyFont="1" applyFill="1" applyBorder="1" applyAlignment="1">
      <alignment horizontal="center" vertical="center"/>
      <protection/>
    </xf>
    <xf numFmtId="0" fontId="12" fillId="3" borderId="25" xfId="54" applyFont="1" applyFill="1" applyBorder="1" applyAlignment="1">
      <alignment vertical="center"/>
      <protection/>
    </xf>
    <xf numFmtId="169" fontId="6" fillId="0" borderId="17" xfId="53" applyNumberFormat="1" applyFont="1" applyFill="1" applyBorder="1">
      <alignment/>
      <protection/>
    </xf>
    <xf numFmtId="169" fontId="6" fillId="0" borderId="14" xfId="53" applyNumberFormat="1" applyFont="1" applyFill="1" applyBorder="1">
      <alignment/>
      <protection/>
    </xf>
    <xf numFmtId="169" fontId="8" fillId="0" borderId="17" xfId="35" applyNumberFormat="1" applyFont="1" applyFill="1" applyBorder="1" applyAlignment="1">
      <alignment horizontal="right" vertical="center"/>
    </xf>
    <xf numFmtId="169" fontId="8" fillId="0" borderId="14" xfId="35" applyNumberFormat="1" applyFont="1" applyFill="1" applyBorder="1" applyAlignment="1">
      <alignment horizontal="right" vertical="center"/>
    </xf>
    <xf numFmtId="169" fontId="54" fillId="33" borderId="20" xfId="35" applyNumberFormat="1" applyFont="1" applyFill="1" applyBorder="1" applyAlignment="1">
      <alignment horizontal="right" vertical="center"/>
    </xf>
    <xf numFmtId="169" fontId="6" fillId="0" borderId="47" xfId="35" applyNumberFormat="1" applyFont="1" applyFill="1" applyBorder="1" applyAlignment="1">
      <alignment horizontal="right" vertical="center"/>
    </xf>
    <xf numFmtId="169" fontId="54" fillId="33" borderId="48" xfId="35" applyNumberFormat="1" applyFont="1" applyFill="1" applyBorder="1" applyAlignment="1">
      <alignment horizontal="right" vertical="center"/>
    </xf>
    <xf numFmtId="169" fontId="55" fillId="33" borderId="24" xfId="35" applyNumberFormat="1" applyFont="1" applyFill="1" applyBorder="1" applyAlignment="1">
      <alignment horizontal="right" vertical="center"/>
    </xf>
    <xf numFmtId="169" fontId="12" fillId="0" borderId="24" xfId="35" applyNumberFormat="1" applyFont="1" applyFill="1" applyBorder="1" applyAlignment="1">
      <alignment horizontal="right" vertical="center"/>
    </xf>
    <xf numFmtId="169" fontId="55" fillId="33" borderId="49" xfId="35" applyNumberFormat="1" applyFont="1" applyFill="1" applyBorder="1" applyAlignment="1">
      <alignment horizontal="right" vertical="center"/>
    </xf>
    <xf numFmtId="169" fontId="54" fillId="33" borderId="47" xfId="35" applyNumberFormat="1" applyFont="1" applyFill="1" applyBorder="1" applyAlignment="1">
      <alignment horizontal="right" vertical="center"/>
    </xf>
    <xf numFmtId="169" fontId="55" fillId="33" borderId="25" xfId="35" applyNumberFormat="1" applyFont="1" applyFill="1" applyBorder="1" applyAlignment="1">
      <alignment horizontal="right" vertical="center"/>
    </xf>
    <xf numFmtId="169" fontId="8" fillId="0" borderId="32" xfId="35" applyNumberFormat="1" applyFont="1" applyFill="1" applyBorder="1" applyAlignment="1">
      <alignment horizontal="right" vertical="center"/>
    </xf>
    <xf numFmtId="169" fontId="6" fillId="0" borderId="20" xfId="54" applyNumberFormat="1" applyFont="1" applyFill="1" applyBorder="1" applyAlignment="1">
      <alignment horizontal="right" vertical="center"/>
      <protection/>
    </xf>
    <xf numFmtId="169" fontId="54" fillId="33" borderId="21" xfId="35" applyNumberFormat="1" applyFont="1" applyFill="1" applyBorder="1" applyAlignment="1">
      <alignment horizontal="right" vertical="center"/>
    </xf>
    <xf numFmtId="169" fontId="6" fillId="0" borderId="50" xfId="54" applyNumberFormat="1" applyFont="1" applyFill="1" applyBorder="1" applyAlignment="1">
      <alignment horizontal="right" vertical="center"/>
      <protection/>
    </xf>
    <xf numFmtId="169" fontId="12" fillId="0" borderId="24" xfId="54" applyNumberFormat="1" applyFont="1" applyFill="1" applyBorder="1" applyAlignment="1">
      <alignment horizontal="right" vertical="center"/>
      <protection/>
    </xf>
    <xf numFmtId="169" fontId="12" fillId="0" borderId="51" xfId="54" applyNumberFormat="1" applyFont="1" applyFill="1" applyBorder="1" applyAlignment="1">
      <alignment horizontal="right" vertical="center"/>
      <protection/>
    </xf>
    <xf numFmtId="169" fontId="55" fillId="33" borderId="21" xfId="35" applyNumberFormat="1" applyFont="1" applyFill="1" applyBorder="1" applyAlignment="1">
      <alignment horizontal="right" vertical="center"/>
    </xf>
    <xf numFmtId="169" fontId="54" fillId="33" borderId="25" xfId="35" applyNumberFormat="1" applyFont="1" applyFill="1" applyBorder="1" applyAlignment="1">
      <alignment horizontal="right" vertical="center"/>
    </xf>
    <xf numFmtId="169" fontId="55" fillId="33" borderId="47" xfId="35" applyNumberFormat="1" applyFont="1" applyFill="1" applyBorder="1" applyAlignment="1">
      <alignment horizontal="right" vertical="center"/>
    </xf>
    <xf numFmtId="169" fontId="54" fillId="33" borderId="50" xfId="35" applyNumberFormat="1" applyFont="1" applyFill="1" applyBorder="1" applyAlignment="1">
      <alignment horizontal="right" vertical="center"/>
    </xf>
    <xf numFmtId="169" fontId="55" fillId="33" borderId="51" xfId="35" applyNumberFormat="1" applyFont="1" applyFill="1" applyBorder="1" applyAlignment="1">
      <alignment horizontal="right" vertical="center"/>
    </xf>
    <xf numFmtId="169" fontId="54" fillId="0" borderId="20" xfId="54" applyNumberFormat="1" applyFont="1" applyFill="1" applyBorder="1" applyAlignment="1">
      <alignment horizontal="right" vertical="center"/>
      <protection/>
    </xf>
    <xf numFmtId="169" fontId="54" fillId="0" borderId="47" xfId="35" applyNumberFormat="1" applyFont="1" applyFill="1" applyBorder="1" applyAlignment="1">
      <alignment horizontal="right" vertical="center"/>
    </xf>
    <xf numFmtId="169" fontId="54" fillId="33" borderId="52" xfId="35" applyNumberFormat="1" applyFont="1" applyFill="1" applyBorder="1" applyAlignment="1">
      <alignment horizontal="right" vertical="center"/>
    </xf>
    <xf numFmtId="169" fontId="12" fillId="0" borderId="31" xfId="54" applyNumberFormat="1" applyFont="1" applyFill="1" applyBorder="1" applyAlignment="1">
      <alignment horizontal="right" vertical="center"/>
      <protection/>
    </xf>
    <xf numFmtId="169" fontId="12" fillId="0" borderId="25" xfId="35" applyNumberFormat="1" applyFont="1" applyFill="1" applyBorder="1" applyAlignment="1">
      <alignment horizontal="right" vertical="center"/>
    </xf>
    <xf numFmtId="169" fontId="55" fillId="33" borderId="31" xfId="35" applyNumberFormat="1" applyFont="1" applyFill="1" applyBorder="1" applyAlignment="1">
      <alignment horizontal="right" vertical="center"/>
    </xf>
    <xf numFmtId="169" fontId="55" fillId="33" borderId="53" xfId="35" applyNumberFormat="1" applyFont="1" applyFill="1" applyBorder="1" applyAlignment="1">
      <alignment horizontal="right" vertical="center"/>
    </xf>
    <xf numFmtId="169" fontId="6" fillId="0" borderId="30" xfId="54" applyNumberFormat="1" applyFont="1" applyFill="1" applyBorder="1" applyAlignment="1">
      <alignment horizontal="right" vertical="center"/>
      <protection/>
    </xf>
    <xf numFmtId="169" fontId="6" fillId="0" borderId="21" xfId="35" applyNumberFormat="1" applyFont="1" applyFill="1" applyBorder="1" applyAlignment="1">
      <alignment horizontal="right" vertical="center"/>
    </xf>
    <xf numFmtId="169" fontId="12" fillId="0" borderId="31" xfId="35" applyNumberFormat="1" applyFont="1" applyFill="1" applyBorder="1" applyAlignment="1">
      <alignment horizontal="right" vertical="center"/>
    </xf>
    <xf numFmtId="169" fontId="6" fillId="0" borderId="21" xfId="54" applyNumberFormat="1" applyFont="1" applyFill="1" applyBorder="1" applyAlignment="1">
      <alignment horizontal="right" vertical="center"/>
      <protection/>
    </xf>
    <xf numFmtId="169" fontId="54" fillId="0" borderId="21" xfId="35" applyNumberFormat="1" applyFont="1" applyFill="1" applyBorder="1" applyAlignment="1">
      <alignment horizontal="right" vertical="center"/>
    </xf>
    <xf numFmtId="169" fontId="55" fillId="0" borderId="47" xfId="54" applyNumberFormat="1" applyFont="1" applyFill="1" applyBorder="1" applyAlignment="1">
      <alignment horizontal="right" vertical="center"/>
      <protection/>
    </xf>
    <xf numFmtId="169" fontId="55" fillId="0" borderId="25" xfId="35" applyNumberFormat="1" applyFont="1" applyFill="1" applyBorder="1" applyAlignment="1">
      <alignment horizontal="right" vertical="center"/>
    </xf>
    <xf numFmtId="169" fontId="6" fillId="0" borderId="30" xfId="35" applyNumberFormat="1" applyFont="1" applyFill="1" applyBorder="1" applyAlignment="1">
      <alignment horizontal="right" vertical="center"/>
    </xf>
    <xf numFmtId="169" fontId="54" fillId="33" borderId="30" xfId="35" applyNumberFormat="1" applyFont="1" applyFill="1" applyBorder="1" applyAlignment="1">
      <alignment horizontal="right" vertical="center"/>
    </xf>
    <xf numFmtId="169" fontId="54" fillId="33" borderId="54" xfId="35" applyNumberFormat="1" applyFont="1" applyFill="1" applyBorder="1" applyAlignment="1">
      <alignment horizontal="right" vertical="center"/>
    </xf>
    <xf numFmtId="169" fontId="55" fillId="33" borderId="48" xfId="35" applyNumberFormat="1" applyFont="1" applyFill="1" applyBorder="1" applyAlignment="1">
      <alignment horizontal="right" vertical="center"/>
    </xf>
    <xf numFmtId="169" fontId="6" fillId="0" borderId="20" xfId="35" applyNumberFormat="1" applyFont="1" applyFill="1" applyBorder="1" applyAlignment="1">
      <alignment horizontal="right" vertical="center"/>
    </xf>
    <xf numFmtId="169" fontId="54" fillId="0" borderId="30" xfId="54" applyNumberFormat="1" applyFont="1" applyFill="1" applyBorder="1" applyAlignment="1">
      <alignment horizontal="right" vertical="center"/>
      <protection/>
    </xf>
    <xf numFmtId="169" fontId="55" fillId="0" borderId="31" xfId="54" applyNumberFormat="1" applyFont="1" applyFill="1" applyBorder="1" applyAlignment="1">
      <alignment horizontal="right" vertical="center"/>
      <protection/>
    </xf>
    <xf numFmtId="169" fontId="55" fillId="0" borderId="31" xfId="35" applyNumberFormat="1" applyFont="1" applyFill="1" applyBorder="1" applyAlignment="1">
      <alignment horizontal="right" vertical="center"/>
    </xf>
    <xf numFmtId="169" fontId="55" fillId="0" borderId="24" xfId="54" applyNumberFormat="1" applyFont="1" applyFill="1" applyBorder="1" applyAlignment="1">
      <alignment horizontal="right" vertical="center"/>
      <protection/>
    </xf>
    <xf numFmtId="169" fontId="55" fillId="0" borderId="24" xfId="35" applyNumberFormat="1" applyFont="1" applyFill="1" applyBorder="1" applyAlignment="1">
      <alignment horizontal="right" vertical="center"/>
    </xf>
    <xf numFmtId="169" fontId="55" fillId="0" borderId="30" xfId="54" applyNumberFormat="1" applyFont="1" applyFill="1" applyBorder="1" applyAlignment="1">
      <alignment horizontal="right" vertical="center"/>
      <protection/>
    </xf>
    <xf numFmtId="169" fontId="54" fillId="0" borderId="20" xfId="35" applyNumberFormat="1" applyFont="1" applyFill="1" applyBorder="1" applyAlignment="1">
      <alignment horizontal="right" vertical="center"/>
    </xf>
    <xf numFmtId="169" fontId="55" fillId="33" borderId="34" xfId="35" applyNumberFormat="1" applyFont="1" applyFill="1" applyBorder="1" applyAlignment="1">
      <alignment horizontal="right" vertical="center"/>
    </xf>
    <xf numFmtId="169" fontId="12" fillId="3" borderId="24" xfId="54" applyNumberFormat="1" applyFont="1" applyFill="1" applyBorder="1" applyAlignment="1">
      <alignment horizontal="right" vertical="center"/>
      <protection/>
    </xf>
    <xf numFmtId="0" fontId="6" fillId="3" borderId="18" xfId="54" applyFont="1" applyFill="1" applyBorder="1" applyAlignment="1">
      <alignment horizontal="center" vertical="center"/>
      <protection/>
    </xf>
    <xf numFmtId="0" fontId="14" fillId="0" borderId="26" xfId="0" applyFont="1" applyBorder="1" applyAlignment="1">
      <alignment vertical="center" wrapText="1"/>
    </xf>
    <xf numFmtId="0" fontId="14" fillId="0" borderId="36" xfId="0" applyFont="1" applyBorder="1" applyAlignment="1">
      <alignment horizontal="right" vertical="center" wrapText="1"/>
    </xf>
    <xf numFmtId="4" fontId="14" fillId="0" borderId="36" xfId="0" applyNumberFormat="1" applyFont="1" applyBorder="1" applyAlignment="1">
      <alignment horizontal="right" vertical="center" wrapText="1"/>
    </xf>
    <xf numFmtId="4" fontId="14" fillId="0" borderId="55" xfId="0" applyNumberFormat="1" applyFont="1" applyBorder="1" applyAlignment="1">
      <alignment horizontal="right" vertical="center" wrapText="1"/>
    </xf>
    <xf numFmtId="0" fontId="15" fillId="0" borderId="56" xfId="0" applyFont="1" applyBorder="1" applyAlignment="1">
      <alignment vertical="center" wrapText="1"/>
    </xf>
    <xf numFmtId="0" fontId="15" fillId="0" borderId="45" xfId="0" applyFont="1" applyBorder="1" applyAlignment="1">
      <alignment horizontal="right" vertical="center" wrapText="1"/>
    </xf>
    <xf numFmtId="4" fontId="15" fillId="0" borderId="45" xfId="0" applyNumberFormat="1" applyFont="1" applyBorder="1" applyAlignment="1">
      <alignment horizontal="right" vertical="center" wrapText="1"/>
    </xf>
    <xf numFmtId="4" fontId="15" fillId="0" borderId="45" xfId="0" applyNumberFormat="1" applyFont="1" applyBorder="1" applyAlignment="1">
      <alignment vertical="center"/>
    </xf>
    <xf numFmtId="4" fontId="15" fillId="0" borderId="57" xfId="0" applyNumberFormat="1" applyFont="1" applyBorder="1" applyAlignment="1">
      <alignment vertical="center"/>
    </xf>
    <xf numFmtId="4" fontId="15" fillId="0" borderId="36" xfId="0" applyNumberFormat="1" applyFont="1" applyBorder="1" applyAlignment="1">
      <alignment horizontal="right" vertical="center" wrapText="1"/>
    </xf>
    <xf numFmtId="0" fontId="14" fillId="0" borderId="56" xfId="0" applyFont="1" applyBorder="1" applyAlignment="1">
      <alignment vertical="center" wrapText="1"/>
    </xf>
    <xf numFmtId="4" fontId="14" fillId="0" borderId="45" xfId="0" applyNumberFormat="1" applyFont="1" applyBorder="1" applyAlignment="1">
      <alignment horizontal="right" vertical="center" wrapText="1"/>
    </xf>
    <xf numFmtId="4" fontId="14" fillId="0" borderId="57" xfId="0" applyNumberFormat="1" applyFont="1" applyBorder="1" applyAlignment="1">
      <alignment horizontal="right" vertical="center" wrapText="1"/>
    </xf>
    <xf numFmtId="4" fontId="15" fillId="0" borderId="57" xfId="0" applyNumberFormat="1" applyFont="1" applyBorder="1" applyAlignment="1">
      <alignment horizontal="right" vertical="center" wrapText="1"/>
    </xf>
    <xf numFmtId="0" fontId="14" fillId="0" borderId="45" xfId="0" applyFont="1" applyBorder="1" applyAlignment="1">
      <alignment horizontal="right" vertical="center" wrapText="1"/>
    </xf>
    <xf numFmtId="0" fontId="15" fillId="0" borderId="58" xfId="0" applyFont="1" applyBorder="1" applyAlignment="1">
      <alignment vertical="center" wrapText="1"/>
    </xf>
    <xf numFmtId="0" fontId="15" fillId="0" borderId="59" xfId="0" applyFont="1" applyBorder="1" applyAlignment="1">
      <alignment horizontal="right" vertical="center" wrapText="1"/>
    </xf>
    <xf numFmtId="4" fontId="15" fillId="0" borderId="59" xfId="0" applyNumberFormat="1" applyFont="1" applyBorder="1" applyAlignment="1">
      <alignment horizontal="right" vertical="center" wrapText="1"/>
    </xf>
    <xf numFmtId="4" fontId="15" fillId="0" borderId="60" xfId="0" applyNumberFormat="1" applyFont="1" applyBorder="1" applyAlignment="1">
      <alignment horizontal="right" vertical="center" wrapText="1"/>
    </xf>
    <xf numFmtId="0" fontId="14" fillId="0" borderId="15" xfId="0" applyFont="1" applyBorder="1" applyAlignment="1">
      <alignment vertical="center" wrapText="1"/>
    </xf>
    <xf numFmtId="0" fontId="14" fillId="0" borderId="13" xfId="0" applyFont="1" applyBorder="1" applyAlignment="1">
      <alignment horizontal="right" vertical="center" wrapText="1"/>
    </xf>
    <xf numFmtId="4" fontId="14" fillId="0" borderId="13" xfId="0" applyNumberFormat="1" applyFont="1" applyBorder="1" applyAlignment="1">
      <alignment horizontal="right" vertical="center" wrapText="1"/>
    </xf>
    <xf numFmtId="4" fontId="14" fillId="0" borderId="32" xfId="0" applyNumberFormat="1" applyFont="1" applyBorder="1" applyAlignment="1">
      <alignment horizontal="right" vertical="center" wrapText="1"/>
    </xf>
    <xf numFmtId="0" fontId="10" fillId="0" borderId="0" xfId="0" applyFont="1" applyFill="1" applyBorder="1" applyAlignment="1">
      <alignment/>
    </xf>
    <xf numFmtId="166" fontId="10" fillId="0" borderId="41" xfId="0" applyNumberFormat="1" applyFont="1" applyFill="1" applyBorder="1" applyAlignment="1">
      <alignment horizontal="right"/>
    </xf>
    <xf numFmtId="0" fontId="15" fillId="0" borderId="26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right" vertical="center" wrapText="1"/>
    </xf>
    <xf numFmtId="4" fontId="15" fillId="0" borderId="55" xfId="0" applyNumberFormat="1" applyFont="1" applyBorder="1" applyAlignment="1">
      <alignment horizontal="right" vertical="center" wrapText="1"/>
    </xf>
    <xf numFmtId="0" fontId="15" fillId="0" borderId="56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6" fillId="33" borderId="26" xfId="54" applyFont="1" applyFill="1" applyBorder="1" applyAlignment="1">
      <alignment horizontal="center" vertical="center"/>
      <protection/>
    </xf>
    <xf numFmtId="49" fontId="6" fillId="33" borderId="27" xfId="54" applyNumberFormat="1" applyFont="1" applyFill="1" applyBorder="1" applyAlignment="1">
      <alignment horizontal="center" vertical="center"/>
      <protection/>
    </xf>
    <xf numFmtId="49" fontId="6" fillId="33" borderId="30" xfId="54" applyNumberFormat="1" applyFont="1" applyFill="1" applyBorder="1" applyAlignment="1">
      <alignment horizontal="center" vertical="center"/>
      <protection/>
    </xf>
    <xf numFmtId="49" fontId="6" fillId="33" borderId="36" xfId="54" applyNumberFormat="1" applyFont="1" applyFill="1" applyBorder="1" applyAlignment="1">
      <alignment horizontal="center" vertical="center"/>
      <protection/>
    </xf>
    <xf numFmtId="0" fontId="6" fillId="33" borderId="37" xfId="54" applyFont="1" applyFill="1" applyBorder="1" applyAlignment="1">
      <alignment horizontal="center" vertical="center"/>
      <protection/>
    </xf>
    <xf numFmtId="0" fontId="6" fillId="33" borderId="36" xfId="54" applyFont="1" applyFill="1" applyBorder="1" applyAlignment="1">
      <alignment vertical="center" wrapText="1"/>
      <protection/>
    </xf>
    <xf numFmtId="169" fontId="6" fillId="33" borderId="30" xfId="54" applyNumberFormat="1" applyFont="1" applyFill="1" applyBorder="1" applyAlignment="1">
      <alignment horizontal="right" vertical="center"/>
      <protection/>
    </xf>
    <xf numFmtId="169" fontId="6" fillId="33" borderId="54" xfId="54" applyNumberFormat="1" applyFont="1" applyFill="1" applyBorder="1" applyAlignment="1">
      <alignment horizontal="right" vertical="center"/>
      <protection/>
    </xf>
    <xf numFmtId="0" fontId="12" fillId="33" borderId="22" xfId="54" applyFont="1" applyFill="1" applyBorder="1" applyAlignment="1">
      <alignment horizontal="center" vertical="center"/>
      <protection/>
    </xf>
    <xf numFmtId="49" fontId="12" fillId="33" borderId="23" xfId="54" applyNumberFormat="1" applyFont="1" applyFill="1" applyBorder="1" applyAlignment="1">
      <alignment horizontal="center" vertical="center"/>
      <protection/>
    </xf>
    <xf numFmtId="49" fontId="12" fillId="33" borderId="24" xfId="54" applyNumberFormat="1" applyFont="1" applyFill="1" applyBorder="1" applyAlignment="1">
      <alignment horizontal="center" vertical="center"/>
      <protection/>
    </xf>
    <xf numFmtId="49" fontId="12" fillId="33" borderId="25" xfId="54" applyNumberFormat="1" applyFont="1" applyFill="1" applyBorder="1" applyAlignment="1">
      <alignment horizontal="center" vertical="center"/>
      <protection/>
    </xf>
    <xf numFmtId="0" fontId="12" fillId="33" borderId="34" xfId="54" applyFont="1" applyFill="1" applyBorder="1" applyAlignment="1">
      <alignment horizontal="center" vertical="center"/>
      <protection/>
    </xf>
    <xf numFmtId="0" fontId="12" fillId="33" borderId="25" xfId="54" applyFont="1" applyFill="1" applyBorder="1" applyAlignment="1">
      <alignment vertical="center"/>
      <protection/>
    </xf>
    <xf numFmtId="169" fontId="12" fillId="33" borderId="24" xfId="54" applyNumberFormat="1" applyFont="1" applyFill="1" applyBorder="1" applyAlignment="1">
      <alignment horizontal="right" vertical="center"/>
      <protection/>
    </xf>
    <xf numFmtId="169" fontId="12" fillId="33" borderId="40" xfId="54" applyNumberFormat="1" applyFont="1" applyFill="1" applyBorder="1" applyAlignment="1">
      <alignment vertical="center"/>
      <protection/>
    </xf>
    <xf numFmtId="0" fontId="6" fillId="33" borderId="18" xfId="54" applyFont="1" applyFill="1" applyBorder="1" applyAlignment="1">
      <alignment horizontal="center" vertical="center"/>
      <protection/>
    </xf>
    <xf numFmtId="49" fontId="54" fillId="33" borderId="27" xfId="54" applyNumberFormat="1" applyFont="1" applyFill="1" applyBorder="1" applyAlignment="1">
      <alignment horizontal="center" vertical="center"/>
      <protection/>
    </xf>
    <xf numFmtId="49" fontId="54" fillId="33" borderId="44" xfId="54" applyNumberFormat="1" applyFont="1" applyFill="1" applyBorder="1" applyAlignment="1">
      <alignment horizontal="center" vertical="center"/>
      <protection/>
    </xf>
    <xf numFmtId="0" fontId="54" fillId="33" borderId="36" xfId="54" applyFont="1" applyFill="1" applyBorder="1" applyAlignment="1">
      <alignment vertical="center" wrapText="1"/>
      <protection/>
    </xf>
    <xf numFmtId="169" fontId="54" fillId="33" borderId="20" xfId="54" applyNumberFormat="1" applyFont="1" applyFill="1" applyBorder="1" applyAlignment="1">
      <alignment horizontal="right" vertical="center"/>
      <protection/>
    </xf>
    <xf numFmtId="49" fontId="55" fillId="33" borderId="36" xfId="54" applyNumberFormat="1" applyFont="1" applyFill="1" applyBorder="1" applyAlignment="1">
      <alignment horizontal="center" vertical="center"/>
      <protection/>
    </xf>
    <xf numFmtId="0" fontId="55" fillId="33" borderId="37" xfId="54" applyFont="1" applyFill="1" applyBorder="1" applyAlignment="1">
      <alignment horizontal="center" vertical="center"/>
      <protection/>
    </xf>
    <xf numFmtId="169" fontId="55" fillId="33" borderId="24" xfId="54" applyNumberFormat="1" applyFont="1" applyFill="1" applyBorder="1" applyAlignment="1">
      <alignment horizontal="right" vertical="center"/>
      <protection/>
    </xf>
    <xf numFmtId="49" fontId="6" fillId="3" borderId="19" xfId="54" applyNumberFormat="1" applyFont="1" applyFill="1" applyBorder="1" applyAlignment="1">
      <alignment horizontal="center" vertical="center"/>
      <protection/>
    </xf>
    <xf numFmtId="49" fontId="6" fillId="3" borderId="20" xfId="54" applyNumberFormat="1" applyFont="1" applyFill="1" applyBorder="1" applyAlignment="1">
      <alignment horizontal="center" vertical="center"/>
      <protection/>
    </xf>
    <xf numFmtId="49" fontId="6" fillId="3" borderId="21" xfId="54" applyNumberFormat="1" applyFont="1" applyFill="1" applyBorder="1" applyAlignment="1">
      <alignment horizontal="center" vertical="center"/>
      <protection/>
    </xf>
    <xf numFmtId="0" fontId="6" fillId="3" borderId="33" xfId="54" applyFont="1" applyFill="1" applyBorder="1" applyAlignment="1">
      <alignment horizontal="center" vertical="center"/>
      <protection/>
    </xf>
    <xf numFmtId="0" fontId="6" fillId="3" borderId="21" xfId="54" applyFont="1" applyFill="1" applyBorder="1" applyAlignment="1">
      <alignment vertical="center" wrapText="1"/>
      <protection/>
    </xf>
    <xf numFmtId="169" fontId="6" fillId="3" borderId="20" xfId="54" applyNumberFormat="1" applyFont="1" applyFill="1" applyBorder="1" applyAlignment="1">
      <alignment horizontal="right" vertical="center"/>
      <protection/>
    </xf>
    <xf numFmtId="169" fontId="6" fillId="3" borderId="50" xfId="54" applyNumberFormat="1" applyFont="1" applyFill="1" applyBorder="1" applyAlignment="1">
      <alignment horizontal="right" vertical="center"/>
      <protection/>
    </xf>
    <xf numFmtId="169" fontId="55" fillId="3" borderId="24" xfId="35" applyNumberFormat="1" applyFont="1" applyFill="1" applyBorder="1" applyAlignment="1">
      <alignment horizontal="right" vertical="center"/>
    </xf>
    <xf numFmtId="169" fontId="12" fillId="3" borderId="51" xfId="54" applyNumberFormat="1" applyFont="1" applyFill="1" applyBorder="1" applyAlignment="1">
      <alignment horizontal="right" vertical="center"/>
      <protection/>
    </xf>
    <xf numFmtId="169" fontId="12" fillId="33" borderId="24" xfId="35" applyNumberFormat="1" applyFont="1" applyFill="1" applyBorder="1" applyAlignment="1">
      <alignment horizontal="right" vertical="center"/>
    </xf>
    <xf numFmtId="169" fontId="6" fillId="33" borderId="21" xfId="35" applyNumberFormat="1" applyFont="1" applyFill="1" applyBorder="1" applyAlignment="1">
      <alignment horizontal="right" vertical="center"/>
    </xf>
    <xf numFmtId="49" fontId="6" fillId="33" borderId="23" xfId="54" applyNumberFormat="1" applyFont="1" applyFill="1" applyBorder="1" applyAlignment="1">
      <alignment horizontal="center" vertical="center"/>
      <protection/>
    </xf>
    <xf numFmtId="49" fontId="6" fillId="33" borderId="24" xfId="54" applyNumberFormat="1" applyFont="1" applyFill="1" applyBorder="1" applyAlignment="1">
      <alignment horizontal="center" vertical="center"/>
      <protection/>
    </xf>
    <xf numFmtId="0" fontId="12" fillId="33" borderId="25" xfId="54" applyFont="1" applyFill="1" applyBorder="1" applyAlignment="1">
      <alignment vertical="center" wrapText="1"/>
      <protection/>
    </xf>
    <xf numFmtId="0" fontId="54" fillId="33" borderId="26" xfId="54" applyFont="1" applyFill="1" applyBorder="1" applyAlignment="1">
      <alignment horizontal="center" vertical="center"/>
      <protection/>
    </xf>
    <xf numFmtId="49" fontId="54" fillId="33" borderId="30" xfId="54" applyNumberFormat="1" applyFont="1" applyFill="1" applyBorder="1" applyAlignment="1">
      <alignment horizontal="center" vertical="center"/>
      <protection/>
    </xf>
    <xf numFmtId="49" fontId="54" fillId="33" borderId="36" xfId="54" applyNumberFormat="1" applyFont="1" applyFill="1" applyBorder="1" applyAlignment="1">
      <alignment horizontal="center" vertical="center"/>
      <protection/>
    </xf>
    <xf numFmtId="0" fontId="54" fillId="33" borderId="37" xfId="54" applyFont="1" applyFill="1" applyBorder="1" applyAlignment="1">
      <alignment horizontal="center" vertical="center"/>
      <protection/>
    </xf>
    <xf numFmtId="169" fontId="54" fillId="33" borderId="30" xfId="54" applyNumberFormat="1" applyFont="1" applyFill="1" applyBorder="1" applyAlignment="1">
      <alignment horizontal="right" vertical="center"/>
      <protection/>
    </xf>
    <xf numFmtId="0" fontId="55" fillId="33" borderId="22" xfId="54" applyFont="1" applyFill="1" applyBorder="1" applyAlignment="1">
      <alignment horizontal="center" vertical="center"/>
      <protection/>
    </xf>
    <xf numFmtId="49" fontId="55" fillId="33" borderId="23" xfId="54" applyNumberFormat="1" applyFont="1" applyFill="1" applyBorder="1" applyAlignment="1">
      <alignment horizontal="center" vertical="center"/>
      <protection/>
    </xf>
    <xf numFmtId="49" fontId="55" fillId="33" borderId="24" xfId="54" applyNumberFormat="1" applyFont="1" applyFill="1" applyBorder="1" applyAlignment="1">
      <alignment horizontal="center" vertical="center"/>
      <protection/>
    </xf>
    <xf numFmtId="49" fontId="55" fillId="33" borderId="25" xfId="54" applyNumberFormat="1" applyFont="1" applyFill="1" applyBorder="1" applyAlignment="1">
      <alignment horizontal="center" vertical="center"/>
      <protection/>
    </xf>
    <xf numFmtId="0" fontId="55" fillId="33" borderId="34" xfId="54" applyFont="1" applyFill="1" applyBorder="1" applyAlignment="1">
      <alignment horizontal="center" vertical="center"/>
      <protection/>
    </xf>
    <xf numFmtId="0" fontId="55" fillId="33" borderId="25" xfId="54" applyFont="1" applyFill="1" applyBorder="1" applyAlignment="1">
      <alignment vertical="center"/>
      <protection/>
    </xf>
    <xf numFmtId="169" fontId="55" fillId="33" borderId="31" xfId="54" applyNumberFormat="1" applyFont="1" applyFill="1" applyBorder="1" applyAlignment="1">
      <alignment horizontal="right" vertical="center"/>
      <protection/>
    </xf>
    <xf numFmtId="0" fontId="6" fillId="3" borderId="26" xfId="54" applyFont="1" applyFill="1" applyBorder="1" applyAlignment="1">
      <alignment horizontal="center" vertical="center"/>
      <protection/>
    </xf>
    <xf numFmtId="49" fontId="54" fillId="3" borderId="30" xfId="54" applyNumberFormat="1" applyFont="1" applyFill="1" applyBorder="1" applyAlignment="1">
      <alignment horizontal="center" vertical="center"/>
      <protection/>
    </xf>
    <xf numFmtId="49" fontId="6" fillId="3" borderId="36" xfId="54" applyNumberFormat="1" applyFont="1" applyFill="1" applyBorder="1" applyAlignment="1">
      <alignment horizontal="center" vertical="center"/>
      <protection/>
    </xf>
    <xf numFmtId="0" fontId="6" fillId="3" borderId="37" xfId="54" applyFont="1" applyFill="1" applyBorder="1" applyAlignment="1">
      <alignment horizontal="center" vertical="center"/>
      <protection/>
    </xf>
    <xf numFmtId="0" fontId="54" fillId="3" borderId="36" xfId="54" applyFont="1" applyFill="1" applyBorder="1" applyAlignment="1">
      <alignment vertical="center" wrapText="1"/>
      <protection/>
    </xf>
    <xf numFmtId="169" fontId="54" fillId="3" borderId="30" xfId="54" applyNumberFormat="1" applyFont="1" applyFill="1" applyBorder="1" applyAlignment="1">
      <alignment horizontal="right" vertical="center"/>
      <protection/>
    </xf>
    <xf numFmtId="169" fontId="54" fillId="3" borderId="20" xfId="35" applyNumberFormat="1" applyFont="1" applyFill="1" applyBorder="1" applyAlignment="1">
      <alignment horizontal="right" vertical="center"/>
    </xf>
    <xf numFmtId="49" fontId="54" fillId="3" borderId="24" xfId="54" applyNumberFormat="1" applyFont="1" applyFill="1" applyBorder="1" applyAlignment="1">
      <alignment horizontal="center" vertical="center"/>
      <protection/>
    </xf>
    <xf numFmtId="169" fontId="55" fillId="3" borderId="24" xfId="54" applyNumberFormat="1" applyFont="1" applyFill="1" applyBorder="1" applyAlignment="1">
      <alignment horizontal="right" vertical="center"/>
      <protection/>
    </xf>
    <xf numFmtId="169" fontId="55" fillId="3" borderId="47" xfId="35" applyNumberFormat="1" applyFont="1" applyFill="1" applyBorder="1" applyAlignment="1">
      <alignment horizontal="right" vertical="center"/>
    </xf>
    <xf numFmtId="49" fontId="54" fillId="3" borderId="27" xfId="54" applyNumberFormat="1" applyFont="1" applyFill="1" applyBorder="1" applyAlignment="1">
      <alignment horizontal="center" vertical="center"/>
      <protection/>
    </xf>
    <xf numFmtId="0" fontId="6" fillId="3" borderId="28" xfId="54" applyFont="1" applyFill="1" applyBorder="1" applyAlignment="1">
      <alignment horizontal="center" vertical="center"/>
      <protection/>
    </xf>
    <xf numFmtId="49" fontId="54" fillId="3" borderId="29" xfId="54" applyNumberFormat="1" applyFont="1" applyFill="1" applyBorder="1" applyAlignment="1">
      <alignment horizontal="center" vertical="center"/>
      <protection/>
    </xf>
    <xf numFmtId="49" fontId="54" fillId="3" borderId="31" xfId="54" applyNumberFormat="1" applyFont="1" applyFill="1" applyBorder="1" applyAlignment="1">
      <alignment horizontal="center" vertical="center"/>
      <protection/>
    </xf>
    <xf numFmtId="169" fontId="55" fillId="3" borderId="31" xfId="35" applyNumberFormat="1" applyFont="1" applyFill="1" applyBorder="1" applyAlignment="1">
      <alignment horizontal="right" vertical="center"/>
    </xf>
    <xf numFmtId="0" fontId="6" fillId="3" borderId="36" xfId="54" applyFont="1" applyFill="1" applyBorder="1" applyAlignment="1">
      <alignment vertical="center" wrapText="1"/>
      <protection/>
    </xf>
    <xf numFmtId="0" fontId="16" fillId="3" borderId="25" xfId="54" applyFont="1" applyFill="1" applyBorder="1" applyAlignment="1">
      <alignment vertical="center"/>
      <protection/>
    </xf>
    <xf numFmtId="49" fontId="6" fillId="3" borderId="30" xfId="54" applyNumberFormat="1" applyFont="1" applyFill="1" applyBorder="1" applyAlignment="1">
      <alignment horizontal="center" vertical="center"/>
      <protection/>
    </xf>
    <xf numFmtId="169" fontId="54" fillId="3" borderId="30" xfId="35" applyNumberFormat="1" applyFont="1" applyFill="1" applyBorder="1" applyAlignment="1">
      <alignment horizontal="right" vertical="center"/>
    </xf>
    <xf numFmtId="49" fontId="6" fillId="3" borderId="27" xfId="54" applyNumberFormat="1" applyFont="1" applyFill="1" applyBorder="1" applyAlignment="1">
      <alignment horizontal="center" vertical="center"/>
      <protection/>
    </xf>
    <xf numFmtId="49" fontId="12" fillId="3" borderId="38" xfId="54" applyNumberFormat="1" applyFont="1" applyFill="1" applyBorder="1" applyAlignment="1">
      <alignment horizontal="center" vertical="center"/>
      <protection/>
    </xf>
    <xf numFmtId="169" fontId="54" fillId="3" borderId="21" xfId="35" applyNumberFormat="1" applyFont="1" applyFill="1" applyBorder="1" applyAlignment="1">
      <alignment horizontal="right" vertical="center"/>
    </xf>
    <xf numFmtId="169" fontId="54" fillId="3" borderId="50" xfId="35" applyNumberFormat="1" applyFont="1" applyFill="1" applyBorder="1" applyAlignment="1">
      <alignment horizontal="right" vertical="center"/>
    </xf>
    <xf numFmtId="169" fontId="55" fillId="3" borderId="51" xfId="35" applyNumberFormat="1" applyFont="1" applyFill="1" applyBorder="1" applyAlignment="1">
      <alignment horizontal="right" vertical="center"/>
    </xf>
    <xf numFmtId="0" fontId="54" fillId="3" borderId="26" xfId="54" applyFont="1" applyFill="1" applyBorder="1" applyAlignment="1">
      <alignment horizontal="center" vertical="center"/>
      <protection/>
    </xf>
    <xf numFmtId="49" fontId="54" fillId="3" borderId="36" xfId="54" applyNumberFormat="1" applyFont="1" applyFill="1" applyBorder="1" applyAlignment="1">
      <alignment horizontal="center" vertical="center"/>
      <protection/>
    </xf>
    <xf numFmtId="0" fontId="54" fillId="3" borderId="37" xfId="54" applyFont="1" applyFill="1" applyBorder="1" applyAlignment="1">
      <alignment horizontal="center" vertical="center"/>
      <protection/>
    </xf>
    <xf numFmtId="0" fontId="55" fillId="3" borderId="22" xfId="54" applyFont="1" applyFill="1" applyBorder="1" applyAlignment="1">
      <alignment horizontal="center" vertical="center"/>
      <protection/>
    </xf>
    <xf numFmtId="49" fontId="55" fillId="3" borderId="23" xfId="54" applyNumberFormat="1" applyFont="1" applyFill="1" applyBorder="1" applyAlignment="1">
      <alignment horizontal="center" vertical="center"/>
      <protection/>
    </xf>
    <xf numFmtId="49" fontId="55" fillId="3" borderId="24" xfId="54" applyNumberFormat="1" applyFont="1" applyFill="1" applyBorder="1" applyAlignment="1">
      <alignment horizontal="center" vertical="center"/>
      <protection/>
    </xf>
    <xf numFmtId="49" fontId="55" fillId="3" borderId="25" xfId="54" applyNumberFormat="1" applyFont="1" applyFill="1" applyBorder="1" applyAlignment="1">
      <alignment horizontal="center" vertical="center"/>
      <protection/>
    </xf>
    <xf numFmtId="0" fontId="55" fillId="3" borderId="34" xfId="54" applyFont="1" applyFill="1" applyBorder="1" applyAlignment="1">
      <alignment horizontal="center" vertical="center"/>
      <protection/>
    </xf>
    <xf numFmtId="0" fontId="55" fillId="3" borderId="25" xfId="54" applyFont="1" applyFill="1" applyBorder="1" applyAlignment="1">
      <alignment vertical="center"/>
      <protection/>
    </xf>
    <xf numFmtId="169" fontId="55" fillId="3" borderId="31" xfId="54" applyNumberFormat="1" applyFont="1" applyFill="1" applyBorder="1" applyAlignment="1">
      <alignment horizontal="right" vertical="center"/>
      <protection/>
    </xf>
    <xf numFmtId="49" fontId="54" fillId="33" borderId="38" xfId="54" applyNumberFormat="1" applyFont="1" applyFill="1" applyBorder="1" applyAlignment="1">
      <alignment horizontal="center" vertical="center"/>
      <protection/>
    </xf>
    <xf numFmtId="49" fontId="54" fillId="33" borderId="20" xfId="54" applyNumberFormat="1" applyFont="1" applyFill="1" applyBorder="1" applyAlignment="1">
      <alignment horizontal="center" vertical="center"/>
      <protection/>
    </xf>
    <xf numFmtId="49" fontId="54" fillId="33" borderId="21" xfId="54" applyNumberFormat="1" applyFont="1" applyFill="1" applyBorder="1" applyAlignment="1">
      <alignment horizontal="center" vertical="center"/>
      <protection/>
    </xf>
    <xf numFmtId="0" fontId="54" fillId="33" borderId="33" xfId="54" applyFont="1" applyFill="1" applyBorder="1" applyAlignment="1">
      <alignment horizontal="center" vertical="center"/>
      <protection/>
    </xf>
    <xf numFmtId="0" fontId="54" fillId="33" borderId="21" xfId="54" applyFont="1" applyFill="1" applyBorder="1" applyAlignment="1">
      <alignment vertical="center" wrapText="1"/>
      <protection/>
    </xf>
    <xf numFmtId="169" fontId="54" fillId="3" borderId="33" xfId="35" applyNumberFormat="1" applyFont="1" applyFill="1" applyBorder="1" applyAlignment="1">
      <alignment horizontal="right" vertical="center"/>
    </xf>
    <xf numFmtId="169" fontId="55" fillId="3" borderId="41" xfId="54" applyNumberFormat="1" applyFont="1" applyFill="1" applyBorder="1" applyAlignment="1">
      <alignment horizontal="right" vertical="center"/>
      <protection/>
    </xf>
    <xf numFmtId="169" fontId="55" fillId="3" borderId="61" xfId="35" applyNumberFormat="1" applyFont="1" applyFill="1" applyBorder="1" applyAlignment="1">
      <alignment horizontal="right" vertical="center"/>
    </xf>
    <xf numFmtId="169" fontId="55" fillId="3" borderId="62" xfId="35" applyNumberFormat="1" applyFont="1" applyFill="1" applyBorder="1" applyAlignment="1">
      <alignment horizontal="right" vertical="center"/>
    </xf>
    <xf numFmtId="169" fontId="54" fillId="3" borderId="55" xfId="35" applyNumberFormat="1" applyFont="1" applyFill="1" applyBorder="1" applyAlignment="1">
      <alignment horizontal="right" vertical="center"/>
    </xf>
    <xf numFmtId="49" fontId="54" fillId="3" borderId="20" xfId="54" applyNumberFormat="1" applyFont="1" applyFill="1" applyBorder="1" applyAlignment="1">
      <alignment horizontal="center" vertical="center"/>
      <protection/>
    </xf>
    <xf numFmtId="0" fontId="6" fillId="3" borderId="18" xfId="53" applyFont="1" applyFill="1" applyBorder="1" applyAlignment="1">
      <alignment horizontal="center" vertical="center"/>
      <protection/>
    </xf>
    <xf numFmtId="0" fontId="12" fillId="3" borderId="39" xfId="54" applyFont="1" applyFill="1" applyBorder="1" applyAlignment="1">
      <alignment horizontal="center" vertical="center"/>
      <protection/>
    </xf>
    <xf numFmtId="0" fontId="6" fillId="3" borderId="22" xfId="54" applyFont="1" applyFill="1" applyBorder="1" applyAlignment="1">
      <alignment horizontal="center" vertical="center"/>
      <protection/>
    </xf>
    <xf numFmtId="0" fontId="12" fillId="3" borderId="18" xfId="54" applyFont="1" applyFill="1" applyBorder="1" applyAlignment="1">
      <alignment horizontal="center" vertical="center"/>
      <protection/>
    </xf>
    <xf numFmtId="0" fontId="56" fillId="3" borderId="28" xfId="54" applyFont="1" applyFill="1" applyBorder="1" applyAlignment="1">
      <alignment horizontal="center" vertical="center"/>
      <protection/>
    </xf>
    <xf numFmtId="49" fontId="56" fillId="3" borderId="29" xfId="54" applyNumberFormat="1" applyFont="1" applyFill="1" applyBorder="1" applyAlignment="1">
      <alignment horizontal="center" vertical="center"/>
      <protection/>
    </xf>
    <xf numFmtId="169" fontId="55" fillId="33" borderId="62" xfId="35" applyNumberFormat="1" applyFont="1" applyFill="1" applyBorder="1" applyAlignment="1">
      <alignment horizontal="right" vertical="center"/>
    </xf>
    <xf numFmtId="169" fontId="54" fillId="33" borderId="63" xfId="35" applyNumberFormat="1" applyFont="1" applyFill="1" applyBorder="1" applyAlignment="1">
      <alignment horizontal="right" vertical="center"/>
    </xf>
    <xf numFmtId="169" fontId="54" fillId="33" borderId="55" xfId="35" applyNumberFormat="1" applyFont="1" applyFill="1" applyBorder="1" applyAlignment="1">
      <alignment horizontal="right" vertical="center"/>
    </xf>
    <xf numFmtId="169" fontId="55" fillId="33" borderId="61" xfId="35" applyNumberFormat="1" applyFont="1" applyFill="1" applyBorder="1" applyAlignment="1">
      <alignment horizontal="right" vertical="center"/>
    </xf>
    <xf numFmtId="169" fontId="55" fillId="33" borderId="62" xfId="54" applyNumberFormat="1" applyFont="1" applyFill="1" applyBorder="1" applyAlignment="1">
      <alignment horizontal="right" vertical="center"/>
      <protection/>
    </xf>
    <xf numFmtId="169" fontId="54" fillId="3" borderId="55" xfId="54" applyNumberFormat="1" applyFont="1" applyFill="1" applyBorder="1" applyAlignment="1">
      <alignment horizontal="right" vertical="center"/>
      <protection/>
    </xf>
    <xf numFmtId="169" fontId="55" fillId="3" borderId="62" xfId="54" applyNumberFormat="1" applyFont="1" applyFill="1" applyBorder="1" applyAlignment="1">
      <alignment horizontal="right" vertical="center"/>
      <protection/>
    </xf>
    <xf numFmtId="169" fontId="0" fillId="0" borderId="64" xfId="0" applyNumberFormat="1" applyBorder="1" applyAlignment="1">
      <alignment/>
    </xf>
    <xf numFmtId="49" fontId="13" fillId="0" borderId="23" xfId="54" applyNumberFormat="1" applyFont="1" applyFill="1" applyBorder="1" applyAlignment="1">
      <alignment horizontal="center" vertical="center"/>
      <protection/>
    </xf>
    <xf numFmtId="49" fontId="13" fillId="0" borderId="24" xfId="54" applyNumberFormat="1" applyFont="1" applyFill="1" applyBorder="1" applyAlignment="1">
      <alignment horizontal="center" vertical="center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/>
      <protection/>
    </xf>
    <xf numFmtId="0" fontId="6" fillId="0" borderId="17" xfId="53" applyFont="1" applyFill="1" applyBorder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5" fillId="0" borderId="0" xfId="48" applyFont="1" applyFill="1" applyAlignment="1">
      <alignment horizontal="center"/>
      <protection/>
    </xf>
    <xf numFmtId="3" fontId="5" fillId="0" borderId="0" xfId="47" applyNumberFormat="1" applyFont="1" applyAlignment="1">
      <alignment horizontal="center"/>
      <protection/>
    </xf>
    <xf numFmtId="0" fontId="5" fillId="0" borderId="0" xfId="47" applyFont="1" applyAlignment="1">
      <alignment horizontal="center"/>
      <protection/>
    </xf>
    <xf numFmtId="0" fontId="9" fillId="34" borderId="41" xfId="0" applyFont="1" applyFill="1" applyBorder="1" applyAlignment="1">
      <alignment horizontal="center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1" xfId="47"/>
    <cellStyle name="normální 2 2" xfId="48"/>
    <cellStyle name="Normální 3 2" xfId="49"/>
    <cellStyle name="Normální 4 2" xfId="50"/>
    <cellStyle name="normální_04 - OSMTVS" xfId="51"/>
    <cellStyle name="normální_2. Rozpočet 2007 - tabulky" xfId="52"/>
    <cellStyle name="normální_Rozpis výdajů 03 bez PO 2" xfId="53"/>
    <cellStyle name="normální_Rozpis výdajů 03 bez PO 2 2" xfId="54"/>
    <cellStyle name="normální_Rozpis výdajů 03 bez PO 3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O145"/>
  <sheetViews>
    <sheetView zoomScale="120" zoomScaleNormal="120" zoomScalePageLayoutView="0" workbookViewId="0" topLeftCell="A1">
      <selection activeCell="F33" sqref="F33"/>
    </sheetView>
  </sheetViews>
  <sheetFormatPr defaultColWidth="9.140625" defaultRowHeight="15"/>
  <cols>
    <col min="1" max="1" width="3.00390625" style="0" customWidth="1"/>
    <col min="2" max="2" width="6.00390625" style="0" customWidth="1"/>
    <col min="3" max="3" width="4.421875" style="0" customWidth="1"/>
    <col min="4" max="5" width="4.28125" style="0" customWidth="1"/>
    <col min="6" max="6" width="38.140625" style="0" customWidth="1"/>
    <col min="7" max="9" width="9.57421875" style="0" customWidth="1"/>
    <col min="10" max="10" width="11.7109375" style="0" customWidth="1"/>
    <col min="13" max="13" width="17.00390625" style="0" bestFit="1" customWidth="1"/>
    <col min="14" max="14" width="9.140625" style="0" customWidth="1"/>
    <col min="15" max="15" width="12.57421875" style="0" bestFit="1" customWidth="1"/>
    <col min="16" max="16" width="9.140625" style="0" customWidth="1"/>
  </cols>
  <sheetData>
    <row r="1" spans="1:10" ht="15">
      <c r="A1" s="1"/>
      <c r="B1" s="1"/>
      <c r="C1" s="1"/>
      <c r="D1" s="1"/>
      <c r="E1" s="1"/>
      <c r="F1" s="3"/>
      <c r="G1" s="1"/>
      <c r="H1" s="1"/>
      <c r="I1" s="2"/>
      <c r="J1" s="2" t="s">
        <v>266</v>
      </c>
    </row>
    <row r="2" spans="1:10" ht="18">
      <c r="A2" s="328" t="s">
        <v>207</v>
      </c>
      <c r="B2" s="328"/>
      <c r="C2" s="328"/>
      <c r="D2" s="328"/>
      <c r="E2" s="328"/>
      <c r="F2" s="328"/>
      <c r="G2" s="328"/>
      <c r="H2" s="328"/>
      <c r="I2" s="328"/>
      <c r="J2" s="328"/>
    </row>
    <row r="3" spans="1:10" ht="15">
      <c r="A3" s="4"/>
      <c r="B3" s="4"/>
      <c r="C3" s="4"/>
      <c r="D3" s="4"/>
      <c r="E3" s="4"/>
      <c r="F3" s="4"/>
      <c r="G3" s="4"/>
      <c r="H3" s="4"/>
      <c r="I3" s="5"/>
      <c r="J3" s="5"/>
    </row>
    <row r="4" spans="1:10" ht="15.75">
      <c r="A4" s="329" t="s">
        <v>0</v>
      </c>
      <c r="B4" s="329"/>
      <c r="C4" s="329"/>
      <c r="D4" s="329"/>
      <c r="E4" s="329"/>
      <c r="F4" s="329"/>
      <c r="G4" s="329"/>
      <c r="H4" s="329"/>
      <c r="I4" s="329"/>
      <c r="J4" s="329"/>
    </row>
    <row r="5" spans="1:10" ht="15">
      <c r="A5" s="4"/>
      <c r="B5" s="4"/>
      <c r="C5" s="4"/>
      <c r="D5" s="4"/>
      <c r="E5" s="4"/>
      <c r="F5" s="4"/>
      <c r="G5" s="4"/>
      <c r="H5" s="4"/>
      <c r="I5" s="5"/>
      <c r="J5" s="5"/>
    </row>
    <row r="6" spans="1:10" ht="15.75">
      <c r="A6" s="330" t="s">
        <v>79</v>
      </c>
      <c r="B6" s="331"/>
      <c r="C6" s="331"/>
      <c r="D6" s="331"/>
      <c r="E6" s="331"/>
      <c r="F6" s="331"/>
      <c r="G6" s="331"/>
      <c r="H6" s="331"/>
      <c r="I6" s="331"/>
      <c r="J6" s="331"/>
    </row>
    <row r="7" spans="1:10" ht="15">
      <c r="A7" s="4"/>
      <c r="B7" s="4"/>
      <c r="C7" s="4"/>
      <c r="D7" s="4"/>
      <c r="E7" s="6"/>
      <c r="F7" s="6"/>
      <c r="G7" s="7"/>
      <c r="H7" s="7"/>
      <c r="I7" s="5"/>
      <c r="J7" s="8"/>
    </row>
    <row r="8" spans="1:10" ht="15.75" thickBot="1">
      <c r="A8" s="9"/>
      <c r="B8" s="9"/>
      <c r="C8" s="9"/>
      <c r="D8" s="9"/>
      <c r="E8" s="9"/>
      <c r="F8" s="9"/>
      <c r="G8" s="10"/>
      <c r="H8" s="10"/>
      <c r="I8" s="11"/>
      <c r="J8" s="11" t="s">
        <v>1</v>
      </c>
    </row>
    <row r="9" spans="1:10" ht="21.75" customHeight="1" thickBot="1">
      <c r="A9" s="12" t="s">
        <v>2</v>
      </c>
      <c r="B9" s="324" t="s">
        <v>3</v>
      </c>
      <c r="C9" s="325"/>
      <c r="D9" s="13" t="s">
        <v>4</v>
      </c>
      <c r="E9" s="14" t="s">
        <v>5</v>
      </c>
      <c r="F9" s="13" t="s">
        <v>80</v>
      </c>
      <c r="G9" s="15" t="s">
        <v>12</v>
      </c>
      <c r="H9" s="15" t="s">
        <v>205</v>
      </c>
      <c r="I9" s="51" t="s">
        <v>208</v>
      </c>
      <c r="J9" s="16" t="s">
        <v>201</v>
      </c>
    </row>
    <row r="10" spans="1:10" ht="21.75" customHeight="1" thickBot="1">
      <c r="A10" s="17" t="s">
        <v>6</v>
      </c>
      <c r="B10" s="326" t="s">
        <v>7</v>
      </c>
      <c r="C10" s="327"/>
      <c r="D10" s="18" t="s">
        <v>7</v>
      </c>
      <c r="E10" s="49" t="s">
        <v>7</v>
      </c>
      <c r="F10" s="19" t="s">
        <v>8</v>
      </c>
      <c r="G10" s="131">
        <v>9926</v>
      </c>
      <c r="H10" s="131">
        <v>14498</v>
      </c>
      <c r="I10" s="131">
        <v>0</v>
      </c>
      <c r="J10" s="132">
        <f>J12+J19+J24+J133+J138+J143</f>
        <v>14498</v>
      </c>
    </row>
    <row r="11" spans="1:10" ht="21.75" customHeight="1" thickBot="1">
      <c r="A11" s="17"/>
      <c r="B11" s="49"/>
      <c r="C11" s="50"/>
      <c r="D11" s="18"/>
      <c r="E11" s="49"/>
      <c r="F11" s="18" t="s">
        <v>76</v>
      </c>
      <c r="G11" s="131"/>
      <c r="H11" s="131"/>
      <c r="I11" s="131"/>
      <c r="J11" s="132"/>
    </row>
    <row r="12" spans="1:10" ht="15.75" thickBot="1">
      <c r="A12" s="20" t="s">
        <v>6</v>
      </c>
      <c r="B12" s="21"/>
      <c r="C12" s="22"/>
      <c r="D12" s="23" t="s">
        <v>7</v>
      </c>
      <c r="E12" s="24" t="s">
        <v>7</v>
      </c>
      <c r="F12" s="25" t="s">
        <v>81</v>
      </c>
      <c r="G12" s="133">
        <f>G13+G15+G17</f>
        <v>3660</v>
      </c>
      <c r="H12" s="133">
        <f>H13+H15+H17</f>
        <v>3752</v>
      </c>
      <c r="I12" s="133">
        <v>0</v>
      </c>
      <c r="J12" s="134">
        <f>H12</f>
        <v>3752</v>
      </c>
    </row>
    <row r="13" spans="1:15" ht="15">
      <c r="A13" s="26" t="s">
        <v>6</v>
      </c>
      <c r="B13" s="27" t="s">
        <v>82</v>
      </c>
      <c r="C13" s="28" t="s">
        <v>84</v>
      </c>
      <c r="D13" s="59" t="s">
        <v>7</v>
      </c>
      <c r="E13" s="60" t="s">
        <v>7</v>
      </c>
      <c r="F13" s="31" t="s">
        <v>87</v>
      </c>
      <c r="G13" s="135">
        <v>1020</v>
      </c>
      <c r="H13" s="136">
        <v>1042</v>
      </c>
      <c r="I13" s="135"/>
      <c r="J13" s="137">
        <f>H13+I13</f>
        <v>1042</v>
      </c>
      <c r="O13" s="52"/>
    </row>
    <row r="14" spans="1:15" ht="15.75" thickBot="1">
      <c r="A14" s="32"/>
      <c r="B14" s="33"/>
      <c r="C14" s="34"/>
      <c r="D14" s="35">
        <v>3314</v>
      </c>
      <c r="E14" s="36">
        <v>5321</v>
      </c>
      <c r="F14" s="37" t="s">
        <v>91</v>
      </c>
      <c r="G14" s="138">
        <f>G13</f>
        <v>1020</v>
      </c>
      <c r="H14" s="139">
        <f>H13</f>
        <v>1042</v>
      </c>
      <c r="I14" s="138"/>
      <c r="J14" s="140">
        <f>J13</f>
        <v>1042</v>
      </c>
      <c r="O14" s="52"/>
    </row>
    <row r="15" spans="1:15" ht="15">
      <c r="A15" s="38" t="s">
        <v>6</v>
      </c>
      <c r="B15" s="39" t="s">
        <v>83</v>
      </c>
      <c r="C15" s="28" t="s">
        <v>85</v>
      </c>
      <c r="D15" s="29" t="s">
        <v>7</v>
      </c>
      <c r="E15" s="30" t="s">
        <v>7</v>
      </c>
      <c r="F15" s="31" t="s">
        <v>86</v>
      </c>
      <c r="G15" s="135">
        <v>1330</v>
      </c>
      <c r="H15" s="136">
        <v>1364</v>
      </c>
      <c r="I15" s="141"/>
      <c r="J15" s="137">
        <f>H15</f>
        <v>1364</v>
      </c>
      <c r="O15" s="52"/>
    </row>
    <row r="16" spans="1:15" ht="15.75" thickBot="1">
      <c r="A16" s="40"/>
      <c r="B16" s="41"/>
      <c r="C16" s="34"/>
      <c r="D16" s="35">
        <v>3314</v>
      </c>
      <c r="E16" s="36">
        <v>5321</v>
      </c>
      <c r="F16" s="37" t="s">
        <v>91</v>
      </c>
      <c r="G16" s="138">
        <f>G15</f>
        <v>1330</v>
      </c>
      <c r="H16" s="139">
        <f>H15</f>
        <v>1364</v>
      </c>
      <c r="I16" s="138"/>
      <c r="J16" s="140">
        <f>J15</f>
        <v>1364</v>
      </c>
      <c r="O16" s="52"/>
    </row>
    <row r="17" spans="1:10" ht="15">
      <c r="A17" s="38" t="s">
        <v>6</v>
      </c>
      <c r="B17" s="39" t="s">
        <v>200</v>
      </c>
      <c r="C17" s="42" t="s">
        <v>88</v>
      </c>
      <c r="D17" s="29" t="s">
        <v>7</v>
      </c>
      <c r="E17" s="30" t="s">
        <v>7</v>
      </c>
      <c r="F17" s="31" t="s">
        <v>89</v>
      </c>
      <c r="G17" s="135">
        <v>1310</v>
      </c>
      <c r="H17" s="136">
        <v>1346</v>
      </c>
      <c r="I17" s="141"/>
      <c r="J17" s="137">
        <f>H17</f>
        <v>1346</v>
      </c>
    </row>
    <row r="18" spans="1:10" ht="15.75" thickBot="1">
      <c r="A18" s="40"/>
      <c r="B18" s="41"/>
      <c r="C18" s="43"/>
      <c r="D18" s="35">
        <v>3314</v>
      </c>
      <c r="E18" s="36">
        <v>5321</v>
      </c>
      <c r="F18" s="37" t="s">
        <v>91</v>
      </c>
      <c r="G18" s="138">
        <f>G17</f>
        <v>1310</v>
      </c>
      <c r="H18" s="139">
        <f>H17</f>
        <v>1346</v>
      </c>
      <c r="I18" s="138"/>
      <c r="J18" s="140">
        <f>J17</f>
        <v>1346</v>
      </c>
    </row>
    <row r="19" spans="1:10" ht="15.75" thickBot="1">
      <c r="A19" s="20" t="s">
        <v>6</v>
      </c>
      <c r="B19" s="21"/>
      <c r="C19" s="22"/>
      <c r="D19" s="23" t="s">
        <v>7</v>
      </c>
      <c r="E19" s="24" t="s">
        <v>7</v>
      </c>
      <c r="F19" s="25" t="s">
        <v>90</v>
      </c>
      <c r="G19" s="133">
        <v>1700</v>
      </c>
      <c r="H19" s="133">
        <v>1700</v>
      </c>
      <c r="I19" s="133">
        <v>0</v>
      </c>
      <c r="J19" s="134">
        <v>1700</v>
      </c>
    </row>
    <row r="20" spans="1:10" ht="15">
      <c r="A20" s="38" t="s">
        <v>6</v>
      </c>
      <c r="B20" s="39" t="s">
        <v>92</v>
      </c>
      <c r="C20" s="42" t="s">
        <v>93</v>
      </c>
      <c r="D20" s="29" t="s">
        <v>7</v>
      </c>
      <c r="E20" s="30" t="s">
        <v>7</v>
      </c>
      <c r="F20" s="31" t="s">
        <v>94</v>
      </c>
      <c r="G20" s="141">
        <v>1200</v>
      </c>
      <c r="H20" s="136">
        <v>1200</v>
      </c>
      <c r="I20" s="141"/>
      <c r="J20" s="137">
        <v>1200</v>
      </c>
    </row>
    <row r="21" spans="1:10" ht="15.75" thickBot="1">
      <c r="A21" s="40"/>
      <c r="B21" s="41"/>
      <c r="C21" s="54"/>
      <c r="D21" s="35">
        <v>3311</v>
      </c>
      <c r="E21" s="53">
        <v>5321</v>
      </c>
      <c r="F21" s="55" t="s">
        <v>91</v>
      </c>
      <c r="G21" s="142">
        <v>1200</v>
      </c>
      <c r="H21" s="139">
        <v>1200</v>
      </c>
      <c r="I21" s="138"/>
      <c r="J21" s="140">
        <v>1200</v>
      </c>
    </row>
    <row r="22" spans="1:10" ht="15">
      <c r="A22" s="38" t="s">
        <v>261</v>
      </c>
      <c r="B22" s="39" t="s">
        <v>96</v>
      </c>
      <c r="C22" s="42" t="s">
        <v>97</v>
      </c>
      <c r="D22" s="29" t="s">
        <v>7</v>
      </c>
      <c r="E22" s="30" t="s">
        <v>7</v>
      </c>
      <c r="F22" s="31" t="s">
        <v>95</v>
      </c>
      <c r="G22" s="135">
        <v>500</v>
      </c>
      <c r="H22" s="136">
        <v>500</v>
      </c>
      <c r="I22" s="141"/>
      <c r="J22" s="137">
        <v>500</v>
      </c>
    </row>
    <row r="23" spans="1:10" ht="15.75" thickBot="1">
      <c r="A23" s="40"/>
      <c r="B23" s="41"/>
      <c r="C23" s="43"/>
      <c r="D23" s="35">
        <v>3311</v>
      </c>
      <c r="E23" s="36">
        <v>5321</v>
      </c>
      <c r="F23" s="37" t="s">
        <v>91</v>
      </c>
      <c r="G23" s="138">
        <v>500</v>
      </c>
      <c r="H23" s="139">
        <v>500</v>
      </c>
      <c r="I23" s="138"/>
      <c r="J23" s="140">
        <v>500</v>
      </c>
    </row>
    <row r="24" spans="1:10" ht="15.75" thickBot="1">
      <c r="A24" s="20" t="s">
        <v>6</v>
      </c>
      <c r="B24" s="21"/>
      <c r="C24" s="22"/>
      <c r="D24" s="23" t="s">
        <v>7</v>
      </c>
      <c r="E24" s="24" t="s">
        <v>7</v>
      </c>
      <c r="F24" s="25" t="s">
        <v>98</v>
      </c>
      <c r="G24" s="133">
        <v>4566</v>
      </c>
      <c r="H24" s="133">
        <v>6846</v>
      </c>
      <c r="I24" s="133">
        <v>0</v>
      </c>
      <c r="J24" s="143">
        <f>J25+J29+J27+J31+J33+J35+J37+J41+J43+J45+J47+J49+J51+J53+J55+J57+J59+J61+J63+J65+J67+J95+J101+J105+J107+J109+J111+J113+J115+J117+J119+J121+J123+J69+J71+J73+J75+J77+J79+J81+J83+J85+J87+J89+J91+J93+J97+J99+J103+J125+J127+J129+J131</f>
        <v>6846</v>
      </c>
    </row>
    <row r="25" spans="1:10" ht="22.5">
      <c r="A25" s="56" t="s">
        <v>6</v>
      </c>
      <c r="B25" s="57" t="s">
        <v>99</v>
      </c>
      <c r="C25" s="58" t="s">
        <v>9</v>
      </c>
      <c r="D25" s="59" t="s">
        <v>7</v>
      </c>
      <c r="E25" s="60" t="s">
        <v>7</v>
      </c>
      <c r="F25" s="61" t="s">
        <v>100</v>
      </c>
      <c r="G25" s="144">
        <v>400</v>
      </c>
      <c r="H25" s="144">
        <v>400</v>
      </c>
      <c r="I25" s="145"/>
      <c r="J25" s="146">
        <v>400</v>
      </c>
    </row>
    <row r="26" spans="1:10" ht="15.75" thickBot="1">
      <c r="A26" s="62"/>
      <c r="B26" s="63"/>
      <c r="C26" s="64"/>
      <c r="D26" s="65" t="s">
        <v>101</v>
      </c>
      <c r="E26" s="66">
        <v>5229</v>
      </c>
      <c r="F26" s="67" t="s">
        <v>102</v>
      </c>
      <c r="G26" s="147">
        <v>400</v>
      </c>
      <c r="H26" s="147">
        <v>400</v>
      </c>
      <c r="I26" s="141"/>
      <c r="J26" s="148">
        <v>400</v>
      </c>
    </row>
    <row r="27" spans="1:10" ht="22.5">
      <c r="A27" s="56" t="s">
        <v>6</v>
      </c>
      <c r="B27" s="57" t="s">
        <v>103</v>
      </c>
      <c r="C27" s="58" t="s">
        <v>9</v>
      </c>
      <c r="D27" s="59" t="s">
        <v>7</v>
      </c>
      <c r="E27" s="60" t="s">
        <v>7</v>
      </c>
      <c r="F27" s="61" t="s">
        <v>104</v>
      </c>
      <c r="G27" s="144">
        <v>400</v>
      </c>
      <c r="H27" s="144">
        <v>400</v>
      </c>
      <c r="I27" s="149"/>
      <c r="J27" s="146">
        <v>400</v>
      </c>
    </row>
    <row r="28" spans="1:10" ht="15.75" thickBot="1">
      <c r="A28" s="62"/>
      <c r="B28" s="63"/>
      <c r="C28" s="64"/>
      <c r="D28" s="65" t="s">
        <v>101</v>
      </c>
      <c r="E28" s="66">
        <v>5229</v>
      </c>
      <c r="F28" s="67" t="s">
        <v>102</v>
      </c>
      <c r="G28" s="147">
        <v>400</v>
      </c>
      <c r="H28" s="147">
        <v>400</v>
      </c>
      <c r="I28" s="150"/>
      <c r="J28" s="148">
        <v>400</v>
      </c>
    </row>
    <row r="29" spans="1:10" ht="22.5">
      <c r="A29" s="56" t="s">
        <v>6</v>
      </c>
      <c r="B29" s="57" t="s">
        <v>105</v>
      </c>
      <c r="C29" s="58" t="s">
        <v>9</v>
      </c>
      <c r="D29" s="59" t="s">
        <v>7</v>
      </c>
      <c r="E29" s="60" t="s">
        <v>7</v>
      </c>
      <c r="F29" s="61" t="s">
        <v>106</v>
      </c>
      <c r="G29" s="144">
        <v>400</v>
      </c>
      <c r="H29" s="144">
        <v>400</v>
      </c>
      <c r="I29" s="151"/>
      <c r="J29" s="146">
        <v>400</v>
      </c>
    </row>
    <row r="30" spans="1:10" ht="15.75" thickBot="1">
      <c r="A30" s="62"/>
      <c r="B30" s="63"/>
      <c r="C30" s="64"/>
      <c r="D30" s="65" t="s">
        <v>101</v>
      </c>
      <c r="E30" s="66">
        <v>5229</v>
      </c>
      <c r="F30" s="67" t="s">
        <v>102</v>
      </c>
      <c r="G30" s="147">
        <v>400</v>
      </c>
      <c r="H30" s="147">
        <v>400</v>
      </c>
      <c r="I30" s="150"/>
      <c r="J30" s="148">
        <v>400</v>
      </c>
    </row>
    <row r="31" spans="1:10" ht="22.5">
      <c r="A31" s="56" t="s">
        <v>6</v>
      </c>
      <c r="B31" s="57" t="s">
        <v>107</v>
      </c>
      <c r="C31" s="58" t="s">
        <v>9</v>
      </c>
      <c r="D31" s="59" t="s">
        <v>7</v>
      </c>
      <c r="E31" s="60" t="s">
        <v>7</v>
      </c>
      <c r="F31" s="61" t="s">
        <v>108</v>
      </c>
      <c r="G31" s="144">
        <v>300</v>
      </c>
      <c r="H31" s="144">
        <v>300</v>
      </c>
      <c r="I31" s="141"/>
      <c r="J31" s="146">
        <v>300</v>
      </c>
    </row>
    <row r="32" spans="1:10" ht="15.75" thickBot="1">
      <c r="A32" s="62"/>
      <c r="B32" s="322" t="s">
        <v>109</v>
      </c>
      <c r="C32" s="323"/>
      <c r="D32" s="65" t="s">
        <v>101</v>
      </c>
      <c r="E32" s="66">
        <v>5329</v>
      </c>
      <c r="F32" s="67" t="s">
        <v>110</v>
      </c>
      <c r="G32" s="147">
        <v>300</v>
      </c>
      <c r="H32" s="147">
        <v>300</v>
      </c>
      <c r="I32" s="138"/>
      <c r="J32" s="148">
        <v>300</v>
      </c>
    </row>
    <row r="33" spans="1:10" ht="22.5">
      <c r="A33" s="56" t="s">
        <v>6</v>
      </c>
      <c r="B33" s="57" t="s">
        <v>111</v>
      </c>
      <c r="C33" s="58" t="s">
        <v>9</v>
      </c>
      <c r="D33" s="59" t="s">
        <v>7</v>
      </c>
      <c r="E33" s="60" t="s">
        <v>7</v>
      </c>
      <c r="F33" s="61" t="s">
        <v>112</v>
      </c>
      <c r="G33" s="144">
        <v>50</v>
      </c>
      <c r="H33" s="144">
        <v>50</v>
      </c>
      <c r="I33" s="141"/>
      <c r="J33" s="146">
        <v>50</v>
      </c>
    </row>
    <row r="34" spans="1:10" ht="15.75" thickBot="1">
      <c r="A34" s="62"/>
      <c r="B34" s="63"/>
      <c r="C34" s="64"/>
      <c r="D34" s="65" t="s">
        <v>101</v>
      </c>
      <c r="E34" s="66">
        <v>5229</v>
      </c>
      <c r="F34" s="67" t="s">
        <v>102</v>
      </c>
      <c r="G34" s="147">
        <v>50</v>
      </c>
      <c r="H34" s="147">
        <v>50</v>
      </c>
      <c r="I34" s="138"/>
      <c r="J34" s="148">
        <v>50</v>
      </c>
    </row>
    <row r="35" spans="1:10" ht="22.5">
      <c r="A35" s="56" t="s">
        <v>6</v>
      </c>
      <c r="B35" s="57" t="s">
        <v>113</v>
      </c>
      <c r="C35" s="58" t="s">
        <v>9</v>
      </c>
      <c r="D35" s="59" t="s">
        <v>7</v>
      </c>
      <c r="E35" s="60" t="s">
        <v>7</v>
      </c>
      <c r="F35" s="61" t="s">
        <v>114</v>
      </c>
      <c r="G35" s="144">
        <v>350</v>
      </c>
      <c r="H35" s="144">
        <v>350</v>
      </c>
      <c r="I35" s="141"/>
      <c r="J35" s="146">
        <v>350</v>
      </c>
    </row>
    <row r="36" spans="1:10" ht="15.75" thickBot="1">
      <c r="A36" s="62"/>
      <c r="B36" s="63"/>
      <c r="C36" s="64"/>
      <c r="D36" s="65" t="s">
        <v>101</v>
      </c>
      <c r="E36" s="66">
        <v>5222</v>
      </c>
      <c r="F36" s="67" t="s">
        <v>11</v>
      </c>
      <c r="G36" s="147">
        <v>350</v>
      </c>
      <c r="H36" s="147">
        <v>350</v>
      </c>
      <c r="I36" s="138"/>
      <c r="J36" s="148">
        <v>350</v>
      </c>
    </row>
    <row r="37" spans="1:10" ht="22.5">
      <c r="A37" s="56" t="s">
        <v>6</v>
      </c>
      <c r="B37" s="57" t="s">
        <v>115</v>
      </c>
      <c r="C37" s="58" t="s">
        <v>9</v>
      </c>
      <c r="D37" s="59" t="s">
        <v>7</v>
      </c>
      <c r="E37" s="60" t="s">
        <v>7</v>
      </c>
      <c r="F37" s="61" t="s">
        <v>116</v>
      </c>
      <c r="G37" s="144">
        <v>50</v>
      </c>
      <c r="H37" s="144">
        <v>50</v>
      </c>
      <c r="I37" s="141"/>
      <c r="J37" s="146">
        <v>50</v>
      </c>
    </row>
    <row r="38" spans="1:10" ht="15.75" thickBot="1">
      <c r="A38" s="62"/>
      <c r="B38" s="63"/>
      <c r="C38" s="64"/>
      <c r="D38" s="65" t="s">
        <v>101</v>
      </c>
      <c r="E38" s="66">
        <v>5213</v>
      </c>
      <c r="F38" s="67" t="s">
        <v>117</v>
      </c>
      <c r="G38" s="147">
        <v>50</v>
      </c>
      <c r="H38" s="147">
        <v>50</v>
      </c>
      <c r="I38" s="138"/>
      <c r="J38" s="148">
        <v>50</v>
      </c>
    </row>
    <row r="39" spans="1:12" ht="33.75">
      <c r="A39" s="182" t="s">
        <v>6</v>
      </c>
      <c r="B39" s="237" t="s">
        <v>118</v>
      </c>
      <c r="C39" s="238" t="s">
        <v>9</v>
      </c>
      <c r="D39" s="239" t="s">
        <v>7</v>
      </c>
      <c r="E39" s="240" t="s">
        <v>7</v>
      </c>
      <c r="F39" s="241" t="s">
        <v>119</v>
      </c>
      <c r="G39" s="242">
        <v>450</v>
      </c>
      <c r="H39" s="242">
        <v>450</v>
      </c>
      <c r="I39" s="242">
        <f>1-451</f>
        <v>-450</v>
      </c>
      <c r="J39" s="243">
        <v>0</v>
      </c>
      <c r="K39" s="321"/>
      <c r="L39" s="88"/>
    </row>
    <row r="40" spans="1:10" ht="15.75" thickBot="1">
      <c r="A40" s="125"/>
      <c r="B40" s="126"/>
      <c r="C40" s="127"/>
      <c r="D40" s="128" t="s">
        <v>120</v>
      </c>
      <c r="E40" s="129">
        <v>5901</v>
      </c>
      <c r="F40" s="130" t="s">
        <v>121</v>
      </c>
      <c r="G40" s="181">
        <v>450</v>
      </c>
      <c r="H40" s="181">
        <v>450</v>
      </c>
      <c r="I40" s="244">
        <f>I39</f>
        <v>-450</v>
      </c>
      <c r="J40" s="245">
        <v>0</v>
      </c>
    </row>
    <row r="41" spans="1:10" ht="22.5">
      <c r="A41" s="56" t="s">
        <v>6</v>
      </c>
      <c r="B41" s="57" t="s">
        <v>122</v>
      </c>
      <c r="C41" s="58" t="s">
        <v>9</v>
      </c>
      <c r="D41" s="59" t="s">
        <v>7</v>
      </c>
      <c r="E41" s="60" t="s">
        <v>7</v>
      </c>
      <c r="F41" s="61" t="s">
        <v>123</v>
      </c>
      <c r="G41" s="144">
        <v>600</v>
      </c>
      <c r="H41" s="144">
        <v>600</v>
      </c>
      <c r="I41" s="141"/>
      <c r="J41" s="146">
        <v>600</v>
      </c>
    </row>
    <row r="42" spans="1:10" ht="15.75" thickBot="1">
      <c r="A42" s="62"/>
      <c r="B42" s="63"/>
      <c r="C42" s="64"/>
      <c r="D42" s="65" t="s">
        <v>124</v>
      </c>
      <c r="E42" s="66">
        <v>5222</v>
      </c>
      <c r="F42" s="67" t="s">
        <v>11</v>
      </c>
      <c r="G42" s="147">
        <v>600</v>
      </c>
      <c r="H42" s="147">
        <v>600</v>
      </c>
      <c r="I42" s="138"/>
      <c r="J42" s="148">
        <v>600</v>
      </c>
    </row>
    <row r="43" spans="1:10" ht="22.5">
      <c r="A43" s="56" t="s">
        <v>6</v>
      </c>
      <c r="B43" s="57" t="s">
        <v>125</v>
      </c>
      <c r="C43" s="58" t="s">
        <v>9</v>
      </c>
      <c r="D43" s="59" t="s">
        <v>7</v>
      </c>
      <c r="E43" s="60" t="s">
        <v>7</v>
      </c>
      <c r="F43" s="61" t="s">
        <v>126</v>
      </c>
      <c r="G43" s="144">
        <v>100</v>
      </c>
      <c r="H43" s="144">
        <v>100</v>
      </c>
      <c r="I43" s="141"/>
      <c r="J43" s="146">
        <v>100</v>
      </c>
    </row>
    <row r="44" spans="1:10" ht="15.75" thickBot="1">
      <c r="A44" s="62"/>
      <c r="B44" s="63"/>
      <c r="C44" s="64"/>
      <c r="D44" s="65" t="s">
        <v>124</v>
      </c>
      <c r="E44" s="66">
        <v>5222</v>
      </c>
      <c r="F44" s="67" t="s">
        <v>11</v>
      </c>
      <c r="G44" s="147">
        <v>100</v>
      </c>
      <c r="H44" s="147">
        <v>100</v>
      </c>
      <c r="I44" s="138"/>
      <c r="J44" s="148">
        <v>100</v>
      </c>
    </row>
    <row r="45" spans="1:10" ht="22.5">
      <c r="A45" s="56" t="s">
        <v>6</v>
      </c>
      <c r="B45" s="57" t="s">
        <v>127</v>
      </c>
      <c r="C45" s="58" t="s">
        <v>9</v>
      </c>
      <c r="D45" s="59" t="s">
        <v>7</v>
      </c>
      <c r="E45" s="60" t="s">
        <v>7</v>
      </c>
      <c r="F45" s="61" t="s">
        <v>128</v>
      </c>
      <c r="G45" s="144">
        <v>50</v>
      </c>
      <c r="H45" s="144">
        <v>50</v>
      </c>
      <c r="I45" s="141"/>
      <c r="J45" s="146">
        <v>50</v>
      </c>
    </row>
    <row r="46" spans="1:10" ht="15.75" thickBot="1">
      <c r="A46" s="62"/>
      <c r="B46" s="63"/>
      <c r="C46" s="64"/>
      <c r="D46" s="65" t="s">
        <v>124</v>
      </c>
      <c r="E46" s="66">
        <v>5222</v>
      </c>
      <c r="F46" s="67" t="s">
        <v>11</v>
      </c>
      <c r="G46" s="147">
        <v>50</v>
      </c>
      <c r="H46" s="147">
        <v>50</v>
      </c>
      <c r="I46" s="138"/>
      <c r="J46" s="148">
        <v>50</v>
      </c>
    </row>
    <row r="47" spans="1:10" ht="22.5">
      <c r="A47" s="56" t="s">
        <v>6</v>
      </c>
      <c r="B47" s="57" t="s">
        <v>129</v>
      </c>
      <c r="C47" s="58" t="s">
        <v>9</v>
      </c>
      <c r="D47" s="59" t="s">
        <v>7</v>
      </c>
      <c r="E47" s="60" t="s">
        <v>7</v>
      </c>
      <c r="F47" s="61" t="s">
        <v>130</v>
      </c>
      <c r="G47" s="144">
        <v>100</v>
      </c>
      <c r="H47" s="144">
        <v>100</v>
      </c>
      <c r="I47" s="141"/>
      <c r="J47" s="146">
        <v>100</v>
      </c>
    </row>
    <row r="48" spans="1:10" ht="15.75" thickBot="1">
      <c r="A48" s="62"/>
      <c r="B48" s="63"/>
      <c r="C48" s="64"/>
      <c r="D48" s="65" t="s">
        <v>101</v>
      </c>
      <c r="E48" s="66">
        <v>5229</v>
      </c>
      <c r="F48" s="67" t="s">
        <v>102</v>
      </c>
      <c r="G48" s="147">
        <v>100</v>
      </c>
      <c r="H48" s="139">
        <v>100</v>
      </c>
      <c r="I48" s="138"/>
      <c r="J48" s="148">
        <v>100</v>
      </c>
    </row>
    <row r="49" spans="1:10" ht="15">
      <c r="A49" s="229" t="s">
        <v>6</v>
      </c>
      <c r="B49" s="297" t="s">
        <v>137</v>
      </c>
      <c r="C49" s="298" t="s">
        <v>9</v>
      </c>
      <c r="D49" s="299" t="s">
        <v>7</v>
      </c>
      <c r="E49" s="300" t="s">
        <v>7</v>
      </c>
      <c r="F49" s="301" t="s">
        <v>179</v>
      </c>
      <c r="G49" s="233">
        <v>26</v>
      </c>
      <c r="H49" s="141">
        <v>26</v>
      </c>
      <c r="I49" s="135"/>
      <c r="J49" s="152">
        <v>26</v>
      </c>
    </row>
    <row r="50" spans="1:10" ht="15.75" thickBot="1">
      <c r="A50" s="221"/>
      <c r="B50" s="257"/>
      <c r="C50" s="258"/>
      <c r="D50" s="259" t="s">
        <v>120</v>
      </c>
      <c r="E50" s="260">
        <v>5901</v>
      </c>
      <c r="F50" s="261" t="s">
        <v>10</v>
      </c>
      <c r="G50" s="236">
        <v>26</v>
      </c>
      <c r="H50" s="138">
        <v>26</v>
      </c>
      <c r="I50" s="138"/>
      <c r="J50" s="153">
        <v>26</v>
      </c>
    </row>
    <row r="51" spans="1:10" ht="15">
      <c r="A51" s="56" t="s">
        <v>6</v>
      </c>
      <c r="B51" s="79" t="s">
        <v>138</v>
      </c>
      <c r="C51" s="58" t="s">
        <v>9</v>
      </c>
      <c r="D51" s="59" t="s">
        <v>7</v>
      </c>
      <c r="E51" s="60" t="s">
        <v>7</v>
      </c>
      <c r="F51" s="61" t="s">
        <v>140</v>
      </c>
      <c r="G51" s="154">
        <v>80</v>
      </c>
      <c r="H51" s="155">
        <v>160</v>
      </c>
      <c r="I51" s="145"/>
      <c r="J51" s="152">
        <v>160</v>
      </c>
    </row>
    <row r="52" spans="1:10" ht="15.75" thickBot="1">
      <c r="A52" s="62"/>
      <c r="B52" s="63"/>
      <c r="C52" s="64"/>
      <c r="D52" s="65" t="s">
        <v>139</v>
      </c>
      <c r="E52" s="66">
        <v>5339</v>
      </c>
      <c r="F52" s="67" t="s">
        <v>180</v>
      </c>
      <c r="G52" s="147">
        <v>80</v>
      </c>
      <c r="H52" s="139">
        <v>160</v>
      </c>
      <c r="I52" s="138"/>
      <c r="J52" s="153">
        <v>160</v>
      </c>
    </row>
    <row r="53" spans="1:10" ht="22.5">
      <c r="A53" s="56" t="s">
        <v>6</v>
      </c>
      <c r="B53" s="57" t="s">
        <v>141</v>
      </c>
      <c r="C53" s="58" t="s">
        <v>9</v>
      </c>
      <c r="D53" s="59" t="s">
        <v>7</v>
      </c>
      <c r="E53" s="60" t="s">
        <v>7</v>
      </c>
      <c r="F53" s="61" t="s">
        <v>142</v>
      </c>
      <c r="G53" s="144">
        <v>70</v>
      </c>
      <c r="H53" s="136">
        <v>70</v>
      </c>
      <c r="I53" s="135"/>
      <c r="J53" s="152">
        <v>70</v>
      </c>
    </row>
    <row r="54" spans="1:10" ht="15.75" thickBot="1">
      <c r="A54" s="62"/>
      <c r="B54" s="63"/>
      <c r="C54" s="64"/>
      <c r="D54" s="65" t="s">
        <v>124</v>
      </c>
      <c r="E54" s="66">
        <v>5213</v>
      </c>
      <c r="F54" s="67" t="s">
        <v>181</v>
      </c>
      <c r="G54" s="147">
        <v>70</v>
      </c>
      <c r="H54" s="139">
        <v>70</v>
      </c>
      <c r="I54" s="138"/>
      <c r="J54" s="153">
        <v>70</v>
      </c>
    </row>
    <row r="55" spans="1:10" ht="20.25">
      <c r="A55" s="56" t="s">
        <v>6</v>
      </c>
      <c r="B55" s="57" t="s">
        <v>143</v>
      </c>
      <c r="C55" s="58" t="s">
        <v>9</v>
      </c>
      <c r="D55" s="59" t="s">
        <v>7</v>
      </c>
      <c r="E55" s="60" t="s">
        <v>7</v>
      </c>
      <c r="F55" s="61" t="s">
        <v>263</v>
      </c>
      <c r="G55" s="144">
        <v>80</v>
      </c>
      <c r="H55" s="136">
        <v>80</v>
      </c>
      <c r="I55" s="135"/>
      <c r="J55" s="152">
        <v>80</v>
      </c>
    </row>
    <row r="56" spans="1:10" ht="15.75" thickBot="1">
      <c r="A56" s="62"/>
      <c r="B56" s="63"/>
      <c r="C56" s="64"/>
      <c r="D56" s="65" t="s">
        <v>135</v>
      </c>
      <c r="E56" s="66">
        <v>6322</v>
      </c>
      <c r="F56" s="67" t="s">
        <v>182</v>
      </c>
      <c r="G56" s="147">
        <v>80</v>
      </c>
      <c r="H56" s="139">
        <v>80</v>
      </c>
      <c r="I56" s="138"/>
      <c r="J56" s="153">
        <v>80</v>
      </c>
    </row>
    <row r="57" spans="1:10" ht="15">
      <c r="A57" s="73" t="s">
        <v>6</v>
      </c>
      <c r="B57" s="74" t="s">
        <v>144</v>
      </c>
      <c r="C57" s="75" t="s">
        <v>9</v>
      </c>
      <c r="D57" s="76" t="s">
        <v>7</v>
      </c>
      <c r="E57" s="77" t="s">
        <v>7</v>
      </c>
      <c r="F57" s="78" t="s">
        <v>145</v>
      </c>
      <c r="G57" s="161">
        <v>100</v>
      </c>
      <c r="H57" s="136">
        <v>100</v>
      </c>
      <c r="I57" s="135"/>
      <c r="J57" s="152">
        <v>100</v>
      </c>
    </row>
    <row r="58" spans="1:10" ht="15.75" thickBot="1">
      <c r="A58" s="82"/>
      <c r="B58" s="83"/>
      <c r="C58" s="84"/>
      <c r="D58" s="85" t="s">
        <v>124</v>
      </c>
      <c r="E58" s="86">
        <v>5212</v>
      </c>
      <c r="F58" s="94" t="s">
        <v>183</v>
      </c>
      <c r="G58" s="157">
        <v>100</v>
      </c>
      <c r="H58" s="158">
        <v>100</v>
      </c>
      <c r="I58" s="159"/>
      <c r="J58" s="314">
        <v>100</v>
      </c>
    </row>
    <row r="59" spans="1:10" ht="15">
      <c r="A59" s="56" t="s">
        <v>6</v>
      </c>
      <c r="B59" s="74" t="s">
        <v>146</v>
      </c>
      <c r="C59" s="75" t="s">
        <v>9</v>
      </c>
      <c r="D59" s="59" t="s">
        <v>7</v>
      </c>
      <c r="E59" s="60" t="s">
        <v>7</v>
      </c>
      <c r="F59" s="78" t="s">
        <v>147</v>
      </c>
      <c r="G59" s="161">
        <v>200</v>
      </c>
      <c r="H59" s="162">
        <v>200</v>
      </c>
      <c r="I59" s="145"/>
      <c r="J59" s="152">
        <v>200</v>
      </c>
    </row>
    <row r="60" spans="1:10" ht="15.75" thickBot="1">
      <c r="A60" s="62"/>
      <c r="B60" s="89"/>
      <c r="C60" s="84"/>
      <c r="D60" s="85" t="s">
        <v>124</v>
      </c>
      <c r="E60" s="86">
        <v>5213</v>
      </c>
      <c r="F60" s="67" t="s">
        <v>181</v>
      </c>
      <c r="G60" s="157">
        <v>200</v>
      </c>
      <c r="H60" s="163">
        <v>200</v>
      </c>
      <c r="I60" s="159"/>
      <c r="J60" s="314">
        <v>200</v>
      </c>
    </row>
    <row r="61" spans="1:10" ht="22.5">
      <c r="A61" s="56" t="s">
        <v>6</v>
      </c>
      <c r="B61" s="57" t="s">
        <v>148</v>
      </c>
      <c r="C61" s="58" t="s">
        <v>9</v>
      </c>
      <c r="D61" s="59" t="s">
        <v>7</v>
      </c>
      <c r="E61" s="60" t="s">
        <v>7</v>
      </c>
      <c r="F61" s="61" t="s">
        <v>149</v>
      </c>
      <c r="G61" s="164">
        <v>100</v>
      </c>
      <c r="H61" s="165">
        <v>150</v>
      </c>
      <c r="I61" s="145"/>
      <c r="J61" s="315">
        <v>150</v>
      </c>
    </row>
    <row r="62" spans="1:10" ht="15.75" thickBot="1">
      <c r="A62" s="91"/>
      <c r="B62" s="92"/>
      <c r="C62" s="93"/>
      <c r="D62" s="95" t="s">
        <v>124</v>
      </c>
      <c r="E62" s="96">
        <v>5221</v>
      </c>
      <c r="F62" s="97" t="s">
        <v>184</v>
      </c>
      <c r="G62" s="166">
        <v>100</v>
      </c>
      <c r="H62" s="167">
        <v>150</v>
      </c>
      <c r="I62" s="138"/>
      <c r="J62" s="153">
        <v>150</v>
      </c>
    </row>
    <row r="63" spans="1:10" ht="22.5">
      <c r="A63" s="56" t="s">
        <v>6</v>
      </c>
      <c r="B63" s="74" t="s">
        <v>150</v>
      </c>
      <c r="C63" s="75" t="s">
        <v>151</v>
      </c>
      <c r="D63" s="59" t="s">
        <v>7</v>
      </c>
      <c r="E63" s="60" t="s">
        <v>7</v>
      </c>
      <c r="F63" s="61" t="s">
        <v>152</v>
      </c>
      <c r="G63" s="164">
        <v>200</v>
      </c>
      <c r="H63" s="168">
        <v>200</v>
      </c>
      <c r="I63" s="169"/>
      <c r="J63" s="316">
        <v>200</v>
      </c>
    </row>
    <row r="64" spans="1:10" ht="15.75" thickBot="1">
      <c r="A64" s="62"/>
      <c r="B64" s="83"/>
      <c r="C64" s="84"/>
      <c r="D64" s="99" t="s">
        <v>124</v>
      </c>
      <c r="E64" s="100">
        <v>5321</v>
      </c>
      <c r="F64" s="94" t="s">
        <v>91</v>
      </c>
      <c r="G64" s="157">
        <v>200</v>
      </c>
      <c r="H64" s="163">
        <v>200</v>
      </c>
      <c r="I64" s="159"/>
      <c r="J64" s="317">
        <v>200</v>
      </c>
    </row>
    <row r="65" spans="1:10" ht="20.25">
      <c r="A65" s="56" t="s">
        <v>6</v>
      </c>
      <c r="B65" s="57" t="s">
        <v>153</v>
      </c>
      <c r="C65" s="58" t="s">
        <v>9</v>
      </c>
      <c r="D65" s="59" t="s">
        <v>7</v>
      </c>
      <c r="E65" s="60" t="s">
        <v>7</v>
      </c>
      <c r="F65" s="61" t="s">
        <v>260</v>
      </c>
      <c r="G65" s="144">
        <v>20</v>
      </c>
      <c r="H65" s="172">
        <v>20</v>
      </c>
      <c r="I65" s="135"/>
      <c r="J65" s="152">
        <v>20</v>
      </c>
    </row>
    <row r="66" spans="1:10" ht="15.75" thickBot="1">
      <c r="A66" s="82"/>
      <c r="B66" s="89"/>
      <c r="C66" s="90"/>
      <c r="D66" s="65" t="s">
        <v>154</v>
      </c>
      <c r="E66" s="66">
        <v>5321</v>
      </c>
      <c r="F66" s="94" t="s">
        <v>91</v>
      </c>
      <c r="G66" s="147">
        <v>20</v>
      </c>
      <c r="H66" s="139">
        <v>20</v>
      </c>
      <c r="I66" s="138"/>
      <c r="J66" s="153">
        <v>20</v>
      </c>
    </row>
    <row r="67" spans="1:10" ht="15">
      <c r="A67" s="229" t="s">
        <v>6</v>
      </c>
      <c r="B67" s="214" t="s">
        <v>155</v>
      </c>
      <c r="C67" s="215" t="s">
        <v>9</v>
      </c>
      <c r="D67" s="216" t="s">
        <v>7</v>
      </c>
      <c r="E67" s="217" t="s">
        <v>7</v>
      </c>
      <c r="F67" s="218" t="s">
        <v>156</v>
      </c>
      <c r="G67" s="219">
        <v>30</v>
      </c>
      <c r="H67" s="247">
        <v>30</v>
      </c>
      <c r="I67" s="135"/>
      <c r="J67" s="152">
        <v>30</v>
      </c>
    </row>
    <row r="68" spans="1:10" ht="15.75" thickBot="1">
      <c r="A68" s="221"/>
      <c r="B68" s="248"/>
      <c r="C68" s="249"/>
      <c r="D68" s="224" t="s">
        <v>124</v>
      </c>
      <c r="E68" s="225">
        <v>5212</v>
      </c>
      <c r="F68" s="250" t="s">
        <v>185</v>
      </c>
      <c r="G68" s="227">
        <v>30</v>
      </c>
      <c r="H68" s="246">
        <v>30</v>
      </c>
      <c r="I68" s="138"/>
      <c r="J68" s="317">
        <v>30</v>
      </c>
    </row>
    <row r="69" spans="1:10" ht="22.5">
      <c r="A69" s="263" t="s">
        <v>6</v>
      </c>
      <c r="B69" s="282" t="s">
        <v>209</v>
      </c>
      <c r="C69" s="280" t="s">
        <v>9</v>
      </c>
      <c r="D69" s="265" t="s">
        <v>7</v>
      </c>
      <c r="E69" s="266" t="s">
        <v>7</v>
      </c>
      <c r="F69" s="278" t="s">
        <v>256</v>
      </c>
      <c r="G69" s="268">
        <v>0</v>
      </c>
      <c r="H69" s="268">
        <v>0</v>
      </c>
      <c r="I69" s="269">
        <v>15</v>
      </c>
      <c r="J69" s="285">
        <v>15</v>
      </c>
    </row>
    <row r="70" spans="1:11" ht="15.75" thickBot="1">
      <c r="A70" s="125"/>
      <c r="B70" s="126"/>
      <c r="C70" s="127"/>
      <c r="D70" s="128" t="s">
        <v>158</v>
      </c>
      <c r="E70" s="129">
        <v>5222</v>
      </c>
      <c r="F70" s="130" t="s">
        <v>210</v>
      </c>
      <c r="G70" s="271">
        <v>0</v>
      </c>
      <c r="H70" s="271">
        <v>0</v>
      </c>
      <c r="I70" s="277">
        <f>I69</f>
        <v>15</v>
      </c>
      <c r="J70" s="305">
        <f>J69</f>
        <v>15</v>
      </c>
      <c r="K70" s="87"/>
    </row>
    <row r="71" spans="1:10" ht="22.5">
      <c r="A71" s="263" t="s">
        <v>6</v>
      </c>
      <c r="B71" s="282" t="s">
        <v>211</v>
      </c>
      <c r="C71" s="280" t="s">
        <v>9</v>
      </c>
      <c r="D71" s="265" t="s">
        <v>7</v>
      </c>
      <c r="E71" s="266" t="s">
        <v>7</v>
      </c>
      <c r="F71" s="278" t="s">
        <v>212</v>
      </c>
      <c r="G71" s="268">
        <v>0</v>
      </c>
      <c r="H71" s="268">
        <v>0</v>
      </c>
      <c r="I71" s="284">
        <v>10</v>
      </c>
      <c r="J71" s="285">
        <v>10</v>
      </c>
    </row>
    <row r="72" spans="1:10" ht="15.75" thickBot="1">
      <c r="A72" s="125"/>
      <c r="B72" s="126"/>
      <c r="C72" s="127"/>
      <c r="D72" s="128" t="s">
        <v>158</v>
      </c>
      <c r="E72" s="129">
        <v>5222</v>
      </c>
      <c r="F72" s="130" t="s">
        <v>210</v>
      </c>
      <c r="G72" s="271">
        <v>0</v>
      </c>
      <c r="H72" s="271">
        <v>0</v>
      </c>
      <c r="I72" s="277">
        <f>I71</f>
        <v>10</v>
      </c>
      <c r="J72" s="305">
        <f>J71</f>
        <v>10</v>
      </c>
    </row>
    <row r="73" spans="1:10" ht="22.5">
      <c r="A73" s="263" t="s">
        <v>6</v>
      </c>
      <c r="B73" s="282" t="s">
        <v>213</v>
      </c>
      <c r="C73" s="280" t="s">
        <v>9</v>
      </c>
      <c r="D73" s="265" t="s">
        <v>7</v>
      </c>
      <c r="E73" s="266" t="s">
        <v>7</v>
      </c>
      <c r="F73" s="278" t="s">
        <v>214</v>
      </c>
      <c r="G73" s="268">
        <v>0</v>
      </c>
      <c r="H73" s="268">
        <v>0</v>
      </c>
      <c r="I73" s="284">
        <v>28</v>
      </c>
      <c r="J73" s="285">
        <v>28</v>
      </c>
    </row>
    <row r="74" spans="1:10" ht="15.75" thickBot="1">
      <c r="A74" s="125"/>
      <c r="B74" s="126"/>
      <c r="C74" s="127"/>
      <c r="D74" s="128" t="s">
        <v>158</v>
      </c>
      <c r="E74" s="129">
        <v>5221</v>
      </c>
      <c r="F74" s="279" t="s">
        <v>215</v>
      </c>
      <c r="G74" s="271">
        <v>0</v>
      </c>
      <c r="H74" s="271">
        <v>0</v>
      </c>
      <c r="I74" s="244">
        <f>I73</f>
        <v>28</v>
      </c>
      <c r="J74" s="286">
        <f>I74</f>
        <v>28</v>
      </c>
    </row>
    <row r="75" spans="1:10" ht="15">
      <c r="A75" s="263" t="s">
        <v>6</v>
      </c>
      <c r="B75" s="282" t="s">
        <v>216</v>
      </c>
      <c r="C75" s="280" t="s">
        <v>9</v>
      </c>
      <c r="D75" s="265" t="s">
        <v>7</v>
      </c>
      <c r="E75" s="266" t="s">
        <v>7</v>
      </c>
      <c r="F75" s="278" t="s">
        <v>217</v>
      </c>
      <c r="G75" s="268">
        <v>0</v>
      </c>
      <c r="H75" s="268">
        <v>0</v>
      </c>
      <c r="I75" s="281">
        <v>14</v>
      </c>
      <c r="J75" s="306">
        <v>14</v>
      </c>
    </row>
    <row r="76" spans="1:10" ht="15.75" thickBot="1">
      <c r="A76" s="125"/>
      <c r="B76" s="126"/>
      <c r="C76" s="127"/>
      <c r="D76" s="128" t="s">
        <v>158</v>
      </c>
      <c r="E76" s="129">
        <v>5221</v>
      </c>
      <c r="F76" s="279" t="s">
        <v>215</v>
      </c>
      <c r="G76" s="271">
        <v>0</v>
      </c>
      <c r="H76" s="271">
        <v>0</v>
      </c>
      <c r="I76" s="277">
        <f>I75</f>
        <v>14</v>
      </c>
      <c r="J76" s="305">
        <f>J75</f>
        <v>14</v>
      </c>
    </row>
    <row r="77" spans="1:10" ht="15">
      <c r="A77" s="263" t="s">
        <v>6</v>
      </c>
      <c r="B77" s="282" t="s">
        <v>218</v>
      </c>
      <c r="C77" s="280" t="s">
        <v>219</v>
      </c>
      <c r="D77" s="265" t="s">
        <v>7</v>
      </c>
      <c r="E77" s="266" t="s">
        <v>7</v>
      </c>
      <c r="F77" s="278" t="s">
        <v>220</v>
      </c>
      <c r="G77" s="268">
        <v>0</v>
      </c>
      <c r="H77" s="268">
        <v>0</v>
      </c>
      <c r="I77" s="269">
        <v>10</v>
      </c>
      <c r="J77" s="285">
        <v>10</v>
      </c>
    </row>
    <row r="78" spans="1:10" ht="15.75" thickBot="1">
      <c r="A78" s="125"/>
      <c r="B78" s="126"/>
      <c r="C78" s="127"/>
      <c r="D78" s="128" t="s">
        <v>158</v>
      </c>
      <c r="E78" s="129">
        <v>5321</v>
      </c>
      <c r="F78" s="130" t="s">
        <v>91</v>
      </c>
      <c r="G78" s="271">
        <v>0</v>
      </c>
      <c r="H78" s="271">
        <v>0</v>
      </c>
      <c r="I78" s="244">
        <f>I77</f>
        <v>10</v>
      </c>
      <c r="J78" s="286">
        <f>J77</f>
        <v>10</v>
      </c>
    </row>
    <row r="79" spans="1:10" ht="22.5">
      <c r="A79" s="263" t="s">
        <v>6</v>
      </c>
      <c r="B79" s="282" t="s">
        <v>221</v>
      </c>
      <c r="C79" s="280" t="s">
        <v>9</v>
      </c>
      <c r="D79" s="265" t="s">
        <v>7</v>
      </c>
      <c r="E79" s="266" t="s">
        <v>7</v>
      </c>
      <c r="F79" s="278" t="s">
        <v>222</v>
      </c>
      <c r="G79" s="268">
        <v>0</v>
      </c>
      <c r="H79" s="268">
        <v>0</v>
      </c>
      <c r="I79" s="269">
        <v>15</v>
      </c>
      <c r="J79" s="285">
        <v>15</v>
      </c>
    </row>
    <row r="80" spans="1:10" ht="15.75" thickBot="1">
      <c r="A80" s="125"/>
      <c r="B80" s="126"/>
      <c r="C80" s="127"/>
      <c r="D80" s="128" t="s">
        <v>158</v>
      </c>
      <c r="E80" s="129">
        <v>5222</v>
      </c>
      <c r="F80" s="130" t="s">
        <v>11</v>
      </c>
      <c r="G80" s="271">
        <v>0</v>
      </c>
      <c r="H80" s="271">
        <v>0</v>
      </c>
      <c r="I80" s="244">
        <f>I79</f>
        <v>15</v>
      </c>
      <c r="J80" s="286">
        <f>J79</f>
        <v>15</v>
      </c>
    </row>
    <row r="81" spans="1:10" ht="22.5">
      <c r="A81" s="263" t="s">
        <v>6</v>
      </c>
      <c r="B81" s="282" t="s">
        <v>223</v>
      </c>
      <c r="C81" s="280" t="s">
        <v>224</v>
      </c>
      <c r="D81" s="265" t="s">
        <v>7</v>
      </c>
      <c r="E81" s="266" t="s">
        <v>7</v>
      </c>
      <c r="F81" s="278" t="s">
        <v>225</v>
      </c>
      <c r="G81" s="268">
        <v>0</v>
      </c>
      <c r="H81" s="268">
        <v>0</v>
      </c>
      <c r="I81" s="281">
        <v>28</v>
      </c>
      <c r="J81" s="306">
        <v>28</v>
      </c>
    </row>
    <row r="82" spans="1:10" ht="15.75" thickBot="1">
      <c r="A82" s="125"/>
      <c r="B82" s="126"/>
      <c r="C82" s="127"/>
      <c r="D82" s="128" t="s">
        <v>124</v>
      </c>
      <c r="E82" s="129">
        <v>5321</v>
      </c>
      <c r="F82" s="130" t="s">
        <v>91</v>
      </c>
      <c r="G82" s="271">
        <v>0</v>
      </c>
      <c r="H82" s="271">
        <v>0</v>
      </c>
      <c r="I82" s="277">
        <f>I81</f>
        <v>28</v>
      </c>
      <c r="J82" s="305">
        <f>J81</f>
        <v>28</v>
      </c>
    </row>
    <row r="83" spans="1:10" ht="15">
      <c r="A83" s="263" t="s">
        <v>6</v>
      </c>
      <c r="B83" s="282" t="s">
        <v>226</v>
      </c>
      <c r="C83" s="280" t="s">
        <v>9</v>
      </c>
      <c r="D83" s="265" t="s">
        <v>7</v>
      </c>
      <c r="E83" s="266" t="s">
        <v>7</v>
      </c>
      <c r="F83" s="278" t="s">
        <v>257</v>
      </c>
      <c r="G83" s="268">
        <v>0</v>
      </c>
      <c r="H83" s="268">
        <v>0</v>
      </c>
      <c r="I83" s="269">
        <v>28</v>
      </c>
      <c r="J83" s="285">
        <v>28</v>
      </c>
    </row>
    <row r="84" spans="1:10" ht="15.75" thickBot="1">
      <c r="A84" s="125"/>
      <c r="B84" s="126"/>
      <c r="C84" s="127"/>
      <c r="D84" s="128" t="s">
        <v>158</v>
      </c>
      <c r="E84" s="129">
        <v>5222</v>
      </c>
      <c r="F84" s="130" t="s">
        <v>11</v>
      </c>
      <c r="G84" s="271">
        <v>0</v>
      </c>
      <c r="H84" s="271">
        <v>0</v>
      </c>
      <c r="I84" s="277">
        <f>I83</f>
        <v>28</v>
      </c>
      <c r="J84" s="286">
        <f>J83</f>
        <v>28</v>
      </c>
    </row>
    <row r="85" spans="1:10" ht="15">
      <c r="A85" s="263" t="s">
        <v>6</v>
      </c>
      <c r="B85" s="282" t="s">
        <v>227</v>
      </c>
      <c r="C85" s="280" t="s">
        <v>9</v>
      </c>
      <c r="D85" s="265" t="s">
        <v>7</v>
      </c>
      <c r="E85" s="266" t="s">
        <v>7</v>
      </c>
      <c r="F85" s="278" t="s">
        <v>253</v>
      </c>
      <c r="G85" s="268">
        <v>0</v>
      </c>
      <c r="H85" s="268">
        <v>0</v>
      </c>
      <c r="I85" s="281">
        <v>28</v>
      </c>
      <c r="J85" s="306">
        <v>28</v>
      </c>
    </row>
    <row r="86" spans="1:10" ht="15.75" thickBot="1">
      <c r="A86" s="125"/>
      <c r="B86" s="126"/>
      <c r="C86" s="127"/>
      <c r="D86" s="128" t="s">
        <v>158</v>
      </c>
      <c r="E86" s="129">
        <v>5222</v>
      </c>
      <c r="F86" s="130" t="s">
        <v>11</v>
      </c>
      <c r="G86" s="271">
        <v>0</v>
      </c>
      <c r="H86" s="271">
        <v>0</v>
      </c>
      <c r="I86" s="277">
        <f>I85</f>
        <v>28</v>
      </c>
      <c r="J86" s="305">
        <f>J85</f>
        <v>28</v>
      </c>
    </row>
    <row r="87" spans="1:10" ht="22.5">
      <c r="A87" s="263" t="s">
        <v>6</v>
      </c>
      <c r="B87" s="282" t="s">
        <v>228</v>
      </c>
      <c r="C87" s="280" t="s">
        <v>9</v>
      </c>
      <c r="D87" s="265" t="s">
        <v>7</v>
      </c>
      <c r="E87" s="266" t="s">
        <v>7</v>
      </c>
      <c r="F87" s="278" t="s">
        <v>258</v>
      </c>
      <c r="G87" s="268">
        <v>0</v>
      </c>
      <c r="H87" s="268">
        <v>0</v>
      </c>
      <c r="I87" s="269">
        <v>23</v>
      </c>
      <c r="J87" s="285">
        <v>23</v>
      </c>
    </row>
    <row r="88" spans="1:10" ht="15.75" thickBot="1">
      <c r="A88" s="125"/>
      <c r="B88" s="126"/>
      <c r="C88" s="127"/>
      <c r="D88" s="128" t="s">
        <v>124</v>
      </c>
      <c r="E88" s="129">
        <v>5222</v>
      </c>
      <c r="F88" s="130" t="s">
        <v>11</v>
      </c>
      <c r="G88" s="271">
        <v>0</v>
      </c>
      <c r="H88" s="271">
        <v>0</v>
      </c>
      <c r="I88" s="272">
        <f>I87</f>
        <v>23</v>
      </c>
      <c r="J88" s="304">
        <f>J87</f>
        <v>23</v>
      </c>
    </row>
    <row r="89" spans="1:10" ht="15">
      <c r="A89" s="263" t="s">
        <v>6</v>
      </c>
      <c r="B89" s="282" t="s">
        <v>229</v>
      </c>
      <c r="C89" s="280" t="s">
        <v>9</v>
      </c>
      <c r="D89" s="265" t="s">
        <v>7</v>
      </c>
      <c r="E89" s="266" t="s">
        <v>7</v>
      </c>
      <c r="F89" s="278" t="s">
        <v>230</v>
      </c>
      <c r="G89" s="268">
        <v>0</v>
      </c>
      <c r="H89" s="268">
        <v>0</v>
      </c>
      <c r="I89" s="269">
        <v>53</v>
      </c>
      <c r="J89" s="285">
        <v>53</v>
      </c>
    </row>
    <row r="90" spans="1:10" ht="15.75" thickBot="1">
      <c r="A90" s="125"/>
      <c r="B90" s="126"/>
      <c r="C90" s="127"/>
      <c r="D90" s="128" t="s">
        <v>158</v>
      </c>
      <c r="E90" s="129">
        <v>5222</v>
      </c>
      <c r="F90" s="130" t="s">
        <v>11</v>
      </c>
      <c r="G90" s="271">
        <v>0</v>
      </c>
      <c r="H90" s="271">
        <v>0</v>
      </c>
      <c r="I90" s="277">
        <f>I89</f>
        <v>53</v>
      </c>
      <c r="J90" s="305">
        <f>J89</f>
        <v>53</v>
      </c>
    </row>
    <row r="91" spans="1:10" ht="22.5">
      <c r="A91" s="263" t="s">
        <v>6</v>
      </c>
      <c r="B91" s="282" t="s">
        <v>231</v>
      </c>
      <c r="C91" s="280" t="s">
        <v>9</v>
      </c>
      <c r="D91" s="265" t="s">
        <v>7</v>
      </c>
      <c r="E91" s="266" t="s">
        <v>7</v>
      </c>
      <c r="F91" s="278" t="s">
        <v>232</v>
      </c>
      <c r="G91" s="268">
        <v>0</v>
      </c>
      <c r="H91" s="268">
        <v>0</v>
      </c>
      <c r="I91" s="269">
        <v>18</v>
      </c>
      <c r="J91" s="285">
        <v>18</v>
      </c>
    </row>
    <row r="92" spans="1:10" ht="15.75" thickBot="1">
      <c r="A92" s="125"/>
      <c r="B92" s="126"/>
      <c r="C92" s="127"/>
      <c r="D92" s="128" t="s">
        <v>158</v>
      </c>
      <c r="E92" s="129">
        <v>5222</v>
      </c>
      <c r="F92" s="130" t="s">
        <v>11</v>
      </c>
      <c r="G92" s="271">
        <v>0</v>
      </c>
      <c r="H92" s="271">
        <v>0</v>
      </c>
      <c r="I92" s="277">
        <f>I91</f>
        <v>18</v>
      </c>
      <c r="J92" s="305">
        <f>J91</f>
        <v>18</v>
      </c>
    </row>
    <row r="93" spans="1:11" ht="15">
      <c r="A93" s="263" t="s">
        <v>6</v>
      </c>
      <c r="B93" s="282" t="s">
        <v>233</v>
      </c>
      <c r="C93" s="280" t="s">
        <v>9</v>
      </c>
      <c r="D93" s="265" t="s">
        <v>7</v>
      </c>
      <c r="E93" s="266" t="s">
        <v>7</v>
      </c>
      <c r="F93" s="278" t="s">
        <v>264</v>
      </c>
      <c r="G93" s="268">
        <v>0</v>
      </c>
      <c r="H93" s="268">
        <v>0</v>
      </c>
      <c r="I93" s="281">
        <v>20</v>
      </c>
      <c r="J93" s="306">
        <v>20</v>
      </c>
      <c r="K93" s="88"/>
    </row>
    <row r="94" spans="1:10" ht="15.75" thickBot="1">
      <c r="A94" s="125"/>
      <c r="B94" s="126"/>
      <c r="C94" s="127"/>
      <c r="D94" s="128" t="s">
        <v>158</v>
      </c>
      <c r="E94" s="129">
        <v>5213</v>
      </c>
      <c r="F94" s="279" t="s">
        <v>237</v>
      </c>
      <c r="G94" s="271">
        <v>0</v>
      </c>
      <c r="H94" s="271">
        <v>0</v>
      </c>
      <c r="I94" s="277">
        <f>I93</f>
        <v>20</v>
      </c>
      <c r="J94" s="305">
        <f>J93</f>
        <v>20</v>
      </c>
    </row>
    <row r="95" spans="1:10" ht="22.5">
      <c r="A95" s="251" t="s">
        <v>6</v>
      </c>
      <c r="B95" s="230" t="s">
        <v>251</v>
      </c>
      <c r="C95" s="252" t="s">
        <v>9</v>
      </c>
      <c r="D95" s="253" t="s">
        <v>7</v>
      </c>
      <c r="E95" s="254" t="s">
        <v>7</v>
      </c>
      <c r="F95" s="232" t="s">
        <v>252</v>
      </c>
      <c r="G95" s="255">
        <v>0</v>
      </c>
      <c r="H95" s="255">
        <v>60</v>
      </c>
      <c r="I95" s="255"/>
      <c r="J95" s="152">
        <v>60</v>
      </c>
    </row>
    <row r="96" spans="1:10" ht="15.75" thickBot="1">
      <c r="A96" s="256"/>
      <c r="B96" s="257"/>
      <c r="C96" s="258"/>
      <c r="D96" s="259" t="s">
        <v>158</v>
      </c>
      <c r="E96" s="260">
        <v>5222</v>
      </c>
      <c r="F96" s="261" t="s">
        <v>11</v>
      </c>
      <c r="G96" s="236">
        <v>0</v>
      </c>
      <c r="H96" s="236">
        <f>H95</f>
        <v>60</v>
      </c>
      <c r="I96" s="262"/>
      <c r="J96" s="318">
        <v>60</v>
      </c>
    </row>
    <row r="97" spans="1:10" ht="22.5">
      <c r="A97" s="263" t="s">
        <v>6</v>
      </c>
      <c r="B97" s="282" t="s">
        <v>234</v>
      </c>
      <c r="C97" s="280" t="s">
        <v>9</v>
      </c>
      <c r="D97" s="265" t="s">
        <v>7</v>
      </c>
      <c r="E97" s="266" t="s">
        <v>7</v>
      </c>
      <c r="F97" s="278" t="s">
        <v>255</v>
      </c>
      <c r="G97" s="268">
        <v>0</v>
      </c>
      <c r="H97" s="268">
        <v>0</v>
      </c>
      <c r="I97" s="269">
        <v>42</v>
      </c>
      <c r="J97" s="285">
        <v>42</v>
      </c>
    </row>
    <row r="98" spans="1:10" ht="15.75" thickBot="1">
      <c r="A98" s="125"/>
      <c r="B98" s="126"/>
      <c r="C98" s="127"/>
      <c r="D98" s="128" t="s">
        <v>158</v>
      </c>
      <c r="E98" s="129">
        <v>5222</v>
      </c>
      <c r="F98" s="130" t="s">
        <v>11</v>
      </c>
      <c r="G98" s="271">
        <v>0</v>
      </c>
      <c r="H98" s="271">
        <v>0</v>
      </c>
      <c r="I98" s="277">
        <f>I97</f>
        <v>42</v>
      </c>
      <c r="J98" s="305">
        <f>J97</f>
        <v>42</v>
      </c>
    </row>
    <row r="99" spans="1:10" ht="22.5">
      <c r="A99" s="287" t="s">
        <v>6</v>
      </c>
      <c r="B99" s="273" t="s">
        <v>157</v>
      </c>
      <c r="C99" s="264" t="s">
        <v>9</v>
      </c>
      <c r="D99" s="288" t="s">
        <v>7</v>
      </c>
      <c r="E99" s="289" t="s">
        <v>7</v>
      </c>
      <c r="F99" s="267" t="s">
        <v>254</v>
      </c>
      <c r="G99" s="268">
        <v>0</v>
      </c>
      <c r="H99" s="268">
        <v>0</v>
      </c>
      <c r="I99" s="268">
        <v>40</v>
      </c>
      <c r="J99" s="319">
        <v>40</v>
      </c>
    </row>
    <row r="100" spans="1:10" ht="15.75" thickBot="1">
      <c r="A100" s="290"/>
      <c r="B100" s="291"/>
      <c r="C100" s="292"/>
      <c r="D100" s="293" t="s">
        <v>158</v>
      </c>
      <c r="E100" s="294">
        <v>5222</v>
      </c>
      <c r="F100" s="295" t="s">
        <v>11</v>
      </c>
      <c r="G100" s="271">
        <v>0</v>
      </c>
      <c r="H100" s="271">
        <v>0</v>
      </c>
      <c r="I100" s="296">
        <f>I99</f>
        <v>40</v>
      </c>
      <c r="J100" s="320">
        <f>J99</f>
        <v>40</v>
      </c>
    </row>
    <row r="101" spans="1:10" ht="22.5">
      <c r="A101" s="56" t="s">
        <v>6</v>
      </c>
      <c r="B101" s="74" t="s">
        <v>246</v>
      </c>
      <c r="C101" s="75" t="s">
        <v>9</v>
      </c>
      <c r="D101" s="76" t="s">
        <v>7</v>
      </c>
      <c r="E101" s="77" t="s">
        <v>7</v>
      </c>
      <c r="F101" s="78" t="s">
        <v>247</v>
      </c>
      <c r="G101" s="161">
        <v>100</v>
      </c>
      <c r="H101" s="162">
        <v>100</v>
      </c>
      <c r="I101" s="135"/>
      <c r="J101" s="156">
        <v>100</v>
      </c>
    </row>
    <row r="102" spans="1:10" ht="15.75" thickBot="1">
      <c r="A102" s="81"/>
      <c r="B102" s="83"/>
      <c r="C102" s="84"/>
      <c r="D102" s="99" t="s">
        <v>158</v>
      </c>
      <c r="E102" s="100">
        <v>5222</v>
      </c>
      <c r="F102" s="94" t="s">
        <v>11</v>
      </c>
      <c r="G102" s="157">
        <v>100</v>
      </c>
      <c r="H102" s="163">
        <v>100</v>
      </c>
      <c r="I102" s="159"/>
      <c r="J102" s="160">
        <v>100</v>
      </c>
    </row>
    <row r="103" spans="1:11" ht="20.25">
      <c r="A103" s="263" t="s">
        <v>6</v>
      </c>
      <c r="B103" s="282" t="s">
        <v>235</v>
      </c>
      <c r="C103" s="280" t="s">
        <v>236</v>
      </c>
      <c r="D103" s="265" t="s">
        <v>7</v>
      </c>
      <c r="E103" s="266" t="s">
        <v>7</v>
      </c>
      <c r="F103" s="278" t="s">
        <v>259</v>
      </c>
      <c r="G103" s="268">
        <v>0</v>
      </c>
      <c r="H103" s="268">
        <v>0</v>
      </c>
      <c r="I103" s="269">
        <v>25</v>
      </c>
      <c r="J103" s="302">
        <v>25</v>
      </c>
      <c r="K103" s="87"/>
    </row>
    <row r="104" spans="1:11" ht="15.75" thickBot="1">
      <c r="A104" s="125"/>
      <c r="B104" s="283"/>
      <c r="C104" s="127"/>
      <c r="D104" s="128" t="s">
        <v>158</v>
      </c>
      <c r="E104" s="129">
        <v>5321</v>
      </c>
      <c r="F104" s="130" t="s">
        <v>91</v>
      </c>
      <c r="G104" s="271">
        <v>0</v>
      </c>
      <c r="H104" s="271">
        <v>0</v>
      </c>
      <c r="I104" s="296">
        <f>I103</f>
        <v>25</v>
      </c>
      <c r="J104" s="303">
        <f>J103</f>
        <v>25</v>
      </c>
      <c r="K104" s="87"/>
    </row>
    <row r="105" spans="1:10" ht="22.5">
      <c r="A105" s="73" t="s">
        <v>6</v>
      </c>
      <c r="B105" s="112" t="s">
        <v>248</v>
      </c>
      <c r="C105" s="102" t="s">
        <v>249</v>
      </c>
      <c r="D105" s="103" t="s">
        <v>7</v>
      </c>
      <c r="E105" s="104" t="s">
        <v>7</v>
      </c>
      <c r="F105" s="105" t="s">
        <v>250</v>
      </c>
      <c r="G105" s="173">
        <v>0</v>
      </c>
      <c r="H105" s="165">
        <v>100</v>
      </c>
      <c r="I105" s="169"/>
      <c r="J105" s="170">
        <v>100</v>
      </c>
    </row>
    <row r="106" spans="1:10" ht="15.75" thickBot="1">
      <c r="A106" s="82"/>
      <c r="B106" s="106"/>
      <c r="C106" s="107"/>
      <c r="D106" s="115" t="s">
        <v>120</v>
      </c>
      <c r="E106" s="116">
        <v>5321</v>
      </c>
      <c r="F106" s="94" t="s">
        <v>91</v>
      </c>
      <c r="G106" s="174">
        <v>0</v>
      </c>
      <c r="H106" s="175">
        <v>100</v>
      </c>
      <c r="I106" s="159"/>
      <c r="J106" s="160">
        <v>100</v>
      </c>
    </row>
    <row r="107" spans="1:10" ht="22.5">
      <c r="A107" s="73" t="s">
        <v>6</v>
      </c>
      <c r="B107" s="112" t="s">
        <v>159</v>
      </c>
      <c r="C107" s="102" t="s">
        <v>160</v>
      </c>
      <c r="D107" s="103" t="s">
        <v>7</v>
      </c>
      <c r="E107" s="104" t="s">
        <v>7</v>
      </c>
      <c r="F107" s="105" t="s">
        <v>161</v>
      </c>
      <c r="G107" s="173">
        <v>0</v>
      </c>
      <c r="H107" s="165">
        <v>1155</v>
      </c>
      <c r="I107" s="135"/>
      <c r="J107" s="156">
        <v>1155</v>
      </c>
    </row>
    <row r="108" spans="1:10" ht="15.75" thickBot="1">
      <c r="A108" s="62"/>
      <c r="B108" s="118"/>
      <c r="C108" s="119"/>
      <c r="D108" s="115" t="s">
        <v>135</v>
      </c>
      <c r="E108" s="116">
        <v>6341</v>
      </c>
      <c r="F108" s="94" t="s">
        <v>91</v>
      </c>
      <c r="G108" s="176">
        <v>0</v>
      </c>
      <c r="H108" s="177">
        <v>1155</v>
      </c>
      <c r="I108" s="151"/>
      <c r="J108" s="171">
        <v>1155</v>
      </c>
    </row>
    <row r="109" spans="1:10" ht="22.5">
      <c r="A109" s="56" t="s">
        <v>6</v>
      </c>
      <c r="B109" s="101" t="s">
        <v>162</v>
      </c>
      <c r="C109" s="102" t="s">
        <v>97</v>
      </c>
      <c r="D109" s="103" t="s">
        <v>7</v>
      </c>
      <c r="E109" s="117" t="s">
        <v>7</v>
      </c>
      <c r="F109" s="105" t="s">
        <v>163</v>
      </c>
      <c r="G109" s="178">
        <v>100</v>
      </c>
      <c r="H109" s="155">
        <v>100</v>
      </c>
      <c r="I109" s="135"/>
      <c r="J109" s="156">
        <v>100</v>
      </c>
    </row>
    <row r="110" spans="1:10" ht="15.75" thickBot="1">
      <c r="A110" s="82"/>
      <c r="B110" s="106"/>
      <c r="C110" s="107"/>
      <c r="D110" s="108" t="s">
        <v>158</v>
      </c>
      <c r="E110" s="109">
        <v>5321</v>
      </c>
      <c r="F110" s="110" t="s">
        <v>91</v>
      </c>
      <c r="G110" s="174">
        <v>100</v>
      </c>
      <c r="H110" s="167">
        <v>100</v>
      </c>
      <c r="I110" s="159"/>
      <c r="J110" s="160">
        <v>100</v>
      </c>
    </row>
    <row r="111" spans="1:10" ht="22.5">
      <c r="A111" s="56" t="s">
        <v>6</v>
      </c>
      <c r="B111" s="101" t="s">
        <v>164</v>
      </c>
      <c r="C111" s="102" t="s">
        <v>9</v>
      </c>
      <c r="D111" s="103" t="s">
        <v>7</v>
      </c>
      <c r="E111" s="104" t="s">
        <v>7</v>
      </c>
      <c r="F111" s="105" t="s">
        <v>165</v>
      </c>
      <c r="G111" s="173">
        <v>0</v>
      </c>
      <c r="H111" s="165">
        <v>35</v>
      </c>
      <c r="I111" s="135"/>
      <c r="J111" s="156">
        <v>35</v>
      </c>
    </row>
    <row r="112" spans="1:10" ht="15.75" thickBot="1">
      <c r="A112" s="62"/>
      <c r="B112" s="106"/>
      <c r="C112" s="107"/>
      <c r="D112" s="115" t="s">
        <v>158</v>
      </c>
      <c r="E112" s="116">
        <v>5212</v>
      </c>
      <c r="F112" s="98" t="s">
        <v>185</v>
      </c>
      <c r="G112" s="174">
        <v>0</v>
      </c>
      <c r="H112" s="175">
        <v>35</v>
      </c>
      <c r="I112" s="159"/>
      <c r="J112" s="171">
        <v>35</v>
      </c>
    </row>
    <row r="113" spans="1:10" ht="22.5">
      <c r="A113" s="73" t="s">
        <v>6</v>
      </c>
      <c r="B113" s="101" t="s">
        <v>166</v>
      </c>
      <c r="C113" s="102" t="s">
        <v>9</v>
      </c>
      <c r="D113" s="103" t="s">
        <v>7</v>
      </c>
      <c r="E113" s="104" t="s">
        <v>7</v>
      </c>
      <c r="F113" s="105" t="s">
        <v>167</v>
      </c>
      <c r="G113" s="178">
        <v>0</v>
      </c>
      <c r="H113" s="155">
        <v>100</v>
      </c>
      <c r="I113" s="169"/>
      <c r="J113" s="156">
        <v>100</v>
      </c>
    </row>
    <row r="114" spans="1:10" ht="15.75" thickBot="1">
      <c r="A114" s="82"/>
      <c r="B114" s="106"/>
      <c r="C114" s="107"/>
      <c r="D114" s="115" t="s">
        <v>139</v>
      </c>
      <c r="E114" s="115">
        <v>5339</v>
      </c>
      <c r="F114" s="120" t="s">
        <v>186</v>
      </c>
      <c r="G114" s="174">
        <v>0</v>
      </c>
      <c r="H114" s="167">
        <v>100</v>
      </c>
      <c r="I114" s="159"/>
      <c r="J114" s="160">
        <v>100</v>
      </c>
    </row>
    <row r="115" spans="1:10" ht="15">
      <c r="A115" s="73" t="s">
        <v>6</v>
      </c>
      <c r="B115" s="101" t="s">
        <v>168</v>
      </c>
      <c r="C115" s="102" t="s">
        <v>9</v>
      </c>
      <c r="D115" s="103" t="s">
        <v>7</v>
      </c>
      <c r="E115" s="104" t="s">
        <v>7</v>
      </c>
      <c r="F115" s="105" t="s">
        <v>169</v>
      </c>
      <c r="G115" s="173">
        <v>50</v>
      </c>
      <c r="H115" s="165">
        <v>50</v>
      </c>
      <c r="I115" s="135"/>
      <c r="J115" s="156">
        <v>50</v>
      </c>
    </row>
    <row r="116" spans="1:10" ht="15.75" thickBot="1">
      <c r="A116" s="80"/>
      <c r="B116" s="106"/>
      <c r="C116" s="107"/>
      <c r="D116" s="115" t="s">
        <v>135</v>
      </c>
      <c r="E116" s="116">
        <v>5901</v>
      </c>
      <c r="F116" s="120" t="s">
        <v>10</v>
      </c>
      <c r="G116" s="174">
        <v>50</v>
      </c>
      <c r="H116" s="175">
        <v>50</v>
      </c>
      <c r="I116" s="159"/>
      <c r="J116" s="171">
        <v>50</v>
      </c>
    </row>
    <row r="117" spans="1:10" ht="15">
      <c r="A117" s="56" t="s">
        <v>6</v>
      </c>
      <c r="B117" s="101" t="s">
        <v>170</v>
      </c>
      <c r="C117" s="102" t="s">
        <v>9</v>
      </c>
      <c r="D117" s="103" t="s">
        <v>7</v>
      </c>
      <c r="E117" s="104" t="s">
        <v>7</v>
      </c>
      <c r="F117" s="105" t="s">
        <v>171</v>
      </c>
      <c r="G117" s="178">
        <v>0</v>
      </c>
      <c r="H117" s="169">
        <v>400</v>
      </c>
      <c r="I117" s="169"/>
      <c r="J117" s="156">
        <v>400</v>
      </c>
    </row>
    <row r="118" spans="1:10" ht="15.75" thickBot="1">
      <c r="A118" s="82"/>
      <c r="B118" s="106"/>
      <c r="C118" s="107"/>
      <c r="D118" s="115" t="s">
        <v>101</v>
      </c>
      <c r="E118" s="116">
        <v>5901</v>
      </c>
      <c r="F118" s="120" t="s">
        <v>10</v>
      </c>
      <c r="G118" s="174">
        <v>0</v>
      </c>
      <c r="H118" s="175">
        <v>400</v>
      </c>
      <c r="I118" s="159"/>
      <c r="J118" s="160">
        <v>400</v>
      </c>
    </row>
    <row r="119" spans="1:10" ht="22.5">
      <c r="A119" s="56" t="s">
        <v>6</v>
      </c>
      <c r="B119" s="112" t="s">
        <v>172</v>
      </c>
      <c r="C119" s="113" t="s">
        <v>9</v>
      </c>
      <c r="D119" s="103" t="s">
        <v>7</v>
      </c>
      <c r="E119" s="104" t="s">
        <v>7</v>
      </c>
      <c r="F119" s="114" t="s">
        <v>174</v>
      </c>
      <c r="G119" s="154">
        <v>0</v>
      </c>
      <c r="H119" s="179">
        <v>100</v>
      </c>
      <c r="I119" s="135"/>
      <c r="J119" s="156">
        <v>100</v>
      </c>
    </row>
    <row r="120" spans="1:10" ht="15.75" thickBot="1">
      <c r="A120" s="81"/>
      <c r="B120" s="106"/>
      <c r="C120" s="107"/>
      <c r="D120" s="115" t="s">
        <v>173</v>
      </c>
      <c r="E120" s="116">
        <v>5493</v>
      </c>
      <c r="F120" s="120" t="s">
        <v>191</v>
      </c>
      <c r="G120" s="174">
        <v>0</v>
      </c>
      <c r="H120" s="175">
        <v>100</v>
      </c>
      <c r="I120" s="151"/>
      <c r="J120" s="171">
        <v>100</v>
      </c>
    </row>
    <row r="121" spans="1:10" ht="15">
      <c r="A121" s="56" t="s">
        <v>6</v>
      </c>
      <c r="B121" s="101" t="s">
        <v>175</v>
      </c>
      <c r="C121" s="102" t="s">
        <v>93</v>
      </c>
      <c r="D121" s="103" t="s">
        <v>7</v>
      </c>
      <c r="E121" s="104" t="s">
        <v>7</v>
      </c>
      <c r="F121" s="105" t="s">
        <v>176</v>
      </c>
      <c r="G121" s="154">
        <v>0</v>
      </c>
      <c r="H121" s="155">
        <v>230</v>
      </c>
      <c r="I121" s="135"/>
      <c r="J121" s="156">
        <v>230</v>
      </c>
    </row>
    <row r="122" spans="1:10" ht="15.75" thickBot="1">
      <c r="A122" s="62"/>
      <c r="B122" s="63"/>
      <c r="C122" s="64"/>
      <c r="D122" s="121" t="s">
        <v>158</v>
      </c>
      <c r="E122" s="122">
        <v>6341</v>
      </c>
      <c r="F122" s="67" t="s">
        <v>91</v>
      </c>
      <c r="G122" s="147">
        <v>0</v>
      </c>
      <c r="H122" s="139">
        <v>230</v>
      </c>
      <c r="I122" s="138"/>
      <c r="J122" s="140">
        <v>230</v>
      </c>
    </row>
    <row r="123" spans="1:10" ht="15">
      <c r="A123" s="73" t="s">
        <v>6</v>
      </c>
      <c r="B123" s="101" t="s">
        <v>177</v>
      </c>
      <c r="C123" s="111" t="s">
        <v>97</v>
      </c>
      <c r="D123" s="59" t="s">
        <v>7</v>
      </c>
      <c r="E123" s="60" t="s">
        <v>7</v>
      </c>
      <c r="F123" s="105" t="s">
        <v>178</v>
      </c>
      <c r="G123" s="144">
        <v>0</v>
      </c>
      <c r="H123" s="135">
        <v>130</v>
      </c>
      <c r="I123" s="135"/>
      <c r="J123" s="156">
        <v>130</v>
      </c>
    </row>
    <row r="124" spans="1:10" ht="15.75" thickBot="1">
      <c r="A124" s="62"/>
      <c r="B124" s="63"/>
      <c r="C124" s="64"/>
      <c r="D124" s="95" t="s">
        <v>158</v>
      </c>
      <c r="E124" s="96">
        <v>5321</v>
      </c>
      <c r="F124" s="67" t="s">
        <v>91</v>
      </c>
      <c r="G124" s="147">
        <v>0</v>
      </c>
      <c r="H124" s="147">
        <v>130</v>
      </c>
      <c r="I124" s="138"/>
      <c r="J124" s="140">
        <v>130</v>
      </c>
    </row>
    <row r="125" spans="1:10" ht="15">
      <c r="A125" s="308" t="s">
        <v>6</v>
      </c>
      <c r="B125" s="282" t="s">
        <v>238</v>
      </c>
      <c r="C125" s="264" t="s">
        <v>245</v>
      </c>
      <c r="D125" s="265" t="s">
        <v>7</v>
      </c>
      <c r="E125" s="266" t="s">
        <v>7</v>
      </c>
      <c r="F125" s="267" t="s">
        <v>243</v>
      </c>
      <c r="G125" s="268">
        <v>0</v>
      </c>
      <c r="H125" s="268">
        <v>0</v>
      </c>
      <c r="I125" s="269">
        <v>13</v>
      </c>
      <c r="J125" s="285">
        <v>13</v>
      </c>
    </row>
    <row r="126" spans="1:10" ht="15.75" thickBot="1">
      <c r="A126" s="274" t="s">
        <v>6</v>
      </c>
      <c r="B126" s="275"/>
      <c r="C126" s="270"/>
      <c r="D126" s="128" t="s">
        <v>158</v>
      </c>
      <c r="E126" s="129">
        <v>5321</v>
      </c>
      <c r="F126" s="130" t="s">
        <v>91</v>
      </c>
      <c r="G126" s="271">
        <v>0</v>
      </c>
      <c r="H126" s="271">
        <v>0</v>
      </c>
      <c r="I126" s="272">
        <f>I125</f>
        <v>13</v>
      </c>
      <c r="J126" s="304">
        <f>J125</f>
        <v>13</v>
      </c>
    </row>
    <row r="127" spans="1:10" ht="15">
      <c r="A127" s="309"/>
      <c r="B127" s="282" t="s">
        <v>239</v>
      </c>
      <c r="C127" s="264" t="s">
        <v>245</v>
      </c>
      <c r="D127" s="265" t="s">
        <v>7</v>
      </c>
      <c r="E127" s="266" t="s">
        <v>7</v>
      </c>
      <c r="F127" s="267" t="s">
        <v>244</v>
      </c>
      <c r="G127" s="268">
        <v>0</v>
      </c>
      <c r="H127" s="268">
        <v>0</v>
      </c>
      <c r="I127" s="269">
        <v>10</v>
      </c>
      <c r="J127" s="285">
        <v>10</v>
      </c>
    </row>
    <row r="128" spans="1:10" ht="15.75" thickBot="1">
      <c r="A128" s="310" t="s">
        <v>6</v>
      </c>
      <c r="B128" s="275"/>
      <c r="C128" s="276"/>
      <c r="D128" s="128" t="s">
        <v>158</v>
      </c>
      <c r="E128" s="129">
        <v>5331</v>
      </c>
      <c r="F128" s="130" t="s">
        <v>265</v>
      </c>
      <c r="G128" s="271">
        <v>0</v>
      </c>
      <c r="H128" s="271">
        <v>0</v>
      </c>
      <c r="I128" s="277">
        <f>I127</f>
        <v>10</v>
      </c>
      <c r="J128" s="305">
        <f>J127</f>
        <v>10</v>
      </c>
    </row>
    <row r="129" spans="1:10" ht="22.5">
      <c r="A129" s="311"/>
      <c r="B129" s="237" t="s">
        <v>262</v>
      </c>
      <c r="C129" s="307" t="s">
        <v>9</v>
      </c>
      <c r="D129" s="265" t="s">
        <v>7</v>
      </c>
      <c r="E129" s="266" t="s">
        <v>7</v>
      </c>
      <c r="F129" s="278" t="s">
        <v>240</v>
      </c>
      <c r="G129" s="268">
        <v>0</v>
      </c>
      <c r="H129" s="268">
        <v>0</v>
      </c>
      <c r="I129" s="269">
        <v>20</v>
      </c>
      <c r="J129" s="285">
        <v>20</v>
      </c>
    </row>
    <row r="130" spans="1:10" ht="15.75" thickBot="1">
      <c r="A130" s="312" t="s">
        <v>131</v>
      </c>
      <c r="B130" s="313" t="s">
        <v>7</v>
      </c>
      <c r="C130" s="276"/>
      <c r="D130" s="128" t="s">
        <v>158</v>
      </c>
      <c r="E130" s="129">
        <v>5221</v>
      </c>
      <c r="F130" s="279" t="s">
        <v>215</v>
      </c>
      <c r="G130" s="271">
        <v>0</v>
      </c>
      <c r="H130" s="271">
        <v>0</v>
      </c>
      <c r="I130" s="277">
        <f>I129</f>
        <v>20</v>
      </c>
      <c r="J130" s="305">
        <f>J129</f>
        <v>20</v>
      </c>
    </row>
    <row r="131" spans="1:10" ht="15">
      <c r="A131" s="263" t="s">
        <v>6</v>
      </c>
      <c r="B131" s="282" t="s">
        <v>242</v>
      </c>
      <c r="C131" s="280" t="s">
        <v>9</v>
      </c>
      <c r="D131" s="265" t="s">
        <v>7</v>
      </c>
      <c r="E131" s="266" t="s">
        <v>7</v>
      </c>
      <c r="F131" s="267" t="s">
        <v>241</v>
      </c>
      <c r="G131" s="268">
        <v>0</v>
      </c>
      <c r="H131" s="268">
        <v>0</v>
      </c>
      <c r="I131" s="281">
        <v>10</v>
      </c>
      <c r="J131" s="306">
        <v>10</v>
      </c>
    </row>
    <row r="132" spans="1:10" ht="15.75" thickBot="1">
      <c r="A132" s="125"/>
      <c r="B132" s="126"/>
      <c r="C132" s="276"/>
      <c r="D132" s="128" t="s">
        <v>158</v>
      </c>
      <c r="E132" s="129">
        <v>5222</v>
      </c>
      <c r="F132" s="130" t="s">
        <v>11</v>
      </c>
      <c r="G132" s="271">
        <v>0</v>
      </c>
      <c r="H132" s="271">
        <v>0</v>
      </c>
      <c r="I132" s="277">
        <f>I131</f>
        <v>10</v>
      </c>
      <c r="J132" s="305">
        <f>J131</f>
        <v>10</v>
      </c>
    </row>
    <row r="133" spans="1:10" ht="23.25" thickBot="1">
      <c r="A133" s="20" t="s">
        <v>6</v>
      </c>
      <c r="B133" s="21"/>
      <c r="C133" s="22"/>
      <c r="D133" s="23" t="s">
        <v>7</v>
      </c>
      <c r="E133" s="24" t="s">
        <v>7</v>
      </c>
      <c r="F133" s="25" t="s">
        <v>192</v>
      </c>
      <c r="G133" s="133">
        <v>0</v>
      </c>
      <c r="H133" s="133">
        <v>2000</v>
      </c>
      <c r="I133" s="133">
        <v>0</v>
      </c>
      <c r="J133" s="143">
        <v>2000</v>
      </c>
    </row>
    <row r="134" spans="1:10" ht="22.5">
      <c r="A134" s="56" t="s">
        <v>6</v>
      </c>
      <c r="B134" s="101" t="s">
        <v>193</v>
      </c>
      <c r="C134" s="111" t="s">
        <v>194</v>
      </c>
      <c r="D134" s="59" t="s">
        <v>7</v>
      </c>
      <c r="E134" s="60" t="s">
        <v>7</v>
      </c>
      <c r="F134" s="105" t="s">
        <v>195</v>
      </c>
      <c r="G134" s="144">
        <v>0</v>
      </c>
      <c r="H134" s="135">
        <v>1000</v>
      </c>
      <c r="I134" s="135"/>
      <c r="J134" s="156">
        <v>1000</v>
      </c>
    </row>
    <row r="135" spans="1:10" ht="15.75" thickBot="1">
      <c r="A135" s="62"/>
      <c r="B135" s="63"/>
      <c r="C135" s="64"/>
      <c r="D135" s="123" t="s">
        <v>135</v>
      </c>
      <c r="E135" s="124">
        <v>5321</v>
      </c>
      <c r="F135" s="67" t="s">
        <v>91</v>
      </c>
      <c r="G135" s="147">
        <v>0</v>
      </c>
      <c r="H135" s="180">
        <v>1000</v>
      </c>
      <c r="I135" s="142"/>
      <c r="J135" s="140">
        <v>1000</v>
      </c>
    </row>
    <row r="136" spans="1:10" ht="22.5">
      <c r="A136" s="56" t="s">
        <v>6</v>
      </c>
      <c r="B136" s="101" t="s">
        <v>198</v>
      </c>
      <c r="C136" s="111" t="s">
        <v>196</v>
      </c>
      <c r="D136" s="59" t="s">
        <v>7</v>
      </c>
      <c r="E136" s="60" t="s">
        <v>7</v>
      </c>
      <c r="F136" s="105" t="s">
        <v>197</v>
      </c>
      <c r="G136" s="144">
        <v>0</v>
      </c>
      <c r="H136" s="135">
        <v>1000</v>
      </c>
      <c r="I136" s="135"/>
      <c r="J136" s="156">
        <v>1000</v>
      </c>
    </row>
    <row r="137" spans="1:10" ht="15.75" thickBot="1">
      <c r="A137" s="62"/>
      <c r="B137" s="63"/>
      <c r="C137" s="64"/>
      <c r="D137" s="123" t="s">
        <v>135</v>
      </c>
      <c r="E137" s="124">
        <v>5321</v>
      </c>
      <c r="F137" s="67" t="s">
        <v>91</v>
      </c>
      <c r="G137" s="147">
        <v>0</v>
      </c>
      <c r="H137" s="180">
        <v>1000</v>
      </c>
      <c r="I137" s="142"/>
      <c r="J137" s="140">
        <v>1000</v>
      </c>
    </row>
    <row r="138" spans="1:10" ht="23.25" thickBot="1">
      <c r="A138" s="68" t="s">
        <v>131</v>
      </c>
      <c r="B138" s="69" t="s">
        <v>7</v>
      </c>
      <c r="C138" s="70" t="s">
        <v>7</v>
      </c>
      <c r="D138" s="71" t="s">
        <v>7</v>
      </c>
      <c r="E138" s="72" t="s">
        <v>7</v>
      </c>
      <c r="F138" s="25" t="s">
        <v>132</v>
      </c>
      <c r="G138" s="133">
        <f>G139</f>
        <v>100</v>
      </c>
      <c r="H138" s="133">
        <v>100</v>
      </c>
      <c r="I138" s="133">
        <v>0</v>
      </c>
      <c r="J138" s="134">
        <v>100</v>
      </c>
    </row>
    <row r="139" spans="1:10" ht="33.75">
      <c r="A139" s="213" t="s">
        <v>6</v>
      </c>
      <c r="B139" s="214" t="s">
        <v>133</v>
      </c>
      <c r="C139" s="215" t="s">
        <v>9</v>
      </c>
      <c r="D139" s="216" t="s">
        <v>7</v>
      </c>
      <c r="E139" s="217" t="s">
        <v>7</v>
      </c>
      <c r="F139" s="218" t="s">
        <v>134</v>
      </c>
      <c r="G139" s="219">
        <v>100</v>
      </c>
      <c r="H139" s="219">
        <v>100</v>
      </c>
      <c r="I139" s="219"/>
      <c r="J139" s="220">
        <v>0</v>
      </c>
    </row>
    <row r="140" spans="1:10" ht="15.75" thickBot="1">
      <c r="A140" s="221"/>
      <c r="B140" s="222"/>
      <c r="C140" s="223"/>
      <c r="D140" s="224" t="s">
        <v>135</v>
      </c>
      <c r="E140" s="225">
        <v>5321</v>
      </c>
      <c r="F140" s="226" t="s">
        <v>136</v>
      </c>
      <c r="G140" s="227">
        <v>100</v>
      </c>
      <c r="H140" s="228">
        <v>100</v>
      </c>
      <c r="I140" s="228"/>
      <c r="J140" s="140">
        <v>0</v>
      </c>
    </row>
    <row r="141" spans="1:10" ht="45">
      <c r="A141" s="229" t="s">
        <v>6</v>
      </c>
      <c r="B141" s="230" t="s">
        <v>204</v>
      </c>
      <c r="C141" s="231" t="s">
        <v>75</v>
      </c>
      <c r="D141" s="216" t="s">
        <v>7</v>
      </c>
      <c r="E141" s="217" t="s">
        <v>7</v>
      </c>
      <c r="F141" s="232" t="s">
        <v>206</v>
      </c>
      <c r="G141" s="233">
        <v>0</v>
      </c>
      <c r="H141" s="135">
        <v>0</v>
      </c>
      <c r="I141" s="135"/>
      <c r="J141" s="156">
        <v>100</v>
      </c>
    </row>
    <row r="142" spans="1:10" ht="15.75" thickBot="1">
      <c r="A142" s="221"/>
      <c r="B142" s="222"/>
      <c r="C142" s="223"/>
      <c r="D142" s="234" t="s">
        <v>189</v>
      </c>
      <c r="E142" s="235">
        <v>5321</v>
      </c>
      <c r="F142" s="226" t="s">
        <v>91</v>
      </c>
      <c r="G142" s="236">
        <v>0</v>
      </c>
      <c r="H142" s="180">
        <v>0</v>
      </c>
      <c r="I142" s="142"/>
      <c r="J142" s="140">
        <v>100</v>
      </c>
    </row>
    <row r="143" spans="1:10" ht="15.75" thickBot="1">
      <c r="A143" s="20" t="s">
        <v>6</v>
      </c>
      <c r="B143" s="21"/>
      <c r="C143" s="22"/>
      <c r="D143" s="23" t="s">
        <v>7</v>
      </c>
      <c r="E143" s="24" t="s">
        <v>7</v>
      </c>
      <c r="F143" s="25" t="s">
        <v>199</v>
      </c>
      <c r="G143" s="133">
        <v>100</v>
      </c>
      <c r="H143" s="133">
        <v>100</v>
      </c>
      <c r="I143" s="133">
        <v>0</v>
      </c>
      <c r="J143" s="134">
        <v>100</v>
      </c>
    </row>
    <row r="144" spans="1:10" ht="15">
      <c r="A144" s="73" t="s">
        <v>6</v>
      </c>
      <c r="B144" s="101" t="s">
        <v>187</v>
      </c>
      <c r="C144" s="111" t="s">
        <v>188</v>
      </c>
      <c r="D144" s="59" t="s">
        <v>7</v>
      </c>
      <c r="E144" s="60" t="s">
        <v>7</v>
      </c>
      <c r="F144" s="105" t="s">
        <v>190</v>
      </c>
      <c r="G144" s="144">
        <v>0</v>
      </c>
      <c r="H144" s="136">
        <v>100</v>
      </c>
      <c r="I144" s="135"/>
      <c r="J144" s="156">
        <v>100</v>
      </c>
    </row>
    <row r="145" spans="1:10" ht="15.75" thickBot="1">
      <c r="A145" s="62"/>
      <c r="B145" s="63"/>
      <c r="C145" s="64"/>
      <c r="D145" s="115" t="s">
        <v>189</v>
      </c>
      <c r="E145" s="115">
        <v>5321</v>
      </c>
      <c r="F145" s="67" t="s">
        <v>91</v>
      </c>
      <c r="G145" s="147">
        <v>0</v>
      </c>
      <c r="H145" s="139">
        <v>0</v>
      </c>
      <c r="I145" s="138"/>
      <c r="J145" s="140">
        <v>100</v>
      </c>
    </row>
  </sheetData>
  <sheetProtection/>
  <mergeCells count="6">
    <mergeCell ref="B32:C32"/>
    <mergeCell ref="B9:C9"/>
    <mergeCell ref="B10:C10"/>
    <mergeCell ref="A2:J2"/>
    <mergeCell ref="A4:J4"/>
    <mergeCell ref="A6:J6"/>
  </mergeCells>
  <printOptions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D28" sqref="D28"/>
    </sheetView>
  </sheetViews>
  <sheetFormatPr defaultColWidth="9.140625" defaultRowHeight="15"/>
  <cols>
    <col min="1" max="1" width="35.00390625" style="0" customWidth="1"/>
    <col min="3" max="3" width="15.28125" style="0" customWidth="1"/>
    <col min="4" max="4" width="13.28125" style="0" customWidth="1"/>
    <col min="5" max="5" width="14.140625" style="0" customWidth="1"/>
  </cols>
  <sheetData>
    <row r="1" spans="1:5" ht="15.75" thickBot="1">
      <c r="A1" s="332" t="s">
        <v>13</v>
      </c>
      <c r="B1" s="332"/>
      <c r="C1" s="44"/>
      <c r="D1" s="44"/>
      <c r="E1" s="45" t="s">
        <v>14</v>
      </c>
    </row>
    <row r="2" spans="1:5" ht="15.75" thickBot="1">
      <c r="A2" s="46" t="s">
        <v>15</v>
      </c>
      <c r="B2" s="47" t="s">
        <v>16</v>
      </c>
      <c r="C2" s="48" t="s">
        <v>77</v>
      </c>
      <c r="D2" s="48" t="s">
        <v>208</v>
      </c>
      <c r="E2" s="48" t="s">
        <v>78</v>
      </c>
    </row>
    <row r="3" spans="1:5" ht="15" customHeight="1">
      <c r="A3" s="183" t="s">
        <v>17</v>
      </c>
      <c r="B3" s="184" t="s">
        <v>18</v>
      </c>
      <c r="C3" s="185">
        <f>C4+C5+C6</f>
        <v>2741109.5</v>
      </c>
      <c r="D3" s="185">
        <f>D4+D5+D6</f>
        <v>0</v>
      </c>
      <c r="E3" s="186">
        <f aca="true" t="shared" si="0" ref="E3:E25">C3+D3</f>
        <v>2741109.5</v>
      </c>
    </row>
    <row r="4" spans="1:5" ht="15" customHeight="1">
      <c r="A4" s="187" t="s">
        <v>19</v>
      </c>
      <c r="B4" s="188" t="s">
        <v>20</v>
      </c>
      <c r="C4" s="189">
        <v>2661000</v>
      </c>
      <c r="D4" s="190">
        <v>0</v>
      </c>
      <c r="E4" s="191">
        <f t="shared" si="0"/>
        <v>2661000</v>
      </c>
    </row>
    <row r="5" spans="1:5" ht="15" customHeight="1">
      <c r="A5" s="187" t="s">
        <v>21</v>
      </c>
      <c r="B5" s="188" t="s">
        <v>22</v>
      </c>
      <c r="C5" s="189">
        <v>80109.5</v>
      </c>
      <c r="D5" s="192">
        <v>0</v>
      </c>
      <c r="E5" s="191">
        <f t="shared" si="0"/>
        <v>80109.5</v>
      </c>
    </row>
    <row r="6" spans="1:5" ht="15" customHeight="1">
      <c r="A6" s="187" t="s">
        <v>23</v>
      </c>
      <c r="B6" s="188" t="s">
        <v>24</v>
      </c>
      <c r="C6" s="189">
        <v>0</v>
      </c>
      <c r="D6" s="189">
        <v>0</v>
      </c>
      <c r="E6" s="191">
        <f t="shared" si="0"/>
        <v>0</v>
      </c>
    </row>
    <row r="7" spans="1:5" ht="15" customHeight="1">
      <c r="A7" s="193" t="s">
        <v>25</v>
      </c>
      <c r="B7" s="188" t="s">
        <v>26</v>
      </c>
      <c r="C7" s="194">
        <f>C8+C14</f>
        <v>4455231.47</v>
      </c>
      <c r="D7" s="194">
        <f>D8+D14</f>
        <v>0</v>
      </c>
      <c r="E7" s="195">
        <f t="shared" si="0"/>
        <v>4455231.47</v>
      </c>
    </row>
    <row r="8" spans="1:5" ht="15" customHeight="1">
      <c r="A8" s="187" t="s">
        <v>202</v>
      </c>
      <c r="B8" s="188" t="s">
        <v>27</v>
      </c>
      <c r="C8" s="189">
        <f>C9+C10+C12+C13+C11</f>
        <v>4452410.7</v>
      </c>
      <c r="D8" s="189">
        <f>D9+D10+D12+D13</f>
        <v>0</v>
      </c>
      <c r="E8" s="196">
        <f t="shared" si="0"/>
        <v>4452410.7</v>
      </c>
    </row>
    <row r="9" spans="1:5" ht="15" customHeight="1">
      <c r="A9" s="187" t="s">
        <v>28</v>
      </c>
      <c r="B9" s="188" t="s">
        <v>29</v>
      </c>
      <c r="C9" s="189">
        <v>67590.7</v>
      </c>
      <c r="D9" s="189">
        <v>0</v>
      </c>
      <c r="E9" s="196">
        <f t="shared" si="0"/>
        <v>67590.7</v>
      </c>
    </row>
    <row r="10" spans="1:5" ht="15" customHeight="1">
      <c r="A10" s="187" t="s">
        <v>30</v>
      </c>
      <c r="B10" s="188" t="s">
        <v>27</v>
      </c>
      <c r="C10" s="189">
        <v>4358686.93</v>
      </c>
      <c r="D10" s="189">
        <v>0</v>
      </c>
      <c r="E10" s="196">
        <f t="shared" si="0"/>
        <v>4358686.93</v>
      </c>
    </row>
    <row r="11" spans="1:5" ht="15" customHeight="1">
      <c r="A11" s="187" t="s">
        <v>31</v>
      </c>
      <c r="B11" s="188">
        <v>4123</v>
      </c>
      <c r="C11" s="189">
        <v>0</v>
      </c>
      <c r="D11" s="189">
        <v>0</v>
      </c>
      <c r="E11" s="196">
        <f>SUM(C11:D11)</f>
        <v>0</v>
      </c>
    </row>
    <row r="12" spans="1:5" ht="15" customHeight="1">
      <c r="A12" s="187" t="s">
        <v>32</v>
      </c>
      <c r="B12" s="188" t="s">
        <v>33</v>
      </c>
      <c r="C12" s="189">
        <v>0</v>
      </c>
      <c r="D12" s="189">
        <v>0</v>
      </c>
      <c r="E12" s="196">
        <f>SUM(C12:D12)</f>
        <v>0</v>
      </c>
    </row>
    <row r="13" spans="1:5" ht="15" customHeight="1">
      <c r="A13" s="187" t="s">
        <v>34</v>
      </c>
      <c r="B13" s="188">
        <v>4121</v>
      </c>
      <c r="C13" s="189">
        <f>31370-5236.93</f>
        <v>26133.07</v>
      </c>
      <c r="D13" s="189">
        <v>0</v>
      </c>
      <c r="E13" s="196">
        <f>SUM(C13:D13)</f>
        <v>26133.07</v>
      </c>
    </row>
    <row r="14" spans="1:5" ht="15" customHeight="1">
      <c r="A14" s="187" t="s">
        <v>203</v>
      </c>
      <c r="B14" s="188" t="s">
        <v>35</v>
      </c>
      <c r="C14" s="189">
        <f>C15+C16+C17+C18</f>
        <v>2820.77</v>
      </c>
      <c r="D14" s="189">
        <f>D15+D17+D18</f>
        <v>0</v>
      </c>
      <c r="E14" s="196">
        <f t="shared" si="0"/>
        <v>2820.77</v>
      </c>
    </row>
    <row r="15" spans="1:5" ht="15" customHeight="1">
      <c r="A15" s="187" t="s">
        <v>36</v>
      </c>
      <c r="B15" s="188" t="s">
        <v>37</v>
      </c>
      <c r="C15" s="189">
        <v>0</v>
      </c>
      <c r="D15" s="189">
        <v>0</v>
      </c>
      <c r="E15" s="196">
        <f t="shared" si="0"/>
        <v>0</v>
      </c>
    </row>
    <row r="16" spans="1:5" ht="15" customHeight="1">
      <c r="A16" s="187" t="s">
        <v>38</v>
      </c>
      <c r="B16" s="188">
        <v>4223</v>
      </c>
      <c r="C16" s="189">
        <v>0</v>
      </c>
      <c r="D16" s="189">
        <v>0</v>
      </c>
      <c r="E16" s="196">
        <f>SUM(C16:D16)</f>
        <v>0</v>
      </c>
    </row>
    <row r="17" spans="1:5" ht="15" customHeight="1">
      <c r="A17" s="187" t="s">
        <v>39</v>
      </c>
      <c r="B17" s="188" t="s">
        <v>40</v>
      </c>
      <c r="C17" s="189">
        <v>0</v>
      </c>
      <c r="D17" s="189">
        <v>0</v>
      </c>
      <c r="E17" s="196">
        <f>SUM(C17:D17)</f>
        <v>0</v>
      </c>
    </row>
    <row r="18" spans="1:5" ht="15" customHeight="1">
      <c r="A18" s="187" t="s">
        <v>41</v>
      </c>
      <c r="B18" s="188">
        <v>4221</v>
      </c>
      <c r="C18" s="189">
        <v>2820.77</v>
      </c>
      <c r="D18" s="189">
        <v>0</v>
      </c>
      <c r="E18" s="196">
        <f>SUM(C18:D18)</f>
        <v>2820.77</v>
      </c>
    </row>
    <row r="19" spans="1:5" ht="15" customHeight="1">
      <c r="A19" s="193" t="s">
        <v>42</v>
      </c>
      <c r="B19" s="197" t="s">
        <v>43</v>
      </c>
      <c r="C19" s="194">
        <f>C3+C7</f>
        <v>7196340.97</v>
      </c>
      <c r="D19" s="194">
        <f>D3+D7</f>
        <v>0</v>
      </c>
      <c r="E19" s="195">
        <f t="shared" si="0"/>
        <v>7196340.97</v>
      </c>
    </row>
    <row r="20" spans="1:5" ht="15" customHeight="1">
      <c r="A20" s="193" t="s">
        <v>44</v>
      </c>
      <c r="B20" s="197" t="s">
        <v>45</v>
      </c>
      <c r="C20" s="194">
        <f>SUM(C21:C24)</f>
        <v>760221.1500000001</v>
      </c>
      <c r="D20" s="194">
        <f>SUM(D21:D24)</f>
        <v>0</v>
      </c>
      <c r="E20" s="195">
        <f t="shared" si="0"/>
        <v>760221.1500000001</v>
      </c>
    </row>
    <row r="21" spans="1:5" ht="15" customHeight="1">
      <c r="A21" s="187" t="s">
        <v>46</v>
      </c>
      <c r="B21" s="188" t="s">
        <v>47</v>
      </c>
      <c r="C21" s="189">
        <v>100564.53000000001</v>
      </c>
      <c r="D21" s="189">
        <v>0</v>
      </c>
      <c r="E21" s="196">
        <f t="shared" si="0"/>
        <v>100564.53000000001</v>
      </c>
    </row>
    <row r="22" spans="1:5" ht="15" customHeight="1">
      <c r="A22" s="187" t="s">
        <v>48</v>
      </c>
      <c r="B22" s="188">
        <v>8115</v>
      </c>
      <c r="C22" s="189">
        <v>756531.6200000001</v>
      </c>
      <c r="D22" s="189">
        <v>0</v>
      </c>
      <c r="E22" s="196">
        <f>SUM(C22:D22)</f>
        <v>756531.6200000001</v>
      </c>
    </row>
    <row r="23" spans="1:5" ht="15" customHeight="1">
      <c r="A23" s="187" t="s">
        <v>49</v>
      </c>
      <c r="B23" s="188">
        <v>8123</v>
      </c>
      <c r="C23" s="189">
        <v>0</v>
      </c>
      <c r="D23" s="189">
        <v>0</v>
      </c>
      <c r="E23" s="196">
        <f>C23+D23</f>
        <v>0</v>
      </c>
    </row>
    <row r="24" spans="1:5" ht="15" customHeight="1" thickBot="1">
      <c r="A24" s="198" t="s">
        <v>50</v>
      </c>
      <c r="B24" s="199">
        <v>-8124</v>
      </c>
      <c r="C24" s="200">
        <v>-96875</v>
      </c>
      <c r="D24" s="200">
        <v>0</v>
      </c>
      <c r="E24" s="201">
        <f>C24+D24</f>
        <v>-96875</v>
      </c>
    </row>
    <row r="25" spans="1:5" ht="15" customHeight="1" thickBot="1">
      <c r="A25" s="202" t="s">
        <v>51</v>
      </c>
      <c r="B25" s="203"/>
      <c r="C25" s="204">
        <f>C3+C7+C20</f>
        <v>7956562.12</v>
      </c>
      <c r="D25" s="204">
        <f>D19+D20</f>
        <v>0</v>
      </c>
      <c r="E25" s="205">
        <f t="shared" si="0"/>
        <v>7956562.12</v>
      </c>
    </row>
    <row r="26" spans="1:5" ht="15" customHeight="1" thickBot="1">
      <c r="A26" s="332" t="s">
        <v>52</v>
      </c>
      <c r="B26" s="332"/>
      <c r="C26" s="206"/>
      <c r="D26" s="206"/>
      <c r="E26" s="207" t="s">
        <v>14</v>
      </c>
    </row>
    <row r="27" spans="1:5" ht="25.5" customHeight="1" thickBot="1">
      <c r="A27" s="46" t="s">
        <v>53</v>
      </c>
      <c r="B27" s="47" t="s">
        <v>5</v>
      </c>
      <c r="C27" s="48" t="s">
        <v>77</v>
      </c>
      <c r="D27" s="48" t="s">
        <v>208</v>
      </c>
      <c r="E27" s="48" t="s">
        <v>78</v>
      </c>
    </row>
    <row r="28" spans="1:5" ht="15" customHeight="1">
      <c r="A28" s="208" t="s">
        <v>54</v>
      </c>
      <c r="B28" s="209" t="s">
        <v>55</v>
      </c>
      <c r="C28" s="192">
        <v>29496.96</v>
      </c>
      <c r="D28" s="192">
        <v>0</v>
      </c>
      <c r="E28" s="210">
        <f>C28+D28</f>
        <v>29496.96</v>
      </c>
    </row>
    <row r="29" spans="1:5" ht="15" customHeight="1">
      <c r="A29" s="211" t="s">
        <v>56</v>
      </c>
      <c r="B29" s="188" t="s">
        <v>55</v>
      </c>
      <c r="C29" s="189">
        <v>260591.53</v>
      </c>
      <c r="D29" s="192">
        <v>0</v>
      </c>
      <c r="E29" s="210">
        <f aca="true" t="shared" si="1" ref="E29:E44">C29+D29</f>
        <v>260591.53</v>
      </c>
    </row>
    <row r="30" spans="1:5" ht="15" customHeight="1">
      <c r="A30" s="211" t="s">
        <v>57</v>
      </c>
      <c r="B30" s="188" t="s">
        <v>58</v>
      </c>
      <c r="C30" s="189">
        <v>115275.74</v>
      </c>
      <c r="D30" s="192">
        <v>0</v>
      </c>
      <c r="E30" s="210">
        <f>SUM(C30:D30)</f>
        <v>115275.74</v>
      </c>
    </row>
    <row r="31" spans="1:5" ht="15" customHeight="1">
      <c r="A31" s="211" t="s">
        <v>59</v>
      </c>
      <c r="B31" s="188" t="s">
        <v>55</v>
      </c>
      <c r="C31" s="189">
        <v>1003300</v>
      </c>
      <c r="D31" s="192">
        <v>0</v>
      </c>
      <c r="E31" s="210">
        <f t="shared" si="1"/>
        <v>1003300</v>
      </c>
    </row>
    <row r="32" spans="1:5" ht="15" customHeight="1">
      <c r="A32" s="211" t="s">
        <v>60</v>
      </c>
      <c r="B32" s="188" t="s">
        <v>55</v>
      </c>
      <c r="C32" s="189">
        <v>734457.77</v>
      </c>
      <c r="D32" s="192">
        <v>0</v>
      </c>
      <c r="E32" s="210">
        <f t="shared" si="1"/>
        <v>734457.77</v>
      </c>
    </row>
    <row r="33" spans="1:5" ht="15" customHeight="1">
      <c r="A33" s="211" t="s">
        <v>61</v>
      </c>
      <c r="B33" s="188" t="s">
        <v>55</v>
      </c>
      <c r="C33" s="189">
        <v>3987229.91</v>
      </c>
      <c r="D33" s="192">
        <v>0</v>
      </c>
      <c r="E33" s="210">
        <f>C33+D33</f>
        <v>3987229.91</v>
      </c>
    </row>
    <row r="34" spans="1:5" ht="15" customHeight="1">
      <c r="A34" s="211" t="s">
        <v>62</v>
      </c>
      <c r="B34" s="188" t="s">
        <v>58</v>
      </c>
      <c r="C34" s="189">
        <v>497015.78</v>
      </c>
      <c r="D34" s="192">
        <v>0</v>
      </c>
      <c r="E34" s="210">
        <f t="shared" si="1"/>
        <v>497015.78</v>
      </c>
    </row>
    <row r="35" spans="1:5" ht="15" customHeight="1">
      <c r="A35" s="211" t="s">
        <v>63</v>
      </c>
      <c r="B35" s="188" t="s">
        <v>55</v>
      </c>
      <c r="C35" s="189">
        <v>26600</v>
      </c>
      <c r="D35" s="192">
        <v>0</v>
      </c>
      <c r="E35" s="210">
        <f t="shared" si="1"/>
        <v>26600</v>
      </c>
    </row>
    <row r="36" spans="1:5" ht="15" customHeight="1">
      <c r="A36" s="211" t="s">
        <v>64</v>
      </c>
      <c r="B36" s="188" t="s">
        <v>58</v>
      </c>
      <c r="C36" s="189">
        <v>694727.53</v>
      </c>
      <c r="D36" s="192">
        <v>0</v>
      </c>
      <c r="E36" s="210">
        <f t="shared" si="1"/>
        <v>694727.53</v>
      </c>
    </row>
    <row r="37" spans="1:5" ht="15" customHeight="1">
      <c r="A37" s="211" t="s">
        <v>65</v>
      </c>
      <c r="B37" s="188" t="s">
        <v>66</v>
      </c>
      <c r="C37" s="189">
        <v>0</v>
      </c>
      <c r="D37" s="192">
        <v>0</v>
      </c>
      <c r="E37" s="210">
        <f t="shared" si="1"/>
        <v>0</v>
      </c>
    </row>
    <row r="38" spans="1:5" ht="15" customHeight="1">
      <c r="A38" s="211" t="s">
        <v>67</v>
      </c>
      <c r="B38" s="188" t="s">
        <v>58</v>
      </c>
      <c r="C38" s="189">
        <v>356272.14</v>
      </c>
      <c r="D38" s="192">
        <v>0</v>
      </c>
      <c r="E38" s="210">
        <f t="shared" si="1"/>
        <v>356272.14</v>
      </c>
    </row>
    <row r="39" spans="1:5" ht="15" customHeight="1">
      <c r="A39" s="211" t="s">
        <v>68</v>
      </c>
      <c r="B39" s="188" t="s">
        <v>58</v>
      </c>
      <c r="C39" s="189">
        <v>17500</v>
      </c>
      <c r="D39" s="192">
        <v>0</v>
      </c>
      <c r="E39" s="210">
        <f t="shared" si="1"/>
        <v>17500</v>
      </c>
    </row>
    <row r="40" spans="1:5" ht="15" customHeight="1">
      <c r="A40" s="211" t="s">
        <v>69</v>
      </c>
      <c r="B40" s="188" t="s">
        <v>55</v>
      </c>
      <c r="C40" s="189">
        <v>9541.25</v>
      </c>
      <c r="D40" s="192">
        <v>0</v>
      </c>
      <c r="E40" s="210">
        <f t="shared" si="1"/>
        <v>9541.25</v>
      </c>
    </row>
    <row r="41" spans="1:5" ht="15" customHeight="1">
      <c r="A41" s="211" t="s">
        <v>70</v>
      </c>
      <c r="B41" s="188" t="s">
        <v>58</v>
      </c>
      <c r="C41" s="189">
        <v>129869.4</v>
      </c>
      <c r="D41" s="192">
        <v>0</v>
      </c>
      <c r="E41" s="210">
        <f>C41+D41</f>
        <v>129869.4</v>
      </c>
    </row>
    <row r="42" spans="1:5" ht="15" customHeight="1">
      <c r="A42" s="211" t="s">
        <v>71</v>
      </c>
      <c r="B42" s="188" t="s">
        <v>58</v>
      </c>
      <c r="C42" s="189">
        <v>11471.73</v>
      </c>
      <c r="D42" s="192">
        <v>0</v>
      </c>
      <c r="E42" s="210">
        <f t="shared" si="1"/>
        <v>11471.73</v>
      </c>
    </row>
    <row r="43" spans="1:5" ht="15" customHeight="1">
      <c r="A43" s="211" t="s">
        <v>72</v>
      </c>
      <c r="B43" s="188" t="s">
        <v>58</v>
      </c>
      <c r="C43" s="189">
        <v>73090.17</v>
      </c>
      <c r="D43" s="192">
        <v>0</v>
      </c>
      <c r="E43" s="210">
        <f t="shared" si="1"/>
        <v>73090.17</v>
      </c>
    </row>
    <row r="44" spans="1:5" ht="15" customHeight="1" thickBot="1">
      <c r="A44" s="211" t="s">
        <v>73</v>
      </c>
      <c r="B44" s="188" t="s">
        <v>58</v>
      </c>
      <c r="C44" s="189">
        <v>10122.21</v>
      </c>
      <c r="D44" s="192">
        <v>0</v>
      </c>
      <c r="E44" s="210">
        <f t="shared" si="1"/>
        <v>10122.21</v>
      </c>
    </row>
    <row r="45" spans="1:5" ht="15" customHeight="1" thickBot="1">
      <c r="A45" s="212" t="s">
        <v>74</v>
      </c>
      <c r="B45" s="203"/>
      <c r="C45" s="204">
        <f>C28+C29+C31+C32+C33+C34+C35+C36+C37+C38+C39+C40+C41+C42+C43+C44+C30</f>
        <v>7956562.120000001</v>
      </c>
      <c r="D45" s="204">
        <f>SUM(D28:D44)</f>
        <v>0</v>
      </c>
      <c r="E45" s="205">
        <f>SUM(E28:E44)</f>
        <v>7956562.120000001</v>
      </c>
    </row>
  </sheetData>
  <sheetProtection/>
  <mergeCells count="2">
    <mergeCell ref="A1:B1"/>
    <mergeCell ref="A26:B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Libereckého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Skrbkova Ivana</dc:creator>
  <cp:keywords/>
  <dc:description/>
  <cp:lastModifiedBy>Holická Hana</cp:lastModifiedBy>
  <cp:lastPrinted>2017-03-13T12:27:52Z</cp:lastPrinted>
  <dcterms:created xsi:type="dcterms:W3CDTF">2016-01-14T11:47:14Z</dcterms:created>
  <dcterms:modified xsi:type="dcterms:W3CDTF">2017-03-13T12:28:00Z</dcterms:modified>
  <cp:category/>
  <cp:version/>
  <cp:contentType/>
  <cp:contentStatus/>
</cp:coreProperties>
</file>