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1702" sheetId="1" r:id="rId1"/>
    <sheet name="1402" sheetId="2" r:id="rId2"/>
    <sheet name="Bilance P a V" sheetId="3" r:id="rId3"/>
  </sheets>
  <definedNames/>
  <calcPr fullCalcOnLoad="1"/>
</workbook>
</file>

<file path=xl/sharedStrings.xml><?xml version="1.0" encoding="utf-8"?>
<sst xmlns="http://schemas.openxmlformats.org/spreadsheetml/2006/main" count="137" uniqueCount="90">
  <si>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</si>
  <si>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</si>
  <si>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</si>
  <si>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</si>
  <si>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</si>
  <si>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</si>
  <si>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</si>
  <si>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</si>
  <si>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</si>
  <si>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</si>
  <si>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</si>
  <si>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</si>
  <si>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</si>
  <si>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</si>
  <si>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</si>
  <si>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</si>
  <si>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</si>
  <si>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</si>
  <si>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</si>
  <si>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</si>
  <si>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</si>
  <si>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</si>
  <si>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</si>
  <si>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</si>
  <si>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</si>
  <si>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</si>
  <si>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uk.</t>
  </si>
  <si>
    <t>č.a.</t>
  </si>
  <si>
    <t>§</t>
  </si>
  <si>
    <t>91702 - T R A N S F E R Y</t>
  </si>
  <si>
    <t>SU</t>
  </si>
  <si>
    <t>x</t>
  </si>
  <si>
    <t>Výdajový limit resortu v kapitole</t>
  </si>
  <si>
    <t>0000</t>
  </si>
  <si>
    <t>neinvestiční transfery spolkům</t>
  </si>
  <si>
    <t>Má vlast cestami proměn</t>
  </si>
  <si>
    <t>UR I</t>
  </si>
  <si>
    <t>UR II</t>
  </si>
  <si>
    <t>Kapitola 917 02</t>
  </si>
  <si>
    <t>nákup ostatních služeb</t>
  </si>
  <si>
    <t>Odbor regionálního rozvoje a evropských projektů</t>
  </si>
  <si>
    <t>Kapitola 914 02</t>
  </si>
  <si>
    <t xml:space="preserve">91402 - P Ů S O B N O S T I </t>
  </si>
  <si>
    <t>Zdrojová část rozpočtu LK 2017</t>
  </si>
  <si>
    <t>UR 2017 I.</t>
  </si>
  <si>
    <t>UR 2017 II.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</si>
  <si>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</si>
  <si>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</si>
  <si>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</si>
  <si>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</si>
  <si>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</si>
  <si>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</si>
  <si>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</si>
  <si>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</si>
  <si>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</si>
  <si>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</si>
  <si>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</si>
  <si>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st.fondů)</t>
  </si>
  <si>
    <t xml:space="preserve">    Dotace od regionální rady</t>
  </si>
  <si>
    <t xml:space="preserve">    Dotace ze zahraničí</t>
  </si>
  <si>
    <t>423x</t>
  </si>
  <si>
    <t xml:space="preserve">    Dotace od obcí</t>
  </si>
  <si>
    <t>1. Zapojení fondů z r. 2016</t>
  </si>
  <si>
    <t>2. Zapojení  zákl.běžného účtu z r. 2016</t>
  </si>
  <si>
    <t>3. Úvěr</t>
  </si>
  <si>
    <t>4.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</si>
  <si>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</si>
  <si>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</si>
  <si>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</si>
  <si>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</si>
  <si>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</si>
  <si>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</si>
  <si>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</si>
  <si>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</si>
  <si>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</si>
  <si>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</si>
  <si>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</si>
  <si>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</si>
  <si>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</si>
  <si>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</si>
  <si>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</si>
  <si>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</si>
  <si>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</si>
  <si>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</si>
  <si>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příloha č. 1 k ZR-RO č. 73/17</t>
  </si>
  <si>
    <t>ZR_RO č.73/17</t>
  </si>
  <si>
    <t>ZR-RO č.73/17</t>
  </si>
  <si>
    <t>Změna rozpočtu - rozpočtové opatření č. 73/17</t>
  </si>
  <si>
    <t>0280017</t>
  </si>
  <si>
    <t>SR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</si>
</sst>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left" vertical="center"/>
      <protection/>
    </xf>
    <xf numFmtId="4" fontId="8" fillId="0" borderId="13" xfId="55" applyNumberFormat="1" applyFont="1" applyFill="1" applyBorder="1" applyAlignment="1">
      <alignment horizontal="right" vertical="center"/>
      <protection/>
    </xf>
    <xf numFmtId="4" fontId="8" fillId="0" borderId="12" xfId="55" applyNumberFormat="1" applyFont="1" applyFill="1" applyBorder="1" applyAlignment="1">
      <alignment horizontal="right" vertical="center"/>
      <protection/>
    </xf>
    <xf numFmtId="4" fontId="8" fillId="0" borderId="14" xfId="55" applyNumberFormat="1" applyFont="1" applyFill="1" applyBorder="1" applyAlignment="1">
      <alignment horizontal="right" vertical="center"/>
      <protection/>
    </xf>
    <xf numFmtId="4" fontId="8" fillId="0" borderId="15" xfId="50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49" fontId="8" fillId="0" borderId="17" xfId="52" applyNumberFormat="1" applyFont="1" applyFill="1" applyBorder="1" applyAlignment="1">
      <alignment horizontal="center" vertical="center"/>
      <protection/>
    </xf>
    <xf numFmtId="49" fontId="8" fillId="0" borderId="18" xfId="52" applyNumberFormat="1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vertical="center"/>
      <protection/>
    </xf>
    <xf numFmtId="4" fontId="8" fillId="0" borderId="20" xfId="50" applyNumberFormat="1" applyFont="1" applyFill="1" applyBorder="1" applyAlignment="1">
      <alignment horizontal="right" vertical="center"/>
      <protection/>
    </xf>
    <xf numFmtId="4" fontId="8" fillId="0" borderId="21" xfId="53" applyNumberFormat="1" applyFont="1" applyFill="1" applyBorder="1" applyAlignment="1">
      <alignment horizontal="right" vertical="center"/>
      <protection/>
    </xf>
    <xf numFmtId="0" fontId="9" fillId="0" borderId="22" xfId="56" applyFont="1" applyFill="1" applyBorder="1" applyAlignment="1">
      <alignment horizontal="center" vertical="center"/>
      <protection/>
    </xf>
    <xf numFmtId="49" fontId="9" fillId="0" borderId="23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center" vertical="center"/>
      <protection/>
    </xf>
    <xf numFmtId="0" fontId="9" fillId="0" borderId="25" xfId="52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vertical="center"/>
      <protection/>
    </xf>
    <xf numFmtId="4" fontId="9" fillId="0" borderId="24" xfId="50" applyNumberFormat="1" applyFont="1" applyFill="1" applyBorder="1" applyAlignment="1">
      <alignment horizontal="right" vertical="center"/>
      <protection/>
    </xf>
    <xf numFmtId="4" fontId="9" fillId="0" borderId="25" xfId="50" applyNumberFormat="1" applyFont="1" applyFill="1" applyBorder="1" applyAlignment="1">
      <alignment horizontal="right" vertical="center"/>
      <protection/>
    </xf>
    <xf numFmtId="4" fontId="9" fillId="0" borderId="26" xfId="53" applyNumberFormat="1" applyFont="1" applyFill="1" applyBorder="1" applyAlignment="1">
      <alignment horizontal="right" vertical="center"/>
      <protection/>
    </xf>
    <xf numFmtId="49" fontId="9" fillId="0" borderId="27" xfId="52" applyNumberFormat="1" applyFont="1" applyFill="1" applyBorder="1" applyAlignment="1">
      <alignment horizontal="center" vertical="center"/>
      <protection/>
    </xf>
    <xf numFmtId="4" fontId="8" fillId="0" borderId="28" xfId="55" applyNumberFormat="1" applyFont="1" applyFill="1" applyBorder="1" applyAlignment="1">
      <alignment horizontal="right" vertical="center"/>
      <protection/>
    </xf>
    <xf numFmtId="4" fontId="8" fillId="0" borderId="29" xfId="50" applyNumberFormat="1" applyFont="1" applyFill="1" applyBorder="1" applyAlignment="1">
      <alignment horizontal="right" vertical="center"/>
      <protection/>
    </xf>
    <xf numFmtId="4" fontId="9" fillId="0" borderId="30" xfId="50" applyNumberFormat="1" applyFont="1" applyFill="1" applyBorder="1" applyAlignment="1">
      <alignment horizontal="right" vertical="center"/>
      <protection/>
    </xf>
    <xf numFmtId="0" fontId="8" fillId="33" borderId="31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9" fillId="0" borderId="0" xfId="47" applyFont="1" applyAlignment="1">
      <alignment horizontal="right"/>
      <protection/>
    </xf>
    <xf numFmtId="0" fontId="11" fillId="0" borderId="0" xfId="52" applyFont="1" applyAlignment="1">
      <alignment horizontal="center" vertical="center"/>
      <protection/>
    </xf>
    <xf numFmtId="0" fontId="12" fillId="0" borderId="0" xfId="51" applyFill="1">
      <alignment/>
      <protection/>
    </xf>
    <xf numFmtId="4" fontId="12" fillId="0" borderId="0" xfId="51" applyNumberFormat="1" applyFill="1">
      <alignment/>
      <protection/>
    </xf>
    <xf numFmtId="0" fontId="0" fillId="0" borderId="0" xfId="0" applyFill="1" applyAlignment="1">
      <alignment/>
    </xf>
    <xf numFmtId="49" fontId="14" fillId="0" borderId="0" xfId="51" applyNumberFormat="1" applyFont="1" applyBorder="1" applyAlignment="1">
      <alignment vertical="center" textRotation="90"/>
      <protection/>
    </xf>
    <xf numFmtId="0" fontId="9" fillId="0" borderId="0" xfId="54" applyFont="1" applyFill="1" applyBorder="1" applyAlignment="1">
      <alignment horizontal="center"/>
      <protection/>
    </xf>
    <xf numFmtId="49" fontId="9" fillId="0" borderId="0" xfId="54" applyNumberFormat="1" applyFont="1" applyFill="1" applyBorder="1" applyAlignment="1">
      <alignment horizontal="center"/>
      <protection/>
    </xf>
    <xf numFmtId="165" fontId="9" fillId="0" borderId="0" xfId="54" applyNumberFormat="1" applyFont="1" applyFill="1" applyBorder="1" applyAlignment="1">
      <alignment horizontal="center"/>
      <protection/>
    </xf>
    <xf numFmtId="4" fontId="9" fillId="0" borderId="0" xfId="54" applyNumberFormat="1" applyFont="1" applyFill="1" applyBorder="1" applyAlignment="1">
      <alignment horizontal="left"/>
      <protection/>
    </xf>
    <xf numFmtId="4" fontId="9" fillId="0" borderId="0" xfId="54" applyNumberFormat="1" applyFont="1" applyFill="1" applyBorder="1">
      <alignment/>
      <protection/>
    </xf>
    <xf numFmtId="0" fontId="8" fillId="33" borderId="32" xfId="52" applyFont="1" applyFill="1" applyBorder="1" applyAlignment="1">
      <alignment horizontal="center" vertical="center" wrapText="1"/>
      <protection/>
    </xf>
    <xf numFmtId="0" fontId="8" fillId="33" borderId="33" xfId="52" applyFont="1" applyFill="1" applyBorder="1" applyAlignment="1">
      <alignment horizontal="center" vertical="center" wrapText="1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right"/>
      <protection/>
    </xf>
    <xf numFmtId="0" fontId="5" fillId="34" borderId="11" xfId="47" applyFont="1" applyFill="1" applyBorder="1" applyAlignment="1">
      <alignment horizontal="center" vertical="center" wrapText="1"/>
      <protection/>
    </xf>
    <xf numFmtId="0" fontId="5" fillId="34" borderId="12" xfId="47" applyFont="1" applyFill="1" applyBorder="1" applyAlignment="1">
      <alignment horizontal="center" vertical="center" wrapText="1"/>
      <protection/>
    </xf>
    <xf numFmtId="0" fontId="5" fillId="34" borderId="28" xfId="47" applyFont="1" applyFill="1" applyBorder="1" applyAlignment="1">
      <alignment horizontal="center" vertical="center" wrapText="1"/>
      <protection/>
    </xf>
    <xf numFmtId="0" fontId="3" fillId="0" borderId="34" xfId="47" applyFont="1" applyBorder="1" applyAlignment="1">
      <alignment vertical="center" wrapText="1"/>
      <protection/>
    </xf>
    <xf numFmtId="0" fontId="3" fillId="0" borderId="35" xfId="47" applyFont="1" applyBorder="1" applyAlignment="1">
      <alignment horizontal="right" vertical="center" wrapText="1"/>
      <protection/>
    </xf>
    <xf numFmtId="4" fontId="3" fillId="0" borderId="35" xfId="47" applyNumberFormat="1" applyFont="1" applyBorder="1" applyAlignment="1">
      <alignment horizontal="right" vertical="center" wrapText="1"/>
      <protection/>
    </xf>
    <xf numFmtId="4" fontId="3" fillId="0" borderId="36" xfId="47" applyNumberFormat="1" applyFont="1" applyBorder="1" applyAlignment="1">
      <alignment horizontal="right" vertical="center" wrapText="1"/>
      <protection/>
    </xf>
    <xf numFmtId="0" fontId="4" fillId="0" borderId="37" xfId="47" applyFont="1" applyBorder="1" applyAlignment="1">
      <alignment vertical="center" wrapText="1"/>
      <protection/>
    </xf>
    <xf numFmtId="0" fontId="4" fillId="0" borderId="38" xfId="47" applyFont="1" applyBorder="1" applyAlignment="1">
      <alignment horizontal="right" vertical="center" wrapText="1"/>
      <protection/>
    </xf>
    <xf numFmtId="4" fontId="4" fillId="0" borderId="38" xfId="47" applyNumberFormat="1" applyFont="1" applyBorder="1" applyAlignment="1">
      <alignment horizontal="right" vertical="center" wrapText="1"/>
      <protection/>
    </xf>
    <xf numFmtId="4" fontId="4" fillId="0" borderId="38" xfId="47" applyNumberFormat="1" applyFont="1" applyBorder="1" applyAlignment="1">
      <alignment vertical="center"/>
      <protection/>
    </xf>
    <xf numFmtId="4" fontId="4" fillId="0" borderId="39" xfId="47" applyNumberFormat="1" applyFont="1" applyBorder="1" applyAlignment="1">
      <alignment vertical="center"/>
      <protection/>
    </xf>
    <xf numFmtId="4" fontId="4" fillId="0" borderId="35" xfId="47" applyNumberFormat="1" applyFont="1" applyBorder="1" applyAlignment="1">
      <alignment horizontal="right" vertical="center" wrapText="1"/>
      <protection/>
    </xf>
    <xf numFmtId="0" fontId="3" fillId="0" borderId="37" xfId="47" applyFont="1" applyBorder="1" applyAlignment="1">
      <alignment vertical="center" wrapText="1"/>
      <protection/>
    </xf>
    <xf numFmtId="4" fontId="3" fillId="0" borderId="38" xfId="47" applyNumberFormat="1" applyFont="1" applyBorder="1" applyAlignment="1">
      <alignment horizontal="right" vertical="center" wrapText="1"/>
      <protection/>
    </xf>
    <xf numFmtId="4" fontId="3" fillId="0" borderId="39" xfId="47" applyNumberFormat="1" applyFont="1" applyBorder="1" applyAlignment="1">
      <alignment horizontal="right" vertical="center" wrapText="1"/>
      <protection/>
    </xf>
    <xf numFmtId="4" fontId="4" fillId="0" borderId="39" xfId="47" applyNumberFormat="1" applyFont="1" applyBorder="1" applyAlignment="1">
      <alignment horizontal="right" vertical="center" wrapText="1"/>
      <protection/>
    </xf>
    <xf numFmtId="0" fontId="3" fillId="0" borderId="38" xfId="47" applyFont="1" applyBorder="1" applyAlignment="1">
      <alignment horizontal="right" vertical="center" wrapText="1"/>
      <protection/>
    </xf>
    <xf numFmtId="0" fontId="4" fillId="0" borderId="40" xfId="47" applyFont="1" applyBorder="1" applyAlignment="1">
      <alignment vertical="center" wrapText="1"/>
      <protection/>
    </xf>
    <xf numFmtId="0" fontId="4" fillId="0" borderId="41" xfId="47" applyFont="1" applyBorder="1" applyAlignment="1">
      <alignment horizontal="right" vertical="center" wrapText="1"/>
      <protection/>
    </xf>
    <xf numFmtId="4" fontId="4" fillId="0" borderId="41" xfId="47" applyNumberFormat="1" applyFont="1" applyBorder="1" applyAlignment="1">
      <alignment horizontal="right" vertical="center" wrapText="1"/>
      <protection/>
    </xf>
    <xf numFmtId="4" fontId="4" fillId="0" borderId="42" xfId="47" applyNumberFormat="1" applyFont="1" applyBorder="1" applyAlignment="1">
      <alignment horizontal="right" vertical="center" wrapText="1"/>
      <protection/>
    </xf>
    <xf numFmtId="0" fontId="3" fillId="0" borderId="11" xfId="47" applyFont="1" applyBorder="1" applyAlignment="1">
      <alignment vertical="center" wrapText="1"/>
      <protection/>
    </xf>
    <xf numFmtId="0" fontId="3" fillId="0" borderId="12" xfId="47" applyFont="1" applyBorder="1" applyAlignment="1">
      <alignment horizontal="right" vertical="center" wrapText="1"/>
      <protection/>
    </xf>
    <xf numFmtId="4" fontId="3" fillId="0" borderId="12" xfId="47" applyNumberFormat="1" applyFont="1" applyBorder="1" applyAlignment="1">
      <alignment horizontal="right" vertical="center" wrapText="1"/>
      <protection/>
    </xf>
    <xf numFmtId="4" fontId="3" fillId="0" borderId="28" xfId="47" applyNumberFormat="1" applyFont="1" applyBorder="1" applyAlignment="1">
      <alignment horizontal="right" vertical="center" wrapText="1"/>
      <protection/>
    </xf>
    <xf numFmtId="0" fontId="7" fillId="0" borderId="0" xfId="47" applyFont="1" applyFill="1" applyBorder="1">
      <alignment/>
      <protection/>
    </xf>
    <xf numFmtId="164" fontId="7" fillId="0" borderId="43" xfId="47" applyNumberFormat="1" applyFont="1" applyFill="1" applyBorder="1" applyAlignment="1">
      <alignment horizontal="right"/>
      <protection/>
    </xf>
    <xf numFmtId="0" fontId="4" fillId="0" borderId="34" xfId="47" applyFont="1" applyBorder="1" applyAlignment="1">
      <alignment horizontal="left" vertical="center" wrapText="1"/>
      <protection/>
    </xf>
    <xf numFmtId="0" fontId="4" fillId="0" borderId="35" xfId="47" applyFont="1" applyBorder="1" applyAlignment="1">
      <alignment horizontal="right" vertical="center" wrapText="1"/>
      <protection/>
    </xf>
    <xf numFmtId="4" fontId="4" fillId="0" borderId="36" xfId="47" applyNumberFormat="1" applyFont="1" applyBorder="1" applyAlignment="1">
      <alignment horizontal="right" vertical="center" wrapText="1"/>
      <protection/>
    </xf>
    <xf numFmtId="0" fontId="4" fillId="0" borderId="37" xfId="47" applyFont="1" applyBorder="1" applyAlignment="1">
      <alignment horizontal="left" vertical="center" wrapText="1"/>
      <protection/>
    </xf>
    <xf numFmtId="0" fontId="3" fillId="0" borderId="11" xfId="47" applyFont="1" applyBorder="1" applyAlignment="1">
      <alignment horizontal="left" vertical="center" wrapText="1"/>
      <protection/>
    </xf>
    <xf numFmtId="0" fontId="9" fillId="0" borderId="0" xfId="47" applyFont="1" applyAlignment="1">
      <alignment horizontal="right"/>
      <protection/>
    </xf>
    <xf numFmtId="0" fontId="13" fillId="0" borderId="0" xfId="5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44" xfId="52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44" xfId="55" applyFont="1" applyFill="1" applyBorder="1" applyAlignment="1">
      <alignment horizontal="center" vertical="center"/>
      <protection/>
    </xf>
    <xf numFmtId="0" fontId="6" fillId="34" borderId="43" xfId="47" applyFont="1" applyFill="1" applyBorder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3" xfId="49"/>
    <cellStyle name="Normální 4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UR 2008 1-168 tisk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9.28125" style="0" customWidth="1"/>
    <col min="4" max="5" width="4.7109375" style="0" customWidth="1"/>
    <col min="6" max="6" width="7.8515625" style="0" customWidth="1"/>
    <col min="7" max="7" width="34.140625" style="0" customWidth="1"/>
    <col min="8" max="8" width="8.7109375" style="0" customWidth="1"/>
    <col min="9" max="10" width="7.7109375" style="0" customWidth="1"/>
  </cols>
  <sheetData>
    <row r="2" spans="1:11" ht="15.75">
      <c r="A2" s="29"/>
      <c r="B2" s="29"/>
      <c r="C2" s="29"/>
      <c r="D2" s="29"/>
      <c r="E2" s="29"/>
      <c r="F2" s="29"/>
      <c r="G2" s="29"/>
      <c r="H2" s="29"/>
      <c r="I2" s="78" t="s">
        <v>84</v>
      </c>
      <c r="J2" s="78"/>
      <c r="K2" s="78"/>
    </row>
    <row r="3" spans="1:11" ht="18">
      <c r="A3" s="31"/>
      <c r="B3" s="79" t="s">
        <v>87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32"/>
      <c r="C4" s="32"/>
      <c r="D4" s="32"/>
      <c r="E4" s="32"/>
      <c r="F4" s="32"/>
      <c r="G4" s="32"/>
      <c r="H4" s="32"/>
      <c r="I4" s="33"/>
      <c r="J4" s="33"/>
      <c r="K4" s="34"/>
    </row>
    <row r="5" spans="2:11" ht="15.75">
      <c r="B5" s="80" t="s">
        <v>40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35"/>
      <c r="C6" s="36"/>
      <c r="D6" s="37"/>
      <c r="E6" s="36"/>
      <c r="F6" s="36"/>
      <c r="G6" s="36"/>
      <c r="H6" s="38"/>
      <c r="I6" s="39"/>
      <c r="J6" s="39"/>
      <c r="K6" s="40"/>
    </row>
    <row r="7" spans="2:11" ht="15.75">
      <c r="B7" s="81" t="s">
        <v>38</v>
      </c>
      <c r="C7" s="81"/>
      <c r="D7" s="81"/>
      <c r="E7" s="81"/>
      <c r="F7" s="81"/>
      <c r="G7" s="81"/>
      <c r="H7" s="81"/>
      <c r="I7" s="81"/>
      <c r="J7" s="81"/>
      <c r="K7" s="81"/>
    </row>
    <row r="8" ht="13.5" thickBot="1"/>
    <row r="9" spans="2:11" ht="30.75" customHeight="1" thickBot="1">
      <c r="B9" s="41" t="s">
        <v>26</v>
      </c>
      <c r="C9" s="82" t="s">
        <v>27</v>
      </c>
      <c r="D9" s="83"/>
      <c r="E9" s="28" t="s">
        <v>28</v>
      </c>
      <c r="F9" s="28" t="s">
        <v>16</v>
      </c>
      <c r="G9" s="28" t="s">
        <v>29</v>
      </c>
      <c r="H9" s="28" t="s">
        <v>89</v>
      </c>
      <c r="I9" s="28" t="s">
        <v>36</v>
      </c>
      <c r="J9" s="28" t="s">
        <v>85</v>
      </c>
      <c r="K9" s="42" t="s">
        <v>37</v>
      </c>
    </row>
    <row r="10" spans="2:11" ht="13.5" thickBot="1">
      <c r="B10" s="2" t="s">
        <v>30</v>
      </c>
      <c r="C10" s="84" t="s">
        <v>31</v>
      </c>
      <c r="D10" s="85"/>
      <c r="E10" s="1" t="s">
        <v>31</v>
      </c>
      <c r="F10" s="1" t="s">
        <v>31</v>
      </c>
      <c r="G10" s="3" t="s">
        <v>32</v>
      </c>
      <c r="H10" s="4">
        <v>2100</v>
      </c>
      <c r="I10" s="5">
        <v>3045.2</v>
      </c>
      <c r="J10" s="6">
        <v>-70</v>
      </c>
      <c r="K10" s="25">
        <f>I10+J10</f>
        <v>2975.2</v>
      </c>
    </row>
    <row r="11" spans="2:11" ht="12.75">
      <c r="B11" s="8" t="s">
        <v>30</v>
      </c>
      <c r="C11" s="9" t="s">
        <v>88</v>
      </c>
      <c r="D11" s="10" t="s">
        <v>33</v>
      </c>
      <c r="E11" s="11" t="s">
        <v>31</v>
      </c>
      <c r="F11" s="12" t="s">
        <v>31</v>
      </c>
      <c r="G11" s="13" t="s">
        <v>35</v>
      </c>
      <c r="H11" s="7">
        <v>70</v>
      </c>
      <c r="I11" s="14">
        <v>70</v>
      </c>
      <c r="J11" s="15">
        <v>-70</v>
      </c>
      <c r="K11" s="26">
        <v>0</v>
      </c>
    </row>
    <row r="12" spans="2:11" ht="13.5" thickBot="1">
      <c r="B12" s="16"/>
      <c r="C12" s="24"/>
      <c r="D12" s="17"/>
      <c r="E12" s="18">
        <v>3636</v>
      </c>
      <c r="F12" s="19">
        <v>5222</v>
      </c>
      <c r="G12" s="20" t="s">
        <v>34</v>
      </c>
      <c r="H12" s="21">
        <v>70</v>
      </c>
      <c r="I12" s="22">
        <v>70</v>
      </c>
      <c r="J12" s="23">
        <v>-70</v>
      </c>
      <c r="K12" s="27">
        <v>0</v>
      </c>
    </row>
  </sheetData>
  <sheetProtection/>
  <mergeCells count="6">
    <mergeCell ref="I2:K2"/>
    <mergeCell ref="B3:K3"/>
    <mergeCell ref="B5:K5"/>
    <mergeCell ref="B7:K7"/>
    <mergeCell ref="C9:D9"/>
    <mergeCell ref="C10:D10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9.28125" style="0" customWidth="1"/>
    <col min="4" max="5" width="4.7109375" style="0" customWidth="1"/>
    <col min="6" max="6" width="7.8515625" style="0" customWidth="1"/>
    <col min="7" max="7" width="34.140625" style="0" customWidth="1"/>
    <col min="8" max="8" width="8.7109375" style="0" customWidth="1"/>
    <col min="9" max="10" width="7.7109375" style="0" customWidth="1"/>
  </cols>
  <sheetData>
    <row r="1" spans="7:11" ht="12.75">
      <c r="G1" s="78" t="s">
        <v>84</v>
      </c>
      <c r="H1" s="78"/>
      <c r="I1" s="78"/>
      <c r="J1" s="78"/>
      <c r="K1" s="78"/>
    </row>
    <row r="2" spans="7:9" ht="12.75">
      <c r="G2" s="30"/>
      <c r="H2" s="30"/>
      <c r="I2" s="30"/>
    </row>
    <row r="3" spans="1:11" ht="18">
      <c r="A3" s="31"/>
      <c r="B3" s="79" t="s">
        <v>87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32"/>
      <c r="C4" s="32"/>
      <c r="D4" s="32"/>
      <c r="E4" s="32"/>
      <c r="F4" s="32"/>
      <c r="G4" s="32"/>
      <c r="H4" s="32"/>
      <c r="I4" s="33"/>
      <c r="J4" s="33"/>
      <c r="K4" s="34"/>
    </row>
    <row r="5" spans="2:11" ht="15.75">
      <c r="B5" s="80" t="s">
        <v>40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35"/>
      <c r="C6" s="36"/>
      <c r="D6" s="37"/>
      <c r="E6" s="36"/>
      <c r="F6" s="36"/>
      <c r="G6" s="36"/>
      <c r="H6" s="38"/>
      <c r="I6" s="39"/>
      <c r="J6" s="39"/>
      <c r="K6" s="40"/>
    </row>
    <row r="7" spans="2:11" ht="15.75">
      <c r="B7" s="81" t="s">
        <v>41</v>
      </c>
      <c r="C7" s="81"/>
      <c r="D7" s="81"/>
      <c r="E7" s="81"/>
      <c r="F7" s="81"/>
      <c r="G7" s="81"/>
      <c r="H7" s="81"/>
      <c r="I7" s="81"/>
      <c r="J7" s="81"/>
      <c r="K7" s="81"/>
    </row>
    <row r="8" ht="13.5" thickBot="1"/>
    <row r="9" spans="2:11" ht="23.25" thickBot="1">
      <c r="B9" s="41" t="s">
        <v>26</v>
      </c>
      <c r="C9" s="82" t="s">
        <v>27</v>
      </c>
      <c r="D9" s="83"/>
      <c r="E9" s="28" t="s">
        <v>28</v>
      </c>
      <c r="F9" s="28" t="s">
        <v>16</v>
      </c>
      <c r="G9" s="28" t="s">
        <v>42</v>
      </c>
      <c r="H9" s="28" t="s">
        <v>89</v>
      </c>
      <c r="I9" s="28" t="s">
        <v>36</v>
      </c>
      <c r="J9" s="28" t="s">
        <v>85</v>
      </c>
      <c r="K9" s="42" t="s">
        <v>37</v>
      </c>
    </row>
    <row r="10" spans="2:11" ht="13.5" thickBot="1">
      <c r="B10" s="2" t="s">
        <v>30</v>
      </c>
      <c r="C10" s="84" t="s">
        <v>31</v>
      </c>
      <c r="D10" s="85"/>
      <c r="E10" s="1" t="s">
        <v>31</v>
      </c>
      <c r="F10" s="1" t="s">
        <v>31</v>
      </c>
      <c r="G10" s="3" t="s">
        <v>32</v>
      </c>
      <c r="H10" s="4">
        <v>4005</v>
      </c>
      <c r="I10" s="5">
        <v>4588.22</v>
      </c>
      <c r="J10" s="6">
        <v>70</v>
      </c>
      <c r="K10" s="25">
        <f>I10+J10</f>
        <v>4658.22</v>
      </c>
    </row>
    <row r="11" spans="2:11" ht="12.75">
      <c r="B11" s="8" t="s">
        <v>30</v>
      </c>
      <c r="C11" s="9" t="s">
        <v>88</v>
      </c>
      <c r="D11" s="10" t="s">
        <v>33</v>
      </c>
      <c r="E11" s="11" t="s">
        <v>31</v>
      </c>
      <c r="F11" s="12" t="s">
        <v>31</v>
      </c>
      <c r="G11" s="13" t="s">
        <v>35</v>
      </c>
      <c r="H11" s="7">
        <v>0</v>
      </c>
      <c r="I11" s="14">
        <v>0</v>
      </c>
      <c r="J11" s="15">
        <v>70</v>
      </c>
      <c r="K11" s="26">
        <f>I11+J11</f>
        <v>70</v>
      </c>
    </row>
    <row r="12" spans="2:11" ht="13.5" thickBot="1">
      <c r="B12" s="16"/>
      <c r="C12" s="24"/>
      <c r="D12" s="17"/>
      <c r="E12" s="18">
        <v>3636</v>
      </c>
      <c r="F12" s="19">
        <v>5169</v>
      </c>
      <c r="G12" s="20" t="s">
        <v>39</v>
      </c>
      <c r="H12" s="21">
        <v>0</v>
      </c>
      <c r="I12" s="22">
        <v>0</v>
      </c>
      <c r="J12" s="23">
        <v>70</v>
      </c>
      <c r="K12" s="27">
        <f>I12+J12</f>
        <v>70</v>
      </c>
    </row>
  </sheetData>
  <sheetProtection/>
  <mergeCells count="6">
    <mergeCell ref="B3:K3"/>
    <mergeCell ref="B5:K5"/>
    <mergeCell ref="B7:K7"/>
    <mergeCell ref="C9:D9"/>
    <mergeCell ref="C10:D10"/>
    <mergeCell ref="G1:K1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D6" sqref="D6"/>
    </sheetView>
  </sheetViews>
  <sheetFormatPr defaultColWidth="9.140625" defaultRowHeight="12.75"/>
  <cols>
    <col min="1" max="1" width="43.421875" style="0" customWidth="1"/>
    <col min="3" max="3" width="13.140625" style="0" bestFit="1" customWidth="1"/>
    <col min="4" max="4" width="9.00390625" style="0" bestFit="1" customWidth="1"/>
    <col min="5" max="5" width="13.140625" style="0" bestFit="1" customWidth="1"/>
  </cols>
  <sheetData>
    <row r="1" spans="1:5" ht="13.5" thickBot="1">
      <c r="A1" s="86" t="s">
        <v>43</v>
      </c>
      <c r="B1" s="86"/>
      <c r="C1" s="43"/>
      <c r="D1" s="43"/>
      <c r="E1" s="44" t="s">
        <v>0</v>
      </c>
    </row>
    <row r="2" spans="1:5" ht="24.75" thickBot="1">
      <c r="A2" s="45" t="s">
        <v>1</v>
      </c>
      <c r="B2" s="46" t="s">
        <v>2</v>
      </c>
      <c r="C2" s="47" t="s">
        <v>44</v>
      </c>
      <c r="D2" s="47" t="s">
        <v>85</v>
      </c>
      <c r="E2" s="47" t="s">
        <v>45</v>
      </c>
    </row>
    <row r="3" spans="1:5" ht="14.25">
      <c r="A3" s="48" t="s">
        <v>3</v>
      </c>
      <c r="B3" s="49" t="s">
        <v>22</v>
      </c>
      <c r="C3" s="50">
        <f>C4+C5+C6</f>
        <v>2741109.5</v>
      </c>
      <c r="D3" s="50">
        <f>D4+D5+D6</f>
        <v>0</v>
      </c>
      <c r="E3" s="51">
        <f aca="true" t="shared" si="0" ref="E3:E25">C3+D3</f>
        <v>2741109.5</v>
      </c>
    </row>
    <row r="4" spans="1:5" ht="15">
      <c r="A4" s="52" t="s">
        <v>46</v>
      </c>
      <c r="B4" s="53" t="s">
        <v>4</v>
      </c>
      <c r="C4" s="54">
        <v>2661000</v>
      </c>
      <c r="D4" s="55">
        <v>0</v>
      </c>
      <c r="E4" s="56">
        <f t="shared" si="0"/>
        <v>2661000</v>
      </c>
    </row>
    <row r="5" spans="1:5" ht="15">
      <c r="A5" s="52" t="s">
        <v>47</v>
      </c>
      <c r="B5" s="53" t="s">
        <v>5</v>
      </c>
      <c r="C5" s="54">
        <v>80109.5</v>
      </c>
      <c r="D5" s="57">
        <v>0</v>
      </c>
      <c r="E5" s="56">
        <f t="shared" si="0"/>
        <v>80109.5</v>
      </c>
    </row>
    <row r="6" spans="1:5" ht="15">
      <c r="A6" s="52" t="s">
        <v>48</v>
      </c>
      <c r="B6" s="53" t="s">
        <v>6</v>
      </c>
      <c r="C6" s="54">
        <v>0</v>
      </c>
      <c r="D6" s="54">
        <v>0</v>
      </c>
      <c r="E6" s="56">
        <f t="shared" si="0"/>
        <v>0</v>
      </c>
    </row>
    <row r="7" spans="1:5" ht="15">
      <c r="A7" s="58" t="s">
        <v>24</v>
      </c>
      <c r="B7" s="53" t="s">
        <v>7</v>
      </c>
      <c r="C7" s="59">
        <f>C8+C14</f>
        <v>4455231.47</v>
      </c>
      <c r="D7" s="59">
        <f>D8+D14</f>
        <v>0</v>
      </c>
      <c r="E7" s="60">
        <f t="shared" si="0"/>
        <v>4455231.47</v>
      </c>
    </row>
    <row r="8" spans="1:5" ht="15">
      <c r="A8" s="52" t="s">
        <v>49</v>
      </c>
      <c r="B8" s="53" t="s">
        <v>8</v>
      </c>
      <c r="C8" s="54">
        <f>C9+C10+C12+C13+C11</f>
        <v>4452410.7</v>
      </c>
      <c r="D8" s="54">
        <f>D9+D10+D12+D13</f>
        <v>0</v>
      </c>
      <c r="E8" s="61">
        <f t="shared" si="0"/>
        <v>4452410.7</v>
      </c>
    </row>
    <row r="9" spans="1:5" ht="15">
      <c r="A9" s="52" t="s">
        <v>50</v>
      </c>
      <c r="B9" s="53" t="s">
        <v>9</v>
      </c>
      <c r="C9" s="54">
        <v>67590.7</v>
      </c>
      <c r="D9" s="54">
        <v>0</v>
      </c>
      <c r="E9" s="61">
        <f t="shared" si="0"/>
        <v>67590.7</v>
      </c>
    </row>
    <row r="10" spans="1:5" ht="15">
      <c r="A10" s="52" t="s">
        <v>51</v>
      </c>
      <c r="B10" s="53" t="s">
        <v>8</v>
      </c>
      <c r="C10" s="54">
        <v>4358686.93</v>
      </c>
      <c r="D10" s="54">
        <v>0</v>
      </c>
      <c r="E10" s="61">
        <f t="shared" si="0"/>
        <v>4358686.93</v>
      </c>
    </row>
    <row r="11" spans="1:5" ht="15">
      <c r="A11" s="52" t="s">
        <v>52</v>
      </c>
      <c r="B11" s="53">
        <v>4123</v>
      </c>
      <c r="C11" s="54">
        <v>0</v>
      </c>
      <c r="D11" s="54">
        <v>0</v>
      </c>
      <c r="E11" s="61">
        <f>SUM(C11:D11)</f>
        <v>0</v>
      </c>
    </row>
    <row r="12" spans="1:5" ht="15">
      <c r="A12" s="52" t="s">
        <v>53</v>
      </c>
      <c r="B12" s="53" t="s">
        <v>25</v>
      </c>
      <c r="C12" s="54">
        <v>0</v>
      </c>
      <c r="D12" s="54">
        <v>0</v>
      </c>
      <c r="E12" s="61">
        <f>SUM(C12:D12)</f>
        <v>0</v>
      </c>
    </row>
    <row r="13" spans="1:5" ht="15">
      <c r="A13" s="52" t="s">
        <v>54</v>
      </c>
      <c r="B13" s="53">
        <v>4121</v>
      </c>
      <c r="C13" s="54">
        <f>31370-5236.93</f>
        <v>26133.07</v>
      </c>
      <c r="D13" s="54">
        <v>0</v>
      </c>
      <c r="E13" s="61">
        <f>SUM(C13:D13)</f>
        <v>26133.07</v>
      </c>
    </row>
    <row r="14" spans="1:5" ht="15">
      <c r="A14" s="52" t="s">
        <v>55</v>
      </c>
      <c r="B14" s="53" t="s">
        <v>56</v>
      </c>
      <c r="C14" s="54">
        <f>C15+C16+C17+C18</f>
        <v>2820.77</v>
      </c>
      <c r="D14" s="54">
        <f>D15+D17+D18</f>
        <v>0</v>
      </c>
      <c r="E14" s="61">
        <f t="shared" si="0"/>
        <v>2820.77</v>
      </c>
    </row>
    <row r="15" spans="1:5" ht="15">
      <c r="A15" s="52" t="s">
        <v>57</v>
      </c>
      <c r="B15" s="53" t="s">
        <v>10</v>
      </c>
      <c r="C15" s="54">
        <v>0</v>
      </c>
      <c r="D15" s="54">
        <v>0</v>
      </c>
      <c r="E15" s="61">
        <f t="shared" si="0"/>
        <v>0</v>
      </c>
    </row>
    <row r="16" spans="1:5" ht="15">
      <c r="A16" s="52" t="s">
        <v>58</v>
      </c>
      <c r="B16" s="53">
        <v>4223</v>
      </c>
      <c r="C16" s="54">
        <v>0</v>
      </c>
      <c r="D16" s="54">
        <v>0</v>
      </c>
      <c r="E16" s="61">
        <f>SUM(C16:D16)</f>
        <v>0</v>
      </c>
    </row>
    <row r="17" spans="1:5" ht="15">
      <c r="A17" s="52" t="s">
        <v>59</v>
      </c>
      <c r="B17" s="53" t="s">
        <v>60</v>
      </c>
      <c r="C17" s="54">
        <v>0</v>
      </c>
      <c r="D17" s="54">
        <v>0</v>
      </c>
      <c r="E17" s="61">
        <f>SUM(C17:D17)</f>
        <v>0</v>
      </c>
    </row>
    <row r="18" spans="1:5" ht="15">
      <c r="A18" s="52" t="s">
        <v>61</v>
      </c>
      <c r="B18" s="53">
        <v>4221</v>
      </c>
      <c r="C18" s="54">
        <v>2820.77</v>
      </c>
      <c r="D18" s="54">
        <v>0</v>
      </c>
      <c r="E18" s="61">
        <f>SUM(C18:D18)</f>
        <v>2820.77</v>
      </c>
    </row>
    <row r="19" spans="1:5" ht="14.25">
      <c r="A19" s="58" t="s">
        <v>11</v>
      </c>
      <c r="B19" s="62" t="s">
        <v>23</v>
      </c>
      <c r="C19" s="59">
        <f>C3+C7</f>
        <v>7196340.97</v>
      </c>
      <c r="D19" s="59">
        <f>D3+D7</f>
        <v>0</v>
      </c>
      <c r="E19" s="60">
        <f t="shared" si="0"/>
        <v>7196340.97</v>
      </c>
    </row>
    <row r="20" spans="1:5" ht="14.25">
      <c r="A20" s="58" t="s">
        <v>12</v>
      </c>
      <c r="B20" s="62" t="s">
        <v>13</v>
      </c>
      <c r="C20" s="59">
        <f>SUM(C21:C24)</f>
        <v>760221.1500000001</v>
      </c>
      <c r="D20" s="59">
        <f>SUM(D21:D24)</f>
        <v>0</v>
      </c>
      <c r="E20" s="60">
        <f t="shared" si="0"/>
        <v>760221.1500000001</v>
      </c>
    </row>
    <row r="21" spans="1:5" ht="15">
      <c r="A21" s="52" t="s">
        <v>62</v>
      </c>
      <c r="B21" s="53" t="s">
        <v>14</v>
      </c>
      <c r="C21" s="54">
        <v>100564.53000000001</v>
      </c>
      <c r="D21" s="54">
        <v>0</v>
      </c>
      <c r="E21" s="61">
        <f t="shared" si="0"/>
        <v>100564.53000000001</v>
      </c>
    </row>
    <row r="22" spans="1:5" ht="15">
      <c r="A22" s="52" t="s">
        <v>63</v>
      </c>
      <c r="B22" s="53">
        <v>8115</v>
      </c>
      <c r="C22" s="54">
        <v>756531.6200000001</v>
      </c>
      <c r="D22" s="54">
        <v>0</v>
      </c>
      <c r="E22" s="61">
        <f>SUM(C22:D22)</f>
        <v>756531.6200000001</v>
      </c>
    </row>
    <row r="23" spans="1:5" ht="15">
      <c r="A23" s="52" t="s">
        <v>64</v>
      </c>
      <c r="B23" s="53">
        <v>8123</v>
      </c>
      <c r="C23" s="54">
        <v>0</v>
      </c>
      <c r="D23" s="54">
        <v>0</v>
      </c>
      <c r="E23" s="61">
        <f>C23+D23</f>
        <v>0</v>
      </c>
    </row>
    <row r="24" spans="1:5" ht="15.75" thickBot="1">
      <c r="A24" s="63" t="s">
        <v>65</v>
      </c>
      <c r="B24" s="64">
        <v>-8124</v>
      </c>
      <c r="C24" s="65">
        <v>-96875</v>
      </c>
      <c r="D24" s="65">
        <v>0</v>
      </c>
      <c r="E24" s="66">
        <f>C24+D24</f>
        <v>-96875</v>
      </c>
    </row>
    <row r="25" spans="1:5" ht="15" thickBot="1">
      <c r="A25" s="67" t="s">
        <v>21</v>
      </c>
      <c r="B25" s="68"/>
      <c r="C25" s="69">
        <f>C3+C7+C20</f>
        <v>7956562.12</v>
      </c>
      <c r="D25" s="69">
        <f>D19+D20</f>
        <v>0</v>
      </c>
      <c r="E25" s="70">
        <f t="shared" si="0"/>
        <v>7956562.12</v>
      </c>
    </row>
    <row r="26" spans="1:5" ht="13.5" thickBot="1">
      <c r="A26" s="86" t="s">
        <v>66</v>
      </c>
      <c r="B26" s="86"/>
      <c r="C26" s="71"/>
      <c r="D26" s="71"/>
      <c r="E26" s="72" t="s">
        <v>0</v>
      </c>
    </row>
    <row r="27" spans="1:5" ht="24.75" thickBot="1">
      <c r="A27" s="45" t="s">
        <v>15</v>
      </c>
      <c r="B27" s="46" t="s">
        <v>16</v>
      </c>
      <c r="C27" s="47" t="s">
        <v>44</v>
      </c>
      <c r="D27" s="47" t="s">
        <v>86</v>
      </c>
      <c r="E27" s="47" t="s">
        <v>45</v>
      </c>
    </row>
    <row r="28" spans="1:5" ht="15">
      <c r="A28" s="73" t="s">
        <v>67</v>
      </c>
      <c r="B28" s="74" t="s">
        <v>17</v>
      </c>
      <c r="C28" s="57">
        <v>29496.96</v>
      </c>
      <c r="D28" s="57">
        <v>0</v>
      </c>
      <c r="E28" s="75">
        <f>C28+D28</f>
        <v>29496.96</v>
      </c>
    </row>
    <row r="29" spans="1:5" ht="15">
      <c r="A29" s="76" t="s">
        <v>68</v>
      </c>
      <c r="B29" s="53" t="s">
        <v>17</v>
      </c>
      <c r="C29" s="54">
        <v>260591.53</v>
      </c>
      <c r="D29" s="57">
        <v>0</v>
      </c>
      <c r="E29" s="75">
        <f aca="true" t="shared" si="1" ref="E29:E44">C29+D29</f>
        <v>260591.53</v>
      </c>
    </row>
    <row r="30" spans="1:5" ht="15">
      <c r="A30" s="76" t="s">
        <v>69</v>
      </c>
      <c r="B30" s="53" t="s">
        <v>19</v>
      </c>
      <c r="C30" s="54">
        <v>115275.74</v>
      </c>
      <c r="D30" s="57">
        <v>0</v>
      </c>
      <c r="E30" s="75">
        <f>SUM(C30:D30)</f>
        <v>115275.74</v>
      </c>
    </row>
    <row r="31" spans="1:5" ht="15">
      <c r="A31" s="76" t="s">
        <v>70</v>
      </c>
      <c r="B31" s="53" t="s">
        <v>17</v>
      </c>
      <c r="C31" s="54">
        <v>1003300</v>
      </c>
      <c r="D31" s="57">
        <v>0</v>
      </c>
      <c r="E31" s="75">
        <f t="shared" si="1"/>
        <v>1003300</v>
      </c>
    </row>
    <row r="32" spans="1:5" ht="15">
      <c r="A32" s="76" t="s">
        <v>71</v>
      </c>
      <c r="B32" s="53" t="s">
        <v>17</v>
      </c>
      <c r="C32" s="54">
        <v>734457.77</v>
      </c>
      <c r="D32" s="57">
        <v>70</v>
      </c>
      <c r="E32" s="75">
        <f t="shared" si="1"/>
        <v>734527.77</v>
      </c>
    </row>
    <row r="33" spans="1:5" ht="15">
      <c r="A33" s="76" t="s">
        <v>72</v>
      </c>
      <c r="B33" s="53" t="s">
        <v>17</v>
      </c>
      <c r="C33" s="54">
        <v>3987229.91</v>
      </c>
      <c r="D33" s="57">
        <v>0</v>
      </c>
      <c r="E33" s="75">
        <f>C33+D33</f>
        <v>3987229.91</v>
      </c>
    </row>
    <row r="34" spans="1:5" ht="15">
      <c r="A34" s="76" t="s">
        <v>73</v>
      </c>
      <c r="B34" s="53" t="s">
        <v>19</v>
      </c>
      <c r="C34" s="54">
        <v>497015.78</v>
      </c>
      <c r="D34" s="57">
        <v>-70</v>
      </c>
      <c r="E34" s="75">
        <f t="shared" si="1"/>
        <v>496945.78</v>
      </c>
    </row>
    <row r="35" spans="1:5" ht="15">
      <c r="A35" s="76" t="s">
        <v>74</v>
      </c>
      <c r="B35" s="53" t="s">
        <v>17</v>
      </c>
      <c r="C35" s="54">
        <v>26600</v>
      </c>
      <c r="D35" s="57">
        <v>0</v>
      </c>
      <c r="E35" s="75">
        <f t="shared" si="1"/>
        <v>26600</v>
      </c>
    </row>
    <row r="36" spans="1:5" ht="15">
      <c r="A36" s="76" t="s">
        <v>75</v>
      </c>
      <c r="B36" s="53" t="s">
        <v>19</v>
      </c>
      <c r="C36" s="54">
        <v>694727.53</v>
      </c>
      <c r="D36" s="57">
        <v>0</v>
      </c>
      <c r="E36" s="75">
        <f t="shared" si="1"/>
        <v>694727.53</v>
      </c>
    </row>
    <row r="37" spans="1:5" ht="15">
      <c r="A37" s="76" t="s">
        <v>76</v>
      </c>
      <c r="B37" s="53" t="s">
        <v>18</v>
      </c>
      <c r="C37" s="54">
        <v>0</v>
      </c>
      <c r="D37" s="57">
        <v>0</v>
      </c>
      <c r="E37" s="75">
        <f t="shared" si="1"/>
        <v>0</v>
      </c>
    </row>
    <row r="38" spans="1:5" ht="15">
      <c r="A38" s="76" t="s">
        <v>77</v>
      </c>
      <c r="B38" s="53" t="s">
        <v>19</v>
      </c>
      <c r="C38" s="54">
        <v>356272.14</v>
      </c>
      <c r="D38" s="57">
        <v>0</v>
      </c>
      <c r="E38" s="75">
        <f t="shared" si="1"/>
        <v>356272.14</v>
      </c>
    </row>
    <row r="39" spans="1:5" ht="15">
      <c r="A39" s="76" t="s">
        <v>78</v>
      </c>
      <c r="B39" s="53" t="s">
        <v>19</v>
      </c>
      <c r="C39" s="54">
        <v>17500</v>
      </c>
      <c r="D39" s="57">
        <v>0</v>
      </c>
      <c r="E39" s="75">
        <f t="shared" si="1"/>
        <v>17500</v>
      </c>
    </row>
    <row r="40" spans="1:5" ht="15">
      <c r="A40" s="76" t="s">
        <v>79</v>
      </c>
      <c r="B40" s="53" t="s">
        <v>17</v>
      </c>
      <c r="C40" s="54">
        <v>9541.25</v>
      </c>
      <c r="D40" s="57">
        <v>0</v>
      </c>
      <c r="E40" s="75">
        <f t="shared" si="1"/>
        <v>9541.25</v>
      </c>
    </row>
    <row r="41" spans="1:5" ht="15">
      <c r="A41" s="76" t="s">
        <v>80</v>
      </c>
      <c r="B41" s="53" t="s">
        <v>19</v>
      </c>
      <c r="C41" s="54">
        <v>129869.4</v>
      </c>
      <c r="D41" s="57">
        <v>0</v>
      </c>
      <c r="E41" s="75">
        <f>C41+D41</f>
        <v>129869.4</v>
      </c>
    </row>
    <row r="42" spans="1:5" ht="15">
      <c r="A42" s="76" t="s">
        <v>81</v>
      </c>
      <c r="B42" s="53" t="s">
        <v>19</v>
      </c>
      <c r="C42" s="54">
        <v>11471.73</v>
      </c>
      <c r="D42" s="57">
        <v>0</v>
      </c>
      <c r="E42" s="75">
        <f t="shared" si="1"/>
        <v>11471.73</v>
      </c>
    </row>
    <row r="43" spans="1:5" ht="15">
      <c r="A43" s="76" t="s">
        <v>82</v>
      </c>
      <c r="B43" s="53" t="s">
        <v>19</v>
      </c>
      <c r="C43" s="54">
        <v>73090.17</v>
      </c>
      <c r="D43" s="57">
        <v>0</v>
      </c>
      <c r="E43" s="75">
        <f t="shared" si="1"/>
        <v>73090.17</v>
      </c>
    </row>
    <row r="44" spans="1:5" ht="15.75" thickBot="1">
      <c r="A44" s="76" t="s">
        <v>83</v>
      </c>
      <c r="B44" s="53" t="s">
        <v>19</v>
      </c>
      <c r="C44" s="54">
        <v>10122.21</v>
      </c>
      <c r="D44" s="57">
        <v>0</v>
      </c>
      <c r="E44" s="75">
        <f t="shared" si="1"/>
        <v>10122.21</v>
      </c>
    </row>
    <row r="45" spans="1:5" ht="15" thickBot="1">
      <c r="A45" s="77" t="s">
        <v>20</v>
      </c>
      <c r="B45" s="68"/>
      <c r="C45" s="69">
        <f>C28+C29+C31+C32+C33+C34+C35+C36+C37+C38+C39+C40+C41+C42+C43+C44+C30</f>
        <v>7956562.120000001</v>
      </c>
      <c r="D45" s="69">
        <f>SUM(D28:D44)</f>
        <v>0</v>
      </c>
      <c r="E45" s="70">
        <f>SUM(E28:E44)</f>
        <v>7956562.120000001</v>
      </c>
    </row>
  </sheetData>
  <sheetProtection/>
  <mergeCells count="2">
    <mergeCell ref="A1:B1"/>
    <mergeCell ref="A26:B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Kasparova Petra</cp:lastModifiedBy>
  <cp:lastPrinted>2017-02-28T12:27:30Z</cp:lastPrinted>
  <dcterms:created xsi:type="dcterms:W3CDTF">2007-12-18T12:40:54Z</dcterms:created>
  <dcterms:modified xsi:type="dcterms:W3CDTF">2017-03-06T09:59:39Z</dcterms:modified>
  <cp:category/>
  <cp:version/>
  <cp:contentType/>
  <cp:contentStatus/>
</cp:coreProperties>
</file>