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26 04" sheetId="1" r:id="rId1"/>
    <sheet name="Bilance PaV" sheetId="3" r:id="rId2"/>
  </sheets>
  <definedNames>
    <definedName name="_xlnm.Print_Area" localSheetId="0">'926 04'!$A$1:$L$310</definedName>
  </definedNames>
  <calcPr calcId="145621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46" i="3" s="1"/>
  <c r="E29" i="3"/>
  <c r="E25" i="3"/>
  <c r="E24" i="3"/>
  <c r="E23" i="3"/>
  <c r="E22" i="3"/>
  <c r="D21" i="3"/>
  <c r="C21" i="3"/>
  <c r="E21" i="3" s="1"/>
  <c r="E19" i="3"/>
  <c r="E18" i="3"/>
  <c r="E17" i="3"/>
  <c r="E16" i="3"/>
  <c r="D15" i="3"/>
  <c r="E15" i="3" s="1"/>
  <c r="C15" i="3"/>
  <c r="C14" i="3"/>
  <c r="E14" i="3" s="1"/>
  <c r="E13" i="3"/>
  <c r="E12" i="3"/>
  <c r="E11" i="3"/>
  <c r="E10" i="3"/>
  <c r="D9" i="3"/>
  <c r="D8" i="3"/>
  <c r="E7" i="3"/>
  <c r="E6" i="3"/>
  <c r="E5" i="3"/>
  <c r="D4" i="3"/>
  <c r="D20" i="3" s="1"/>
  <c r="D26" i="3" s="1"/>
  <c r="C4" i="3"/>
  <c r="E4" i="3" s="1"/>
  <c r="C9" i="3" l="1"/>
  <c r="K308" i="1"/>
  <c r="I308" i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K300" i="1"/>
  <c r="I300" i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K292" i="1"/>
  <c r="I292" i="1"/>
  <c r="I291" i="1"/>
  <c r="K291" i="1" s="1"/>
  <c r="I290" i="1"/>
  <c r="K290" i="1" s="1"/>
  <c r="I289" i="1"/>
  <c r="K289" i="1" s="1"/>
  <c r="I288" i="1"/>
  <c r="K288" i="1" s="1"/>
  <c r="K287" i="1"/>
  <c r="I287" i="1"/>
  <c r="I286" i="1"/>
  <c r="K286" i="1" s="1"/>
  <c r="K285" i="1"/>
  <c r="I285" i="1"/>
  <c r="I284" i="1"/>
  <c r="K284" i="1" s="1"/>
  <c r="K283" i="1"/>
  <c r="I283" i="1"/>
  <c r="I282" i="1"/>
  <c r="K282" i="1" s="1"/>
  <c r="K281" i="1"/>
  <c r="I281" i="1"/>
  <c r="I280" i="1"/>
  <c r="K280" i="1" s="1"/>
  <c r="K279" i="1"/>
  <c r="I279" i="1"/>
  <c r="I278" i="1"/>
  <c r="K278" i="1" s="1"/>
  <c r="K277" i="1"/>
  <c r="I277" i="1"/>
  <c r="I276" i="1"/>
  <c r="K276" i="1" s="1"/>
  <c r="K275" i="1"/>
  <c r="I275" i="1"/>
  <c r="I274" i="1"/>
  <c r="K274" i="1" s="1"/>
  <c r="K273" i="1"/>
  <c r="I273" i="1"/>
  <c r="I272" i="1"/>
  <c r="K272" i="1" s="1"/>
  <c r="K271" i="1"/>
  <c r="I271" i="1"/>
  <c r="I270" i="1"/>
  <c r="K270" i="1" s="1"/>
  <c r="K269" i="1"/>
  <c r="I269" i="1"/>
  <c r="I268" i="1"/>
  <c r="K268" i="1" s="1"/>
  <c r="K267" i="1"/>
  <c r="I267" i="1"/>
  <c r="I266" i="1"/>
  <c r="K266" i="1" s="1"/>
  <c r="K265" i="1"/>
  <c r="I265" i="1"/>
  <c r="I264" i="1"/>
  <c r="K264" i="1" s="1"/>
  <c r="K263" i="1"/>
  <c r="I263" i="1"/>
  <c r="I262" i="1"/>
  <c r="K262" i="1" s="1"/>
  <c r="K261" i="1"/>
  <c r="I261" i="1"/>
  <c r="I260" i="1"/>
  <c r="K260" i="1" s="1"/>
  <c r="K259" i="1"/>
  <c r="I259" i="1"/>
  <c r="I258" i="1"/>
  <c r="K258" i="1" s="1"/>
  <c r="K257" i="1"/>
  <c r="I257" i="1"/>
  <c r="I256" i="1"/>
  <c r="K256" i="1" s="1"/>
  <c r="K255" i="1"/>
  <c r="I255" i="1"/>
  <c r="I254" i="1"/>
  <c r="K254" i="1" s="1"/>
  <c r="K253" i="1"/>
  <c r="I253" i="1"/>
  <c r="I252" i="1"/>
  <c r="K252" i="1" s="1"/>
  <c r="K251" i="1"/>
  <c r="I251" i="1"/>
  <c r="I250" i="1"/>
  <c r="K250" i="1" s="1"/>
  <c r="K249" i="1"/>
  <c r="I249" i="1"/>
  <c r="I248" i="1"/>
  <c r="K248" i="1" s="1"/>
  <c r="K247" i="1"/>
  <c r="I247" i="1"/>
  <c r="I246" i="1"/>
  <c r="K246" i="1" s="1"/>
  <c r="K245" i="1"/>
  <c r="I245" i="1"/>
  <c r="I244" i="1"/>
  <c r="K244" i="1" s="1"/>
  <c r="K243" i="1"/>
  <c r="I243" i="1"/>
  <c r="I242" i="1"/>
  <c r="K242" i="1" s="1"/>
  <c r="K241" i="1"/>
  <c r="I241" i="1"/>
  <c r="I240" i="1"/>
  <c r="K240" i="1" s="1"/>
  <c r="H239" i="1"/>
  <c r="I239" i="1" s="1"/>
  <c r="K239" i="1" s="1"/>
  <c r="H238" i="1"/>
  <c r="I238" i="1" s="1"/>
  <c r="K238" i="1" s="1"/>
  <c r="I237" i="1"/>
  <c r="K237" i="1" s="1"/>
  <c r="K236" i="1"/>
  <c r="I236" i="1"/>
  <c r="I235" i="1"/>
  <c r="K235" i="1" s="1"/>
  <c r="K234" i="1"/>
  <c r="I234" i="1"/>
  <c r="I233" i="1"/>
  <c r="K233" i="1" s="1"/>
  <c r="K232" i="1"/>
  <c r="I232" i="1"/>
  <c r="I231" i="1"/>
  <c r="K231" i="1" s="1"/>
  <c r="K230" i="1"/>
  <c r="I230" i="1"/>
  <c r="I229" i="1"/>
  <c r="K229" i="1" s="1"/>
  <c r="K228" i="1"/>
  <c r="I228" i="1"/>
  <c r="I227" i="1"/>
  <c r="K227" i="1" s="1"/>
  <c r="K226" i="1"/>
  <c r="I226" i="1"/>
  <c r="I225" i="1"/>
  <c r="K225" i="1" s="1"/>
  <c r="K224" i="1"/>
  <c r="I224" i="1"/>
  <c r="I223" i="1"/>
  <c r="K223" i="1" s="1"/>
  <c r="K222" i="1"/>
  <c r="I222" i="1"/>
  <c r="I221" i="1"/>
  <c r="K221" i="1" s="1"/>
  <c r="K220" i="1"/>
  <c r="I220" i="1"/>
  <c r="I219" i="1"/>
  <c r="K219" i="1" s="1"/>
  <c r="K218" i="1"/>
  <c r="I218" i="1"/>
  <c r="I217" i="1"/>
  <c r="K217" i="1" s="1"/>
  <c r="K216" i="1"/>
  <c r="I216" i="1"/>
  <c r="I215" i="1"/>
  <c r="K215" i="1" s="1"/>
  <c r="K214" i="1"/>
  <c r="I214" i="1"/>
  <c r="I213" i="1"/>
  <c r="K213" i="1" s="1"/>
  <c r="K212" i="1"/>
  <c r="I212" i="1"/>
  <c r="I211" i="1"/>
  <c r="K211" i="1" s="1"/>
  <c r="K210" i="1"/>
  <c r="I210" i="1"/>
  <c r="I209" i="1"/>
  <c r="K209" i="1" s="1"/>
  <c r="K208" i="1"/>
  <c r="I208" i="1"/>
  <c r="I207" i="1"/>
  <c r="K207" i="1" s="1"/>
  <c r="K206" i="1"/>
  <c r="I206" i="1"/>
  <c r="I205" i="1"/>
  <c r="K205" i="1" s="1"/>
  <c r="K204" i="1"/>
  <c r="I204" i="1"/>
  <c r="I203" i="1"/>
  <c r="K203" i="1" s="1"/>
  <c r="K202" i="1"/>
  <c r="I202" i="1"/>
  <c r="I201" i="1"/>
  <c r="K201" i="1" s="1"/>
  <c r="K200" i="1"/>
  <c r="I200" i="1"/>
  <c r="I199" i="1"/>
  <c r="K199" i="1" s="1"/>
  <c r="K198" i="1"/>
  <c r="I198" i="1"/>
  <c r="I197" i="1"/>
  <c r="K197" i="1" s="1"/>
  <c r="K196" i="1"/>
  <c r="I196" i="1"/>
  <c r="I195" i="1"/>
  <c r="K195" i="1" s="1"/>
  <c r="K194" i="1"/>
  <c r="I194" i="1"/>
  <c r="I193" i="1"/>
  <c r="K193" i="1" s="1"/>
  <c r="K192" i="1"/>
  <c r="I192" i="1"/>
  <c r="I191" i="1"/>
  <c r="K191" i="1" s="1"/>
  <c r="H190" i="1"/>
  <c r="I190" i="1" s="1"/>
  <c r="K190" i="1" s="1"/>
  <c r="H189" i="1"/>
  <c r="I189" i="1" s="1"/>
  <c r="K189" i="1" s="1"/>
  <c r="K188" i="1"/>
  <c r="I188" i="1"/>
  <c r="I187" i="1"/>
  <c r="K187" i="1" s="1"/>
  <c r="I186" i="1"/>
  <c r="K186" i="1" s="1"/>
  <c r="I185" i="1"/>
  <c r="K185" i="1" s="1"/>
  <c r="I184" i="1"/>
  <c r="K184" i="1" s="1"/>
  <c r="I183" i="1"/>
  <c r="K183" i="1" s="1"/>
  <c r="H183" i="1"/>
  <c r="H182" i="1"/>
  <c r="I182" i="1" s="1"/>
  <c r="K182" i="1" s="1"/>
  <c r="I181" i="1"/>
  <c r="K181" i="1" s="1"/>
  <c r="I180" i="1"/>
  <c r="K180" i="1" s="1"/>
  <c r="I179" i="1"/>
  <c r="K179" i="1" s="1"/>
  <c r="I178" i="1"/>
  <c r="K178" i="1" s="1"/>
  <c r="K177" i="1"/>
  <c r="I177" i="1"/>
  <c r="I176" i="1"/>
  <c r="K176" i="1" s="1"/>
  <c r="K175" i="1"/>
  <c r="I175" i="1"/>
  <c r="I174" i="1"/>
  <c r="K174" i="1" s="1"/>
  <c r="I173" i="1"/>
  <c r="K173" i="1" s="1"/>
  <c r="I172" i="1"/>
  <c r="K172" i="1" s="1"/>
  <c r="I171" i="1"/>
  <c r="K171" i="1" s="1"/>
  <c r="I170" i="1"/>
  <c r="K170" i="1" s="1"/>
  <c r="K169" i="1"/>
  <c r="I169" i="1"/>
  <c r="I168" i="1"/>
  <c r="K168" i="1" s="1"/>
  <c r="K167" i="1"/>
  <c r="I167" i="1"/>
  <c r="I166" i="1"/>
  <c r="K166" i="1" s="1"/>
  <c r="I165" i="1"/>
  <c r="K165" i="1" s="1"/>
  <c r="I164" i="1"/>
  <c r="K164" i="1" s="1"/>
  <c r="I163" i="1"/>
  <c r="K163" i="1" s="1"/>
  <c r="I162" i="1"/>
  <c r="K162" i="1" s="1"/>
  <c r="H161" i="1"/>
  <c r="I161" i="1" s="1"/>
  <c r="K161" i="1" s="1"/>
  <c r="K160" i="1"/>
  <c r="I160" i="1"/>
  <c r="I159" i="1"/>
  <c r="K159" i="1" s="1"/>
  <c r="K158" i="1"/>
  <c r="I158" i="1"/>
  <c r="I157" i="1"/>
  <c r="K157" i="1" s="1"/>
  <c r="K156" i="1"/>
  <c r="I156" i="1"/>
  <c r="I155" i="1"/>
  <c r="K155" i="1" s="1"/>
  <c r="K154" i="1"/>
  <c r="I154" i="1"/>
  <c r="I153" i="1"/>
  <c r="K153" i="1" s="1"/>
  <c r="K152" i="1"/>
  <c r="I152" i="1"/>
  <c r="I151" i="1"/>
  <c r="K151" i="1" s="1"/>
  <c r="K150" i="1"/>
  <c r="I150" i="1"/>
  <c r="I149" i="1"/>
  <c r="K149" i="1" s="1"/>
  <c r="K148" i="1"/>
  <c r="I148" i="1"/>
  <c r="I147" i="1"/>
  <c r="K147" i="1" s="1"/>
  <c r="K146" i="1"/>
  <c r="I146" i="1"/>
  <c r="I145" i="1"/>
  <c r="K145" i="1" s="1"/>
  <c r="K144" i="1"/>
  <c r="I144" i="1"/>
  <c r="I143" i="1"/>
  <c r="K143" i="1" s="1"/>
  <c r="K142" i="1"/>
  <c r="I142" i="1"/>
  <c r="I141" i="1"/>
  <c r="K141" i="1" s="1"/>
  <c r="K140" i="1"/>
  <c r="I140" i="1"/>
  <c r="I139" i="1"/>
  <c r="K139" i="1" s="1"/>
  <c r="K138" i="1"/>
  <c r="I138" i="1"/>
  <c r="I137" i="1"/>
  <c r="K137" i="1" s="1"/>
  <c r="K136" i="1"/>
  <c r="I136" i="1"/>
  <c r="I135" i="1"/>
  <c r="K135" i="1" s="1"/>
  <c r="K134" i="1"/>
  <c r="I134" i="1"/>
  <c r="I133" i="1"/>
  <c r="K133" i="1" s="1"/>
  <c r="K132" i="1"/>
  <c r="I132" i="1"/>
  <c r="I131" i="1"/>
  <c r="K131" i="1" s="1"/>
  <c r="K130" i="1"/>
  <c r="I130" i="1"/>
  <c r="I129" i="1"/>
  <c r="K129" i="1" s="1"/>
  <c r="K128" i="1"/>
  <c r="I128" i="1"/>
  <c r="I127" i="1"/>
  <c r="K127" i="1" s="1"/>
  <c r="K126" i="1"/>
  <c r="I126" i="1"/>
  <c r="I125" i="1"/>
  <c r="K125" i="1" s="1"/>
  <c r="K124" i="1"/>
  <c r="I124" i="1"/>
  <c r="I123" i="1"/>
  <c r="K123" i="1" s="1"/>
  <c r="K122" i="1"/>
  <c r="I122" i="1"/>
  <c r="I121" i="1"/>
  <c r="K121" i="1" s="1"/>
  <c r="K120" i="1"/>
  <c r="I120" i="1"/>
  <c r="I119" i="1"/>
  <c r="K119" i="1" s="1"/>
  <c r="K118" i="1"/>
  <c r="I118" i="1"/>
  <c r="I117" i="1"/>
  <c r="K117" i="1" s="1"/>
  <c r="K116" i="1"/>
  <c r="K115" i="1"/>
  <c r="I114" i="1"/>
  <c r="K114" i="1" s="1"/>
  <c r="K113" i="1"/>
  <c r="I113" i="1"/>
  <c r="I112" i="1"/>
  <c r="K112" i="1" s="1"/>
  <c r="K111" i="1"/>
  <c r="I111" i="1"/>
  <c r="I110" i="1"/>
  <c r="K110" i="1" s="1"/>
  <c r="K109" i="1"/>
  <c r="I109" i="1"/>
  <c r="I108" i="1"/>
  <c r="K108" i="1" s="1"/>
  <c r="K107" i="1"/>
  <c r="I107" i="1"/>
  <c r="I106" i="1"/>
  <c r="K106" i="1" s="1"/>
  <c r="K105" i="1"/>
  <c r="I105" i="1"/>
  <c r="I104" i="1"/>
  <c r="K104" i="1" s="1"/>
  <c r="K103" i="1"/>
  <c r="I103" i="1"/>
  <c r="I102" i="1"/>
  <c r="K102" i="1" s="1"/>
  <c r="K101" i="1"/>
  <c r="I101" i="1"/>
  <c r="I100" i="1"/>
  <c r="K100" i="1" s="1"/>
  <c r="K99" i="1"/>
  <c r="I99" i="1"/>
  <c r="I98" i="1"/>
  <c r="K98" i="1" s="1"/>
  <c r="K97" i="1"/>
  <c r="I97" i="1"/>
  <c r="I96" i="1"/>
  <c r="K96" i="1" s="1"/>
  <c r="K95" i="1"/>
  <c r="I95" i="1"/>
  <c r="I94" i="1"/>
  <c r="K94" i="1" s="1"/>
  <c r="K93" i="1"/>
  <c r="I93" i="1"/>
  <c r="I92" i="1"/>
  <c r="K92" i="1" s="1"/>
  <c r="K91" i="1"/>
  <c r="I91" i="1"/>
  <c r="I90" i="1"/>
  <c r="K90" i="1" s="1"/>
  <c r="K89" i="1"/>
  <c r="I89" i="1"/>
  <c r="I88" i="1"/>
  <c r="K88" i="1" s="1"/>
  <c r="K87" i="1"/>
  <c r="I87" i="1"/>
  <c r="I86" i="1"/>
  <c r="K86" i="1" s="1"/>
  <c r="K85" i="1"/>
  <c r="I85" i="1"/>
  <c r="I84" i="1"/>
  <c r="K84" i="1" s="1"/>
  <c r="K83" i="1"/>
  <c r="I83" i="1"/>
  <c r="I82" i="1"/>
  <c r="K82" i="1" s="1"/>
  <c r="K81" i="1"/>
  <c r="I81" i="1"/>
  <c r="I80" i="1"/>
  <c r="K80" i="1" s="1"/>
  <c r="K79" i="1"/>
  <c r="I79" i="1"/>
  <c r="I78" i="1"/>
  <c r="K78" i="1" s="1"/>
  <c r="K77" i="1"/>
  <c r="I77" i="1"/>
  <c r="I76" i="1"/>
  <c r="K76" i="1" s="1"/>
  <c r="K75" i="1"/>
  <c r="I75" i="1"/>
  <c r="I74" i="1"/>
  <c r="K74" i="1" s="1"/>
  <c r="K73" i="1"/>
  <c r="I73" i="1"/>
  <c r="I72" i="1"/>
  <c r="K72" i="1" s="1"/>
  <c r="K71" i="1"/>
  <c r="I71" i="1"/>
  <c r="I70" i="1"/>
  <c r="K70" i="1" s="1"/>
  <c r="K69" i="1"/>
  <c r="I69" i="1"/>
  <c r="I68" i="1"/>
  <c r="K68" i="1" s="1"/>
  <c r="K67" i="1"/>
  <c r="I67" i="1"/>
  <c r="I66" i="1"/>
  <c r="K66" i="1" s="1"/>
  <c r="K65" i="1"/>
  <c r="I65" i="1"/>
  <c r="I64" i="1"/>
  <c r="K64" i="1" s="1"/>
  <c r="K63" i="1"/>
  <c r="I63" i="1"/>
  <c r="J62" i="1"/>
  <c r="J61" i="1" s="1"/>
  <c r="I62" i="1"/>
  <c r="H62" i="1"/>
  <c r="I60" i="1"/>
  <c r="K60" i="1" s="1"/>
  <c r="I59" i="1"/>
  <c r="K59" i="1" s="1"/>
  <c r="H58" i="1"/>
  <c r="I58" i="1" s="1"/>
  <c r="K58" i="1" s="1"/>
  <c r="K57" i="1"/>
  <c r="I57" i="1"/>
  <c r="I56" i="1"/>
  <c r="K56" i="1" s="1"/>
  <c r="H55" i="1"/>
  <c r="I55" i="1" s="1"/>
  <c r="K55" i="1" s="1"/>
  <c r="I54" i="1"/>
  <c r="K54" i="1" s="1"/>
  <c r="K53" i="1"/>
  <c r="I53" i="1"/>
  <c r="H52" i="1"/>
  <c r="I52" i="1" s="1"/>
  <c r="K52" i="1" s="1"/>
  <c r="K51" i="1"/>
  <c r="I51" i="1"/>
  <c r="I50" i="1"/>
  <c r="K50" i="1" s="1"/>
  <c r="I49" i="1"/>
  <c r="K49" i="1" s="1"/>
  <c r="I48" i="1"/>
  <c r="K48" i="1" s="1"/>
  <c r="I47" i="1"/>
  <c r="K47" i="1" s="1"/>
  <c r="I46" i="1"/>
  <c r="K46" i="1" s="1"/>
  <c r="K45" i="1"/>
  <c r="I45" i="1"/>
  <c r="I44" i="1"/>
  <c r="K44" i="1" s="1"/>
  <c r="K43" i="1"/>
  <c r="I43" i="1"/>
  <c r="I42" i="1"/>
  <c r="K42" i="1" s="1"/>
  <c r="H41" i="1"/>
  <c r="I41" i="1" s="1"/>
  <c r="K41" i="1" s="1"/>
  <c r="K40" i="1"/>
  <c r="I40" i="1"/>
  <c r="I39" i="1"/>
  <c r="K39" i="1" s="1"/>
  <c r="I38" i="1"/>
  <c r="K38" i="1" s="1"/>
  <c r="I37" i="1"/>
  <c r="K37" i="1" s="1"/>
  <c r="I36" i="1"/>
  <c r="K36" i="1" s="1"/>
  <c r="I35" i="1"/>
  <c r="K35" i="1" s="1"/>
  <c r="K34" i="1"/>
  <c r="I34" i="1"/>
  <c r="I33" i="1"/>
  <c r="K33" i="1" s="1"/>
  <c r="K32" i="1"/>
  <c r="I32" i="1"/>
  <c r="I31" i="1"/>
  <c r="K31" i="1" s="1"/>
  <c r="I30" i="1"/>
  <c r="K30" i="1" s="1"/>
  <c r="I29" i="1"/>
  <c r="K29" i="1" s="1"/>
  <c r="I28" i="1"/>
  <c r="K28" i="1" s="1"/>
  <c r="I27" i="1"/>
  <c r="K27" i="1" s="1"/>
  <c r="K26" i="1"/>
  <c r="I26" i="1"/>
  <c r="I25" i="1"/>
  <c r="K25" i="1" s="1"/>
  <c r="K24" i="1"/>
  <c r="I24" i="1"/>
  <c r="I23" i="1"/>
  <c r="K23" i="1" s="1"/>
  <c r="I22" i="1"/>
  <c r="K22" i="1" s="1"/>
  <c r="I21" i="1"/>
  <c r="K21" i="1" s="1"/>
  <c r="I20" i="1"/>
  <c r="K20" i="1" s="1"/>
  <c r="I19" i="1"/>
  <c r="K19" i="1" s="1"/>
  <c r="K18" i="1"/>
  <c r="I18" i="1"/>
  <c r="I17" i="1"/>
  <c r="K17" i="1" s="1"/>
  <c r="K16" i="1"/>
  <c r="I16" i="1"/>
  <c r="I15" i="1"/>
  <c r="K15" i="1" s="1"/>
  <c r="I14" i="1"/>
  <c r="K14" i="1" s="1"/>
  <c r="H13" i="1"/>
  <c r="I13" i="1" s="1"/>
  <c r="K13" i="1" s="1"/>
  <c r="H12" i="1"/>
  <c r="J10" i="1"/>
  <c r="C8" i="3" l="1"/>
  <c r="E9" i="3"/>
  <c r="H11" i="1"/>
  <c r="I11" i="1" s="1"/>
  <c r="K11" i="1" s="1"/>
  <c r="I12" i="1"/>
  <c r="K12" i="1" s="1"/>
  <c r="K62" i="1"/>
  <c r="H61" i="1"/>
  <c r="I61" i="1" s="1"/>
  <c r="K61" i="1" s="1"/>
  <c r="E8" i="3" l="1"/>
  <c r="C26" i="3"/>
  <c r="E26" i="3" s="1"/>
  <c r="C20" i="3"/>
  <c r="E20" i="3" s="1"/>
  <c r="H10" i="1"/>
  <c r="I10" i="1" s="1"/>
  <c r="K10" i="1" s="1"/>
</calcChain>
</file>

<file path=xl/sharedStrings.xml><?xml version="1.0" encoding="utf-8"?>
<sst xmlns="http://schemas.openxmlformats.org/spreadsheetml/2006/main" count="1097" uniqueCount="259">
  <si>
    <t>Příloha č. 1 - tab.část ke ZR-RO č. 94/17</t>
  </si>
  <si>
    <t>Změna rozpočtu - rozpočtové opatření č. 94/17</t>
  </si>
  <si>
    <t>926 04 - DOTAČNÍ FOND</t>
  </si>
  <si>
    <t>Odbor školství, mládeže, tělovýchovy a sportu</t>
  </si>
  <si>
    <t>v tis. Kč</t>
  </si>
  <si>
    <t>uk.</t>
  </si>
  <si>
    <t>č.a.</t>
  </si>
  <si>
    <t>§</t>
  </si>
  <si>
    <t>pol.</t>
  </si>
  <si>
    <t>926 04 - D O T A Č N Í   F O N D</t>
  </si>
  <si>
    <t>SR 2017</t>
  </si>
  <si>
    <t>ZR 20/17,RO č. 37/17</t>
  </si>
  <si>
    <t>UR 2017</t>
  </si>
  <si>
    <t>ZR - RO č. 94/17</t>
  </si>
  <si>
    <t>SU</t>
  </si>
  <si>
    <t>x</t>
  </si>
  <si>
    <t xml:space="preserve">Běžné a kapitálové výdaje resortu v DF celkem </t>
  </si>
  <si>
    <t>ZR-RO č. 94/17</t>
  </si>
  <si>
    <t>Program školství, mládeže a zaměstnanosti</t>
  </si>
  <si>
    <t>Program 4.1.</t>
  </si>
  <si>
    <t>Podpora volnočasových aktivit</t>
  </si>
  <si>
    <t>4010000</t>
  </si>
  <si>
    <t>0000</t>
  </si>
  <si>
    <t>Program volnočasových aktivit</t>
  </si>
  <si>
    <t>nespecifikované rezervy</t>
  </si>
  <si>
    <t>Spolek RAK, Liberec - Letní dětský tábor Blata "Ostrov pokladů"</t>
  </si>
  <si>
    <t>neinvestiční transfery spolkům</t>
  </si>
  <si>
    <t>ALDEBARAN - LDT, z.s., Liberec- Letní dětský tábor Aldebaran - LDT, občanské sdružení</t>
  </si>
  <si>
    <t>DDM "Sluníčko" Lomnice nad Popelkou, okres Semily- Pohádkové prázdniny</t>
  </si>
  <si>
    <t>neinvestiční transfery obcím</t>
  </si>
  <si>
    <t>ZŠ s rozšířenou výukou jazyků Liberec, Husova 142/44, p.o.- Vánoční čas</t>
  </si>
  <si>
    <t>Město Ralsko- Radost z pohybu dětí a mládeže v Ralsku</t>
  </si>
  <si>
    <t>Klub přátel a sponzorů DDM, z.s., Lomnice n/P- Informační centrum pro mládež Lomnice n/P 2016</t>
  </si>
  <si>
    <t>ZŠ, Liberec, Ještědská 354/88, p.o.- Hoblice pro řemeslné dílny</t>
  </si>
  <si>
    <t>Komunitní středisko Kontakt Liberec, p.o.- Kdo si hraje, nezlobí 2016</t>
  </si>
  <si>
    <t>Základní organizace ČSOP Vikýř 35/05, Jablonec n/N- Zkvalitnění přírod.činnosti oddílu MOP Netopýři</t>
  </si>
  <si>
    <t>MŠ Dubá - p.o.- Pohádkový les</t>
  </si>
  <si>
    <t>ZŠ,ZUŠ a MŠ, Frýdlant, okr. Liberec - Nákup materiálu a pomůcek pro zkvalit.podm.realizace volnoč.aktivit</t>
  </si>
  <si>
    <t>ZŠ a MŠ Zlatá Olešnice, okres Jablonec nad Nisou, p.o.- Žijeme tu všichni společně</t>
  </si>
  <si>
    <t>Junák - český skaut, středisko Varta Semily, z.s.- Obnova dosluhujícího nábytku ve skautské klubovně</t>
  </si>
  <si>
    <t>Program 4.3.</t>
  </si>
  <si>
    <t>Specifická primární prevence rizikového chování</t>
  </si>
  <si>
    <t>4030000</t>
  </si>
  <si>
    <t>ZŠ a MŠ, Okna, okres Česká Lípa, p.o.- Adaptační pobyt pro žáky ZŠ Okna</t>
  </si>
  <si>
    <t>ZŠ, ZUŠ a MŠ, Frýdlant, okres Liberec- Prevence rizikového chování žáků ZŠ Frýdlant</t>
  </si>
  <si>
    <t>ZŠ, Liberec, Lesní 575/12, p.o.- Lepší dříve, než-li později aneb program primární prevence na ZŠ Lesní</t>
  </si>
  <si>
    <t>ZŠ T.G.Masaryka, Lomnice n/P- Program primární prevence na ZŠ T. G. Masaryka Lomnice n/P</t>
  </si>
  <si>
    <t>Program 4.4.</t>
  </si>
  <si>
    <t>Soutěže a podpora talentovaných dětí a mládeže</t>
  </si>
  <si>
    <t>4040000</t>
  </si>
  <si>
    <t>Program 4.5.</t>
  </si>
  <si>
    <t>Pedagogická asistence</t>
  </si>
  <si>
    <t>4050000</t>
  </si>
  <si>
    <t>Program 4.7.</t>
  </si>
  <si>
    <t>Podpora kompenzačních pomůcek pro žáky s podpůrnými opatřeními</t>
  </si>
  <si>
    <t>4070000</t>
  </si>
  <si>
    <t>Programy podpor tělovýchova a sport</t>
  </si>
  <si>
    <t>Program 4.20 (3.4.)</t>
  </si>
  <si>
    <t>Údržba, provoz a nájem sportovních zařízení</t>
  </si>
  <si>
    <t>4200000</t>
  </si>
  <si>
    <t xml:space="preserve">FC Nový Bor, o.s. - Příspěvek na spotřebu energií - el.energie, plynu, vodného a stočného </t>
  </si>
  <si>
    <t>ostatní neinvestiční výdaje jinde nezařazené</t>
  </si>
  <si>
    <t>FK Stráž pod Ralskem - Úhrada nákladů za materiál a energie potřeb.k provozu areálu hříště FK</t>
  </si>
  <si>
    <t>Svaz branně tech.sportů ČR ZO Železný Brod - Provoz a drobná údržba střeleckého klubu</t>
  </si>
  <si>
    <t>TJ SOKOL HORKA U STARÉ PAKY - Zajištění provozu budovy sokolovny na Horkách u Staré Paky</t>
  </si>
  <si>
    <t/>
  </si>
  <si>
    <t>HC Frýdlant - Rekonstrukce šaten v areálu zimního stadionu Frýdlant</t>
  </si>
  <si>
    <t>Tělocvičná jednota Sokol Studenec-Údržba a provoz budovy sokolovny ve Studenci</t>
  </si>
  <si>
    <t>Tělovýchovná jednota Sokol, Rochlice, Liberec-Provoz budovy tělocvičny</t>
  </si>
  <si>
    <t>Tělovýchovná jednota Sokol Přepeře-Nákup energií v roce 2015 v sokolovně TJ Sokol Přepeře</t>
  </si>
  <si>
    <t>3040333</t>
  </si>
  <si>
    <t>TJ Tatran Jablonné v P.-Zkvalit.provozu sport.zázemí pro mládež - regen.hřiště a údržba, nákl.na energie</t>
  </si>
  <si>
    <t>TJ SOKOL JENIŠOVICE-Údržba a provoz hřišť, umýváren a haly</t>
  </si>
  <si>
    <t>TJ Sokol Lomnice nad Popelkou-Úhrada spotř. plynu v sokolovně Lomnice n/P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</si>
  <si>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</si>
  <si>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</si>
  <si>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</si>
  <si>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</si>
  <si>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</si>
  <si>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</si>
  <si>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</si>
  <si>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</si>
  <si>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</si>
  <si>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</si>
  <si>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Liberecký tenisový klub, Liberec - Údržba a provoz LTK Liberec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</si>
  <si>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</si>
  <si>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</si>
  <si>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</si>
  <si>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Tenisový klub Frýdlant o.s.- Podpora údržby a provozu sportovišť provozovaných TK Frýdlant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</si>
  <si>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</si>
  <si>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</si>
  <si>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</si>
  <si>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</si>
  <si>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Sportovní klub Hodkovice n/M- Údržba, provoz a nájem sportovních zařízení s SK Hodkovice n/M</t>
  </si>
  <si>
    <t>TJ SOKOL Turnov- Údržba a provoz Tělocvičné jednoty Sokol Turnov 2016</t>
  </si>
  <si>
    <t>DRACI FBC LIBEREC, spolek- Pronájem sportovních zařízení FBC Liberec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</si>
  <si>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</si>
  <si>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</si>
  <si>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TJ Sokol Plavy, spolek- Údržba a provoz sportovních zařízení TJ Sokol Plavy</t>
  </si>
  <si>
    <t>Tělocvičná jednota Sokol Studenec- Údržba a provoz budovy sokolovny ve Studenci</t>
  </si>
  <si>
    <t>Tělocvičná jednota Sokol Chuchelna- Úhrada energií a nájmů pro T. J. Sokol Chuchelna</t>
  </si>
  <si>
    <t>Tělocvičná jednota SOKOL Český Dub- Provoz sokolovny v Českém Dubu</t>
  </si>
  <si>
    <t>Sportovní akademie Luďka Zelenky, z.s., Český Dub- Nájem sportovišť a zázemí SALZ 2016</t>
  </si>
  <si>
    <t>TJ SOKOL Rovensko pod Troskami- Zavlažování tenisového kurtu a úhrada nákladů za energie</t>
  </si>
  <si>
    <t>Gymnastika Liberec- Gymlib - Chceme cvičit a není to zadarmo 2016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</si>
  <si>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</si>
  <si>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</si>
  <si>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</si>
  <si>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HC Frýdlant, z.s.- Dotace na obnovu, údržbu sport.zařízení a nákup energií v areálu ZS Frýdlant</t>
  </si>
  <si>
    <t>Sportovní  klub stolního tenisu Liberec- Údržba, provoz a nájem sportovních hal</t>
  </si>
  <si>
    <t>Sportovní klub JEŠTĚD, Liberec- Údržba, provoz a nájem sportovních zařízení Sportovního klubu JEŠTĚD 2016</t>
  </si>
  <si>
    <t>Program 4.21 (3.5.)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</si>
  <si>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</si>
  <si>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</si>
  <si>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</si>
  <si>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Tělocvičná jednota SOKOL Český Dub-Provoz sokolovny Český Dub 2015</t>
  </si>
  <si>
    <t>TJ Desko Liberec-Celoroční činnost TJ Desko Liberec</t>
  </si>
  <si>
    <t>VČAS, Česká Lípa-Letní taneční soustředění D7 2015</t>
  </si>
  <si>
    <t>AC SYNER Turnov-Celoroční pravidelná činnost s mládeží v AC SYNER Turnov</t>
  </si>
  <si>
    <t>Sportovní středisko - plavecký klub Česká Lípa-Pravidelná činnost PK Česká Lípa</t>
  </si>
  <si>
    <t>Athletic club Česká Lípa-Pravidelná sportovní činnost AC Česká Lípa</t>
  </si>
  <si>
    <t>TJ Bílí Tygři Liberec, z.s.- Podpora výchovného programu akademie Bílých Tygrů Liberec</t>
  </si>
  <si>
    <t>Sportovní klub SPORTAKTIV, z.s, Jablonec n/N.- Sportaktiv činnost</t>
  </si>
  <si>
    <t>Program 4.22. (3.6.)</t>
  </si>
  <si>
    <t>Sport handicapovaných</t>
  </si>
  <si>
    <t>4220000</t>
  </si>
  <si>
    <t>TJ SEBA Tanvald - Vysokohor.příprava oddílu Handi TJ SEBA Tanvald</t>
  </si>
  <si>
    <t>Tělovýchovná jednota Kardio z.s. Liberec- Plavání kardiaků 2016</t>
  </si>
  <si>
    <t xml:space="preserve"> </t>
  </si>
  <si>
    <t>Program 4.23. (3.8.)</t>
  </si>
  <si>
    <t xml:space="preserve">Sportovní akce </t>
  </si>
  <si>
    <t>4230000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</si>
  <si>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</si>
  <si>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</si>
  <si>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</si>
  <si>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</si>
  <si>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</si>
  <si>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DRACI FBC LIBEREC-OPEN air 2015, 12. ročník florbalového turnaje juniorů, juniorek a statších žáků</t>
  </si>
  <si>
    <t>JIZERSKÁ, o.p.s., Bedřichov-Bedřichovský Night Light Marathon 2015</t>
  </si>
  <si>
    <t>neinvestiční transfery obecně prospěšným společnostem</t>
  </si>
  <si>
    <t>Sportovní akce Titans liberec, spolek, Liberec - Sportovní akce Titans Liberec</t>
  </si>
  <si>
    <t>TJ. Minifarma Sloup, Sloup v/Č- TŘI NÁRODNÍ VYTRVALOSTNÍ ZÁVODY ČESKOLIPSKEM</t>
  </si>
  <si>
    <t>TJ Turnov, z.s.- Mapové, technické, mater.a person. Zajišt.Pěkných prázd.s orien.běh.v Českém ráji-25.r.</t>
  </si>
  <si>
    <t>Tělovýchovná jednota JISKRA Mimoň- Mimoňský triatlon</t>
  </si>
  <si>
    <t>Oddíl OB Kotlářka, z.s., Praha 6 - Velikonoce ve skalách 2016</t>
  </si>
  <si>
    <t>Tělocvičná jednota Sokol Studenec- Posvícenský koláč - 49. ročník závodu v přespolním běhu</t>
  </si>
  <si>
    <t>Klub cyklistů KOOPERATIVA Sportovního gymnázia Jablonec n/N- Velká cena LAWI-O Pohár města Hodkovice n/M</t>
  </si>
  <si>
    <t>TJ Bižuterie, z.s., Jablonec n/N - Závod plaveckých nadějí</t>
  </si>
  <si>
    <t>Sportovní  klub stolního tenisu Liberec- Celostátní turnaj ve stolním tenisu</t>
  </si>
  <si>
    <t>Floorball Club Česká Lípa- Florbalový týden na českolipsku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</si>
  <si>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</si>
  <si>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</si>
  <si>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</si>
  <si>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FC Slovan Liberec - mládež- NIKE CUP 2016</t>
  </si>
  <si>
    <t>SK Freestyle Area, Vítkovice - Monkey Race 2016</t>
  </si>
  <si>
    <t>SK Freestyle Area, Vítkovice - King of Jib 2016</t>
  </si>
  <si>
    <t>Klub českých turistů Tělovýchovná jednota Tatran Jablonec n/N- Český pohár v orientačním běhu</t>
  </si>
  <si>
    <t>Tělovýchovná jednota Bílí Tygři Liberec, z.s.- Christmas cup 2016</t>
  </si>
  <si>
    <t>Program 4.26.</t>
  </si>
  <si>
    <t>Podpora sportovní činnnosti dětí a mládeže ve sportovních klubech</t>
  </si>
  <si>
    <t>TJ LIAZ Jablonec n/N- Pravidelná celoroční sport. činnost dětí a mládeže realiz. v TJ LIAZ Jablonec n/N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</si>
  <si>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</si>
  <si>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</si>
  <si>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Tělovýchovná jednota Bižuterie, z.s., Jablonec n/N - Pravidelná sportovní činnost</t>
  </si>
  <si>
    <t>Tělovýchovná jednota Bílí Tygři Liberec, z.s.- Podpora výchovného programu hráčů ledního hokeje</t>
  </si>
  <si>
    <t>Trampolíny Liberec, z.s.- Finanční podpora pravidelné činnosti</t>
  </si>
  <si>
    <t>Sportovní akademie Luďka Zelenky, z.s., Český Dub- Pravidelná sportovní činnost dětí a mládeže v SALZ</t>
  </si>
  <si>
    <t>Slovan Frýdlant, oddíl kopané- Pravidelná sport. činnost dětí a mlád.2016-Slovan Frýdlant, odd.kopané</t>
  </si>
  <si>
    <t>HC Frýdlant z.s.- Sportovní činnost dětí a mládeže HC Frýdlant</t>
  </si>
  <si>
    <t>KARATE SPORT RELAX z.s., Česká Lípa - Pravidelná celoroční sport.činnost dětí a mládeže realiz.v KARATE SPORT RELAX z. s. v r.2016</t>
  </si>
  <si>
    <t>ČLTK BIŽUTERIE Jablonec n/N-Podpora sport. činnosti dětí a mládeže v ČLTK Bižuterie Jablonec n/N</t>
  </si>
  <si>
    <t>Floorball Club Česká Lípa- Pravidelná celor.sport. činnost dětí a mládeže realizovaná ve FC Česká Lípa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</si>
  <si>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</si>
  <si>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</si>
  <si>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Liberecký tenisový klub, Liberec - Podpora sportovní činnosti dětí a mládeže v LTK Liberec 2016</t>
  </si>
  <si>
    <t>TJ Sokol Turnov- Pravidelná celoroční sportovní činnost TJ Sokol Turnov</t>
  </si>
  <si>
    <t>Hokejový klub Česká Lípa, z.s.- Pravidelná činnost Hokejový klub Česká Lípa, z.s.</t>
  </si>
  <si>
    <t>Enliven Centre, z.s., Česká Lípa - Sport pro zdraví a pro radost</t>
  </si>
  <si>
    <t>TJ Turnov, z.s.- Podpora pravidelné celor.sport. činnosti dětí a mládeže realizované v TJ Turnov, z.s.</t>
  </si>
  <si>
    <t>TJ Slovan Vesec, z.s., Liberec - Pravidelná činnost TJ Slovan Vesec ve výchově mládeže</t>
  </si>
  <si>
    <t>Draci FBC Liberec, spolek- Pravidelná celoroční sportovní činnost dětí a mládeže FBC Liberec</t>
  </si>
  <si>
    <t>T.J. HC Jablonec nad Nisou- Pravidelná celor.sport. činnost dětí a mládeže realiz.v T.J. HC Jablonec n/N</t>
  </si>
  <si>
    <t>SK VTJ RAPID Liberec- Pravidelná sportovní činnost mládeže ve sportovním klubu VTJ Rapid Liberec</t>
  </si>
  <si>
    <t>Sportovní klub Studenec, z.s.- Pravidelná sportovní činnost SK Studenec</t>
  </si>
  <si>
    <t>TJ Vysoké n/J, z.s.- Pravidelná celoroční sportovní činnost dětí a mládeže TJ Vysoké n/J</t>
  </si>
  <si>
    <t>Lyžařský sportovní klub Lomnice nad Popelkou, z.s.- Činnost LSK Lomnice nad Popelkou</t>
  </si>
  <si>
    <t>Tělovýchovná jednota DUKLA Liberec, z.s- Pravidelná celoroční činnost oddílu TJ Dukla Liberec, z.s.</t>
  </si>
  <si>
    <t>Sportovní klub JEŠTĚD, Liberec- Celoroční činnost Sportovního klubu JEŠTĚD</t>
  </si>
  <si>
    <t>SKI TEAM HARRANTI Harrachov, z.s. - SKI TEAM HARRANTI HARRACHOV 2016</t>
  </si>
  <si>
    <t>FK SLOVAN Hrádek nad Nisou 1910, z.s. - Celoroční sport.činnost mládeže FK SLOVAN Hrádek n/N 1910 z.s.</t>
  </si>
  <si>
    <t>TJ Sokol Doubí z.s.-4.26 Podpora sportovní činnosti dětí a mládeže ve sportovních klubech 2016</t>
  </si>
  <si>
    <t>Klub českých turistů Tělovýchovná jednota Tatran - Pravidelná sport.činnost dětí a mládeže real. v TJ Tatran Jablonec n/N, oddíle orient. běhu</t>
  </si>
  <si>
    <t>KC KOOPERATIVA Jablonec n/N, z.s.-KC KOOPERATIVA JABLONEC N.N.</t>
  </si>
  <si>
    <t>Jezdecký klub U bílého vlka z.s.-Podpora sportovní činnosti dětí a mládeže Jezdeckého klubu U bílého vlka z.s.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</si>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</sst>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9">
    <xf numFmtId="0" fontId="0" fillId="0" borderId="0" xfId="0"/>
    <xf numFmtId="0" fontId="1" fillId="2" borderId="0" xfId="1" applyFill="1"/>
    <xf numFmtId="0" fontId="3" fillId="2" borderId="0" xfId="2" applyFont="1" applyFill="1" applyAlignment="1">
      <alignment horizontal="center"/>
    </xf>
    <xf numFmtId="0" fontId="4" fillId="2" borderId="0" xfId="3" applyFont="1" applyFill="1"/>
    <xf numFmtId="164" fontId="4" fillId="2" borderId="0" xfId="3" applyNumberFormat="1" applyFont="1" applyFill="1"/>
    <xf numFmtId="0" fontId="2" fillId="2" borderId="0" xfId="3" applyFill="1"/>
    <xf numFmtId="0" fontId="7" fillId="2" borderId="0" xfId="1" applyFont="1" applyFill="1"/>
    <xf numFmtId="14" fontId="3" fillId="2" borderId="0" xfId="2" applyNumberFormat="1" applyFont="1" applyFill="1" applyAlignment="1">
      <alignment horizontal="center"/>
    </xf>
    <xf numFmtId="164" fontId="7" fillId="2" borderId="0" xfId="3" applyNumberFormat="1" applyFont="1" applyFill="1"/>
    <xf numFmtId="0" fontId="7" fillId="2" borderId="0" xfId="3" applyFont="1" applyFill="1"/>
    <xf numFmtId="164" fontId="4" fillId="2" borderId="0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164" fontId="4" fillId="2" borderId="0" xfId="3" applyNumberFormat="1" applyFont="1" applyFill="1" applyBorder="1"/>
    <xf numFmtId="0" fontId="11" fillId="2" borderId="0" xfId="3" applyFont="1" applyFill="1" applyAlignment="1">
      <alignment horizontal="right"/>
    </xf>
    <xf numFmtId="0" fontId="12" fillId="2" borderId="1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wrapText="1"/>
    </xf>
    <xf numFmtId="164" fontId="13" fillId="2" borderId="5" xfId="3" applyNumberFormat="1" applyFont="1" applyFill="1" applyBorder="1" applyAlignment="1">
      <alignment horizontal="center" wrapText="1"/>
    </xf>
    <xf numFmtId="0" fontId="11" fillId="3" borderId="6" xfId="3" applyFont="1" applyFill="1" applyBorder="1" applyAlignment="1">
      <alignment horizontal="center" wrapText="1"/>
    </xf>
    <xf numFmtId="0" fontId="11" fillId="3" borderId="7" xfId="3" applyFont="1" applyFill="1" applyBorder="1" applyAlignment="1">
      <alignment horizontal="center" wrapText="1"/>
    </xf>
    <xf numFmtId="0" fontId="11" fillId="3" borderId="8" xfId="3" applyFont="1" applyFill="1" applyBorder="1" applyAlignment="1">
      <alignment horizontal="center" wrapText="1"/>
    </xf>
    <xf numFmtId="0" fontId="11" fillId="3" borderId="9" xfId="3" applyFont="1" applyFill="1" applyBorder="1" applyAlignment="1">
      <alignment horizontal="center" wrapText="1"/>
    </xf>
    <xf numFmtId="0" fontId="11" fillId="3" borderId="10" xfId="3" applyFont="1" applyFill="1" applyBorder="1" applyAlignment="1">
      <alignment horizontal="left" wrapText="1"/>
    </xf>
    <xf numFmtId="164" fontId="11" fillId="3" borderId="11" xfId="3" applyNumberFormat="1" applyFont="1" applyFill="1" applyBorder="1" applyAlignment="1"/>
    <xf numFmtId="164" fontId="11" fillId="3" borderId="11" xfId="3" applyNumberFormat="1" applyFont="1" applyFill="1" applyBorder="1"/>
    <xf numFmtId="0" fontId="11" fillId="4" borderId="12" xfId="3" applyFont="1" applyFill="1" applyBorder="1" applyAlignment="1">
      <alignment horizontal="center" vertical="center" wrapText="1"/>
    </xf>
    <xf numFmtId="164" fontId="11" fillId="4" borderId="11" xfId="3" applyNumberFormat="1" applyFont="1" applyFill="1" applyBorder="1" applyAlignment="1">
      <alignment horizontal="right"/>
    </xf>
    <xf numFmtId="164" fontId="11" fillId="4" borderId="11" xfId="3" applyNumberFormat="1" applyFont="1" applyFill="1" applyBorder="1" applyAlignment="1"/>
    <xf numFmtId="164" fontId="11" fillId="4" borderId="11" xfId="3" applyNumberFormat="1" applyFont="1" applyFill="1" applyBorder="1"/>
    <xf numFmtId="0" fontId="11" fillId="5" borderId="14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left" vertical="center" wrapText="1"/>
    </xf>
    <xf numFmtId="164" fontId="11" fillId="5" borderId="11" xfId="3" applyNumberFormat="1" applyFont="1" applyFill="1" applyBorder="1" applyAlignment="1">
      <alignment horizontal="right"/>
    </xf>
    <xf numFmtId="164" fontId="11" fillId="5" borderId="11" xfId="3" applyNumberFormat="1" applyFont="1" applyFill="1" applyBorder="1" applyAlignment="1"/>
    <xf numFmtId="164" fontId="11" fillId="5" borderId="11" xfId="3" applyNumberFormat="1" applyFont="1" applyFill="1" applyBorder="1"/>
    <xf numFmtId="0" fontId="11" fillId="2" borderId="16" xfId="3" applyFont="1" applyFill="1" applyBorder="1" applyAlignment="1">
      <alignment horizontal="center"/>
    </xf>
    <xf numFmtId="49" fontId="12" fillId="2" borderId="17" xfId="3" applyNumberFormat="1" applyFont="1" applyFill="1" applyBorder="1" applyAlignment="1">
      <alignment horizontal="center"/>
    </xf>
    <xf numFmtId="49" fontId="11" fillId="2" borderId="18" xfId="3" applyNumberFormat="1" applyFont="1" applyFill="1" applyBorder="1" applyAlignment="1">
      <alignment horizontal="center"/>
    </xf>
    <xf numFmtId="0" fontId="12" fillId="2" borderId="17" xfId="3" applyFont="1" applyFill="1" applyBorder="1" applyAlignment="1">
      <alignment horizontal="center"/>
    </xf>
    <xf numFmtId="49" fontId="12" fillId="2" borderId="17" xfId="3" applyNumberFormat="1" applyFont="1" applyFill="1" applyBorder="1" applyAlignment="1">
      <alignment horizontal="left" wrapText="1"/>
    </xf>
    <xf numFmtId="164" fontId="11" fillId="2" borderId="19" xfId="3" applyNumberFormat="1" applyFont="1" applyFill="1" applyBorder="1" applyAlignment="1">
      <alignment horizontal="right"/>
    </xf>
    <xf numFmtId="164" fontId="11" fillId="2" borderId="20" xfId="3" applyNumberFormat="1" applyFont="1" applyFill="1" applyBorder="1" applyAlignment="1"/>
    <xf numFmtId="164" fontId="11" fillId="2" borderId="19" xfId="3" applyNumberFormat="1" applyFont="1" applyFill="1" applyBorder="1"/>
    <xf numFmtId="0" fontId="4" fillId="2" borderId="21" xfId="3" applyFont="1" applyFill="1" applyBorder="1" applyAlignment="1">
      <alignment horizontal="center"/>
    </xf>
    <xf numFmtId="0" fontId="12" fillId="2" borderId="22" xfId="3" applyFont="1" applyFill="1" applyBorder="1" applyAlignment="1">
      <alignment horizontal="center"/>
    </xf>
    <xf numFmtId="0" fontId="11" fillId="2" borderId="23" xfId="3" applyFont="1" applyFill="1" applyBorder="1" applyAlignment="1">
      <alignment horizontal="center"/>
    </xf>
    <xf numFmtId="0" fontId="14" fillId="2" borderId="22" xfId="3" applyFont="1" applyFill="1" applyBorder="1" applyAlignment="1">
      <alignment horizontal="center"/>
    </xf>
    <xf numFmtId="0" fontId="14" fillId="2" borderId="22" xfId="3" applyFont="1" applyFill="1" applyBorder="1" applyAlignment="1">
      <alignment horizontal="left" wrapText="1"/>
    </xf>
    <xf numFmtId="164" fontId="4" fillId="2" borderId="24" xfId="3" applyNumberFormat="1" applyFont="1" applyFill="1" applyBorder="1" applyAlignment="1">
      <alignment horizontal="right"/>
    </xf>
    <xf numFmtId="164" fontId="4" fillId="2" borderId="25" xfId="3" applyNumberFormat="1" applyFont="1" applyFill="1" applyBorder="1" applyAlignment="1"/>
    <xf numFmtId="164" fontId="4" fillId="2" borderId="24" xfId="3" applyNumberFormat="1" applyFont="1" applyFill="1" applyBorder="1"/>
    <xf numFmtId="0" fontId="11" fillId="2" borderId="26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center"/>
    </xf>
    <xf numFmtId="0" fontId="11" fillId="2" borderId="28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left" wrapText="1"/>
    </xf>
    <xf numFmtId="164" fontId="11" fillId="2" borderId="20" xfId="3" applyNumberFormat="1" applyFont="1" applyFill="1" applyBorder="1" applyAlignment="1">
      <alignment horizontal="right"/>
    </xf>
    <xf numFmtId="164" fontId="11" fillId="2" borderId="20" xfId="3" applyNumberFormat="1" applyFont="1" applyFill="1" applyBorder="1"/>
    <xf numFmtId="0" fontId="11" fillId="2" borderId="21" xfId="3" applyFont="1" applyFill="1" applyBorder="1" applyAlignment="1">
      <alignment horizontal="center"/>
    </xf>
    <xf numFmtId="49" fontId="11" fillId="2" borderId="23" xfId="3" applyNumberFormat="1" applyFont="1" applyFill="1" applyBorder="1" applyAlignment="1">
      <alignment horizontal="center"/>
    </xf>
    <xf numFmtId="164" fontId="4" fillId="2" borderId="24" xfId="3" applyNumberFormat="1" applyFont="1" applyFill="1" applyBorder="1" applyAlignment="1"/>
    <xf numFmtId="164" fontId="4" fillId="2" borderId="29" xfId="3" applyNumberFormat="1" applyFont="1" applyFill="1" applyBorder="1"/>
    <xf numFmtId="164" fontId="4" fillId="2" borderId="29" xfId="3" applyNumberFormat="1" applyFont="1" applyFill="1" applyBorder="1" applyAlignment="1">
      <alignment horizontal="right"/>
    </xf>
    <xf numFmtId="164" fontId="4" fillId="2" borderId="29" xfId="3" applyNumberFormat="1" applyFont="1" applyFill="1" applyBorder="1" applyAlignment="1"/>
    <xf numFmtId="164" fontId="11" fillId="2" borderId="19" xfId="3" applyNumberFormat="1" applyFont="1" applyFill="1" applyBorder="1" applyAlignment="1"/>
    <xf numFmtId="0" fontId="11" fillId="2" borderId="30" xfId="3" applyFont="1" applyFill="1" applyBorder="1" applyAlignment="1">
      <alignment horizontal="center"/>
    </xf>
    <xf numFmtId="0" fontId="14" fillId="2" borderId="31" xfId="3" applyFont="1" applyFill="1" applyBorder="1" applyAlignment="1">
      <alignment horizontal="center"/>
    </xf>
    <xf numFmtId="49" fontId="11" fillId="2" borderId="32" xfId="3" applyNumberFormat="1" applyFont="1" applyFill="1" applyBorder="1" applyAlignment="1">
      <alignment horizontal="center"/>
    </xf>
    <xf numFmtId="0" fontId="14" fillId="2" borderId="31" xfId="3" applyFont="1" applyFill="1" applyBorder="1" applyAlignment="1">
      <alignment horizontal="left" wrapText="1"/>
    </xf>
    <xf numFmtId="0" fontId="11" fillId="5" borderId="14" xfId="3" applyFont="1" applyFill="1" applyBorder="1" applyAlignment="1">
      <alignment horizontal="center"/>
    </xf>
    <xf numFmtId="0" fontId="11" fillId="5" borderId="7" xfId="3" applyFont="1" applyFill="1" applyBorder="1" applyAlignment="1">
      <alignment horizontal="left" wrapText="1"/>
    </xf>
    <xf numFmtId="164" fontId="11" fillId="5" borderId="33" xfId="3" applyNumberFormat="1" applyFont="1" applyFill="1" applyBorder="1"/>
    <xf numFmtId="0" fontId="11" fillId="2" borderId="34" xfId="3" applyFont="1" applyFill="1" applyBorder="1" applyAlignment="1">
      <alignment horizontal="center"/>
    </xf>
    <xf numFmtId="49" fontId="11" fillId="2" borderId="17" xfId="3" applyNumberFormat="1" applyFont="1" applyFill="1" applyBorder="1" applyAlignment="1">
      <alignment horizontal="center"/>
    </xf>
    <xf numFmtId="49" fontId="11" fillId="2" borderId="35" xfId="3" applyNumberFormat="1" applyFont="1" applyFill="1" applyBorder="1" applyAlignment="1">
      <alignment horizontal="center"/>
    </xf>
    <xf numFmtId="0" fontId="11" fillId="2" borderId="36" xfId="3" applyFont="1" applyFill="1" applyBorder="1" applyAlignment="1">
      <alignment horizontal="center"/>
    </xf>
    <xf numFmtId="0" fontId="11" fillId="2" borderId="17" xfId="3" applyFont="1" applyFill="1" applyBorder="1" applyAlignment="1">
      <alignment horizontal="center"/>
    </xf>
    <xf numFmtId="49" fontId="11" fillId="2" borderId="17" xfId="3" applyNumberFormat="1" applyFont="1" applyFill="1" applyBorder="1" applyAlignment="1">
      <alignment horizontal="left" wrapText="1"/>
    </xf>
    <xf numFmtId="0" fontId="4" fillId="2" borderId="37" xfId="3" applyFont="1" applyFill="1" applyBorder="1" applyAlignment="1">
      <alignment horizontal="center"/>
    </xf>
    <xf numFmtId="0" fontId="4" fillId="2" borderId="39" xfId="3" applyFont="1" applyFill="1" applyBorder="1" applyAlignment="1">
      <alignment horizontal="center"/>
    </xf>
    <xf numFmtId="0" fontId="4" fillId="2" borderId="40" xfId="3" applyFont="1" applyFill="1" applyBorder="1" applyAlignment="1">
      <alignment horizontal="center"/>
    </xf>
    <xf numFmtId="0" fontId="4" fillId="2" borderId="22" xfId="3" applyFont="1" applyFill="1" applyBorder="1" applyAlignment="1">
      <alignment horizontal="left" wrapText="1"/>
    </xf>
    <xf numFmtId="164" fontId="4" fillId="2" borderId="19" xfId="3" applyNumberFormat="1" applyFont="1" applyFill="1" applyBorder="1" applyAlignment="1">
      <alignment horizontal="right"/>
    </xf>
    <xf numFmtId="164" fontId="4" fillId="2" borderId="19" xfId="3" applyNumberFormat="1" applyFont="1" applyFill="1" applyBorder="1" applyAlignment="1"/>
    <xf numFmtId="0" fontId="4" fillId="2" borderId="30" xfId="3" applyFont="1" applyFill="1" applyBorder="1" applyAlignment="1">
      <alignment horizontal="center"/>
    </xf>
    <xf numFmtId="0" fontId="11" fillId="2" borderId="31" xfId="3" applyFont="1" applyFill="1" applyBorder="1" applyAlignment="1">
      <alignment horizontal="center"/>
    </xf>
    <xf numFmtId="0" fontId="2" fillId="2" borderId="32" xfId="2" applyFill="1" applyBorder="1" applyAlignment="1">
      <alignment horizontal="center"/>
    </xf>
    <xf numFmtId="0" fontId="4" fillId="2" borderId="31" xfId="3" applyFont="1" applyFill="1" applyBorder="1" applyAlignment="1">
      <alignment horizontal="center"/>
    </xf>
    <xf numFmtId="0" fontId="4" fillId="2" borderId="31" xfId="3" applyFont="1" applyFill="1" applyBorder="1" applyAlignment="1">
      <alignment horizontal="left" wrapText="1"/>
    </xf>
    <xf numFmtId="0" fontId="4" fillId="2" borderId="41" xfId="3" applyFont="1" applyFill="1" applyBorder="1" applyAlignment="1">
      <alignment horizontal="center"/>
    </xf>
    <xf numFmtId="0" fontId="2" fillId="2" borderId="42" xfId="2" applyFill="1" applyBorder="1" applyAlignment="1">
      <alignment horizontal="center"/>
    </xf>
    <xf numFmtId="0" fontId="4" fillId="2" borderId="43" xfId="3" applyFont="1" applyFill="1" applyBorder="1" applyAlignment="1">
      <alignment horizontal="center"/>
    </xf>
    <xf numFmtId="0" fontId="11" fillId="4" borderId="14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/>
    </xf>
    <xf numFmtId="0" fontId="11" fillId="2" borderId="44" xfId="4" applyFont="1" applyFill="1" applyBorder="1" applyAlignment="1">
      <alignment horizontal="center" wrapText="1"/>
    </xf>
    <xf numFmtId="1" fontId="11" fillId="2" borderId="27" xfId="4" applyNumberFormat="1" applyFont="1" applyFill="1" applyBorder="1" applyAlignment="1">
      <alignment horizontal="center" wrapText="1"/>
    </xf>
    <xf numFmtId="49" fontId="11" fillId="2" borderId="45" xfId="4" applyNumberFormat="1" applyFont="1" applyFill="1" applyBorder="1" applyAlignment="1">
      <alignment horizontal="center" wrapText="1"/>
    </xf>
    <xf numFmtId="0" fontId="11" fillId="2" borderId="46" xfId="4" applyFont="1" applyFill="1" applyBorder="1" applyAlignment="1">
      <alignment horizontal="center" wrapText="1"/>
    </xf>
    <xf numFmtId="0" fontId="11" fillId="2" borderId="27" xfId="4" applyFont="1" applyFill="1" applyBorder="1" applyAlignment="1">
      <alignment horizontal="center" wrapText="1"/>
    </xf>
    <xf numFmtId="0" fontId="11" fillId="2" borderId="27" xfId="4" applyFont="1" applyFill="1" applyBorder="1" applyAlignment="1">
      <alignment horizontal="left" wrapText="1"/>
    </xf>
    <xf numFmtId="164" fontId="11" fillId="2" borderId="20" xfId="4" applyNumberFormat="1" applyFont="1" applyFill="1" applyBorder="1" applyAlignment="1">
      <alignment horizontal="right"/>
    </xf>
    <xf numFmtId="0" fontId="4" fillId="2" borderId="37" xfId="4" applyFont="1" applyFill="1" applyBorder="1" applyAlignment="1">
      <alignment horizontal="center" wrapText="1"/>
    </xf>
    <xf numFmtId="49" fontId="4" fillId="2" borderId="22" xfId="4" applyNumberFormat="1" applyFont="1" applyFill="1" applyBorder="1" applyAlignment="1">
      <alignment horizontal="center" wrapText="1"/>
    </xf>
    <xf numFmtId="49" fontId="4" fillId="2" borderId="47" xfId="4" applyNumberFormat="1" applyFont="1" applyFill="1" applyBorder="1" applyAlignment="1">
      <alignment horizontal="center" wrapText="1"/>
    </xf>
    <xf numFmtId="0" fontId="4" fillId="2" borderId="38" xfId="4" applyFont="1" applyFill="1" applyBorder="1" applyAlignment="1">
      <alignment horizontal="center" wrapText="1"/>
    </xf>
    <xf numFmtId="0" fontId="14" fillId="2" borderId="43" xfId="3" applyFont="1" applyFill="1" applyBorder="1" applyAlignment="1">
      <alignment horizontal="center"/>
    </xf>
    <xf numFmtId="164" fontId="11" fillId="2" borderId="19" xfId="4" applyNumberFormat="1" applyFont="1" applyFill="1" applyBorder="1" applyAlignment="1">
      <alignment horizontal="right"/>
    </xf>
    <xf numFmtId="0" fontId="11" fillId="2" borderId="44" xfId="3" applyFont="1" applyFill="1" applyBorder="1" applyAlignment="1">
      <alignment horizontal="center" vertical="center"/>
    </xf>
    <xf numFmtId="49" fontId="11" fillId="2" borderId="27" xfId="3" applyNumberFormat="1" applyFont="1" applyFill="1" applyBorder="1" applyAlignment="1">
      <alignment horizontal="center" vertical="center"/>
    </xf>
    <xf numFmtId="49" fontId="11" fillId="2" borderId="45" xfId="3" applyNumberFormat="1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center" vertical="center"/>
    </xf>
    <xf numFmtId="49" fontId="12" fillId="2" borderId="27" xfId="3" applyNumberFormat="1" applyFont="1" applyFill="1" applyBorder="1" applyAlignment="1">
      <alignment horizontal="left" vertical="center" wrapText="1"/>
    </xf>
    <xf numFmtId="0" fontId="14" fillId="2" borderId="38" xfId="3" applyFont="1" applyFill="1" applyBorder="1" applyAlignment="1">
      <alignment horizontal="center"/>
    </xf>
    <xf numFmtId="164" fontId="11" fillId="2" borderId="11" xfId="3" applyNumberFormat="1" applyFont="1" applyFill="1" applyBorder="1" applyAlignment="1">
      <alignment horizontal="right"/>
    </xf>
    <xf numFmtId="164" fontId="11" fillId="2" borderId="11" xfId="3" applyNumberFormat="1" applyFont="1" applyFill="1" applyBorder="1" applyAlignment="1"/>
    <xf numFmtId="164" fontId="4" fillId="2" borderId="25" xfId="3" applyNumberFormat="1" applyFont="1" applyFill="1" applyBorder="1" applyAlignment="1">
      <alignment horizontal="right"/>
    </xf>
    <xf numFmtId="0" fontId="11" fillId="2" borderId="26" xfId="3" applyFont="1" applyFill="1" applyBorder="1" applyAlignment="1">
      <alignment horizontal="center" vertical="center"/>
    </xf>
    <xf numFmtId="0" fontId="11" fillId="2" borderId="48" xfId="4" applyFont="1" applyFill="1" applyBorder="1" applyAlignment="1">
      <alignment horizontal="left" wrapText="1"/>
    </xf>
    <xf numFmtId="0" fontId="4" fillId="2" borderId="49" xfId="4" applyFont="1" applyFill="1" applyBorder="1" applyAlignment="1">
      <alignment horizontal="center"/>
    </xf>
    <xf numFmtId="0" fontId="14" fillId="2" borderId="23" xfId="3" applyFont="1" applyFill="1" applyBorder="1" applyAlignment="1">
      <alignment horizontal="left" wrapText="1"/>
    </xf>
    <xf numFmtId="0" fontId="11" fillId="2" borderId="46" xfId="3" applyFont="1" applyFill="1" applyBorder="1" applyAlignment="1">
      <alignment horizontal="center" vertical="center"/>
    </xf>
    <xf numFmtId="49" fontId="11" fillId="2" borderId="27" xfId="3" applyNumberFormat="1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center"/>
    </xf>
    <xf numFmtId="0" fontId="2" fillId="2" borderId="47" xfId="2" applyFill="1" applyBorder="1" applyAlignment="1">
      <alignment horizontal="center"/>
    </xf>
    <xf numFmtId="164" fontId="11" fillId="2" borderId="11" xfId="3" applyNumberFormat="1" applyFont="1" applyFill="1" applyBorder="1"/>
    <xf numFmtId="164" fontId="4" fillId="2" borderId="33" xfId="3" applyNumberFormat="1" applyFont="1" applyFill="1" applyBorder="1"/>
    <xf numFmtId="0" fontId="11" fillId="2" borderId="16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49" fontId="11" fillId="2" borderId="18" xfId="3" applyNumberFormat="1" applyFont="1" applyFill="1" applyBorder="1" applyAlignment="1">
      <alignment horizontal="center" vertical="center"/>
    </xf>
    <xf numFmtId="0" fontId="11" fillId="2" borderId="17" xfId="5" applyFont="1" applyFill="1" applyBorder="1" applyAlignment="1">
      <alignment horizontal="center" vertical="center"/>
    </xf>
    <xf numFmtId="0" fontId="11" fillId="2" borderId="17" xfId="5" applyFont="1" applyFill="1" applyBorder="1" applyAlignment="1">
      <alignment vertical="center" wrapText="1"/>
    </xf>
    <xf numFmtId="164" fontId="11" fillId="2" borderId="20" xfId="5" applyNumberFormat="1" applyFont="1" applyFill="1" applyBorder="1" applyAlignment="1">
      <alignment horizontal="right"/>
    </xf>
    <xf numFmtId="0" fontId="4" fillId="2" borderId="22" xfId="3" applyFont="1" applyFill="1" applyBorder="1" applyAlignment="1">
      <alignment horizontal="center"/>
    </xf>
    <xf numFmtId="49" fontId="11" fillId="2" borderId="23" xfId="3" applyNumberFormat="1" applyFont="1" applyFill="1" applyBorder="1" applyAlignment="1"/>
    <xf numFmtId="0" fontId="4" fillId="2" borderId="22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vertical="center" wrapText="1"/>
    </xf>
    <xf numFmtId="164" fontId="4" fillId="2" borderId="24" xfId="5" applyNumberFormat="1" applyFont="1" applyFill="1" applyBorder="1" applyAlignment="1">
      <alignment horizontal="right"/>
    </xf>
    <xf numFmtId="0" fontId="11" fillId="2" borderId="27" xfId="3" applyFont="1" applyFill="1" applyBorder="1" applyAlignment="1">
      <alignment horizontal="center" vertical="center"/>
    </xf>
    <xf numFmtId="49" fontId="11" fillId="2" borderId="28" xfId="3" applyNumberFormat="1" applyFont="1" applyFill="1" applyBorder="1" applyAlignment="1">
      <alignment horizontal="center" vertical="center"/>
    </xf>
    <xf numFmtId="0" fontId="11" fillId="2" borderId="27" xfId="5" applyFont="1" applyFill="1" applyBorder="1" applyAlignment="1">
      <alignment horizontal="center" vertical="center"/>
    </xf>
    <xf numFmtId="0" fontId="11" fillId="2" borderId="27" xfId="5" applyFont="1" applyFill="1" applyBorder="1" applyAlignment="1">
      <alignment vertical="center" wrapText="1"/>
    </xf>
    <xf numFmtId="164" fontId="4" fillId="2" borderId="29" xfId="5" applyNumberFormat="1" applyFont="1" applyFill="1" applyBorder="1" applyAlignment="1">
      <alignment horizontal="right"/>
    </xf>
    <xf numFmtId="164" fontId="11" fillId="2" borderId="19" xfId="5" applyNumberFormat="1" applyFont="1" applyFill="1" applyBorder="1" applyAlignment="1">
      <alignment horizontal="right"/>
    </xf>
    <xf numFmtId="49" fontId="11" fillId="2" borderId="32" xfId="3" applyNumberFormat="1" applyFont="1" applyFill="1" applyBorder="1" applyAlignment="1"/>
    <xf numFmtId="0" fontId="4" fillId="2" borderId="31" xfId="5" applyFont="1" applyFill="1" applyBorder="1" applyAlignment="1">
      <alignment horizontal="center" vertical="center"/>
    </xf>
    <xf numFmtId="0" fontId="4" fillId="2" borderId="31" xfId="5" applyFont="1" applyFill="1" applyBorder="1" applyAlignment="1">
      <alignment vertical="center" wrapText="1"/>
    </xf>
    <xf numFmtId="164" fontId="11" fillId="5" borderId="33" xfId="3" applyNumberFormat="1" applyFont="1" applyFill="1" applyBorder="1" applyAlignment="1">
      <alignment horizontal="right"/>
    </xf>
    <xf numFmtId="164" fontId="11" fillId="5" borderId="33" xfId="3" applyNumberFormat="1" applyFont="1" applyFill="1" applyBorder="1" applyAlignment="1"/>
    <xf numFmtId="49" fontId="11" fillId="2" borderId="45" xfId="3" applyNumberFormat="1" applyFont="1" applyFill="1" applyBorder="1" applyAlignment="1">
      <alignment vertical="center"/>
    </xf>
    <xf numFmtId="49" fontId="11" fillId="2" borderId="47" xfId="3" applyNumberFormat="1" applyFont="1" applyFill="1" applyBorder="1" applyAlignment="1"/>
    <xf numFmtId="0" fontId="0" fillId="2" borderId="0" xfId="3" applyFont="1" applyFill="1"/>
    <xf numFmtId="49" fontId="11" fillId="2" borderId="17" xfId="4" applyNumberFormat="1" applyFont="1" applyFill="1" applyBorder="1" applyAlignment="1">
      <alignment horizontal="center"/>
    </xf>
    <xf numFmtId="49" fontId="11" fillId="2" borderId="35" xfId="4" applyNumberFormat="1" applyFont="1" applyFill="1" applyBorder="1" applyAlignment="1">
      <alignment horizontal="center"/>
    </xf>
    <xf numFmtId="49" fontId="4" fillId="2" borderId="22" xfId="4" applyNumberFormat="1" applyFont="1" applyFill="1" applyBorder="1" applyAlignment="1">
      <alignment horizontal="center"/>
    </xf>
    <xf numFmtId="49" fontId="4" fillId="2" borderId="47" xfId="4" applyNumberFormat="1" applyFont="1" applyFill="1" applyBorder="1" applyAlignment="1">
      <alignment horizontal="center"/>
    </xf>
    <xf numFmtId="49" fontId="11" fillId="2" borderId="45" xfId="3" applyNumberFormat="1" applyFont="1" applyFill="1" applyBorder="1" applyAlignment="1">
      <alignment horizontal="center"/>
    </xf>
    <xf numFmtId="0" fontId="11" fillId="2" borderId="46" xfId="3" applyFont="1" applyFill="1" applyBorder="1" applyAlignment="1">
      <alignment horizontal="center"/>
    </xf>
    <xf numFmtId="49" fontId="11" fillId="2" borderId="47" xfId="3" applyNumberFormat="1" applyFont="1" applyFill="1" applyBorder="1" applyAlignment="1">
      <alignment horizontal="center"/>
    </xf>
    <xf numFmtId="49" fontId="11" fillId="2" borderId="42" xfId="3" applyNumberFormat="1" applyFont="1" applyFill="1" applyBorder="1" applyAlignment="1">
      <alignment horizontal="center"/>
    </xf>
    <xf numFmtId="0" fontId="11" fillId="5" borderId="14" xfId="3" applyFont="1" applyFill="1" applyBorder="1" applyAlignment="1">
      <alignment horizontal="right" vertical="center"/>
    </xf>
    <xf numFmtId="0" fontId="11" fillId="5" borderId="7" xfId="3" applyFont="1" applyFill="1" applyBorder="1" applyAlignment="1">
      <alignment vertical="center" wrapText="1"/>
    </xf>
    <xf numFmtId="49" fontId="11" fillId="2" borderId="35" xfId="3" applyNumberFormat="1" applyFont="1" applyFill="1" applyBorder="1" applyAlignment="1">
      <alignment vertical="center"/>
    </xf>
    <xf numFmtId="0" fontId="11" fillId="2" borderId="36" xfId="3" applyFont="1" applyFill="1" applyBorder="1" applyAlignment="1">
      <alignment horizontal="center" vertical="center"/>
    </xf>
    <xf numFmtId="49" fontId="11" fillId="2" borderId="17" xfId="3" applyNumberFormat="1" applyFont="1" applyFill="1" applyBorder="1" applyAlignment="1">
      <alignment horizontal="left" vertical="center" wrapText="1"/>
    </xf>
    <xf numFmtId="164" fontId="4" fillId="2" borderId="50" xfId="3" applyNumberFormat="1" applyFont="1" applyFill="1" applyBorder="1" applyAlignment="1">
      <alignment horizontal="right"/>
    </xf>
    <xf numFmtId="164" fontId="4" fillId="2" borderId="50" xfId="3" applyNumberFormat="1" applyFont="1" applyFill="1" applyBorder="1" applyAlignment="1"/>
    <xf numFmtId="164" fontId="11" fillId="2" borderId="50" xfId="3" applyNumberFormat="1" applyFont="1" applyFill="1" applyBorder="1" applyAlignment="1">
      <alignment horizontal="right"/>
    </xf>
    <xf numFmtId="164" fontId="11" fillId="2" borderId="50" xfId="3" applyNumberFormat="1" applyFont="1" applyFill="1" applyBorder="1" applyAlignment="1"/>
    <xf numFmtId="164" fontId="4" fillId="2" borderId="50" xfId="3" applyNumberFormat="1" applyFont="1" applyFill="1" applyBorder="1"/>
    <xf numFmtId="164" fontId="11" fillId="2" borderId="50" xfId="3" applyNumberFormat="1" applyFont="1" applyFill="1" applyBorder="1"/>
    <xf numFmtId="14" fontId="4" fillId="2" borderId="0" xfId="3" applyNumberFormat="1" applyFont="1" applyFill="1"/>
    <xf numFmtId="14" fontId="2" fillId="2" borderId="0" xfId="3" applyNumberForma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6" borderId="6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52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vertical="center" wrapText="1"/>
    </xf>
    <xf numFmtId="0" fontId="18" fillId="0" borderId="36" xfId="0" applyFont="1" applyBorder="1" applyAlignment="1">
      <alignment horizontal="right"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4" fontId="18" fillId="0" borderId="53" xfId="0" applyNumberFormat="1" applyFont="1" applyBorder="1" applyAlignment="1">
      <alignment horizontal="right" vertical="center" wrapText="1"/>
    </xf>
    <xf numFmtId="0" fontId="19" fillId="0" borderId="54" xfId="0" applyFont="1" applyBorder="1" applyAlignment="1">
      <alignment vertical="center" wrapText="1"/>
    </xf>
    <xf numFmtId="0" fontId="19" fillId="0" borderId="39" xfId="0" applyFont="1" applyBorder="1" applyAlignment="1">
      <alignment horizontal="right" vertical="center" wrapText="1"/>
    </xf>
    <xf numFmtId="4" fontId="19" fillId="0" borderId="39" xfId="0" applyNumberFormat="1" applyFont="1" applyBorder="1" applyAlignment="1">
      <alignment horizontal="right" vertical="center" wrapText="1"/>
    </xf>
    <xf numFmtId="4" fontId="19" fillId="0" borderId="39" xfId="0" applyNumberFormat="1" applyFont="1" applyBorder="1" applyAlignment="1">
      <alignment vertical="center"/>
    </xf>
    <xf numFmtId="4" fontId="19" fillId="0" borderId="55" xfId="0" applyNumberFormat="1" applyFont="1" applyBorder="1" applyAlignment="1">
      <alignment vertical="center"/>
    </xf>
    <xf numFmtId="4" fontId="0" fillId="0" borderId="0" xfId="0" applyNumberFormat="1"/>
    <xf numFmtId="4" fontId="19" fillId="0" borderId="36" xfId="0" applyNumberFormat="1" applyFont="1" applyBorder="1" applyAlignment="1">
      <alignment horizontal="right" vertical="center" wrapText="1"/>
    </xf>
    <xf numFmtId="0" fontId="18" fillId="0" borderId="54" xfId="0" applyFont="1" applyBorder="1" applyAlignment="1">
      <alignment vertical="center" wrapText="1"/>
    </xf>
    <xf numFmtId="4" fontId="18" fillId="0" borderId="39" xfId="0" applyNumberFormat="1" applyFont="1" applyBorder="1" applyAlignment="1">
      <alignment horizontal="right" vertical="center" wrapText="1"/>
    </xf>
    <xf numFmtId="4" fontId="18" fillId="0" borderId="55" xfId="0" applyNumberFormat="1" applyFont="1" applyBorder="1" applyAlignment="1">
      <alignment horizontal="right" vertical="center" wrapText="1"/>
    </xf>
    <xf numFmtId="4" fontId="19" fillId="0" borderId="55" xfId="0" applyNumberFormat="1" applyFont="1" applyBorder="1" applyAlignment="1">
      <alignment horizontal="right" vertical="center" wrapText="1"/>
    </xf>
    <xf numFmtId="0" fontId="18" fillId="0" borderId="39" xfId="0" applyFont="1" applyBorder="1" applyAlignment="1">
      <alignment horizontal="right" vertical="center" wrapText="1"/>
    </xf>
    <xf numFmtId="0" fontId="19" fillId="0" borderId="41" xfId="0" applyFont="1" applyBorder="1" applyAlignment="1">
      <alignment vertical="center" wrapText="1"/>
    </xf>
    <xf numFmtId="0" fontId="19" fillId="0" borderId="43" xfId="0" applyFont="1" applyBorder="1" applyAlignment="1">
      <alignment horizontal="right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56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52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5" fontId="16" fillId="0" borderId="51" xfId="0" applyNumberFormat="1" applyFont="1" applyFill="1" applyBorder="1" applyAlignment="1">
      <alignment horizontal="right"/>
    </xf>
    <xf numFmtId="0" fontId="19" fillId="0" borderId="34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right" vertical="center" wrapText="1"/>
    </xf>
    <xf numFmtId="4" fontId="19" fillId="0" borderId="53" xfId="0" applyNumberFormat="1" applyFont="1" applyBorder="1" applyAlignment="1">
      <alignment horizontal="right" vertical="center" wrapText="1"/>
    </xf>
    <xf numFmtId="0" fontId="19" fillId="0" borderId="5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9" fontId="11" fillId="5" borderId="7" xfId="3" applyNumberFormat="1" applyFont="1" applyFill="1" applyBorder="1" applyAlignment="1">
      <alignment horizontal="left" vertical="center"/>
    </xf>
    <xf numFmtId="49" fontId="11" fillId="5" borderId="15" xfId="3" applyNumberFormat="1" applyFont="1" applyFill="1" applyBorder="1" applyAlignment="1">
      <alignment horizontal="left" vertical="center"/>
    </xf>
    <xf numFmtId="49" fontId="11" fillId="5" borderId="8" xfId="3" applyNumberFormat="1" applyFont="1" applyFill="1" applyBorder="1" applyAlignment="1">
      <alignment horizontal="left" vertical="center"/>
    </xf>
    <xf numFmtId="49" fontId="11" fillId="5" borderId="7" xfId="3" applyNumberFormat="1" applyFont="1" applyFill="1" applyBorder="1" applyAlignment="1">
      <alignment vertical="center"/>
    </xf>
    <xf numFmtId="49" fontId="11" fillId="5" borderId="15" xfId="3" applyNumberFormat="1" applyFont="1" applyFill="1" applyBorder="1" applyAlignment="1">
      <alignment vertical="center"/>
    </xf>
    <xf numFmtId="0" fontId="11" fillId="2" borderId="38" xfId="3" applyFont="1" applyFill="1" applyBorder="1" applyAlignment="1">
      <alignment horizontal="center"/>
    </xf>
    <xf numFmtId="0" fontId="2" fillId="2" borderId="38" xfId="2" applyFill="1" applyBorder="1" applyAlignment="1">
      <alignment horizontal="center"/>
    </xf>
    <xf numFmtId="49" fontId="11" fillId="5" borderId="7" xfId="3" applyNumberFormat="1" applyFont="1" applyFill="1" applyBorder="1" applyAlignment="1">
      <alignment horizontal="left"/>
    </xf>
    <xf numFmtId="49" fontId="11" fillId="5" borderId="15" xfId="3" applyNumberFormat="1" applyFont="1" applyFill="1" applyBorder="1" applyAlignment="1">
      <alignment horizontal="left"/>
    </xf>
    <xf numFmtId="49" fontId="11" fillId="5" borderId="8" xfId="3" applyNumberFormat="1" applyFont="1" applyFill="1" applyBorder="1" applyAlignment="1">
      <alignment horizontal="left"/>
    </xf>
    <xf numFmtId="0" fontId="11" fillId="4" borderId="7" xfId="3" applyFont="1" applyFill="1" applyBorder="1" applyAlignment="1">
      <alignment horizontal="left" vertical="center" wrapText="1"/>
    </xf>
    <xf numFmtId="0" fontId="11" fillId="4" borderId="15" xfId="3" applyFont="1" applyFill="1" applyBorder="1" applyAlignment="1">
      <alignment horizontal="left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11" fillId="4" borderId="2" xfId="3" applyFont="1" applyFill="1" applyBorder="1" applyAlignment="1">
      <alignment horizontal="left" vertical="center" wrapText="1"/>
    </xf>
    <xf numFmtId="0" fontId="11" fillId="4" borderId="13" xfId="3" applyFont="1" applyFill="1" applyBorder="1" applyAlignment="1">
      <alignment horizontal="left" vertical="center" wrapText="1"/>
    </xf>
    <xf numFmtId="0" fontId="15" fillId="6" borderId="51" xfId="0" applyFont="1" applyFill="1" applyBorder="1" applyAlignment="1">
      <alignment horizontal="center"/>
    </xf>
  </cellXfs>
  <cellStyles count="6">
    <cellStyle name="Normální" xfId="0" builtinId="0"/>
    <cellStyle name="Normální 11" xfId="2"/>
    <cellStyle name="normální_2. Rozpočet 2007 - tabulky" xfId="1"/>
    <cellStyle name="normální_Rozpis výdajů 03 bez PO 2 2" xfId="3"/>
    <cellStyle name="normální_Rozpis výdajů 03 bez PO_04 - OSMTVS" xfId="4"/>
    <cellStyle name="normální_Rozpis výdajů 03 bez PO_UR 2008 1-168 tisk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0"/>
  <sheetViews>
    <sheetView zoomScaleNormal="100" workbookViewId="0">
      <selection activeCell="J1" sqref="J1"/>
    </sheetView>
  </sheetViews>
  <sheetFormatPr defaultRowHeight="12.75" x14ac:dyDescent="0.2"/>
  <cols>
    <col min="1" max="1" width="3.140625" style="5" customWidth="1"/>
    <col min="2" max="2" width="7.140625" style="5" customWidth="1"/>
    <col min="3" max="5" width="4.7109375" style="5" customWidth="1"/>
    <col min="6" max="6" width="38.5703125" style="5" customWidth="1"/>
    <col min="7" max="7" width="10.28515625" style="5" customWidth="1"/>
    <col min="8" max="8" width="10.28515625" style="4" hidden="1" customWidth="1"/>
    <col min="9" max="9" width="10.28515625" style="5" customWidth="1"/>
    <col min="10" max="10" width="9.5703125" style="4" bestFit="1" customWidth="1"/>
    <col min="11" max="11" width="9.42578125" style="3" bestFit="1" customWidth="1"/>
    <col min="12" max="12" width="11.140625" style="4" customWidth="1"/>
    <col min="13" max="13" width="9.42578125" style="4" bestFit="1" customWidth="1"/>
    <col min="14" max="232" width="8.85546875" style="5"/>
    <col min="233" max="233" width="3.140625" style="5" customWidth="1"/>
    <col min="234" max="234" width="7.140625" style="5" customWidth="1"/>
    <col min="235" max="237" width="4.7109375" style="5" customWidth="1"/>
    <col min="238" max="238" width="38.7109375" style="5" customWidth="1"/>
    <col min="239" max="239" width="10" style="5" customWidth="1"/>
    <col min="240" max="240" width="9.5703125" style="5" customWidth="1"/>
    <col min="241" max="241" width="9.42578125" style="5" customWidth="1"/>
    <col min="242" max="242" width="10.7109375" style="5" customWidth="1"/>
    <col min="243" max="243" width="11.85546875" style="5" customWidth="1"/>
    <col min="244" max="244" width="9.5703125" style="5" bestFit="1" customWidth="1"/>
    <col min="245" max="488" width="8.85546875" style="5"/>
    <col min="489" max="489" width="3.140625" style="5" customWidth="1"/>
    <col min="490" max="490" width="7.140625" style="5" customWidth="1"/>
    <col min="491" max="493" width="4.7109375" style="5" customWidth="1"/>
    <col min="494" max="494" width="38.7109375" style="5" customWidth="1"/>
    <col min="495" max="495" width="10" style="5" customWidth="1"/>
    <col min="496" max="496" width="9.5703125" style="5" customWidth="1"/>
    <col min="497" max="497" width="9.42578125" style="5" customWidth="1"/>
    <col min="498" max="498" width="10.7109375" style="5" customWidth="1"/>
    <col min="499" max="499" width="11.85546875" style="5" customWidth="1"/>
    <col min="500" max="500" width="9.5703125" style="5" bestFit="1" customWidth="1"/>
    <col min="501" max="744" width="8.85546875" style="5"/>
    <col min="745" max="745" width="3.140625" style="5" customWidth="1"/>
    <col min="746" max="746" width="7.140625" style="5" customWidth="1"/>
    <col min="747" max="749" width="4.7109375" style="5" customWidth="1"/>
    <col min="750" max="750" width="38.7109375" style="5" customWidth="1"/>
    <col min="751" max="751" width="10" style="5" customWidth="1"/>
    <col min="752" max="752" width="9.5703125" style="5" customWidth="1"/>
    <col min="753" max="753" width="9.42578125" style="5" customWidth="1"/>
    <col min="754" max="754" width="10.7109375" style="5" customWidth="1"/>
    <col min="755" max="755" width="11.85546875" style="5" customWidth="1"/>
    <col min="756" max="756" width="9.5703125" style="5" bestFit="1" customWidth="1"/>
    <col min="757" max="1000" width="8.85546875" style="5"/>
    <col min="1001" max="1001" width="3.140625" style="5" customWidth="1"/>
    <col min="1002" max="1002" width="7.140625" style="5" customWidth="1"/>
    <col min="1003" max="1005" width="4.7109375" style="5" customWidth="1"/>
    <col min="1006" max="1006" width="38.7109375" style="5" customWidth="1"/>
    <col min="1007" max="1007" width="10" style="5" customWidth="1"/>
    <col min="1008" max="1008" width="9.5703125" style="5" customWidth="1"/>
    <col min="1009" max="1009" width="9.42578125" style="5" customWidth="1"/>
    <col min="1010" max="1010" width="10.7109375" style="5" customWidth="1"/>
    <col min="1011" max="1011" width="11.85546875" style="5" customWidth="1"/>
    <col min="1012" max="1012" width="9.5703125" style="5" bestFit="1" customWidth="1"/>
    <col min="1013" max="1256" width="8.85546875" style="5"/>
    <col min="1257" max="1257" width="3.140625" style="5" customWidth="1"/>
    <col min="1258" max="1258" width="7.140625" style="5" customWidth="1"/>
    <col min="1259" max="1261" width="4.7109375" style="5" customWidth="1"/>
    <col min="1262" max="1262" width="38.7109375" style="5" customWidth="1"/>
    <col min="1263" max="1263" width="10" style="5" customWidth="1"/>
    <col min="1264" max="1264" width="9.5703125" style="5" customWidth="1"/>
    <col min="1265" max="1265" width="9.42578125" style="5" customWidth="1"/>
    <col min="1266" max="1266" width="10.7109375" style="5" customWidth="1"/>
    <col min="1267" max="1267" width="11.85546875" style="5" customWidth="1"/>
    <col min="1268" max="1268" width="9.5703125" style="5" bestFit="1" customWidth="1"/>
    <col min="1269" max="1512" width="8.85546875" style="5"/>
    <col min="1513" max="1513" width="3.140625" style="5" customWidth="1"/>
    <col min="1514" max="1514" width="7.140625" style="5" customWidth="1"/>
    <col min="1515" max="1517" width="4.7109375" style="5" customWidth="1"/>
    <col min="1518" max="1518" width="38.7109375" style="5" customWidth="1"/>
    <col min="1519" max="1519" width="10" style="5" customWidth="1"/>
    <col min="1520" max="1520" width="9.5703125" style="5" customWidth="1"/>
    <col min="1521" max="1521" width="9.42578125" style="5" customWidth="1"/>
    <col min="1522" max="1522" width="10.7109375" style="5" customWidth="1"/>
    <col min="1523" max="1523" width="11.85546875" style="5" customWidth="1"/>
    <col min="1524" max="1524" width="9.5703125" style="5" bestFit="1" customWidth="1"/>
    <col min="1525" max="1768" width="8.85546875" style="5"/>
    <col min="1769" max="1769" width="3.140625" style="5" customWidth="1"/>
    <col min="1770" max="1770" width="7.140625" style="5" customWidth="1"/>
    <col min="1771" max="1773" width="4.7109375" style="5" customWidth="1"/>
    <col min="1774" max="1774" width="38.7109375" style="5" customWidth="1"/>
    <col min="1775" max="1775" width="10" style="5" customWidth="1"/>
    <col min="1776" max="1776" width="9.5703125" style="5" customWidth="1"/>
    <col min="1777" max="1777" width="9.42578125" style="5" customWidth="1"/>
    <col min="1778" max="1778" width="10.7109375" style="5" customWidth="1"/>
    <col min="1779" max="1779" width="11.85546875" style="5" customWidth="1"/>
    <col min="1780" max="1780" width="9.5703125" style="5" bestFit="1" customWidth="1"/>
    <col min="1781" max="2024" width="8.85546875" style="5"/>
    <col min="2025" max="2025" width="3.140625" style="5" customWidth="1"/>
    <col min="2026" max="2026" width="7.140625" style="5" customWidth="1"/>
    <col min="2027" max="2029" width="4.7109375" style="5" customWidth="1"/>
    <col min="2030" max="2030" width="38.7109375" style="5" customWidth="1"/>
    <col min="2031" max="2031" width="10" style="5" customWidth="1"/>
    <col min="2032" max="2032" width="9.5703125" style="5" customWidth="1"/>
    <col min="2033" max="2033" width="9.42578125" style="5" customWidth="1"/>
    <col min="2034" max="2034" width="10.7109375" style="5" customWidth="1"/>
    <col min="2035" max="2035" width="11.85546875" style="5" customWidth="1"/>
    <col min="2036" max="2036" width="9.5703125" style="5" bestFit="1" customWidth="1"/>
    <col min="2037" max="2280" width="8.85546875" style="5"/>
    <col min="2281" max="2281" width="3.140625" style="5" customWidth="1"/>
    <col min="2282" max="2282" width="7.140625" style="5" customWidth="1"/>
    <col min="2283" max="2285" width="4.7109375" style="5" customWidth="1"/>
    <col min="2286" max="2286" width="38.7109375" style="5" customWidth="1"/>
    <col min="2287" max="2287" width="10" style="5" customWidth="1"/>
    <col min="2288" max="2288" width="9.5703125" style="5" customWidth="1"/>
    <col min="2289" max="2289" width="9.42578125" style="5" customWidth="1"/>
    <col min="2290" max="2290" width="10.7109375" style="5" customWidth="1"/>
    <col min="2291" max="2291" width="11.85546875" style="5" customWidth="1"/>
    <col min="2292" max="2292" width="9.5703125" style="5" bestFit="1" customWidth="1"/>
    <col min="2293" max="2536" width="8.85546875" style="5"/>
    <col min="2537" max="2537" width="3.140625" style="5" customWidth="1"/>
    <col min="2538" max="2538" width="7.140625" style="5" customWidth="1"/>
    <col min="2539" max="2541" width="4.7109375" style="5" customWidth="1"/>
    <col min="2542" max="2542" width="38.7109375" style="5" customWidth="1"/>
    <col min="2543" max="2543" width="10" style="5" customWidth="1"/>
    <col min="2544" max="2544" width="9.5703125" style="5" customWidth="1"/>
    <col min="2545" max="2545" width="9.42578125" style="5" customWidth="1"/>
    <col min="2546" max="2546" width="10.7109375" style="5" customWidth="1"/>
    <col min="2547" max="2547" width="11.85546875" style="5" customWidth="1"/>
    <col min="2548" max="2548" width="9.5703125" style="5" bestFit="1" customWidth="1"/>
    <col min="2549" max="2792" width="8.85546875" style="5"/>
    <col min="2793" max="2793" width="3.140625" style="5" customWidth="1"/>
    <col min="2794" max="2794" width="7.140625" style="5" customWidth="1"/>
    <col min="2795" max="2797" width="4.7109375" style="5" customWidth="1"/>
    <col min="2798" max="2798" width="38.7109375" style="5" customWidth="1"/>
    <col min="2799" max="2799" width="10" style="5" customWidth="1"/>
    <col min="2800" max="2800" width="9.5703125" style="5" customWidth="1"/>
    <col min="2801" max="2801" width="9.42578125" style="5" customWidth="1"/>
    <col min="2802" max="2802" width="10.7109375" style="5" customWidth="1"/>
    <col min="2803" max="2803" width="11.85546875" style="5" customWidth="1"/>
    <col min="2804" max="2804" width="9.5703125" style="5" bestFit="1" customWidth="1"/>
    <col min="2805" max="3048" width="8.85546875" style="5"/>
    <col min="3049" max="3049" width="3.140625" style="5" customWidth="1"/>
    <col min="3050" max="3050" width="7.140625" style="5" customWidth="1"/>
    <col min="3051" max="3053" width="4.7109375" style="5" customWidth="1"/>
    <col min="3054" max="3054" width="38.7109375" style="5" customWidth="1"/>
    <col min="3055" max="3055" width="10" style="5" customWidth="1"/>
    <col min="3056" max="3056" width="9.5703125" style="5" customWidth="1"/>
    <col min="3057" max="3057" width="9.42578125" style="5" customWidth="1"/>
    <col min="3058" max="3058" width="10.7109375" style="5" customWidth="1"/>
    <col min="3059" max="3059" width="11.85546875" style="5" customWidth="1"/>
    <col min="3060" max="3060" width="9.5703125" style="5" bestFit="1" customWidth="1"/>
    <col min="3061" max="3304" width="8.85546875" style="5"/>
    <col min="3305" max="3305" width="3.140625" style="5" customWidth="1"/>
    <col min="3306" max="3306" width="7.140625" style="5" customWidth="1"/>
    <col min="3307" max="3309" width="4.7109375" style="5" customWidth="1"/>
    <col min="3310" max="3310" width="38.7109375" style="5" customWidth="1"/>
    <col min="3311" max="3311" width="10" style="5" customWidth="1"/>
    <col min="3312" max="3312" width="9.5703125" style="5" customWidth="1"/>
    <col min="3313" max="3313" width="9.42578125" style="5" customWidth="1"/>
    <col min="3314" max="3314" width="10.7109375" style="5" customWidth="1"/>
    <col min="3315" max="3315" width="11.85546875" style="5" customWidth="1"/>
    <col min="3316" max="3316" width="9.5703125" style="5" bestFit="1" customWidth="1"/>
    <col min="3317" max="3560" width="8.85546875" style="5"/>
    <col min="3561" max="3561" width="3.140625" style="5" customWidth="1"/>
    <col min="3562" max="3562" width="7.140625" style="5" customWidth="1"/>
    <col min="3563" max="3565" width="4.7109375" style="5" customWidth="1"/>
    <col min="3566" max="3566" width="38.7109375" style="5" customWidth="1"/>
    <col min="3567" max="3567" width="10" style="5" customWidth="1"/>
    <col min="3568" max="3568" width="9.5703125" style="5" customWidth="1"/>
    <col min="3569" max="3569" width="9.42578125" style="5" customWidth="1"/>
    <col min="3570" max="3570" width="10.7109375" style="5" customWidth="1"/>
    <col min="3571" max="3571" width="11.85546875" style="5" customWidth="1"/>
    <col min="3572" max="3572" width="9.5703125" style="5" bestFit="1" customWidth="1"/>
    <col min="3573" max="3816" width="8.85546875" style="5"/>
    <col min="3817" max="3817" width="3.140625" style="5" customWidth="1"/>
    <col min="3818" max="3818" width="7.140625" style="5" customWidth="1"/>
    <col min="3819" max="3821" width="4.7109375" style="5" customWidth="1"/>
    <col min="3822" max="3822" width="38.7109375" style="5" customWidth="1"/>
    <col min="3823" max="3823" width="10" style="5" customWidth="1"/>
    <col min="3824" max="3824" width="9.5703125" style="5" customWidth="1"/>
    <col min="3825" max="3825" width="9.42578125" style="5" customWidth="1"/>
    <col min="3826" max="3826" width="10.7109375" style="5" customWidth="1"/>
    <col min="3827" max="3827" width="11.85546875" style="5" customWidth="1"/>
    <col min="3828" max="3828" width="9.5703125" style="5" bestFit="1" customWidth="1"/>
    <col min="3829" max="4072" width="8.85546875" style="5"/>
    <col min="4073" max="4073" width="3.140625" style="5" customWidth="1"/>
    <col min="4074" max="4074" width="7.140625" style="5" customWidth="1"/>
    <col min="4075" max="4077" width="4.7109375" style="5" customWidth="1"/>
    <col min="4078" max="4078" width="38.7109375" style="5" customWidth="1"/>
    <col min="4079" max="4079" width="10" style="5" customWidth="1"/>
    <col min="4080" max="4080" width="9.5703125" style="5" customWidth="1"/>
    <col min="4081" max="4081" width="9.42578125" style="5" customWidth="1"/>
    <col min="4082" max="4082" width="10.7109375" style="5" customWidth="1"/>
    <col min="4083" max="4083" width="11.85546875" style="5" customWidth="1"/>
    <col min="4084" max="4084" width="9.5703125" style="5" bestFit="1" customWidth="1"/>
    <col min="4085" max="4328" width="8.85546875" style="5"/>
    <col min="4329" max="4329" width="3.140625" style="5" customWidth="1"/>
    <col min="4330" max="4330" width="7.140625" style="5" customWidth="1"/>
    <col min="4331" max="4333" width="4.7109375" style="5" customWidth="1"/>
    <col min="4334" max="4334" width="38.7109375" style="5" customWidth="1"/>
    <col min="4335" max="4335" width="10" style="5" customWidth="1"/>
    <col min="4336" max="4336" width="9.5703125" style="5" customWidth="1"/>
    <col min="4337" max="4337" width="9.42578125" style="5" customWidth="1"/>
    <col min="4338" max="4338" width="10.7109375" style="5" customWidth="1"/>
    <col min="4339" max="4339" width="11.85546875" style="5" customWidth="1"/>
    <col min="4340" max="4340" width="9.5703125" style="5" bestFit="1" customWidth="1"/>
    <col min="4341" max="4584" width="8.85546875" style="5"/>
    <col min="4585" max="4585" width="3.140625" style="5" customWidth="1"/>
    <col min="4586" max="4586" width="7.140625" style="5" customWidth="1"/>
    <col min="4587" max="4589" width="4.7109375" style="5" customWidth="1"/>
    <col min="4590" max="4590" width="38.7109375" style="5" customWidth="1"/>
    <col min="4591" max="4591" width="10" style="5" customWidth="1"/>
    <col min="4592" max="4592" width="9.5703125" style="5" customWidth="1"/>
    <col min="4593" max="4593" width="9.42578125" style="5" customWidth="1"/>
    <col min="4594" max="4594" width="10.7109375" style="5" customWidth="1"/>
    <col min="4595" max="4595" width="11.85546875" style="5" customWidth="1"/>
    <col min="4596" max="4596" width="9.5703125" style="5" bestFit="1" customWidth="1"/>
    <col min="4597" max="4840" width="8.85546875" style="5"/>
    <col min="4841" max="4841" width="3.140625" style="5" customWidth="1"/>
    <col min="4842" max="4842" width="7.140625" style="5" customWidth="1"/>
    <col min="4843" max="4845" width="4.7109375" style="5" customWidth="1"/>
    <col min="4846" max="4846" width="38.7109375" style="5" customWidth="1"/>
    <col min="4847" max="4847" width="10" style="5" customWidth="1"/>
    <col min="4848" max="4848" width="9.5703125" style="5" customWidth="1"/>
    <col min="4849" max="4849" width="9.42578125" style="5" customWidth="1"/>
    <col min="4850" max="4850" width="10.7109375" style="5" customWidth="1"/>
    <col min="4851" max="4851" width="11.85546875" style="5" customWidth="1"/>
    <col min="4852" max="4852" width="9.5703125" style="5" bestFit="1" customWidth="1"/>
    <col min="4853" max="5096" width="8.85546875" style="5"/>
    <col min="5097" max="5097" width="3.140625" style="5" customWidth="1"/>
    <col min="5098" max="5098" width="7.140625" style="5" customWidth="1"/>
    <col min="5099" max="5101" width="4.7109375" style="5" customWidth="1"/>
    <col min="5102" max="5102" width="38.7109375" style="5" customWidth="1"/>
    <col min="5103" max="5103" width="10" style="5" customWidth="1"/>
    <col min="5104" max="5104" width="9.5703125" style="5" customWidth="1"/>
    <col min="5105" max="5105" width="9.42578125" style="5" customWidth="1"/>
    <col min="5106" max="5106" width="10.7109375" style="5" customWidth="1"/>
    <col min="5107" max="5107" width="11.85546875" style="5" customWidth="1"/>
    <col min="5108" max="5108" width="9.5703125" style="5" bestFit="1" customWidth="1"/>
    <col min="5109" max="5352" width="8.85546875" style="5"/>
    <col min="5353" max="5353" width="3.140625" style="5" customWidth="1"/>
    <col min="5354" max="5354" width="7.140625" style="5" customWidth="1"/>
    <col min="5355" max="5357" width="4.7109375" style="5" customWidth="1"/>
    <col min="5358" max="5358" width="38.7109375" style="5" customWidth="1"/>
    <col min="5359" max="5359" width="10" style="5" customWidth="1"/>
    <col min="5360" max="5360" width="9.5703125" style="5" customWidth="1"/>
    <col min="5361" max="5361" width="9.42578125" style="5" customWidth="1"/>
    <col min="5362" max="5362" width="10.7109375" style="5" customWidth="1"/>
    <col min="5363" max="5363" width="11.85546875" style="5" customWidth="1"/>
    <col min="5364" max="5364" width="9.5703125" style="5" bestFit="1" customWidth="1"/>
    <col min="5365" max="5608" width="8.85546875" style="5"/>
    <col min="5609" max="5609" width="3.140625" style="5" customWidth="1"/>
    <col min="5610" max="5610" width="7.140625" style="5" customWidth="1"/>
    <col min="5611" max="5613" width="4.7109375" style="5" customWidth="1"/>
    <col min="5614" max="5614" width="38.7109375" style="5" customWidth="1"/>
    <col min="5615" max="5615" width="10" style="5" customWidth="1"/>
    <col min="5616" max="5616" width="9.5703125" style="5" customWidth="1"/>
    <col min="5617" max="5617" width="9.42578125" style="5" customWidth="1"/>
    <col min="5618" max="5618" width="10.7109375" style="5" customWidth="1"/>
    <col min="5619" max="5619" width="11.85546875" style="5" customWidth="1"/>
    <col min="5620" max="5620" width="9.5703125" style="5" bestFit="1" customWidth="1"/>
    <col min="5621" max="5864" width="8.85546875" style="5"/>
    <col min="5865" max="5865" width="3.140625" style="5" customWidth="1"/>
    <col min="5866" max="5866" width="7.140625" style="5" customWidth="1"/>
    <col min="5867" max="5869" width="4.7109375" style="5" customWidth="1"/>
    <col min="5870" max="5870" width="38.7109375" style="5" customWidth="1"/>
    <col min="5871" max="5871" width="10" style="5" customWidth="1"/>
    <col min="5872" max="5872" width="9.5703125" style="5" customWidth="1"/>
    <col min="5873" max="5873" width="9.42578125" style="5" customWidth="1"/>
    <col min="5874" max="5874" width="10.7109375" style="5" customWidth="1"/>
    <col min="5875" max="5875" width="11.85546875" style="5" customWidth="1"/>
    <col min="5876" max="5876" width="9.5703125" style="5" bestFit="1" customWidth="1"/>
    <col min="5877" max="6120" width="8.85546875" style="5"/>
    <col min="6121" max="6121" width="3.140625" style="5" customWidth="1"/>
    <col min="6122" max="6122" width="7.140625" style="5" customWidth="1"/>
    <col min="6123" max="6125" width="4.7109375" style="5" customWidth="1"/>
    <col min="6126" max="6126" width="38.7109375" style="5" customWidth="1"/>
    <col min="6127" max="6127" width="10" style="5" customWidth="1"/>
    <col min="6128" max="6128" width="9.5703125" style="5" customWidth="1"/>
    <col min="6129" max="6129" width="9.42578125" style="5" customWidth="1"/>
    <col min="6130" max="6130" width="10.7109375" style="5" customWidth="1"/>
    <col min="6131" max="6131" width="11.85546875" style="5" customWidth="1"/>
    <col min="6132" max="6132" width="9.5703125" style="5" bestFit="1" customWidth="1"/>
    <col min="6133" max="6376" width="8.85546875" style="5"/>
    <col min="6377" max="6377" width="3.140625" style="5" customWidth="1"/>
    <col min="6378" max="6378" width="7.140625" style="5" customWidth="1"/>
    <col min="6379" max="6381" width="4.7109375" style="5" customWidth="1"/>
    <col min="6382" max="6382" width="38.7109375" style="5" customWidth="1"/>
    <col min="6383" max="6383" width="10" style="5" customWidth="1"/>
    <col min="6384" max="6384" width="9.5703125" style="5" customWidth="1"/>
    <col min="6385" max="6385" width="9.42578125" style="5" customWidth="1"/>
    <col min="6386" max="6386" width="10.7109375" style="5" customWidth="1"/>
    <col min="6387" max="6387" width="11.85546875" style="5" customWidth="1"/>
    <col min="6388" max="6388" width="9.5703125" style="5" bestFit="1" customWidth="1"/>
    <col min="6389" max="6632" width="8.85546875" style="5"/>
    <col min="6633" max="6633" width="3.140625" style="5" customWidth="1"/>
    <col min="6634" max="6634" width="7.140625" style="5" customWidth="1"/>
    <col min="6635" max="6637" width="4.7109375" style="5" customWidth="1"/>
    <col min="6638" max="6638" width="38.7109375" style="5" customWidth="1"/>
    <col min="6639" max="6639" width="10" style="5" customWidth="1"/>
    <col min="6640" max="6640" width="9.5703125" style="5" customWidth="1"/>
    <col min="6641" max="6641" width="9.42578125" style="5" customWidth="1"/>
    <col min="6642" max="6642" width="10.7109375" style="5" customWidth="1"/>
    <col min="6643" max="6643" width="11.85546875" style="5" customWidth="1"/>
    <col min="6644" max="6644" width="9.5703125" style="5" bestFit="1" customWidth="1"/>
    <col min="6645" max="6888" width="8.85546875" style="5"/>
    <col min="6889" max="6889" width="3.140625" style="5" customWidth="1"/>
    <col min="6890" max="6890" width="7.140625" style="5" customWidth="1"/>
    <col min="6891" max="6893" width="4.7109375" style="5" customWidth="1"/>
    <col min="6894" max="6894" width="38.7109375" style="5" customWidth="1"/>
    <col min="6895" max="6895" width="10" style="5" customWidth="1"/>
    <col min="6896" max="6896" width="9.5703125" style="5" customWidth="1"/>
    <col min="6897" max="6897" width="9.42578125" style="5" customWidth="1"/>
    <col min="6898" max="6898" width="10.7109375" style="5" customWidth="1"/>
    <col min="6899" max="6899" width="11.85546875" style="5" customWidth="1"/>
    <col min="6900" max="6900" width="9.5703125" style="5" bestFit="1" customWidth="1"/>
    <col min="6901" max="7144" width="8.85546875" style="5"/>
    <col min="7145" max="7145" width="3.140625" style="5" customWidth="1"/>
    <col min="7146" max="7146" width="7.140625" style="5" customWidth="1"/>
    <col min="7147" max="7149" width="4.7109375" style="5" customWidth="1"/>
    <col min="7150" max="7150" width="38.7109375" style="5" customWidth="1"/>
    <col min="7151" max="7151" width="10" style="5" customWidth="1"/>
    <col min="7152" max="7152" width="9.5703125" style="5" customWidth="1"/>
    <col min="7153" max="7153" width="9.42578125" style="5" customWidth="1"/>
    <col min="7154" max="7154" width="10.7109375" style="5" customWidth="1"/>
    <col min="7155" max="7155" width="11.85546875" style="5" customWidth="1"/>
    <col min="7156" max="7156" width="9.5703125" style="5" bestFit="1" customWidth="1"/>
    <col min="7157" max="7400" width="8.85546875" style="5"/>
    <col min="7401" max="7401" width="3.140625" style="5" customWidth="1"/>
    <col min="7402" max="7402" width="7.140625" style="5" customWidth="1"/>
    <col min="7403" max="7405" width="4.7109375" style="5" customWidth="1"/>
    <col min="7406" max="7406" width="38.7109375" style="5" customWidth="1"/>
    <col min="7407" max="7407" width="10" style="5" customWidth="1"/>
    <col min="7408" max="7408" width="9.5703125" style="5" customWidth="1"/>
    <col min="7409" max="7409" width="9.42578125" style="5" customWidth="1"/>
    <col min="7410" max="7410" width="10.7109375" style="5" customWidth="1"/>
    <col min="7411" max="7411" width="11.85546875" style="5" customWidth="1"/>
    <col min="7412" max="7412" width="9.5703125" style="5" bestFit="1" customWidth="1"/>
    <col min="7413" max="7656" width="8.85546875" style="5"/>
    <col min="7657" max="7657" width="3.140625" style="5" customWidth="1"/>
    <col min="7658" max="7658" width="7.140625" style="5" customWidth="1"/>
    <col min="7659" max="7661" width="4.7109375" style="5" customWidth="1"/>
    <col min="7662" max="7662" width="38.7109375" style="5" customWidth="1"/>
    <col min="7663" max="7663" width="10" style="5" customWidth="1"/>
    <col min="7664" max="7664" width="9.5703125" style="5" customWidth="1"/>
    <col min="7665" max="7665" width="9.42578125" style="5" customWidth="1"/>
    <col min="7666" max="7666" width="10.7109375" style="5" customWidth="1"/>
    <col min="7667" max="7667" width="11.85546875" style="5" customWidth="1"/>
    <col min="7668" max="7668" width="9.5703125" style="5" bestFit="1" customWidth="1"/>
    <col min="7669" max="7912" width="8.85546875" style="5"/>
    <col min="7913" max="7913" width="3.140625" style="5" customWidth="1"/>
    <col min="7914" max="7914" width="7.140625" style="5" customWidth="1"/>
    <col min="7915" max="7917" width="4.7109375" style="5" customWidth="1"/>
    <col min="7918" max="7918" width="38.7109375" style="5" customWidth="1"/>
    <col min="7919" max="7919" width="10" style="5" customWidth="1"/>
    <col min="7920" max="7920" width="9.5703125" style="5" customWidth="1"/>
    <col min="7921" max="7921" width="9.42578125" style="5" customWidth="1"/>
    <col min="7922" max="7922" width="10.7109375" style="5" customWidth="1"/>
    <col min="7923" max="7923" width="11.85546875" style="5" customWidth="1"/>
    <col min="7924" max="7924" width="9.5703125" style="5" bestFit="1" customWidth="1"/>
    <col min="7925" max="8168" width="8.85546875" style="5"/>
    <col min="8169" max="8169" width="3.140625" style="5" customWidth="1"/>
    <col min="8170" max="8170" width="7.140625" style="5" customWidth="1"/>
    <col min="8171" max="8173" width="4.7109375" style="5" customWidth="1"/>
    <col min="8174" max="8174" width="38.7109375" style="5" customWidth="1"/>
    <col min="8175" max="8175" width="10" style="5" customWidth="1"/>
    <col min="8176" max="8176" width="9.5703125" style="5" customWidth="1"/>
    <col min="8177" max="8177" width="9.42578125" style="5" customWidth="1"/>
    <col min="8178" max="8178" width="10.7109375" style="5" customWidth="1"/>
    <col min="8179" max="8179" width="11.85546875" style="5" customWidth="1"/>
    <col min="8180" max="8180" width="9.5703125" style="5" bestFit="1" customWidth="1"/>
    <col min="8181" max="8424" width="8.85546875" style="5"/>
    <col min="8425" max="8425" width="3.140625" style="5" customWidth="1"/>
    <col min="8426" max="8426" width="7.140625" style="5" customWidth="1"/>
    <col min="8427" max="8429" width="4.7109375" style="5" customWidth="1"/>
    <col min="8430" max="8430" width="38.7109375" style="5" customWidth="1"/>
    <col min="8431" max="8431" width="10" style="5" customWidth="1"/>
    <col min="8432" max="8432" width="9.5703125" style="5" customWidth="1"/>
    <col min="8433" max="8433" width="9.42578125" style="5" customWidth="1"/>
    <col min="8434" max="8434" width="10.7109375" style="5" customWidth="1"/>
    <col min="8435" max="8435" width="11.85546875" style="5" customWidth="1"/>
    <col min="8436" max="8436" width="9.5703125" style="5" bestFit="1" customWidth="1"/>
    <col min="8437" max="8680" width="8.85546875" style="5"/>
    <col min="8681" max="8681" width="3.140625" style="5" customWidth="1"/>
    <col min="8682" max="8682" width="7.140625" style="5" customWidth="1"/>
    <col min="8683" max="8685" width="4.7109375" style="5" customWidth="1"/>
    <col min="8686" max="8686" width="38.7109375" style="5" customWidth="1"/>
    <col min="8687" max="8687" width="10" style="5" customWidth="1"/>
    <col min="8688" max="8688" width="9.5703125" style="5" customWidth="1"/>
    <col min="8689" max="8689" width="9.42578125" style="5" customWidth="1"/>
    <col min="8690" max="8690" width="10.7109375" style="5" customWidth="1"/>
    <col min="8691" max="8691" width="11.85546875" style="5" customWidth="1"/>
    <col min="8692" max="8692" width="9.5703125" style="5" bestFit="1" customWidth="1"/>
    <col min="8693" max="8936" width="8.85546875" style="5"/>
    <col min="8937" max="8937" width="3.140625" style="5" customWidth="1"/>
    <col min="8938" max="8938" width="7.140625" style="5" customWidth="1"/>
    <col min="8939" max="8941" width="4.7109375" style="5" customWidth="1"/>
    <col min="8942" max="8942" width="38.7109375" style="5" customWidth="1"/>
    <col min="8943" max="8943" width="10" style="5" customWidth="1"/>
    <col min="8944" max="8944" width="9.5703125" style="5" customWidth="1"/>
    <col min="8945" max="8945" width="9.42578125" style="5" customWidth="1"/>
    <col min="8946" max="8946" width="10.7109375" style="5" customWidth="1"/>
    <col min="8947" max="8947" width="11.85546875" style="5" customWidth="1"/>
    <col min="8948" max="8948" width="9.5703125" style="5" bestFit="1" customWidth="1"/>
    <col min="8949" max="9192" width="8.85546875" style="5"/>
    <col min="9193" max="9193" width="3.140625" style="5" customWidth="1"/>
    <col min="9194" max="9194" width="7.140625" style="5" customWidth="1"/>
    <col min="9195" max="9197" width="4.7109375" style="5" customWidth="1"/>
    <col min="9198" max="9198" width="38.7109375" style="5" customWidth="1"/>
    <col min="9199" max="9199" width="10" style="5" customWidth="1"/>
    <col min="9200" max="9200" width="9.5703125" style="5" customWidth="1"/>
    <col min="9201" max="9201" width="9.42578125" style="5" customWidth="1"/>
    <col min="9202" max="9202" width="10.7109375" style="5" customWidth="1"/>
    <col min="9203" max="9203" width="11.85546875" style="5" customWidth="1"/>
    <col min="9204" max="9204" width="9.5703125" style="5" bestFit="1" customWidth="1"/>
    <col min="9205" max="9448" width="8.85546875" style="5"/>
    <col min="9449" max="9449" width="3.140625" style="5" customWidth="1"/>
    <col min="9450" max="9450" width="7.140625" style="5" customWidth="1"/>
    <col min="9451" max="9453" width="4.7109375" style="5" customWidth="1"/>
    <col min="9454" max="9454" width="38.7109375" style="5" customWidth="1"/>
    <col min="9455" max="9455" width="10" style="5" customWidth="1"/>
    <col min="9456" max="9456" width="9.5703125" style="5" customWidth="1"/>
    <col min="9457" max="9457" width="9.42578125" style="5" customWidth="1"/>
    <col min="9458" max="9458" width="10.7109375" style="5" customWidth="1"/>
    <col min="9459" max="9459" width="11.85546875" style="5" customWidth="1"/>
    <col min="9460" max="9460" width="9.5703125" style="5" bestFit="1" customWidth="1"/>
    <col min="9461" max="9704" width="8.85546875" style="5"/>
    <col min="9705" max="9705" width="3.140625" style="5" customWidth="1"/>
    <col min="9706" max="9706" width="7.140625" style="5" customWidth="1"/>
    <col min="9707" max="9709" width="4.7109375" style="5" customWidth="1"/>
    <col min="9710" max="9710" width="38.7109375" style="5" customWidth="1"/>
    <col min="9711" max="9711" width="10" style="5" customWidth="1"/>
    <col min="9712" max="9712" width="9.5703125" style="5" customWidth="1"/>
    <col min="9713" max="9713" width="9.42578125" style="5" customWidth="1"/>
    <col min="9714" max="9714" width="10.7109375" style="5" customWidth="1"/>
    <col min="9715" max="9715" width="11.85546875" style="5" customWidth="1"/>
    <col min="9716" max="9716" width="9.5703125" style="5" bestFit="1" customWidth="1"/>
    <col min="9717" max="9960" width="8.85546875" style="5"/>
    <col min="9961" max="9961" width="3.140625" style="5" customWidth="1"/>
    <col min="9962" max="9962" width="7.140625" style="5" customWidth="1"/>
    <col min="9963" max="9965" width="4.7109375" style="5" customWidth="1"/>
    <col min="9966" max="9966" width="38.7109375" style="5" customWidth="1"/>
    <col min="9967" max="9967" width="10" style="5" customWidth="1"/>
    <col min="9968" max="9968" width="9.5703125" style="5" customWidth="1"/>
    <col min="9969" max="9969" width="9.42578125" style="5" customWidth="1"/>
    <col min="9970" max="9970" width="10.7109375" style="5" customWidth="1"/>
    <col min="9971" max="9971" width="11.85546875" style="5" customWidth="1"/>
    <col min="9972" max="9972" width="9.5703125" style="5" bestFit="1" customWidth="1"/>
    <col min="9973" max="10216" width="8.85546875" style="5"/>
    <col min="10217" max="10217" width="3.140625" style="5" customWidth="1"/>
    <col min="10218" max="10218" width="7.140625" style="5" customWidth="1"/>
    <col min="10219" max="10221" width="4.7109375" style="5" customWidth="1"/>
    <col min="10222" max="10222" width="38.7109375" style="5" customWidth="1"/>
    <col min="10223" max="10223" width="10" style="5" customWidth="1"/>
    <col min="10224" max="10224" width="9.5703125" style="5" customWidth="1"/>
    <col min="10225" max="10225" width="9.42578125" style="5" customWidth="1"/>
    <col min="10226" max="10226" width="10.7109375" style="5" customWidth="1"/>
    <col min="10227" max="10227" width="11.85546875" style="5" customWidth="1"/>
    <col min="10228" max="10228" width="9.5703125" style="5" bestFit="1" customWidth="1"/>
    <col min="10229" max="10472" width="8.85546875" style="5"/>
    <col min="10473" max="10473" width="3.140625" style="5" customWidth="1"/>
    <col min="10474" max="10474" width="7.140625" style="5" customWidth="1"/>
    <col min="10475" max="10477" width="4.7109375" style="5" customWidth="1"/>
    <col min="10478" max="10478" width="38.7109375" style="5" customWidth="1"/>
    <col min="10479" max="10479" width="10" style="5" customWidth="1"/>
    <col min="10480" max="10480" width="9.5703125" style="5" customWidth="1"/>
    <col min="10481" max="10481" width="9.42578125" style="5" customWidth="1"/>
    <col min="10482" max="10482" width="10.7109375" style="5" customWidth="1"/>
    <col min="10483" max="10483" width="11.85546875" style="5" customWidth="1"/>
    <col min="10484" max="10484" width="9.5703125" style="5" bestFit="1" customWidth="1"/>
    <col min="10485" max="10728" width="8.85546875" style="5"/>
    <col min="10729" max="10729" width="3.140625" style="5" customWidth="1"/>
    <col min="10730" max="10730" width="7.140625" style="5" customWidth="1"/>
    <col min="10731" max="10733" width="4.7109375" style="5" customWidth="1"/>
    <col min="10734" max="10734" width="38.7109375" style="5" customWidth="1"/>
    <col min="10735" max="10735" width="10" style="5" customWidth="1"/>
    <col min="10736" max="10736" width="9.5703125" style="5" customWidth="1"/>
    <col min="10737" max="10737" width="9.42578125" style="5" customWidth="1"/>
    <col min="10738" max="10738" width="10.7109375" style="5" customWidth="1"/>
    <col min="10739" max="10739" width="11.85546875" style="5" customWidth="1"/>
    <col min="10740" max="10740" width="9.5703125" style="5" bestFit="1" customWidth="1"/>
    <col min="10741" max="10984" width="8.85546875" style="5"/>
    <col min="10985" max="10985" width="3.140625" style="5" customWidth="1"/>
    <col min="10986" max="10986" width="7.140625" style="5" customWidth="1"/>
    <col min="10987" max="10989" width="4.7109375" style="5" customWidth="1"/>
    <col min="10990" max="10990" width="38.7109375" style="5" customWidth="1"/>
    <col min="10991" max="10991" width="10" style="5" customWidth="1"/>
    <col min="10992" max="10992" width="9.5703125" style="5" customWidth="1"/>
    <col min="10993" max="10993" width="9.42578125" style="5" customWidth="1"/>
    <col min="10994" max="10994" width="10.7109375" style="5" customWidth="1"/>
    <col min="10995" max="10995" width="11.85546875" style="5" customWidth="1"/>
    <col min="10996" max="10996" width="9.5703125" style="5" bestFit="1" customWidth="1"/>
    <col min="10997" max="11240" width="8.85546875" style="5"/>
    <col min="11241" max="11241" width="3.140625" style="5" customWidth="1"/>
    <col min="11242" max="11242" width="7.140625" style="5" customWidth="1"/>
    <col min="11243" max="11245" width="4.7109375" style="5" customWidth="1"/>
    <col min="11246" max="11246" width="38.7109375" style="5" customWidth="1"/>
    <col min="11247" max="11247" width="10" style="5" customWidth="1"/>
    <col min="11248" max="11248" width="9.5703125" style="5" customWidth="1"/>
    <col min="11249" max="11249" width="9.42578125" style="5" customWidth="1"/>
    <col min="11250" max="11250" width="10.7109375" style="5" customWidth="1"/>
    <col min="11251" max="11251" width="11.85546875" style="5" customWidth="1"/>
    <col min="11252" max="11252" width="9.5703125" style="5" bestFit="1" customWidth="1"/>
    <col min="11253" max="11496" width="8.85546875" style="5"/>
    <col min="11497" max="11497" width="3.140625" style="5" customWidth="1"/>
    <col min="11498" max="11498" width="7.140625" style="5" customWidth="1"/>
    <col min="11499" max="11501" width="4.7109375" style="5" customWidth="1"/>
    <col min="11502" max="11502" width="38.7109375" style="5" customWidth="1"/>
    <col min="11503" max="11503" width="10" style="5" customWidth="1"/>
    <col min="11504" max="11504" width="9.5703125" style="5" customWidth="1"/>
    <col min="11505" max="11505" width="9.42578125" style="5" customWidth="1"/>
    <col min="11506" max="11506" width="10.7109375" style="5" customWidth="1"/>
    <col min="11507" max="11507" width="11.85546875" style="5" customWidth="1"/>
    <col min="11508" max="11508" width="9.5703125" style="5" bestFit="1" customWidth="1"/>
    <col min="11509" max="11752" width="8.85546875" style="5"/>
    <col min="11753" max="11753" width="3.140625" style="5" customWidth="1"/>
    <col min="11754" max="11754" width="7.140625" style="5" customWidth="1"/>
    <col min="11755" max="11757" width="4.7109375" style="5" customWidth="1"/>
    <col min="11758" max="11758" width="38.7109375" style="5" customWidth="1"/>
    <col min="11759" max="11759" width="10" style="5" customWidth="1"/>
    <col min="11760" max="11760" width="9.5703125" style="5" customWidth="1"/>
    <col min="11761" max="11761" width="9.42578125" style="5" customWidth="1"/>
    <col min="11762" max="11762" width="10.7109375" style="5" customWidth="1"/>
    <col min="11763" max="11763" width="11.85546875" style="5" customWidth="1"/>
    <col min="11764" max="11764" width="9.5703125" style="5" bestFit="1" customWidth="1"/>
    <col min="11765" max="12008" width="8.85546875" style="5"/>
    <col min="12009" max="12009" width="3.140625" style="5" customWidth="1"/>
    <col min="12010" max="12010" width="7.140625" style="5" customWidth="1"/>
    <col min="12011" max="12013" width="4.7109375" style="5" customWidth="1"/>
    <col min="12014" max="12014" width="38.7109375" style="5" customWidth="1"/>
    <col min="12015" max="12015" width="10" style="5" customWidth="1"/>
    <col min="12016" max="12016" width="9.5703125" style="5" customWidth="1"/>
    <col min="12017" max="12017" width="9.42578125" style="5" customWidth="1"/>
    <col min="12018" max="12018" width="10.7109375" style="5" customWidth="1"/>
    <col min="12019" max="12019" width="11.85546875" style="5" customWidth="1"/>
    <col min="12020" max="12020" width="9.5703125" style="5" bestFit="1" customWidth="1"/>
    <col min="12021" max="12264" width="8.85546875" style="5"/>
    <col min="12265" max="12265" width="3.140625" style="5" customWidth="1"/>
    <col min="12266" max="12266" width="7.140625" style="5" customWidth="1"/>
    <col min="12267" max="12269" width="4.7109375" style="5" customWidth="1"/>
    <col min="12270" max="12270" width="38.7109375" style="5" customWidth="1"/>
    <col min="12271" max="12271" width="10" style="5" customWidth="1"/>
    <col min="12272" max="12272" width="9.5703125" style="5" customWidth="1"/>
    <col min="12273" max="12273" width="9.42578125" style="5" customWidth="1"/>
    <col min="12274" max="12274" width="10.7109375" style="5" customWidth="1"/>
    <col min="12275" max="12275" width="11.85546875" style="5" customWidth="1"/>
    <col min="12276" max="12276" width="9.5703125" style="5" bestFit="1" customWidth="1"/>
    <col min="12277" max="12520" width="8.85546875" style="5"/>
    <col min="12521" max="12521" width="3.140625" style="5" customWidth="1"/>
    <col min="12522" max="12522" width="7.140625" style="5" customWidth="1"/>
    <col min="12523" max="12525" width="4.7109375" style="5" customWidth="1"/>
    <col min="12526" max="12526" width="38.7109375" style="5" customWidth="1"/>
    <col min="12527" max="12527" width="10" style="5" customWidth="1"/>
    <col min="12528" max="12528" width="9.5703125" style="5" customWidth="1"/>
    <col min="12529" max="12529" width="9.42578125" style="5" customWidth="1"/>
    <col min="12530" max="12530" width="10.7109375" style="5" customWidth="1"/>
    <col min="12531" max="12531" width="11.85546875" style="5" customWidth="1"/>
    <col min="12532" max="12532" width="9.5703125" style="5" bestFit="1" customWidth="1"/>
    <col min="12533" max="12776" width="8.85546875" style="5"/>
    <col min="12777" max="12777" width="3.140625" style="5" customWidth="1"/>
    <col min="12778" max="12778" width="7.140625" style="5" customWidth="1"/>
    <col min="12779" max="12781" width="4.7109375" style="5" customWidth="1"/>
    <col min="12782" max="12782" width="38.7109375" style="5" customWidth="1"/>
    <col min="12783" max="12783" width="10" style="5" customWidth="1"/>
    <col min="12784" max="12784" width="9.5703125" style="5" customWidth="1"/>
    <col min="12785" max="12785" width="9.42578125" style="5" customWidth="1"/>
    <col min="12786" max="12786" width="10.7109375" style="5" customWidth="1"/>
    <col min="12787" max="12787" width="11.85546875" style="5" customWidth="1"/>
    <col min="12788" max="12788" width="9.5703125" style="5" bestFit="1" customWidth="1"/>
    <col min="12789" max="13032" width="8.85546875" style="5"/>
    <col min="13033" max="13033" width="3.140625" style="5" customWidth="1"/>
    <col min="13034" max="13034" width="7.140625" style="5" customWidth="1"/>
    <col min="13035" max="13037" width="4.7109375" style="5" customWidth="1"/>
    <col min="13038" max="13038" width="38.7109375" style="5" customWidth="1"/>
    <col min="13039" max="13039" width="10" style="5" customWidth="1"/>
    <col min="13040" max="13040" width="9.5703125" style="5" customWidth="1"/>
    <col min="13041" max="13041" width="9.42578125" style="5" customWidth="1"/>
    <col min="13042" max="13042" width="10.7109375" style="5" customWidth="1"/>
    <col min="13043" max="13043" width="11.85546875" style="5" customWidth="1"/>
    <col min="13044" max="13044" width="9.5703125" style="5" bestFit="1" customWidth="1"/>
    <col min="13045" max="13288" width="8.85546875" style="5"/>
    <col min="13289" max="13289" width="3.140625" style="5" customWidth="1"/>
    <col min="13290" max="13290" width="7.140625" style="5" customWidth="1"/>
    <col min="13291" max="13293" width="4.7109375" style="5" customWidth="1"/>
    <col min="13294" max="13294" width="38.7109375" style="5" customWidth="1"/>
    <col min="13295" max="13295" width="10" style="5" customWidth="1"/>
    <col min="13296" max="13296" width="9.5703125" style="5" customWidth="1"/>
    <col min="13297" max="13297" width="9.42578125" style="5" customWidth="1"/>
    <col min="13298" max="13298" width="10.7109375" style="5" customWidth="1"/>
    <col min="13299" max="13299" width="11.85546875" style="5" customWidth="1"/>
    <col min="13300" max="13300" width="9.5703125" style="5" bestFit="1" customWidth="1"/>
    <col min="13301" max="13544" width="8.85546875" style="5"/>
    <col min="13545" max="13545" width="3.140625" style="5" customWidth="1"/>
    <col min="13546" max="13546" width="7.140625" style="5" customWidth="1"/>
    <col min="13547" max="13549" width="4.7109375" style="5" customWidth="1"/>
    <col min="13550" max="13550" width="38.7109375" style="5" customWidth="1"/>
    <col min="13551" max="13551" width="10" style="5" customWidth="1"/>
    <col min="13552" max="13552" width="9.5703125" style="5" customWidth="1"/>
    <col min="13553" max="13553" width="9.42578125" style="5" customWidth="1"/>
    <col min="13554" max="13554" width="10.7109375" style="5" customWidth="1"/>
    <col min="13555" max="13555" width="11.85546875" style="5" customWidth="1"/>
    <col min="13556" max="13556" width="9.5703125" style="5" bestFit="1" customWidth="1"/>
    <col min="13557" max="13800" width="8.85546875" style="5"/>
    <col min="13801" max="13801" width="3.140625" style="5" customWidth="1"/>
    <col min="13802" max="13802" width="7.140625" style="5" customWidth="1"/>
    <col min="13803" max="13805" width="4.7109375" style="5" customWidth="1"/>
    <col min="13806" max="13806" width="38.7109375" style="5" customWidth="1"/>
    <col min="13807" max="13807" width="10" style="5" customWidth="1"/>
    <col min="13808" max="13808" width="9.5703125" style="5" customWidth="1"/>
    <col min="13809" max="13809" width="9.42578125" style="5" customWidth="1"/>
    <col min="13810" max="13810" width="10.7109375" style="5" customWidth="1"/>
    <col min="13811" max="13811" width="11.85546875" style="5" customWidth="1"/>
    <col min="13812" max="13812" width="9.5703125" style="5" bestFit="1" customWidth="1"/>
    <col min="13813" max="14056" width="8.85546875" style="5"/>
    <col min="14057" max="14057" width="3.140625" style="5" customWidth="1"/>
    <col min="14058" max="14058" width="7.140625" style="5" customWidth="1"/>
    <col min="14059" max="14061" width="4.7109375" style="5" customWidth="1"/>
    <col min="14062" max="14062" width="38.7109375" style="5" customWidth="1"/>
    <col min="14063" max="14063" width="10" style="5" customWidth="1"/>
    <col min="14064" max="14064" width="9.5703125" style="5" customWidth="1"/>
    <col min="14065" max="14065" width="9.42578125" style="5" customWidth="1"/>
    <col min="14066" max="14066" width="10.7109375" style="5" customWidth="1"/>
    <col min="14067" max="14067" width="11.85546875" style="5" customWidth="1"/>
    <col min="14068" max="14068" width="9.5703125" style="5" bestFit="1" customWidth="1"/>
    <col min="14069" max="14312" width="8.85546875" style="5"/>
    <col min="14313" max="14313" width="3.140625" style="5" customWidth="1"/>
    <col min="14314" max="14314" width="7.140625" style="5" customWidth="1"/>
    <col min="14315" max="14317" width="4.7109375" style="5" customWidth="1"/>
    <col min="14318" max="14318" width="38.7109375" style="5" customWidth="1"/>
    <col min="14319" max="14319" width="10" style="5" customWidth="1"/>
    <col min="14320" max="14320" width="9.5703125" style="5" customWidth="1"/>
    <col min="14321" max="14321" width="9.42578125" style="5" customWidth="1"/>
    <col min="14322" max="14322" width="10.7109375" style="5" customWidth="1"/>
    <col min="14323" max="14323" width="11.85546875" style="5" customWidth="1"/>
    <col min="14324" max="14324" width="9.5703125" style="5" bestFit="1" customWidth="1"/>
    <col min="14325" max="14568" width="8.85546875" style="5"/>
    <col min="14569" max="14569" width="3.140625" style="5" customWidth="1"/>
    <col min="14570" max="14570" width="7.140625" style="5" customWidth="1"/>
    <col min="14571" max="14573" width="4.7109375" style="5" customWidth="1"/>
    <col min="14574" max="14574" width="38.7109375" style="5" customWidth="1"/>
    <col min="14575" max="14575" width="10" style="5" customWidth="1"/>
    <col min="14576" max="14576" width="9.5703125" style="5" customWidth="1"/>
    <col min="14577" max="14577" width="9.42578125" style="5" customWidth="1"/>
    <col min="14578" max="14578" width="10.7109375" style="5" customWidth="1"/>
    <col min="14579" max="14579" width="11.85546875" style="5" customWidth="1"/>
    <col min="14580" max="14580" width="9.5703125" style="5" bestFit="1" customWidth="1"/>
    <col min="14581" max="14824" width="8.85546875" style="5"/>
    <col min="14825" max="14825" width="3.140625" style="5" customWidth="1"/>
    <col min="14826" max="14826" width="7.140625" style="5" customWidth="1"/>
    <col min="14827" max="14829" width="4.7109375" style="5" customWidth="1"/>
    <col min="14830" max="14830" width="38.7109375" style="5" customWidth="1"/>
    <col min="14831" max="14831" width="10" style="5" customWidth="1"/>
    <col min="14832" max="14832" width="9.5703125" style="5" customWidth="1"/>
    <col min="14833" max="14833" width="9.42578125" style="5" customWidth="1"/>
    <col min="14834" max="14834" width="10.7109375" style="5" customWidth="1"/>
    <col min="14835" max="14835" width="11.85546875" style="5" customWidth="1"/>
    <col min="14836" max="14836" width="9.5703125" style="5" bestFit="1" customWidth="1"/>
    <col min="14837" max="15080" width="8.85546875" style="5"/>
    <col min="15081" max="15081" width="3.140625" style="5" customWidth="1"/>
    <col min="15082" max="15082" width="7.140625" style="5" customWidth="1"/>
    <col min="15083" max="15085" width="4.7109375" style="5" customWidth="1"/>
    <col min="15086" max="15086" width="38.7109375" style="5" customWidth="1"/>
    <col min="15087" max="15087" width="10" style="5" customWidth="1"/>
    <col min="15088" max="15088" width="9.5703125" style="5" customWidth="1"/>
    <col min="15089" max="15089" width="9.42578125" style="5" customWidth="1"/>
    <col min="15090" max="15090" width="10.7109375" style="5" customWidth="1"/>
    <col min="15091" max="15091" width="11.85546875" style="5" customWidth="1"/>
    <col min="15092" max="15092" width="9.5703125" style="5" bestFit="1" customWidth="1"/>
    <col min="15093" max="15336" width="8.85546875" style="5"/>
    <col min="15337" max="15337" width="3.140625" style="5" customWidth="1"/>
    <col min="15338" max="15338" width="7.140625" style="5" customWidth="1"/>
    <col min="15339" max="15341" width="4.7109375" style="5" customWidth="1"/>
    <col min="15342" max="15342" width="38.7109375" style="5" customWidth="1"/>
    <col min="15343" max="15343" width="10" style="5" customWidth="1"/>
    <col min="15344" max="15344" width="9.5703125" style="5" customWidth="1"/>
    <col min="15345" max="15345" width="9.42578125" style="5" customWidth="1"/>
    <col min="15346" max="15346" width="10.7109375" style="5" customWidth="1"/>
    <col min="15347" max="15347" width="11.85546875" style="5" customWidth="1"/>
    <col min="15348" max="15348" width="9.5703125" style="5" bestFit="1" customWidth="1"/>
    <col min="15349" max="15592" width="8.85546875" style="5"/>
    <col min="15593" max="15593" width="3.140625" style="5" customWidth="1"/>
    <col min="15594" max="15594" width="7.140625" style="5" customWidth="1"/>
    <col min="15595" max="15597" width="4.7109375" style="5" customWidth="1"/>
    <col min="15598" max="15598" width="38.7109375" style="5" customWidth="1"/>
    <col min="15599" max="15599" width="10" style="5" customWidth="1"/>
    <col min="15600" max="15600" width="9.5703125" style="5" customWidth="1"/>
    <col min="15601" max="15601" width="9.42578125" style="5" customWidth="1"/>
    <col min="15602" max="15602" width="10.7109375" style="5" customWidth="1"/>
    <col min="15603" max="15603" width="11.85546875" style="5" customWidth="1"/>
    <col min="15604" max="15604" width="9.5703125" style="5" bestFit="1" customWidth="1"/>
    <col min="15605" max="15848" width="8.85546875" style="5"/>
    <col min="15849" max="15849" width="3.140625" style="5" customWidth="1"/>
    <col min="15850" max="15850" width="7.140625" style="5" customWidth="1"/>
    <col min="15851" max="15853" width="4.7109375" style="5" customWidth="1"/>
    <col min="15854" max="15854" width="38.7109375" style="5" customWidth="1"/>
    <col min="15855" max="15855" width="10" style="5" customWidth="1"/>
    <col min="15856" max="15856" width="9.5703125" style="5" customWidth="1"/>
    <col min="15857" max="15857" width="9.42578125" style="5" customWidth="1"/>
    <col min="15858" max="15858" width="10.7109375" style="5" customWidth="1"/>
    <col min="15859" max="15859" width="11.85546875" style="5" customWidth="1"/>
    <col min="15860" max="15860" width="9.5703125" style="5" bestFit="1" customWidth="1"/>
    <col min="15861" max="16104" width="8.85546875" style="5"/>
    <col min="16105" max="16105" width="3.140625" style="5" customWidth="1"/>
    <col min="16106" max="16106" width="7.140625" style="5" customWidth="1"/>
    <col min="16107" max="16109" width="4.7109375" style="5" customWidth="1"/>
    <col min="16110" max="16110" width="38.7109375" style="5" customWidth="1"/>
    <col min="16111" max="16111" width="10" style="5" customWidth="1"/>
    <col min="16112" max="16112" width="9.5703125" style="5" customWidth="1"/>
    <col min="16113" max="16113" width="9.42578125" style="5" customWidth="1"/>
    <col min="16114" max="16114" width="10.7109375" style="5" customWidth="1"/>
    <col min="16115" max="16115" width="11.85546875" style="5" customWidth="1"/>
    <col min="16116" max="16116" width="9.5703125" style="5" bestFit="1" customWidth="1"/>
    <col min="16117" max="16384" width="8.85546875" style="5"/>
  </cols>
  <sheetData>
    <row r="1" spans="1:12" ht="15.75" x14ac:dyDescent="0.25">
      <c r="A1" s="1"/>
      <c r="B1" s="1"/>
      <c r="C1" s="1"/>
      <c r="D1" s="1"/>
      <c r="E1" s="1"/>
      <c r="F1" s="2"/>
      <c r="G1" s="3"/>
      <c r="I1" s="3"/>
      <c r="J1" s="3" t="s">
        <v>0</v>
      </c>
    </row>
    <row r="2" spans="1:12" ht="18" x14ac:dyDescent="0.25">
      <c r="A2" s="220" t="s">
        <v>1</v>
      </c>
      <c r="B2" s="220"/>
      <c r="C2" s="220"/>
      <c r="D2" s="220"/>
      <c r="E2" s="220"/>
      <c r="F2" s="220"/>
      <c r="G2" s="221"/>
      <c r="H2" s="221"/>
      <c r="I2" s="221"/>
    </row>
    <row r="3" spans="1:12" ht="15.6" x14ac:dyDescent="0.3">
      <c r="A3" s="6"/>
      <c r="B3" s="6"/>
      <c r="C3" s="6"/>
      <c r="D3" s="6"/>
      <c r="E3" s="6"/>
      <c r="F3" s="7"/>
      <c r="G3" s="7"/>
      <c r="H3" s="8"/>
      <c r="I3" s="9"/>
    </row>
    <row r="4" spans="1:12" ht="15.75" x14ac:dyDescent="0.25">
      <c r="A4" s="222" t="s">
        <v>2</v>
      </c>
      <c r="B4" s="222"/>
      <c r="C4" s="222"/>
      <c r="D4" s="222"/>
      <c r="E4" s="222"/>
      <c r="F4" s="222"/>
      <c r="G4" s="223"/>
      <c r="H4" s="223"/>
      <c r="I4" s="223"/>
    </row>
    <row r="5" spans="1:12" ht="15" x14ac:dyDescent="0.25">
      <c r="A5" s="6"/>
      <c r="B5" s="6"/>
      <c r="C5" s="6"/>
      <c r="D5" s="6"/>
      <c r="E5" s="6"/>
      <c r="F5" s="6"/>
      <c r="G5" s="6"/>
      <c r="H5" s="8"/>
      <c r="I5" s="9"/>
    </row>
    <row r="6" spans="1:12" ht="15.75" x14ac:dyDescent="0.25">
      <c r="A6" s="222" t="s">
        <v>3</v>
      </c>
      <c r="B6" s="222"/>
      <c r="C6" s="222"/>
      <c r="D6" s="222"/>
      <c r="E6" s="222"/>
      <c r="F6" s="222"/>
      <c r="G6" s="223"/>
      <c r="H6" s="223"/>
      <c r="I6" s="223"/>
    </row>
    <row r="7" spans="1:12" ht="13.15" x14ac:dyDescent="0.25">
      <c r="A7" s="1"/>
      <c r="B7" s="1"/>
      <c r="C7" s="1"/>
      <c r="D7" s="1"/>
      <c r="E7" s="1"/>
      <c r="F7" s="1"/>
      <c r="G7" s="1"/>
      <c r="H7" s="10"/>
    </row>
    <row r="8" spans="1:12" ht="13.5" thickBot="1" x14ac:dyDescent="0.25">
      <c r="A8" s="11"/>
      <c r="B8" s="11"/>
      <c r="C8" s="11"/>
      <c r="D8" s="11"/>
      <c r="E8" s="11"/>
      <c r="F8" s="11"/>
      <c r="G8" s="11"/>
      <c r="H8" s="12"/>
      <c r="K8" s="13" t="s">
        <v>4</v>
      </c>
    </row>
    <row r="9" spans="1:12" ht="39" customHeight="1" thickBot="1" x14ac:dyDescent="0.25">
      <c r="A9" s="14" t="s">
        <v>5</v>
      </c>
      <c r="B9" s="224" t="s">
        <v>6</v>
      </c>
      <c r="C9" s="225"/>
      <c r="D9" s="15" t="s">
        <v>7</v>
      </c>
      <c r="E9" s="16" t="s">
        <v>8</v>
      </c>
      <c r="F9" s="16" t="s">
        <v>9</v>
      </c>
      <c r="G9" s="17" t="s">
        <v>10</v>
      </c>
      <c r="H9" s="18" t="s">
        <v>11</v>
      </c>
      <c r="I9" s="17" t="s">
        <v>12</v>
      </c>
      <c r="J9" s="18" t="s">
        <v>13</v>
      </c>
      <c r="K9" s="17" t="s">
        <v>12</v>
      </c>
    </row>
    <row r="10" spans="1:12" ht="23.25" customHeight="1" thickBot="1" x14ac:dyDescent="0.25">
      <c r="A10" s="19" t="s">
        <v>14</v>
      </c>
      <c r="B10" s="20" t="s">
        <v>15</v>
      </c>
      <c r="C10" s="21"/>
      <c r="D10" s="22" t="s">
        <v>15</v>
      </c>
      <c r="E10" s="22" t="s">
        <v>15</v>
      </c>
      <c r="F10" s="23" t="s">
        <v>16</v>
      </c>
      <c r="G10" s="24">
        <v>19000</v>
      </c>
      <c r="H10" s="24">
        <f>+H11+H61</f>
        <v>12262.017990000002</v>
      </c>
      <c r="I10" s="24">
        <f>+G10+H10</f>
        <v>31262.01799</v>
      </c>
      <c r="J10" s="25">
        <f>+J11+J61</f>
        <v>50</v>
      </c>
      <c r="K10" s="25">
        <f>+I10+J10</f>
        <v>31312.01799</v>
      </c>
      <c r="L10" s="4" t="s">
        <v>17</v>
      </c>
    </row>
    <row r="11" spans="1:12" ht="13.5" customHeight="1" thickBot="1" x14ac:dyDescent="0.25">
      <c r="A11" s="26" t="s">
        <v>14</v>
      </c>
      <c r="B11" s="226" t="s">
        <v>18</v>
      </c>
      <c r="C11" s="227"/>
      <c r="D11" s="227"/>
      <c r="E11" s="227"/>
      <c r="F11" s="227"/>
      <c r="G11" s="27">
        <v>4000</v>
      </c>
      <c r="H11" s="27">
        <f>+H12+H41+H52+H55+H58</f>
        <v>2403.74062</v>
      </c>
      <c r="I11" s="28">
        <f t="shared" ref="I11:I74" si="0">+G11+H11</f>
        <v>6403.7406200000005</v>
      </c>
      <c r="J11" s="29">
        <v>0</v>
      </c>
      <c r="K11" s="29">
        <f t="shared" ref="K11:K74" si="1">+I11+J11</f>
        <v>6403.7406200000005</v>
      </c>
    </row>
    <row r="12" spans="1:12" ht="13.9" hidden="1" thickBot="1" x14ac:dyDescent="0.3">
      <c r="A12" s="30" t="s">
        <v>14</v>
      </c>
      <c r="B12" s="207" t="s">
        <v>19</v>
      </c>
      <c r="C12" s="208"/>
      <c r="D12" s="208" t="s">
        <v>15</v>
      </c>
      <c r="E12" s="208" t="s">
        <v>15</v>
      </c>
      <c r="F12" s="31" t="s">
        <v>20</v>
      </c>
      <c r="G12" s="32">
        <v>2000</v>
      </c>
      <c r="H12" s="32">
        <f>SUM(H13:H40)/2</f>
        <v>853.72299999999996</v>
      </c>
      <c r="I12" s="33">
        <f t="shared" si="0"/>
        <v>2853.723</v>
      </c>
      <c r="J12" s="34">
        <v>0</v>
      </c>
      <c r="K12" s="34">
        <f t="shared" si="1"/>
        <v>2853.723</v>
      </c>
    </row>
    <row r="13" spans="1:12" ht="13.15" hidden="1" x14ac:dyDescent="0.25">
      <c r="A13" s="35" t="s">
        <v>14</v>
      </c>
      <c r="B13" s="36" t="s">
        <v>21</v>
      </c>
      <c r="C13" s="37" t="s">
        <v>22</v>
      </c>
      <c r="D13" s="38" t="s">
        <v>15</v>
      </c>
      <c r="E13" s="38" t="s">
        <v>15</v>
      </c>
      <c r="F13" s="39" t="s">
        <v>23</v>
      </c>
      <c r="G13" s="40">
        <v>2000</v>
      </c>
      <c r="H13" s="40">
        <f>+H14</f>
        <v>523.72299999999996</v>
      </c>
      <c r="I13" s="41">
        <f t="shared" si="0"/>
        <v>2523.723</v>
      </c>
      <c r="J13" s="42">
        <v>0</v>
      </c>
      <c r="K13" s="42">
        <f t="shared" si="1"/>
        <v>2523.723</v>
      </c>
    </row>
    <row r="14" spans="1:12" ht="13.9" hidden="1" thickBot="1" x14ac:dyDescent="0.3">
      <c r="A14" s="43"/>
      <c r="B14" s="44"/>
      <c r="C14" s="45"/>
      <c r="D14" s="46">
        <v>3299</v>
      </c>
      <c r="E14" s="46">
        <v>5901</v>
      </c>
      <c r="F14" s="47" t="s">
        <v>24</v>
      </c>
      <c r="G14" s="48">
        <v>2000</v>
      </c>
      <c r="H14" s="48">
        <v>523.72299999999996</v>
      </c>
      <c r="I14" s="49">
        <f t="shared" si="0"/>
        <v>2523.723</v>
      </c>
      <c r="J14" s="50">
        <v>0</v>
      </c>
      <c r="K14" s="50">
        <f t="shared" si="1"/>
        <v>2523.723</v>
      </c>
    </row>
    <row r="15" spans="1:12" ht="21" hidden="1" x14ac:dyDescent="0.25">
      <c r="A15" s="51" t="s">
        <v>14</v>
      </c>
      <c r="B15" s="52">
        <v>4010253</v>
      </c>
      <c r="C15" s="53" t="s">
        <v>22</v>
      </c>
      <c r="D15" s="52" t="s">
        <v>15</v>
      </c>
      <c r="E15" s="52" t="s">
        <v>15</v>
      </c>
      <c r="F15" s="54" t="s">
        <v>25</v>
      </c>
      <c r="G15" s="55">
        <v>0</v>
      </c>
      <c r="H15" s="55">
        <v>31</v>
      </c>
      <c r="I15" s="41">
        <f t="shared" si="0"/>
        <v>31</v>
      </c>
      <c r="J15" s="56">
        <v>0</v>
      </c>
      <c r="K15" s="56">
        <f t="shared" si="1"/>
        <v>31</v>
      </c>
    </row>
    <row r="16" spans="1:12" ht="13.9" hidden="1" thickBot="1" x14ac:dyDescent="0.3">
      <c r="A16" s="57"/>
      <c r="B16" s="46"/>
      <c r="C16" s="58"/>
      <c r="D16" s="46">
        <v>3299</v>
      </c>
      <c r="E16" s="46">
        <v>5222</v>
      </c>
      <c r="F16" s="47" t="s">
        <v>26</v>
      </c>
      <c r="G16" s="48">
        <v>0</v>
      </c>
      <c r="H16" s="48">
        <v>31</v>
      </c>
      <c r="I16" s="59">
        <f t="shared" si="0"/>
        <v>31</v>
      </c>
      <c r="J16" s="60">
        <v>0</v>
      </c>
      <c r="K16" s="60">
        <f t="shared" si="1"/>
        <v>31</v>
      </c>
    </row>
    <row r="17" spans="1:13" ht="21" hidden="1" x14ac:dyDescent="0.25">
      <c r="A17" s="51" t="s">
        <v>14</v>
      </c>
      <c r="B17" s="52">
        <v>4010256</v>
      </c>
      <c r="C17" s="53" t="s">
        <v>22</v>
      </c>
      <c r="D17" s="52" t="s">
        <v>15</v>
      </c>
      <c r="E17" s="52" t="s">
        <v>15</v>
      </c>
      <c r="F17" s="54" t="s">
        <v>27</v>
      </c>
      <c r="G17" s="55">
        <v>0</v>
      </c>
      <c r="H17" s="55">
        <v>35</v>
      </c>
      <c r="I17" s="41">
        <f t="shared" si="0"/>
        <v>35</v>
      </c>
      <c r="J17" s="42">
        <v>0</v>
      </c>
      <c r="K17" s="42">
        <f t="shared" si="1"/>
        <v>35</v>
      </c>
      <c r="L17" s="3"/>
      <c r="M17" s="5"/>
    </row>
    <row r="18" spans="1:13" ht="13.9" hidden="1" thickBot="1" x14ac:dyDescent="0.3">
      <c r="A18" s="57"/>
      <c r="B18" s="46"/>
      <c r="C18" s="58"/>
      <c r="D18" s="46">
        <v>3299</v>
      </c>
      <c r="E18" s="46">
        <v>5222</v>
      </c>
      <c r="F18" s="47" t="s">
        <v>26</v>
      </c>
      <c r="G18" s="61">
        <v>0</v>
      </c>
      <c r="H18" s="61">
        <v>35</v>
      </c>
      <c r="I18" s="62">
        <f t="shared" si="0"/>
        <v>35</v>
      </c>
      <c r="J18" s="50">
        <v>0</v>
      </c>
      <c r="K18" s="50">
        <f t="shared" si="1"/>
        <v>35</v>
      </c>
      <c r="L18" s="3"/>
      <c r="M18" s="5"/>
    </row>
    <row r="19" spans="1:13" ht="21" hidden="1" x14ac:dyDescent="0.25">
      <c r="A19" s="51" t="s">
        <v>14</v>
      </c>
      <c r="B19" s="52">
        <v>4010266</v>
      </c>
      <c r="C19" s="53">
        <v>5425</v>
      </c>
      <c r="D19" s="52" t="s">
        <v>15</v>
      </c>
      <c r="E19" s="52" t="s">
        <v>15</v>
      </c>
      <c r="F19" s="54" t="s">
        <v>28</v>
      </c>
      <c r="G19" s="40">
        <v>0</v>
      </c>
      <c r="H19" s="40">
        <v>21</v>
      </c>
      <c r="I19" s="63">
        <f t="shared" si="0"/>
        <v>21</v>
      </c>
      <c r="J19" s="56">
        <v>0</v>
      </c>
      <c r="K19" s="56">
        <f t="shared" si="1"/>
        <v>21</v>
      </c>
      <c r="L19" s="3"/>
      <c r="M19" s="5"/>
    </row>
    <row r="20" spans="1:13" ht="13.9" hidden="1" thickBot="1" x14ac:dyDescent="0.3">
      <c r="A20" s="57"/>
      <c r="B20" s="46"/>
      <c r="C20" s="58"/>
      <c r="D20" s="46">
        <v>3299</v>
      </c>
      <c r="E20" s="46">
        <v>5321</v>
      </c>
      <c r="F20" s="47" t="s">
        <v>29</v>
      </c>
      <c r="G20" s="48">
        <v>0</v>
      </c>
      <c r="H20" s="48">
        <v>21</v>
      </c>
      <c r="I20" s="59">
        <f t="shared" si="0"/>
        <v>21</v>
      </c>
      <c r="J20" s="60">
        <v>0</v>
      </c>
      <c r="K20" s="60">
        <f t="shared" si="1"/>
        <v>21</v>
      </c>
      <c r="L20" s="3"/>
      <c r="M20" s="5"/>
    </row>
    <row r="21" spans="1:13" ht="21" hidden="1" x14ac:dyDescent="0.25">
      <c r="A21" s="51" t="s">
        <v>14</v>
      </c>
      <c r="B21" s="52">
        <v>4010270</v>
      </c>
      <c r="C21" s="53">
        <v>2470</v>
      </c>
      <c r="D21" s="52" t="s">
        <v>15</v>
      </c>
      <c r="E21" s="52" t="s">
        <v>15</v>
      </c>
      <c r="F21" s="54" t="s">
        <v>30</v>
      </c>
      <c r="G21" s="55">
        <v>0</v>
      </c>
      <c r="H21" s="55">
        <v>20</v>
      </c>
      <c r="I21" s="41">
        <f t="shared" si="0"/>
        <v>20</v>
      </c>
      <c r="J21" s="42">
        <v>0</v>
      </c>
      <c r="K21" s="42">
        <f t="shared" si="1"/>
        <v>20</v>
      </c>
      <c r="L21" s="3"/>
      <c r="M21" s="5"/>
    </row>
    <row r="22" spans="1:13" ht="13.9" hidden="1" thickBot="1" x14ac:dyDescent="0.3">
      <c r="A22" s="57"/>
      <c r="B22" s="46"/>
      <c r="C22" s="58"/>
      <c r="D22" s="46">
        <v>3299</v>
      </c>
      <c r="E22" s="46">
        <v>5321</v>
      </c>
      <c r="F22" s="47" t="s">
        <v>29</v>
      </c>
      <c r="G22" s="61">
        <v>0</v>
      </c>
      <c r="H22" s="61">
        <v>20</v>
      </c>
      <c r="I22" s="62">
        <f t="shared" si="0"/>
        <v>20</v>
      </c>
      <c r="J22" s="50">
        <v>0</v>
      </c>
      <c r="K22" s="50">
        <f t="shared" si="1"/>
        <v>20</v>
      </c>
      <c r="L22" s="3"/>
      <c r="M22" s="5"/>
    </row>
    <row r="23" spans="1:13" ht="21" hidden="1" x14ac:dyDescent="0.25">
      <c r="A23" s="51" t="s">
        <v>14</v>
      </c>
      <c r="B23" s="52">
        <v>4010278</v>
      </c>
      <c r="C23" s="53">
        <v>4043</v>
      </c>
      <c r="D23" s="52" t="s">
        <v>15</v>
      </c>
      <c r="E23" s="52" t="s">
        <v>15</v>
      </c>
      <c r="F23" s="54" t="s">
        <v>31</v>
      </c>
      <c r="G23" s="40">
        <v>0</v>
      </c>
      <c r="H23" s="40">
        <v>28</v>
      </c>
      <c r="I23" s="63">
        <f t="shared" si="0"/>
        <v>28</v>
      </c>
      <c r="J23" s="56">
        <v>0</v>
      </c>
      <c r="K23" s="56">
        <f t="shared" si="1"/>
        <v>28</v>
      </c>
      <c r="L23" s="3"/>
      <c r="M23" s="5"/>
    </row>
    <row r="24" spans="1:13" ht="13.9" hidden="1" thickBot="1" x14ac:dyDescent="0.3">
      <c r="A24" s="57"/>
      <c r="B24" s="46"/>
      <c r="C24" s="58"/>
      <c r="D24" s="46">
        <v>3299</v>
      </c>
      <c r="E24" s="46">
        <v>5321</v>
      </c>
      <c r="F24" s="47" t="s">
        <v>29</v>
      </c>
      <c r="G24" s="48">
        <v>0</v>
      </c>
      <c r="H24" s="48">
        <v>28</v>
      </c>
      <c r="I24" s="59">
        <f t="shared" si="0"/>
        <v>28</v>
      </c>
      <c r="J24" s="60">
        <v>0</v>
      </c>
      <c r="K24" s="60">
        <f t="shared" si="1"/>
        <v>28</v>
      </c>
      <c r="L24" s="3"/>
      <c r="M24" s="5"/>
    </row>
    <row r="25" spans="1:13" ht="21" hidden="1" x14ac:dyDescent="0.25">
      <c r="A25" s="51" t="s">
        <v>14</v>
      </c>
      <c r="B25" s="52">
        <v>4010282</v>
      </c>
      <c r="C25" s="53" t="s">
        <v>22</v>
      </c>
      <c r="D25" s="52" t="s">
        <v>15</v>
      </c>
      <c r="E25" s="52" t="s">
        <v>15</v>
      </c>
      <c r="F25" s="54" t="s">
        <v>32</v>
      </c>
      <c r="G25" s="55">
        <v>0</v>
      </c>
      <c r="H25" s="55">
        <v>21</v>
      </c>
      <c r="I25" s="41">
        <f t="shared" si="0"/>
        <v>21</v>
      </c>
      <c r="J25" s="42">
        <v>0</v>
      </c>
      <c r="K25" s="42">
        <f t="shared" si="1"/>
        <v>21</v>
      </c>
      <c r="L25" s="3"/>
      <c r="M25" s="5"/>
    </row>
    <row r="26" spans="1:13" ht="13.9" hidden="1" thickBot="1" x14ac:dyDescent="0.3">
      <c r="A26" s="57"/>
      <c r="B26" s="46"/>
      <c r="C26" s="58"/>
      <c r="D26" s="46">
        <v>3299</v>
      </c>
      <c r="E26" s="46">
        <v>5222</v>
      </c>
      <c r="F26" s="47" t="s">
        <v>26</v>
      </c>
      <c r="G26" s="61">
        <v>0</v>
      </c>
      <c r="H26" s="61">
        <v>21</v>
      </c>
      <c r="I26" s="62">
        <f t="shared" si="0"/>
        <v>21</v>
      </c>
      <c r="J26" s="50">
        <v>0</v>
      </c>
      <c r="K26" s="50">
        <f t="shared" si="1"/>
        <v>21</v>
      </c>
      <c r="L26" s="3"/>
      <c r="M26" s="5"/>
    </row>
    <row r="27" spans="1:13" ht="21" hidden="1" x14ac:dyDescent="0.25">
      <c r="A27" s="51" t="s">
        <v>14</v>
      </c>
      <c r="B27" s="52">
        <v>4010292</v>
      </c>
      <c r="C27" s="53">
        <v>2307</v>
      </c>
      <c r="D27" s="52" t="s">
        <v>15</v>
      </c>
      <c r="E27" s="52" t="s">
        <v>15</v>
      </c>
      <c r="F27" s="54" t="s">
        <v>33</v>
      </c>
      <c r="G27" s="40">
        <v>0</v>
      </c>
      <c r="H27" s="40">
        <v>20</v>
      </c>
      <c r="I27" s="63">
        <f t="shared" si="0"/>
        <v>20</v>
      </c>
      <c r="J27" s="56">
        <v>0</v>
      </c>
      <c r="K27" s="56">
        <f t="shared" si="1"/>
        <v>20</v>
      </c>
      <c r="L27" s="3"/>
      <c r="M27" s="5"/>
    </row>
    <row r="28" spans="1:13" ht="13.9" hidden="1" thickBot="1" x14ac:dyDescent="0.3">
      <c r="A28" s="57"/>
      <c r="B28" s="46"/>
      <c r="C28" s="58"/>
      <c r="D28" s="46">
        <v>3299</v>
      </c>
      <c r="E28" s="46">
        <v>5321</v>
      </c>
      <c r="F28" s="47" t="s">
        <v>29</v>
      </c>
      <c r="G28" s="48">
        <v>0</v>
      </c>
      <c r="H28" s="48">
        <v>20</v>
      </c>
      <c r="I28" s="59">
        <f t="shared" si="0"/>
        <v>20</v>
      </c>
      <c r="J28" s="60">
        <v>0</v>
      </c>
      <c r="K28" s="60">
        <f t="shared" si="1"/>
        <v>20</v>
      </c>
      <c r="L28" s="3"/>
      <c r="M28" s="5"/>
    </row>
    <row r="29" spans="1:13" ht="21" hidden="1" x14ac:dyDescent="0.25">
      <c r="A29" s="51" t="s">
        <v>14</v>
      </c>
      <c r="B29" s="52">
        <v>4010297</v>
      </c>
      <c r="C29" s="53">
        <v>2505</v>
      </c>
      <c r="D29" s="52" t="s">
        <v>15</v>
      </c>
      <c r="E29" s="52" t="s">
        <v>15</v>
      </c>
      <c r="F29" s="54" t="s">
        <v>34</v>
      </c>
      <c r="G29" s="55">
        <v>0</v>
      </c>
      <c r="H29" s="55">
        <v>20</v>
      </c>
      <c r="I29" s="41">
        <f t="shared" si="0"/>
        <v>20</v>
      </c>
      <c r="J29" s="42">
        <v>0</v>
      </c>
      <c r="K29" s="42">
        <f t="shared" si="1"/>
        <v>20</v>
      </c>
      <c r="L29" s="3"/>
      <c r="M29" s="5"/>
    </row>
    <row r="30" spans="1:13" ht="13.9" hidden="1" thickBot="1" x14ac:dyDescent="0.3">
      <c r="A30" s="57"/>
      <c r="B30" s="46"/>
      <c r="C30" s="58"/>
      <c r="D30" s="46">
        <v>3299</v>
      </c>
      <c r="E30" s="46">
        <v>5321</v>
      </c>
      <c r="F30" s="47" t="s">
        <v>29</v>
      </c>
      <c r="G30" s="61">
        <v>0</v>
      </c>
      <c r="H30" s="61">
        <v>20</v>
      </c>
      <c r="I30" s="62">
        <f t="shared" si="0"/>
        <v>20</v>
      </c>
      <c r="J30" s="50">
        <v>0</v>
      </c>
      <c r="K30" s="50">
        <f t="shared" si="1"/>
        <v>20</v>
      </c>
      <c r="L30" s="3"/>
      <c r="M30" s="5"/>
    </row>
    <row r="31" spans="1:13" ht="21" hidden="1" x14ac:dyDescent="0.25">
      <c r="A31" s="51" t="s">
        <v>14</v>
      </c>
      <c r="B31" s="52">
        <v>4010304</v>
      </c>
      <c r="C31" s="53" t="s">
        <v>22</v>
      </c>
      <c r="D31" s="52" t="s">
        <v>15</v>
      </c>
      <c r="E31" s="52" t="s">
        <v>15</v>
      </c>
      <c r="F31" s="54" t="s">
        <v>35</v>
      </c>
      <c r="G31" s="40">
        <v>0</v>
      </c>
      <c r="H31" s="40">
        <v>20</v>
      </c>
      <c r="I31" s="63">
        <f t="shared" si="0"/>
        <v>20</v>
      </c>
      <c r="J31" s="56">
        <v>0</v>
      </c>
      <c r="K31" s="56">
        <f t="shared" si="1"/>
        <v>20</v>
      </c>
      <c r="L31" s="3"/>
      <c r="M31" s="5"/>
    </row>
    <row r="32" spans="1:13" ht="13.9" hidden="1" thickBot="1" x14ac:dyDescent="0.3">
      <c r="A32" s="57"/>
      <c r="B32" s="46"/>
      <c r="C32" s="58"/>
      <c r="D32" s="46">
        <v>3299</v>
      </c>
      <c r="E32" s="46">
        <v>5222</v>
      </c>
      <c r="F32" s="47" t="s">
        <v>26</v>
      </c>
      <c r="G32" s="48">
        <v>0</v>
      </c>
      <c r="H32" s="48">
        <v>20</v>
      </c>
      <c r="I32" s="59">
        <f t="shared" si="0"/>
        <v>20</v>
      </c>
      <c r="J32" s="50">
        <v>0</v>
      </c>
      <c r="K32" s="50">
        <f t="shared" si="1"/>
        <v>20</v>
      </c>
      <c r="L32" s="3"/>
      <c r="M32" s="5"/>
    </row>
    <row r="33" spans="1:13" ht="13.15" hidden="1" x14ac:dyDescent="0.25">
      <c r="A33" s="51" t="s">
        <v>14</v>
      </c>
      <c r="B33" s="52">
        <v>4010313</v>
      </c>
      <c r="C33" s="53">
        <v>4414</v>
      </c>
      <c r="D33" s="52" t="s">
        <v>15</v>
      </c>
      <c r="E33" s="52" t="s">
        <v>15</v>
      </c>
      <c r="F33" s="54" t="s">
        <v>36</v>
      </c>
      <c r="G33" s="55">
        <v>0</v>
      </c>
      <c r="H33" s="55">
        <v>21</v>
      </c>
      <c r="I33" s="41">
        <f t="shared" si="0"/>
        <v>21</v>
      </c>
      <c r="J33" s="56">
        <v>0</v>
      </c>
      <c r="K33" s="56">
        <f t="shared" si="1"/>
        <v>21</v>
      </c>
      <c r="L33" s="3"/>
      <c r="M33" s="5"/>
    </row>
    <row r="34" spans="1:13" ht="13.9" hidden="1" thickBot="1" x14ac:dyDescent="0.3">
      <c r="A34" s="57"/>
      <c r="B34" s="46"/>
      <c r="C34" s="58"/>
      <c r="D34" s="46">
        <v>3299</v>
      </c>
      <c r="E34" s="46">
        <v>5321</v>
      </c>
      <c r="F34" s="47" t="s">
        <v>29</v>
      </c>
      <c r="G34" s="61">
        <v>0</v>
      </c>
      <c r="H34" s="61">
        <v>21</v>
      </c>
      <c r="I34" s="62">
        <f t="shared" si="0"/>
        <v>21</v>
      </c>
      <c r="J34" s="60">
        <v>0</v>
      </c>
      <c r="K34" s="60">
        <f t="shared" si="1"/>
        <v>21</v>
      </c>
      <c r="L34" s="3"/>
      <c r="M34" s="5"/>
    </row>
    <row r="35" spans="1:13" ht="31.15" hidden="1" x14ac:dyDescent="0.25">
      <c r="A35" s="51" t="s">
        <v>14</v>
      </c>
      <c r="B35" s="52">
        <v>4010321</v>
      </c>
      <c r="C35" s="53">
        <v>2448</v>
      </c>
      <c r="D35" s="52" t="s">
        <v>15</v>
      </c>
      <c r="E35" s="52" t="s">
        <v>15</v>
      </c>
      <c r="F35" s="54" t="s">
        <v>37</v>
      </c>
      <c r="G35" s="55">
        <v>0</v>
      </c>
      <c r="H35" s="55">
        <v>34</v>
      </c>
      <c r="I35" s="41">
        <f t="shared" si="0"/>
        <v>34</v>
      </c>
      <c r="J35" s="56">
        <v>0</v>
      </c>
      <c r="K35" s="56">
        <f t="shared" si="1"/>
        <v>34</v>
      </c>
      <c r="L35" s="3"/>
      <c r="M35" s="5"/>
    </row>
    <row r="36" spans="1:13" ht="13.9" hidden="1" thickBot="1" x14ac:dyDescent="0.3">
      <c r="A36" s="57"/>
      <c r="B36" s="46"/>
      <c r="C36" s="58"/>
      <c r="D36" s="46">
        <v>3299</v>
      </c>
      <c r="E36" s="46">
        <v>5321</v>
      </c>
      <c r="F36" s="47" t="s">
        <v>29</v>
      </c>
      <c r="G36" s="61">
        <v>0</v>
      </c>
      <c r="H36" s="61">
        <v>34</v>
      </c>
      <c r="I36" s="62">
        <f t="shared" si="0"/>
        <v>34</v>
      </c>
      <c r="J36" s="60">
        <v>0</v>
      </c>
      <c r="K36" s="60">
        <f t="shared" si="1"/>
        <v>34</v>
      </c>
      <c r="L36" s="3"/>
      <c r="M36" s="5"/>
    </row>
    <row r="37" spans="1:13" ht="21" hidden="1" x14ac:dyDescent="0.25">
      <c r="A37" s="51" t="s">
        <v>14</v>
      </c>
      <c r="B37" s="52">
        <v>4010322</v>
      </c>
      <c r="C37" s="53">
        <v>3445</v>
      </c>
      <c r="D37" s="52" t="s">
        <v>15</v>
      </c>
      <c r="E37" s="52" t="s">
        <v>15</v>
      </c>
      <c r="F37" s="54" t="s">
        <v>38</v>
      </c>
      <c r="G37" s="55">
        <v>0</v>
      </c>
      <c r="H37" s="55">
        <v>31</v>
      </c>
      <c r="I37" s="41">
        <f t="shared" si="0"/>
        <v>31</v>
      </c>
      <c r="J37" s="42">
        <v>0</v>
      </c>
      <c r="K37" s="42">
        <f t="shared" si="1"/>
        <v>31</v>
      </c>
      <c r="L37" s="3"/>
      <c r="M37" s="5"/>
    </row>
    <row r="38" spans="1:13" ht="13.9" hidden="1" thickBot="1" x14ac:dyDescent="0.3">
      <c r="A38" s="57"/>
      <c r="B38" s="46"/>
      <c r="C38" s="58"/>
      <c r="D38" s="46">
        <v>3299</v>
      </c>
      <c r="E38" s="46">
        <v>5321</v>
      </c>
      <c r="F38" s="47" t="s">
        <v>29</v>
      </c>
      <c r="G38" s="61">
        <v>0</v>
      </c>
      <c r="H38" s="61">
        <v>31</v>
      </c>
      <c r="I38" s="62">
        <f t="shared" si="0"/>
        <v>31</v>
      </c>
      <c r="J38" s="50">
        <v>0</v>
      </c>
      <c r="K38" s="50">
        <f t="shared" si="1"/>
        <v>31</v>
      </c>
      <c r="L38" s="3"/>
      <c r="M38" s="5"/>
    </row>
    <row r="39" spans="1:13" ht="21" hidden="1" x14ac:dyDescent="0.25">
      <c r="A39" s="51" t="s">
        <v>14</v>
      </c>
      <c r="B39" s="52">
        <v>4010326</v>
      </c>
      <c r="C39" s="53" t="s">
        <v>22</v>
      </c>
      <c r="D39" s="52" t="s">
        <v>15</v>
      </c>
      <c r="E39" s="52" t="s">
        <v>15</v>
      </c>
      <c r="F39" s="54" t="s">
        <v>39</v>
      </c>
      <c r="G39" s="40">
        <v>0</v>
      </c>
      <c r="H39" s="40">
        <v>28</v>
      </c>
      <c r="I39" s="63">
        <f t="shared" si="0"/>
        <v>28</v>
      </c>
      <c r="J39" s="56">
        <v>0</v>
      </c>
      <c r="K39" s="56">
        <f t="shared" si="1"/>
        <v>28</v>
      </c>
      <c r="L39" s="3"/>
      <c r="M39" s="5"/>
    </row>
    <row r="40" spans="1:13" ht="13.9" hidden="1" thickBot="1" x14ac:dyDescent="0.3">
      <c r="A40" s="64"/>
      <c r="B40" s="65"/>
      <c r="C40" s="66"/>
      <c r="D40" s="65">
        <v>3299</v>
      </c>
      <c r="E40" s="65">
        <v>5222</v>
      </c>
      <c r="F40" s="67" t="s">
        <v>26</v>
      </c>
      <c r="G40" s="61">
        <v>0</v>
      </c>
      <c r="H40" s="61">
        <v>28</v>
      </c>
      <c r="I40" s="62">
        <f t="shared" si="0"/>
        <v>28</v>
      </c>
      <c r="J40" s="60">
        <v>0</v>
      </c>
      <c r="K40" s="60">
        <f t="shared" si="1"/>
        <v>28</v>
      </c>
      <c r="L40" s="3"/>
      <c r="M40" s="5"/>
    </row>
    <row r="41" spans="1:13" ht="13.9" hidden="1" thickBot="1" x14ac:dyDescent="0.3">
      <c r="A41" s="68" t="s">
        <v>14</v>
      </c>
      <c r="B41" s="214" t="s">
        <v>40</v>
      </c>
      <c r="C41" s="215"/>
      <c r="D41" s="215" t="s">
        <v>15</v>
      </c>
      <c r="E41" s="216" t="s">
        <v>15</v>
      </c>
      <c r="F41" s="69" t="s">
        <v>41</v>
      </c>
      <c r="G41" s="32">
        <v>250</v>
      </c>
      <c r="H41" s="32">
        <f>SUM(H42:H51)/2</f>
        <v>148.15519</v>
      </c>
      <c r="I41" s="33">
        <f t="shared" si="0"/>
        <v>398.15519</v>
      </c>
      <c r="J41" s="70">
        <v>0</v>
      </c>
      <c r="K41" s="70">
        <f t="shared" si="1"/>
        <v>398.15519</v>
      </c>
      <c r="L41" s="3"/>
      <c r="M41" s="5"/>
    </row>
    <row r="42" spans="1:13" ht="22.5" hidden="1" customHeight="1" x14ac:dyDescent="0.25">
      <c r="A42" s="71" t="s">
        <v>14</v>
      </c>
      <c r="B42" s="72" t="s">
        <v>42</v>
      </c>
      <c r="C42" s="73" t="s">
        <v>22</v>
      </c>
      <c r="D42" s="74" t="s">
        <v>15</v>
      </c>
      <c r="E42" s="75" t="s">
        <v>15</v>
      </c>
      <c r="F42" s="76" t="s">
        <v>41</v>
      </c>
      <c r="G42" s="55">
        <v>250</v>
      </c>
      <c r="H42" s="55">
        <v>65.655190000000005</v>
      </c>
      <c r="I42" s="41">
        <f t="shared" si="0"/>
        <v>315.65519</v>
      </c>
      <c r="J42" s="42">
        <v>0</v>
      </c>
      <c r="K42" s="42">
        <f t="shared" si="1"/>
        <v>315.65519</v>
      </c>
      <c r="L42" s="3"/>
      <c r="M42" s="5"/>
    </row>
    <row r="43" spans="1:13" ht="13.9" hidden="1" thickBot="1" x14ac:dyDescent="0.3">
      <c r="A43" s="77"/>
      <c r="B43" s="212"/>
      <c r="C43" s="213"/>
      <c r="D43" s="78">
        <v>3299</v>
      </c>
      <c r="E43" s="79">
        <v>5901</v>
      </c>
      <c r="F43" s="80" t="s">
        <v>24</v>
      </c>
      <c r="G43" s="48">
        <v>250</v>
      </c>
      <c r="H43" s="48">
        <v>65.655190000000005</v>
      </c>
      <c r="I43" s="59">
        <f t="shared" si="0"/>
        <v>315.65519</v>
      </c>
      <c r="J43" s="50">
        <v>0</v>
      </c>
      <c r="K43" s="50">
        <f t="shared" si="1"/>
        <v>315.65519</v>
      </c>
      <c r="L43" s="3"/>
      <c r="M43" s="5"/>
    </row>
    <row r="44" spans="1:13" ht="21" hidden="1" x14ac:dyDescent="0.25">
      <c r="A44" s="51" t="s">
        <v>14</v>
      </c>
      <c r="B44" s="52">
        <v>4030025</v>
      </c>
      <c r="C44" s="53">
        <v>4459</v>
      </c>
      <c r="D44" s="52" t="s">
        <v>15</v>
      </c>
      <c r="E44" s="52" t="s">
        <v>15</v>
      </c>
      <c r="F44" s="54" t="s">
        <v>43</v>
      </c>
      <c r="G44" s="55">
        <v>0</v>
      </c>
      <c r="H44" s="55">
        <v>30</v>
      </c>
      <c r="I44" s="41">
        <f t="shared" si="0"/>
        <v>30</v>
      </c>
      <c r="J44" s="56">
        <v>0</v>
      </c>
      <c r="K44" s="56">
        <f t="shared" si="1"/>
        <v>30</v>
      </c>
      <c r="L44" s="3"/>
      <c r="M44" s="5"/>
    </row>
    <row r="45" spans="1:13" ht="13.9" hidden="1" thickBot="1" x14ac:dyDescent="0.3">
      <c r="A45" s="57"/>
      <c r="B45" s="46"/>
      <c r="C45" s="58"/>
      <c r="D45" s="46">
        <v>3299</v>
      </c>
      <c r="E45" s="46">
        <v>5321</v>
      </c>
      <c r="F45" s="47" t="s">
        <v>29</v>
      </c>
      <c r="G45" s="61">
        <v>0</v>
      </c>
      <c r="H45" s="61">
        <v>30</v>
      </c>
      <c r="I45" s="62">
        <f t="shared" si="0"/>
        <v>30</v>
      </c>
      <c r="J45" s="60">
        <v>0</v>
      </c>
      <c r="K45" s="60">
        <f t="shared" si="1"/>
        <v>30</v>
      </c>
      <c r="L45" s="3"/>
      <c r="M45" s="5"/>
    </row>
    <row r="46" spans="1:13" ht="21" hidden="1" x14ac:dyDescent="0.25">
      <c r="A46" s="51" t="s">
        <v>14</v>
      </c>
      <c r="B46" s="52">
        <v>4030029</v>
      </c>
      <c r="C46" s="53">
        <v>2448</v>
      </c>
      <c r="D46" s="52" t="s">
        <v>15</v>
      </c>
      <c r="E46" s="52" t="s">
        <v>15</v>
      </c>
      <c r="F46" s="54" t="s">
        <v>44</v>
      </c>
      <c r="G46" s="40">
        <v>0</v>
      </c>
      <c r="H46" s="40">
        <v>17.5</v>
      </c>
      <c r="I46" s="63">
        <f t="shared" si="0"/>
        <v>17.5</v>
      </c>
      <c r="J46" s="42">
        <v>0</v>
      </c>
      <c r="K46" s="42">
        <f t="shared" si="1"/>
        <v>17.5</v>
      </c>
      <c r="L46" s="3"/>
      <c r="M46" s="5"/>
    </row>
    <row r="47" spans="1:13" ht="13.9" hidden="1" thickBot="1" x14ac:dyDescent="0.3">
      <c r="A47" s="57"/>
      <c r="B47" s="46"/>
      <c r="C47" s="58"/>
      <c r="D47" s="46">
        <v>3299</v>
      </c>
      <c r="E47" s="46">
        <v>5321</v>
      </c>
      <c r="F47" s="47" t="s">
        <v>29</v>
      </c>
      <c r="G47" s="48">
        <v>0</v>
      </c>
      <c r="H47" s="48">
        <v>17.5</v>
      </c>
      <c r="I47" s="59">
        <f t="shared" si="0"/>
        <v>17.5</v>
      </c>
      <c r="J47" s="50">
        <v>0</v>
      </c>
      <c r="K47" s="50">
        <f t="shared" si="1"/>
        <v>17.5</v>
      </c>
      <c r="L47" s="3"/>
      <c r="M47" s="5"/>
    </row>
    <row r="48" spans="1:13" ht="25.9" hidden="1" customHeight="1" x14ac:dyDescent="0.25">
      <c r="A48" s="51" t="s">
        <v>14</v>
      </c>
      <c r="B48" s="52">
        <v>4030030</v>
      </c>
      <c r="C48" s="53">
        <v>2480</v>
      </c>
      <c r="D48" s="52" t="s">
        <v>15</v>
      </c>
      <c r="E48" s="52" t="s">
        <v>15</v>
      </c>
      <c r="F48" s="54" t="s">
        <v>45</v>
      </c>
      <c r="G48" s="55">
        <v>0</v>
      </c>
      <c r="H48" s="55">
        <v>20</v>
      </c>
      <c r="I48" s="41">
        <f t="shared" si="0"/>
        <v>20</v>
      </c>
      <c r="J48" s="56">
        <v>0</v>
      </c>
      <c r="K48" s="56">
        <f t="shared" si="1"/>
        <v>20</v>
      </c>
      <c r="L48" s="3"/>
      <c r="M48" s="5"/>
    </row>
    <row r="49" spans="1:12" ht="13.9" hidden="1" thickBot="1" x14ac:dyDescent="0.3">
      <c r="A49" s="57"/>
      <c r="B49" s="46"/>
      <c r="C49" s="58"/>
      <c r="D49" s="46">
        <v>3299</v>
      </c>
      <c r="E49" s="46">
        <v>5321</v>
      </c>
      <c r="F49" s="47" t="s">
        <v>29</v>
      </c>
      <c r="G49" s="61">
        <v>0</v>
      </c>
      <c r="H49" s="61">
        <v>20</v>
      </c>
      <c r="I49" s="62">
        <f t="shared" si="0"/>
        <v>20</v>
      </c>
      <c r="J49" s="60">
        <v>0</v>
      </c>
      <c r="K49" s="60">
        <f t="shared" si="1"/>
        <v>20</v>
      </c>
      <c r="L49" s="3"/>
    </row>
    <row r="50" spans="1:12" ht="21" hidden="1" x14ac:dyDescent="0.25">
      <c r="A50" s="51" t="s">
        <v>14</v>
      </c>
      <c r="B50" s="52">
        <v>4030032</v>
      </c>
      <c r="C50" s="53">
        <v>5422</v>
      </c>
      <c r="D50" s="52" t="s">
        <v>15</v>
      </c>
      <c r="E50" s="52" t="s">
        <v>15</v>
      </c>
      <c r="F50" s="54" t="s">
        <v>46</v>
      </c>
      <c r="G50" s="40">
        <v>0</v>
      </c>
      <c r="H50" s="40">
        <v>15</v>
      </c>
      <c r="I50" s="63">
        <f t="shared" si="0"/>
        <v>15</v>
      </c>
      <c r="J50" s="42">
        <v>0</v>
      </c>
      <c r="K50" s="42">
        <f t="shared" si="1"/>
        <v>15</v>
      </c>
      <c r="L50" s="3"/>
    </row>
    <row r="51" spans="1:12" ht="13.9" hidden="1" thickBot="1" x14ac:dyDescent="0.3">
      <c r="A51" s="64"/>
      <c r="B51" s="65"/>
      <c r="C51" s="66"/>
      <c r="D51" s="65">
        <v>3299</v>
      </c>
      <c r="E51" s="65">
        <v>5321</v>
      </c>
      <c r="F51" s="67" t="s">
        <v>29</v>
      </c>
      <c r="G51" s="61">
        <v>0</v>
      </c>
      <c r="H51" s="61">
        <v>15</v>
      </c>
      <c r="I51" s="62">
        <f t="shared" si="0"/>
        <v>15</v>
      </c>
      <c r="J51" s="50">
        <v>0</v>
      </c>
      <c r="K51" s="50">
        <f t="shared" si="1"/>
        <v>15</v>
      </c>
      <c r="L51" s="3"/>
    </row>
    <row r="52" spans="1:12" ht="13.9" hidden="1" thickBot="1" x14ac:dyDescent="0.3">
      <c r="A52" s="68" t="s">
        <v>14</v>
      </c>
      <c r="B52" s="214" t="s">
        <v>47</v>
      </c>
      <c r="C52" s="215"/>
      <c r="D52" s="215" t="s">
        <v>15</v>
      </c>
      <c r="E52" s="216" t="s">
        <v>15</v>
      </c>
      <c r="F52" s="69" t="s">
        <v>48</v>
      </c>
      <c r="G52" s="32">
        <v>250</v>
      </c>
      <c r="H52" s="32">
        <f t="shared" ref="H52" si="2">SUM(H53:H54)/2</f>
        <v>4.5300000000000002E-3</v>
      </c>
      <c r="I52" s="33">
        <f t="shared" si="0"/>
        <v>250.00452999999999</v>
      </c>
      <c r="J52" s="34">
        <v>0</v>
      </c>
      <c r="K52" s="34">
        <f t="shared" si="1"/>
        <v>250.00452999999999</v>
      </c>
      <c r="L52" s="3"/>
    </row>
    <row r="53" spans="1:12" ht="13.15" hidden="1" x14ac:dyDescent="0.25">
      <c r="A53" s="35" t="s">
        <v>14</v>
      </c>
      <c r="B53" s="72" t="s">
        <v>49</v>
      </c>
      <c r="C53" s="37" t="s">
        <v>22</v>
      </c>
      <c r="D53" s="75" t="s">
        <v>15</v>
      </c>
      <c r="E53" s="75" t="s">
        <v>15</v>
      </c>
      <c r="F53" s="76" t="s">
        <v>48</v>
      </c>
      <c r="G53" s="81">
        <v>250</v>
      </c>
      <c r="H53" s="40">
        <v>4.5300000000000002E-3</v>
      </c>
      <c r="I53" s="82">
        <f t="shared" si="0"/>
        <v>250.00452999999999</v>
      </c>
      <c r="J53" s="42">
        <v>0</v>
      </c>
      <c r="K53" s="42">
        <f t="shared" si="1"/>
        <v>250.00452999999999</v>
      </c>
      <c r="L53" s="3"/>
    </row>
    <row r="54" spans="1:12" ht="13.9" hidden="1" thickBot="1" x14ac:dyDescent="0.3">
      <c r="A54" s="83"/>
      <c r="B54" s="84"/>
      <c r="C54" s="85"/>
      <c r="D54" s="86">
        <v>3299</v>
      </c>
      <c r="E54" s="86">
        <v>5901</v>
      </c>
      <c r="F54" s="87" t="s">
        <v>24</v>
      </c>
      <c r="G54" s="48">
        <v>250</v>
      </c>
      <c r="H54" s="48">
        <v>4.5300000000000002E-3</v>
      </c>
      <c r="I54" s="49">
        <f t="shared" si="0"/>
        <v>250.00452999999999</v>
      </c>
      <c r="J54" s="50">
        <v>0</v>
      </c>
      <c r="K54" s="50">
        <f t="shared" si="1"/>
        <v>250.00452999999999</v>
      </c>
      <c r="L54" s="3"/>
    </row>
    <row r="55" spans="1:12" ht="13.9" hidden="1" thickBot="1" x14ac:dyDescent="0.3">
      <c r="A55" s="68" t="s">
        <v>14</v>
      </c>
      <c r="B55" s="214" t="s">
        <v>50</v>
      </c>
      <c r="C55" s="215"/>
      <c r="D55" s="215" t="s">
        <v>15</v>
      </c>
      <c r="E55" s="215" t="s">
        <v>15</v>
      </c>
      <c r="F55" s="69" t="s">
        <v>51</v>
      </c>
      <c r="G55" s="32">
        <v>0</v>
      </c>
      <c r="H55" s="32">
        <f>SUM(H56:H57)/2</f>
        <v>316.15789999999998</v>
      </c>
      <c r="I55" s="33">
        <f t="shared" si="0"/>
        <v>316.15789999999998</v>
      </c>
      <c r="J55" s="34">
        <v>0</v>
      </c>
      <c r="K55" s="34">
        <f t="shared" si="1"/>
        <v>316.15789999999998</v>
      </c>
      <c r="L55" s="3"/>
    </row>
    <row r="56" spans="1:12" ht="13.15" hidden="1" x14ac:dyDescent="0.25">
      <c r="A56" s="35" t="s">
        <v>14</v>
      </c>
      <c r="B56" s="72" t="s">
        <v>52</v>
      </c>
      <c r="C56" s="37" t="s">
        <v>22</v>
      </c>
      <c r="D56" s="75" t="s">
        <v>15</v>
      </c>
      <c r="E56" s="75" t="s">
        <v>15</v>
      </c>
      <c r="F56" s="76" t="s">
        <v>51</v>
      </c>
      <c r="G56" s="55">
        <v>0</v>
      </c>
      <c r="H56" s="55">
        <v>316.15789999999998</v>
      </c>
      <c r="I56" s="41">
        <f t="shared" si="0"/>
        <v>316.15789999999998</v>
      </c>
      <c r="J56" s="42">
        <v>0</v>
      </c>
      <c r="K56" s="42">
        <f t="shared" si="1"/>
        <v>316.15789999999998</v>
      </c>
      <c r="L56" s="3"/>
    </row>
    <row r="57" spans="1:12" ht="13.9" hidden="1" thickBot="1" x14ac:dyDescent="0.3">
      <c r="A57" s="83"/>
      <c r="B57" s="84"/>
      <c r="C57" s="85"/>
      <c r="D57" s="86">
        <v>3299</v>
      </c>
      <c r="E57" s="86">
        <v>5901</v>
      </c>
      <c r="F57" s="87" t="s">
        <v>24</v>
      </c>
      <c r="G57" s="48">
        <v>0</v>
      </c>
      <c r="H57" s="48">
        <v>316.15789999999998</v>
      </c>
      <c r="I57" s="59">
        <f t="shared" si="0"/>
        <v>316.15789999999998</v>
      </c>
      <c r="J57" s="50">
        <v>0</v>
      </c>
      <c r="K57" s="50">
        <f t="shared" si="1"/>
        <v>316.15789999999998</v>
      </c>
      <c r="L57" s="3"/>
    </row>
    <row r="58" spans="1:12" ht="27.6" hidden="1" customHeight="1" thickBot="1" x14ac:dyDescent="0.3">
      <c r="A58" s="68" t="s">
        <v>14</v>
      </c>
      <c r="B58" s="214" t="s">
        <v>53</v>
      </c>
      <c r="C58" s="215"/>
      <c r="D58" s="215"/>
      <c r="E58" s="215"/>
      <c r="F58" s="69" t="s">
        <v>54</v>
      </c>
      <c r="G58" s="32">
        <v>1500</v>
      </c>
      <c r="H58" s="32">
        <f t="shared" ref="H58" si="3">+H59</f>
        <v>1085.7</v>
      </c>
      <c r="I58" s="33">
        <f t="shared" si="0"/>
        <v>2585.6999999999998</v>
      </c>
      <c r="J58" s="34">
        <v>0</v>
      </c>
      <c r="K58" s="34">
        <f t="shared" si="1"/>
        <v>2585.6999999999998</v>
      </c>
      <c r="L58" s="3"/>
    </row>
    <row r="59" spans="1:12" ht="21" hidden="1" customHeight="1" x14ac:dyDescent="0.25">
      <c r="A59" s="71" t="s">
        <v>14</v>
      </c>
      <c r="B59" s="72" t="s">
        <v>55</v>
      </c>
      <c r="C59" s="73" t="s">
        <v>22</v>
      </c>
      <c r="D59" s="74" t="s">
        <v>15</v>
      </c>
      <c r="E59" s="75" t="s">
        <v>15</v>
      </c>
      <c r="F59" s="76" t="s">
        <v>54</v>
      </c>
      <c r="G59" s="40">
        <v>1500</v>
      </c>
      <c r="H59" s="40">
        <v>1085.7</v>
      </c>
      <c r="I59" s="63">
        <f t="shared" si="0"/>
        <v>2585.6999999999998</v>
      </c>
      <c r="J59" s="42">
        <v>0</v>
      </c>
      <c r="K59" s="42">
        <f t="shared" si="1"/>
        <v>2585.6999999999998</v>
      </c>
      <c r="L59" s="3"/>
    </row>
    <row r="60" spans="1:12" ht="13.9" hidden="1" customHeight="1" thickBot="1" x14ac:dyDescent="0.3">
      <c r="A60" s="88"/>
      <c r="B60" s="84"/>
      <c r="C60" s="89"/>
      <c r="D60" s="90">
        <v>3299</v>
      </c>
      <c r="E60" s="86">
        <v>5901</v>
      </c>
      <c r="F60" s="87" t="s">
        <v>24</v>
      </c>
      <c r="G60" s="61">
        <v>1500</v>
      </c>
      <c r="H60" s="61">
        <v>1085.7</v>
      </c>
      <c r="I60" s="62">
        <f t="shared" si="0"/>
        <v>2585.6999999999998</v>
      </c>
      <c r="J60" s="50">
        <v>0</v>
      </c>
      <c r="K60" s="50">
        <f t="shared" si="1"/>
        <v>2585.6999999999998</v>
      </c>
      <c r="L60" s="3"/>
    </row>
    <row r="61" spans="1:12" ht="13.9" customHeight="1" thickBot="1" x14ac:dyDescent="0.25">
      <c r="A61" s="91" t="s">
        <v>14</v>
      </c>
      <c r="B61" s="217" t="s">
        <v>56</v>
      </c>
      <c r="C61" s="218"/>
      <c r="D61" s="218"/>
      <c r="E61" s="218"/>
      <c r="F61" s="219"/>
      <c r="G61" s="27">
        <v>15000</v>
      </c>
      <c r="H61" s="27">
        <f>+H62+H161+H182+H189+H238</f>
        <v>9858.2773700000016</v>
      </c>
      <c r="I61" s="28">
        <f t="shared" si="0"/>
        <v>24858.277370000003</v>
      </c>
      <c r="J61" s="29">
        <f>+J62+J161+J182+J189+J238</f>
        <v>50</v>
      </c>
      <c r="K61" s="29">
        <f t="shared" si="1"/>
        <v>24908.277370000003</v>
      </c>
      <c r="L61" s="4" t="s">
        <v>17</v>
      </c>
    </row>
    <row r="62" spans="1:12" ht="13.5" thickBot="1" x14ac:dyDescent="0.25">
      <c r="A62" s="30" t="s">
        <v>14</v>
      </c>
      <c r="B62" s="207" t="s">
        <v>57</v>
      </c>
      <c r="C62" s="208"/>
      <c r="D62" s="208"/>
      <c r="E62" s="208"/>
      <c r="F62" s="31" t="s">
        <v>58</v>
      </c>
      <c r="G62" s="32">
        <v>0</v>
      </c>
      <c r="H62" s="32">
        <f>SUM(H63:H160)/2</f>
        <v>1738.02421</v>
      </c>
      <c r="I62" s="33">
        <f t="shared" si="0"/>
        <v>1738.02421</v>
      </c>
      <c r="J62" s="34">
        <f>+J115</f>
        <v>50</v>
      </c>
      <c r="K62" s="34">
        <f t="shared" si="1"/>
        <v>1788.02421</v>
      </c>
      <c r="L62" s="4" t="s">
        <v>17</v>
      </c>
    </row>
    <row r="63" spans="1:12" x14ac:dyDescent="0.2">
      <c r="A63" s="71" t="s">
        <v>14</v>
      </c>
      <c r="B63" s="72" t="s">
        <v>59</v>
      </c>
      <c r="C63" s="73" t="s">
        <v>22</v>
      </c>
      <c r="D63" s="74" t="s">
        <v>15</v>
      </c>
      <c r="E63" s="74" t="s">
        <v>15</v>
      </c>
      <c r="F63" s="76" t="s">
        <v>58</v>
      </c>
      <c r="G63" s="55">
        <v>0</v>
      </c>
      <c r="H63" s="55">
        <v>223.54221000000001</v>
      </c>
      <c r="I63" s="41">
        <f t="shared" si="0"/>
        <v>223.54221000000001</v>
      </c>
      <c r="J63" s="42">
        <v>0</v>
      </c>
      <c r="K63" s="42">
        <f t="shared" si="1"/>
        <v>223.54221000000001</v>
      </c>
      <c r="L63" s="3"/>
    </row>
    <row r="64" spans="1:12" ht="13.5" thickBot="1" x14ac:dyDescent="0.25">
      <c r="A64" s="77"/>
      <c r="B64" s="212"/>
      <c r="C64" s="213"/>
      <c r="D64" s="92">
        <v>3419</v>
      </c>
      <c r="E64" s="92">
        <v>5901</v>
      </c>
      <c r="F64" s="80" t="s">
        <v>24</v>
      </c>
      <c r="G64" s="48">
        <v>0</v>
      </c>
      <c r="H64" s="48">
        <v>223.54221000000001</v>
      </c>
      <c r="I64" s="59">
        <f t="shared" si="0"/>
        <v>223.54221000000001</v>
      </c>
      <c r="J64" s="50">
        <v>0</v>
      </c>
      <c r="K64" s="50">
        <f t="shared" si="1"/>
        <v>223.54221000000001</v>
      </c>
      <c r="L64" s="3"/>
    </row>
    <row r="65" spans="1:13" ht="33.75" x14ac:dyDescent="0.2">
      <c r="A65" s="93" t="s">
        <v>14</v>
      </c>
      <c r="B65" s="94">
        <v>3040207</v>
      </c>
      <c r="C65" s="95" t="s">
        <v>22</v>
      </c>
      <c r="D65" s="96" t="s">
        <v>15</v>
      </c>
      <c r="E65" s="97" t="s">
        <v>15</v>
      </c>
      <c r="F65" s="98" t="s">
        <v>60</v>
      </c>
      <c r="G65" s="99">
        <v>0</v>
      </c>
      <c r="H65" s="55">
        <v>80</v>
      </c>
      <c r="I65" s="41">
        <f t="shared" si="0"/>
        <v>80</v>
      </c>
      <c r="J65" s="56">
        <v>0</v>
      </c>
      <c r="K65" s="56">
        <f t="shared" si="1"/>
        <v>80</v>
      </c>
      <c r="L65" s="3"/>
      <c r="M65" s="5"/>
    </row>
    <row r="66" spans="1:13" ht="13.5" thickBot="1" x14ac:dyDescent="0.25">
      <c r="A66" s="100"/>
      <c r="B66" s="101"/>
      <c r="C66" s="102"/>
      <c r="D66" s="103">
        <v>3419</v>
      </c>
      <c r="E66" s="104">
        <v>5909</v>
      </c>
      <c r="F66" s="67" t="s">
        <v>61</v>
      </c>
      <c r="G66" s="61">
        <v>0</v>
      </c>
      <c r="H66" s="61">
        <v>80</v>
      </c>
      <c r="I66" s="62">
        <f t="shared" si="0"/>
        <v>80</v>
      </c>
      <c r="J66" s="60">
        <v>0</v>
      </c>
      <c r="K66" s="60">
        <f t="shared" si="1"/>
        <v>80</v>
      </c>
      <c r="L66" s="3"/>
      <c r="M66" s="5"/>
    </row>
    <row r="67" spans="1:13" ht="33.75" x14ac:dyDescent="0.2">
      <c r="A67" s="93" t="s">
        <v>14</v>
      </c>
      <c r="B67" s="94">
        <v>3040222</v>
      </c>
      <c r="C67" s="95" t="s">
        <v>22</v>
      </c>
      <c r="D67" s="96" t="s">
        <v>15</v>
      </c>
      <c r="E67" s="97" t="s">
        <v>15</v>
      </c>
      <c r="F67" s="98" t="s">
        <v>62</v>
      </c>
      <c r="G67" s="105">
        <v>0</v>
      </c>
      <c r="H67" s="40">
        <v>2</v>
      </c>
      <c r="I67" s="63">
        <f t="shared" si="0"/>
        <v>2</v>
      </c>
      <c r="J67" s="42">
        <v>0</v>
      </c>
      <c r="K67" s="42">
        <f t="shared" si="1"/>
        <v>2</v>
      </c>
      <c r="L67" s="3"/>
      <c r="M67" s="5"/>
    </row>
    <row r="68" spans="1:13" ht="13.5" thickBot="1" x14ac:dyDescent="0.25">
      <c r="A68" s="100"/>
      <c r="B68" s="101"/>
      <c r="C68" s="102"/>
      <c r="D68" s="103">
        <v>3419</v>
      </c>
      <c r="E68" s="104">
        <v>5909</v>
      </c>
      <c r="F68" s="67" t="s">
        <v>61</v>
      </c>
      <c r="G68" s="48">
        <v>0</v>
      </c>
      <c r="H68" s="48">
        <v>2</v>
      </c>
      <c r="I68" s="59">
        <f t="shared" si="0"/>
        <v>2</v>
      </c>
      <c r="J68" s="50">
        <v>0</v>
      </c>
      <c r="K68" s="50">
        <f t="shared" si="1"/>
        <v>2</v>
      </c>
      <c r="L68" s="3"/>
      <c r="M68" s="5"/>
    </row>
    <row r="69" spans="1:13" ht="22.5" x14ac:dyDescent="0.2">
      <c r="A69" s="93" t="s">
        <v>14</v>
      </c>
      <c r="B69" s="94">
        <v>3040251</v>
      </c>
      <c r="C69" s="95" t="s">
        <v>22</v>
      </c>
      <c r="D69" s="96" t="s">
        <v>15</v>
      </c>
      <c r="E69" s="97" t="s">
        <v>15</v>
      </c>
      <c r="F69" s="98" t="s">
        <v>63</v>
      </c>
      <c r="G69" s="99">
        <v>0</v>
      </c>
      <c r="H69" s="55">
        <v>11.132</v>
      </c>
      <c r="I69" s="41">
        <f t="shared" si="0"/>
        <v>11.132</v>
      </c>
      <c r="J69" s="56">
        <v>0</v>
      </c>
      <c r="K69" s="56">
        <f t="shared" si="1"/>
        <v>11.132</v>
      </c>
      <c r="L69" s="3"/>
      <c r="M69" s="5"/>
    </row>
    <row r="70" spans="1:13" ht="13.5" thickBot="1" x14ac:dyDescent="0.25">
      <c r="A70" s="100"/>
      <c r="B70" s="101"/>
      <c r="C70" s="102"/>
      <c r="D70" s="103">
        <v>3419</v>
      </c>
      <c r="E70" s="104">
        <v>5909</v>
      </c>
      <c r="F70" s="67" t="s">
        <v>61</v>
      </c>
      <c r="G70" s="61">
        <v>0</v>
      </c>
      <c r="H70" s="61">
        <v>11.132</v>
      </c>
      <c r="I70" s="62">
        <f t="shared" si="0"/>
        <v>11.132</v>
      </c>
      <c r="J70" s="60">
        <v>0</v>
      </c>
      <c r="K70" s="60">
        <f t="shared" si="1"/>
        <v>11.132</v>
      </c>
      <c r="L70" s="3"/>
      <c r="M70" s="5"/>
    </row>
    <row r="71" spans="1:13" ht="33.75" x14ac:dyDescent="0.2">
      <c r="A71" s="106" t="s">
        <v>14</v>
      </c>
      <c r="B71" s="107">
        <v>3040263</v>
      </c>
      <c r="C71" s="108" t="s">
        <v>22</v>
      </c>
      <c r="D71" s="109" t="s">
        <v>15</v>
      </c>
      <c r="E71" s="109" t="s">
        <v>15</v>
      </c>
      <c r="F71" s="110" t="s">
        <v>64</v>
      </c>
      <c r="G71" s="40">
        <v>0</v>
      </c>
      <c r="H71" s="40">
        <v>20</v>
      </c>
      <c r="I71" s="63">
        <f t="shared" si="0"/>
        <v>20</v>
      </c>
      <c r="J71" s="42">
        <v>0</v>
      </c>
      <c r="K71" s="42">
        <f t="shared" si="1"/>
        <v>20</v>
      </c>
      <c r="L71" s="3"/>
      <c r="M71" s="5"/>
    </row>
    <row r="72" spans="1:13" ht="13.5" thickBot="1" x14ac:dyDescent="0.25">
      <c r="A72" s="77"/>
      <c r="B72" s="212" t="s">
        <v>65</v>
      </c>
      <c r="C72" s="213"/>
      <c r="D72" s="111">
        <v>3419</v>
      </c>
      <c r="E72" s="111">
        <v>5222</v>
      </c>
      <c r="F72" s="47" t="s">
        <v>26</v>
      </c>
      <c r="G72" s="48">
        <v>0</v>
      </c>
      <c r="H72" s="48">
        <v>20</v>
      </c>
      <c r="I72" s="59">
        <f t="shared" si="0"/>
        <v>20</v>
      </c>
      <c r="J72" s="50">
        <v>0</v>
      </c>
      <c r="K72" s="50">
        <f t="shared" si="1"/>
        <v>20</v>
      </c>
      <c r="L72" s="3"/>
      <c r="M72" s="5"/>
    </row>
    <row r="73" spans="1:13" ht="22.5" x14ac:dyDescent="0.2">
      <c r="A73" s="106" t="s">
        <v>14</v>
      </c>
      <c r="B73" s="107">
        <v>3040272</v>
      </c>
      <c r="C73" s="108" t="s">
        <v>22</v>
      </c>
      <c r="D73" s="109" t="s">
        <v>15</v>
      </c>
      <c r="E73" s="109" t="s">
        <v>15</v>
      </c>
      <c r="F73" s="110" t="s">
        <v>66</v>
      </c>
      <c r="G73" s="55">
        <v>0</v>
      </c>
      <c r="H73" s="55">
        <v>28</v>
      </c>
      <c r="I73" s="41">
        <f t="shared" si="0"/>
        <v>28</v>
      </c>
      <c r="J73" s="56">
        <v>0</v>
      </c>
      <c r="K73" s="56">
        <f t="shared" si="1"/>
        <v>28</v>
      </c>
      <c r="L73" s="3"/>
      <c r="M73" s="5"/>
    </row>
    <row r="74" spans="1:13" ht="13.5" thickBot="1" x14ac:dyDescent="0.25">
      <c r="A74" s="77"/>
      <c r="B74" s="212" t="s">
        <v>65</v>
      </c>
      <c r="C74" s="213"/>
      <c r="D74" s="111">
        <v>3419</v>
      </c>
      <c r="E74" s="111">
        <v>5222</v>
      </c>
      <c r="F74" s="47" t="s">
        <v>26</v>
      </c>
      <c r="G74" s="61">
        <v>0</v>
      </c>
      <c r="H74" s="61">
        <v>28</v>
      </c>
      <c r="I74" s="62">
        <f t="shared" si="0"/>
        <v>28</v>
      </c>
      <c r="J74" s="60">
        <v>0</v>
      </c>
      <c r="K74" s="60">
        <f t="shared" si="1"/>
        <v>28</v>
      </c>
      <c r="L74" s="3"/>
      <c r="M74" s="5"/>
    </row>
    <row r="75" spans="1:13" ht="22.5" x14ac:dyDescent="0.2">
      <c r="A75" s="106" t="s">
        <v>14</v>
      </c>
      <c r="B75" s="107">
        <v>3040294</v>
      </c>
      <c r="C75" s="108" t="s">
        <v>22</v>
      </c>
      <c r="D75" s="109" t="s">
        <v>15</v>
      </c>
      <c r="E75" s="109" t="s">
        <v>15</v>
      </c>
      <c r="F75" s="110" t="s">
        <v>67</v>
      </c>
      <c r="G75" s="40">
        <v>0</v>
      </c>
      <c r="H75" s="40">
        <v>14</v>
      </c>
      <c r="I75" s="63">
        <f t="shared" ref="I75:I140" si="4">+G75+H75</f>
        <v>14</v>
      </c>
      <c r="J75" s="42">
        <v>0</v>
      </c>
      <c r="K75" s="42">
        <f t="shared" ref="K75:K138" si="5">+I75+J75</f>
        <v>14</v>
      </c>
      <c r="L75" s="3"/>
      <c r="M75" s="5"/>
    </row>
    <row r="76" spans="1:13" ht="13.5" thickBot="1" x14ac:dyDescent="0.25">
      <c r="A76" s="77"/>
      <c r="B76" s="212" t="s">
        <v>65</v>
      </c>
      <c r="C76" s="213"/>
      <c r="D76" s="111">
        <v>3419</v>
      </c>
      <c r="E76" s="111">
        <v>5222</v>
      </c>
      <c r="F76" s="47" t="s">
        <v>26</v>
      </c>
      <c r="G76" s="48">
        <v>0</v>
      </c>
      <c r="H76" s="48">
        <v>14</v>
      </c>
      <c r="I76" s="59">
        <f t="shared" si="4"/>
        <v>14</v>
      </c>
      <c r="J76" s="50">
        <v>0</v>
      </c>
      <c r="K76" s="50">
        <f t="shared" si="5"/>
        <v>14</v>
      </c>
      <c r="L76" s="3"/>
      <c r="M76" s="5"/>
    </row>
    <row r="77" spans="1:13" ht="23.25" thickBot="1" x14ac:dyDescent="0.25">
      <c r="A77" s="106" t="s">
        <v>14</v>
      </c>
      <c r="B77" s="107">
        <v>3040299</v>
      </c>
      <c r="C77" s="108" t="s">
        <v>22</v>
      </c>
      <c r="D77" s="109" t="s">
        <v>15</v>
      </c>
      <c r="E77" s="109" t="s">
        <v>15</v>
      </c>
      <c r="F77" s="110" t="s">
        <v>68</v>
      </c>
      <c r="G77" s="112">
        <v>0</v>
      </c>
      <c r="H77" s="112">
        <v>7</v>
      </c>
      <c r="I77" s="113">
        <f t="shared" si="4"/>
        <v>7</v>
      </c>
      <c r="J77" s="56">
        <v>0</v>
      </c>
      <c r="K77" s="56">
        <f t="shared" si="5"/>
        <v>7</v>
      </c>
      <c r="L77" s="3"/>
      <c r="M77" s="5"/>
    </row>
    <row r="78" spans="1:13" ht="13.5" thickBot="1" x14ac:dyDescent="0.25">
      <c r="A78" s="77"/>
      <c r="B78" s="212" t="s">
        <v>65</v>
      </c>
      <c r="C78" s="213"/>
      <c r="D78" s="111">
        <v>3419</v>
      </c>
      <c r="E78" s="111">
        <v>5222</v>
      </c>
      <c r="F78" s="47" t="s">
        <v>26</v>
      </c>
      <c r="G78" s="114">
        <v>0</v>
      </c>
      <c r="H78" s="114">
        <v>7</v>
      </c>
      <c r="I78" s="49">
        <f t="shared" si="4"/>
        <v>7</v>
      </c>
      <c r="J78" s="60">
        <v>0</v>
      </c>
      <c r="K78" s="60">
        <f t="shared" si="5"/>
        <v>7</v>
      </c>
      <c r="L78" s="3"/>
      <c r="M78" s="5"/>
    </row>
    <row r="79" spans="1:13" ht="33.75" x14ac:dyDescent="0.2">
      <c r="A79" s="106" t="s">
        <v>14</v>
      </c>
      <c r="B79" s="107">
        <v>3040328</v>
      </c>
      <c r="C79" s="108" t="s">
        <v>22</v>
      </c>
      <c r="D79" s="109" t="s">
        <v>15</v>
      </c>
      <c r="E79" s="109" t="s">
        <v>15</v>
      </c>
      <c r="F79" s="110" t="s">
        <v>69</v>
      </c>
      <c r="G79" s="55">
        <v>0</v>
      </c>
      <c r="H79" s="55">
        <v>20</v>
      </c>
      <c r="I79" s="41">
        <f t="shared" si="4"/>
        <v>20</v>
      </c>
      <c r="J79" s="42">
        <v>0</v>
      </c>
      <c r="K79" s="42">
        <f t="shared" si="5"/>
        <v>20</v>
      </c>
      <c r="L79" s="3"/>
      <c r="M79" s="5"/>
    </row>
    <row r="80" spans="1:13" ht="13.5" thickBot="1" x14ac:dyDescent="0.25">
      <c r="A80" s="77"/>
      <c r="B80" s="212" t="s">
        <v>65</v>
      </c>
      <c r="C80" s="213"/>
      <c r="D80" s="111">
        <v>3419</v>
      </c>
      <c r="E80" s="111">
        <v>5222</v>
      </c>
      <c r="F80" s="47" t="s">
        <v>26</v>
      </c>
      <c r="G80" s="61">
        <v>0</v>
      </c>
      <c r="H80" s="61">
        <v>20</v>
      </c>
      <c r="I80" s="62">
        <f t="shared" si="4"/>
        <v>20</v>
      </c>
      <c r="J80" s="50">
        <v>0</v>
      </c>
      <c r="K80" s="50">
        <f t="shared" si="5"/>
        <v>20</v>
      </c>
      <c r="L80" s="3"/>
      <c r="M80" s="5"/>
    </row>
    <row r="81" spans="1:13" ht="33.75" x14ac:dyDescent="0.2">
      <c r="A81" s="115" t="s">
        <v>14</v>
      </c>
      <c r="B81" s="107" t="s">
        <v>70</v>
      </c>
      <c r="C81" s="108" t="s">
        <v>22</v>
      </c>
      <c r="D81" s="109" t="s">
        <v>15</v>
      </c>
      <c r="E81" s="109" t="s">
        <v>15</v>
      </c>
      <c r="F81" s="116" t="s">
        <v>71</v>
      </c>
      <c r="G81" s="105">
        <v>0</v>
      </c>
      <c r="H81" s="40">
        <v>2.35</v>
      </c>
      <c r="I81" s="63">
        <f t="shared" si="4"/>
        <v>2.35</v>
      </c>
      <c r="J81" s="56">
        <v>0</v>
      </c>
      <c r="K81" s="56">
        <f t="shared" si="5"/>
        <v>2.35</v>
      </c>
      <c r="L81" s="3"/>
      <c r="M81" s="5"/>
    </row>
    <row r="82" spans="1:13" ht="13.5" thickBot="1" x14ac:dyDescent="0.25">
      <c r="A82" s="117"/>
      <c r="B82" s="212" t="s">
        <v>65</v>
      </c>
      <c r="C82" s="213"/>
      <c r="D82" s="111">
        <v>3419</v>
      </c>
      <c r="E82" s="111">
        <v>5909</v>
      </c>
      <c r="F82" s="118" t="s">
        <v>61</v>
      </c>
      <c r="G82" s="48">
        <v>0</v>
      </c>
      <c r="H82" s="48">
        <v>2.35</v>
      </c>
      <c r="I82" s="59">
        <f t="shared" si="4"/>
        <v>2.35</v>
      </c>
      <c r="J82" s="60">
        <v>0</v>
      </c>
      <c r="K82" s="60">
        <f t="shared" si="5"/>
        <v>2.35</v>
      </c>
      <c r="L82" s="3"/>
      <c r="M82" s="5"/>
    </row>
    <row r="83" spans="1:13" ht="22.5" x14ac:dyDescent="0.2">
      <c r="A83" s="106" t="s">
        <v>14</v>
      </c>
      <c r="B83" s="107">
        <v>3040349</v>
      </c>
      <c r="C83" s="108" t="s">
        <v>22</v>
      </c>
      <c r="D83" s="109" t="s">
        <v>15</v>
      </c>
      <c r="E83" s="109" t="s">
        <v>15</v>
      </c>
      <c r="F83" s="110" t="s">
        <v>72</v>
      </c>
      <c r="G83" s="55">
        <v>0</v>
      </c>
      <c r="H83" s="55">
        <v>20</v>
      </c>
      <c r="I83" s="41">
        <f t="shared" si="4"/>
        <v>20</v>
      </c>
      <c r="J83" s="42">
        <v>0</v>
      </c>
      <c r="K83" s="42">
        <f t="shared" si="5"/>
        <v>20</v>
      </c>
      <c r="L83" s="3"/>
      <c r="M83" s="5"/>
    </row>
    <row r="84" spans="1:13" ht="13.5" thickBot="1" x14ac:dyDescent="0.25">
      <c r="A84" s="77"/>
      <c r="B84" s="212" t="s">
        <v>65</v>
      </c>
      <c r="C84" s="213"/>
      <c r="D84" s="111">
        <v>3419</v>
      </c>
      <c r="E84" s="111">
        <v>5222</v>
      </c>
      <c r="F84" s="47" t="s">
        <v>26</v>
      </c>
      <c r="G84" s="61">
        <v>0</v>
      </c>
      <c r="H84" s="61">
        <v>20</v>
      </c>
      <c r="I84" s="62">
        <f t="shared" si="4"/>
        <v>20</v>
      </c>
      <c r="J84" s="50">
        <v>0</v>
      </c>
      <c r="K84" s="50">
        <f t="shared" si="5"/>
        <v>20</v>
      </c>
      <c r="L84" s="3"/>
      <c r="M84" s="5"/>
    </row>
    <row r="85" spans="1:13" ht="22.5" x14ac:dyDescent="0.2">
      <c r="A85" s="106" t="s">
        <v>14</v>
      </c>
      <c r="B85" s="107">
        <v>3040352</v>
      </c>
      <c r="C85" s="108" t="s">
        <v>22</v>
      </c>
      <c r="D85" s="109" t="s">
        <v>15</v>
      </c>
      <c r="E85" s="109" t="s">
        <v>15</v>
      </c>
      <c r="F85" s="110" t="s">
        <v>73</v>
      </c>
      <c r="G85" s="40">
        <v>0</v>
      </c>
      <c r="H85" s="40">
        <v>14</v>
      </c>
      <c r="I85" s="63">
        <f t="shared" si="4"/>
        <v>14</v>
      </c>
      <c r="J85" s="56">
        <v>0</v>
      </c>
      <c r="K85" s="56">
        <f t="shared" si="5"/>
        <v>14</v>
      </c>
      <c r="L85" s="3"/>
      <c r="M85" s="5"/>
    </row>
    <row r="86" spans="1:13" ht="13.5" thickBot="1" x14ac:dyDescent="0.25">
      <c r="A86" s="77"/>
      <c r="B86" s="212" t="s">
        <v>65</v>
      </c>
      <c r="C86" s="213"/>
      <c r="D86" s="111">
        <v>3419</v>
      </c>
      <c r="E86" s="111">
        <v>5222</v>
      </c>
      <c r="F86" s="47" t="s">
        <v>26</v>
      </c>
      <c r="G86" s="48">
        <v>0</v>
      </c>
      <c r="H86" s="48">
        <v>14</v>
      </c>
      <c r="I86" s="59">
        <f t="shared" si="4"/>
        <v>14</v>
      </c>
      <c r="J86" s="60">
        <v>0</v>
      </c>
      <c r="K86" s="60">
        <f t="shared" si="5"/>
        <v>14</v>
      </c>
      <c r="L86" s="3"/>
      <c r="M86" s="5"/>
    </row>
    <row r="87" spans="1:13" ht="22.5" x14ac:dyDescent="0.2">
      <c r="A87" s="106" t="s">
        <v>14</v>
      </c>
      <c r="B87" s="107">
        <v>4200002</v>
      </c>
      <c r="C87" s="108" t="s">
        <v>22</v>
      </c>
      <c r="D87" s="119" t="s">
        <v>15</v>
      </c>
      <c r="E87" s="119" t="s">
        <v>15</v>
      </c>
      <c r="F87" s="120" t="s">
        <v>74</v>
      </c>
      <c r="G87" s="55">
        <v>0</v>
      </c>
      <c r="H87" s="55">
        <v>12</v>
      </c>
      <c r="I87" s="41">
        <f t="shared" si="4"/>
        <v>12</v>
      </c>
      <c r="J87" s="42">
        <v>0</v>
      </c>
      <c r="K87" s="42">
        <f t="shared" si="5"/>
        <v>12</v>
      </c>
      <c r="L87" s="3"/>
      <c r="M87" s="5"/>
    </row>
    <row r="88" spans="1:13" ht="13.5" thickBot="1" x14ac:dyDescent="0.25">
      <c r="A88" s="77"/>
      <c r="B88" s="121" t="s">
        <v>65</v>
      </c>
      <c r="C88" s="122"/>
      <c r="D88" s="111">
        <v>3419</v>
      </c>
      <c r="E88" s="111">
        <v>5222</v>
      </c>
      <c r="F88" s="47" t="s">
        <v>26</v>
      </c>
      <c r="G88" s="61">
        <v>0</v>
      </c>
      <c r="H88" s="61">
        <v>12</v>
      </c>
      <c r="I88" s="62">
        <f t="shared" si="4"/>
        <v>12</v>
      </c>
      <c r="J88" s="50">
        <v>0</v>
      </c>
      <c r="K88" s="50">
        <f t="shared" si="5"/>
        <v>12</v>
      </c>
      <c r="L88" s="3"/>
      <c r="M88" s="5"/>
    </row>
    <row r="89" spans="1:13" ht="22.5" x14ac:dyDescent="0.2">
      <c r="A89" s="106" t="s">
        <v>14</v>
      </c>
      <c r="B89" s="107">
        <v>4200003</v>
      </c>
      <c r="C89" s="108" t="s">
        <v>22</v>
      </c>
      <c r="D89" s="119" t="s">
        <v>15</v>
      </c>
      <c r="E89" s="119" t="s">
        <v>15</v>
      </c>
      <c r="F89" s="120" t="s">
        <v>75</v>
      </c>
      <c r="G89" s="40">
        <v>0</v>
      </c>
      <c r="H89" s="40">
        <v>120</v>
      </c>
      <c r="I89" s="63">
        <f t="shared" si="4"/>
        <v>120</v>
      </c>
      <c r="J89" s="56">
        <v>0</v>
      </c>
      <c r="K89" s="56">
        <f t="shared" si="5"/>
        <v>120</v>
      </c>
      <c r="L89" s="3"/>
      <c r="M89" s="5"/>
    </row>
    <row r="90" spans="1:13" ht="13.5" thickBot="1" x14ac:dyDescent="0.25">
      <c r="A90" s="77"/>
      <c r="B90" s="121" t="s">
        <v>65</v>
      </c>
      <c r="C90" s="122"/>
      <c r="D90" s="111">
        <v>3419</v>
      </c>
      <c r="E90" s="111">
        <v>5222</v>
      </c>
      <c r="F90" s="47" t="s">
        <v>26</v>
      </c>
      <c r="G90" s="48">
        <v>0</v>
      </c>
      <c r="H90" s="48">
        <v>120</v>
      </c>
      <c r="I90" s="59">
        <f t="shared" si="4"/>
        <v>120</v>
      </c>
      <c r="J90" s="60">
        <v>0</v>
      </c>
      <c r="K90" s="60">
        <f t="shared" si="5"/>
        <v>120</v>
      </c>
      <c r="L90" s="3"/>
      <c r="M90" s="5"/>
    </row>
    <row r="91" spans="1:13" ht="22.5" x14ac:dyDescent="0.2">
      <c r="A91" s="106" t="s">
        <v>14</v>
      </c>
      <c r="B91" s="107">
        <v>4200004</v>
      </c>
      <c r="C91" s="108" t="s">
        <v>22</v>
      </c>
      <c r="D91" s="119" t="s">
        <v>15</v>
      </c>
      <c r="E91" s="119" t="s">
        <v>15</v>
      </c>
      <c r="F91" s="120" t="s">
        <v>76</v>
      </c>
      <c r="G91" s="55">
        <v>0</v>
      </c>
      <c r="H91" s="55">
        <v>12</v>
      </c>
      <c r="I91" s="41">
        <f t="shared" si="4"/>
        <v>12</v>
      </c>
      <c r="J91" s="42">
        <v>0</v>
      </c>
      <c r="K91" s="42">
        <f t="shared" si="5"/>
        <v>12</v>
      </c>
      <c r="L91" s="3"/>
      <c r="M91" s="5"/>
    </row>
    <row r="92" spans="1:13" ht="13.5" thickBot="1" x14ac:dyDescent="0.25">
      <c r="A92" s="77"/>
      <c r="B92" s="121" t="s">
        <v>65</v>
      </c>
      <c r="C92" s="122"/>
      <c r="D92" s="111">
        <v>3419</v>
      </c>
      <c r="E92" s="111">
        <v>5222</v>
      </c>
      <c r="F92" s="47" t="s">
        <v>26</v>
      </c>
      <c r="G92" s="61">
        <v>0</v>
      </c>
      <c r="H92" s="61">
        <v>12</v>
      </c>
      <c r="I92" s="62">
        <f t="shared" si="4"/>
        <v>12</v>
      </c>
      <c r="J92" s="50">
        <v>0</v>
      </c>
      <c r="K92" s="50">
        <f t="shared" si="5"/>
        <v>12</v>
      </c>
      <c r="L92" s="3"/>
      <c r="M92" s="5"/>
    </row>
    <row r="93" spans="1:13" ht="22.5" x14ac:dyDescent="0.2">
      <c r="A93" s="106" t="s">
        <v>14</v>
      </c>
      <c r="B93" s="107">
        <v>4200005</v>
      </c>
      <c r="C93" s="108" t="s">
        <v>22</v>
      </c>
      <c r="D93" s="119" t="s">
        <v>15</v>
      </c>
      <c r="E93" s="119" t="s">
        <v>15</v>
      </c>
      <c r="F93" s="120" t="s">
        <v>77</v>
      </c>
      <c r="G93" s="40">
        <v>0</v>
      </c>
      <c r="H93" s="40">
        <v>120</v>
      </c>
      <c r="I93" s="63">
        <f t="shared" si="4"/>
        <v>120</v>
      </c>
      <c r="J93" s="56">
        <v>0</v>
      </c>
      <c r="K93" s="56">
        <f t="shared" si="5"/>
        <v>120</v>
      </c>
      <c r="L93" s="3"/>
      <c r="M93" s="5"/>
    </row>
    <row r="94" spans="1:13" ht="13.5" thickBot="1" x14ac:dyDescent="0.25">
      <c r="A94" s="77"/>
      <c r="B94" s="121" t="s">
        <v>65</v>
      </c>
      <c r="C94" s="122"/>
      <c r="D94" s="111">
        <v>3419</v>
      </c>
      <c r="E94" s="111">
        <v>5222</v>
      </c>
      <c r="F94" s="47" t="s">
        <v>26</v>
      </c>
      <c r="G94" s="48">
        <v>0</v>
      </c>
      <c r="H94" s="48">
        <v>120</v>
      </c>
      <c r="I94" s="59">
        <f t="shared" si="4"/>
        <v>120</v>
      </c>
      <c r="J94" s="60">
        <v>0</v>
      </c>
      <c r="K94" s="60">
        <f t="shared" si="5"/>
        <v>120</v>
      </c>
      <c r="L94" s="3"/>
      <c r="M94" s="5"/>
    </row>
    <row r="95" spans="1:13" ht="22.5" x14ac:dyDescent="0.2">
      <c r="A95" s="106" t="s">
        <v>14</v>
      </c>
      <c r="B95" s="107">
        <v>4200006</v>
      </c>
      <c r="C95" s="108" t="s">
        <v>22</v>
      </c>
      <c r="D95" s="119" t="s">
        <v>15</v>
      </c>
      <c r="E95" s="119" t="s">
        <v>15</v>
      </c>
      <c r="F95" s="120" t="s">
        <v>78</v>
      </c>
      <c r="G95" s="55">
        <v>0</v>
      </c>
      <c r="H95" s="55">
        <v>12</v>
      </c>
      <c r="I95" s="41">
        <f t="shared" si="4"/>
        <v>12</v>
      </c>
      <c r="J95" s="42">
        <v>0</v>
      </c>
      <c r="K95" s="42">
        <f t="shared" si="5"/>
        <v>12</v>
      </c>
      <c r="L95" s="3"/>
      <c r="M95" s="5"/>
    </row>
    <row r="96" spans="1:13" ht="13.5" thickBot="1" x14ac:dyDescent="0.25">
      <c r="A96" s="77"/>
      <c r="B96" s="121" t="s">
        <v>65</v>
      </c>
      <c r="C96" s="122"/>
      <c r="D96" s="111">
        <v>3419</v>
      </c>
      <c r="E96" s="111">
        <v>5222</v>
      </c>
      <c r="F96" s="47" t="s">
        <v>26</v>
      </c>
      <c r="G96" s="61">
        <v>0</v>
      </c>
      <c r="H96" s="61">
        <v>12</v>
      </c>
      <c r="I96" s="62">
        <f t="shared" si="4"/>
        <v>12</v>
      </c>
      <c r="J96" s="50">
        <v>0</v>
      </c>
      <c r="K96" s="50">
        <f t="shared" si="5"/>
        <v>12</v>
      </c>
      <c r="L96" s="3"/>
      <c r="M96" s="5"/>
    </row>
    <row r="97" spans="1:13" ht="33.75" x14ac:dyDescent="0.2">
      <c r="A97" s="106" t="s">
        <v>14</v>
      </c>
      <c r="B97" s="107">
        <v>4200007</v>
      </c>
      <c r="C97" s="108" t="s">
        <v>22</v>
      </c>
      <c r="D97" s="119" t="s">
        <v>15</v>
      </c>
      <c r="E97" s="119" t="s">
        <v>15</v>
      </c>
      <c r="F97" s="120" t="s">
        <v>79</v>
      </c>
      <c r="G97" s="40">
        <v>0</v>
      </c>
      <c r="H97" s="40">
        <v>12</v>
      </c>
      <c r="I97" s="63">
        <f t="shared" si="4"/>
        <v>12</v>
      </c>
      <c r="J97" s="56">
        <v>0</v>
      </c>
      <c r="K97" s="56">
        <f t="shared" si="5"/>
        <v>12</v>
      </c>
      <c r="L97" s="3"/>
      <c r="M97" s="5"/>
    </row>
    <row r="98" spans="1:13" ht="13.5" thickBot="1" x14ac:dyDescent="0.25">
      <c r="A98" s="77"/>
      <c r="B98" s="121" t="s">
        <v>65</v>
      </c>
      <c r="C98" s="122"/>
      <c r="D98" s="111">
        <v>3419</v>
      </c>
      <c r="E98" s="111">
        <v>5222</v>
      </c>
      <c r="F98" s="47" t="s">
        <v>26</v>
      </c>
      <c r="G98" s="48">
        <v>0</v>
      </c>
      <c r="H98" s="48">
        <v>12</v>
      </c>
      <c r="I98" s="59">
        <f t="shared" si="4"/>
        <v>12</v>
      </c>
      <c r="J98" s="60">
        <v>0</v>
      </c>
      <c r="K98" s="60">
        <f t="shared" si="5"/>
        <v>12</v>
      </c>
      <c r="L98" s="3"/>
      <c r="M98" s="5"/>
    </row>
    <row r="99" spans="1:13" ht="22.5" x14ac:dyDescent="0.2">
      <c r="A99" s="106" t="s">
        <v>14</v>
      </c>
      <c r="B99" s="107">
        <v>4200010</v>
      </c>
      <c r="C99" s="108" t="s">
        <v>22</v>
      </c>
      <c r="D99" s="119" t="s">
        <v>15</v>
      </c>
      <c r="E99" s="119" t="s">
        <v>15</v>
      </c>
      <c r="F99" s="120" t="s">
        <v>80</v>
      </c>
      <c r="G99" s="55">
        <v>0</v>
      </c>
      <c r="H99" s="55">
        <v>12</v>
      </c>
      <c r="I99" s="41">
        <f t="shared" si="4"/>
        <v>12</v>
      </c>
      <c r="J99" s="42">
        <v>0</v>
      </c>
      <c r="K99" s="42">
        <f t="shared" si="5"/>
        <v>12</v>
      </c>
      <c r="L99" s="3"/>
      <c r="M99" s="5"/>
    </row>
    <row r="100" spans="1:13" ht="13.5" thickBot="1" x14ac:dyDescent="0.25">
      <c r="A100" s="77"/>
      <c r="B100" s="121" t="s">
        <v>65</v>
      </c>
      <c r="C100" s="122"/>
      <c r="D100" s="111">
        <v>3419</v>
      </c>
      <c r="E100" s="111">
        <v>5222</v>
      </c>
      <c r="F100" s="47" t="s">
        <v>26</v>
      </c>
      <c r="G100" s="61">
        <v>0</v>
      </c>
      <c r="H100" s="61">
        <v>12</v>
      </c>
      <c r="I100" s="62">
        <f t="shared" si="4"/>
        <v>12</v>
      </c>
      <c r="J100" s="50">
        <v>0</v>
      </c>
      <c r="K100" s="50">
        <f t="shared" si="5"/>
        <v>12</v>
      </c>
      <c r="L100" s="3"/>
      <c r="M100" s="5"/>
    </row>
    <row r="101" spans="1:13" ht="33.75" x14ac:dyDescent="0.2">
      <c r="A101" s="106" t="s">
        <v>14</v>
      </c>
      <c r="B101" s="107">
        <v>4200011</v>
      </c>
      <c r="C101" s="108" t="s">
        <v>22</v>
      </c>
      <c r="D101" s="119" t="s">
        <v>15</v>
      </c>
      <c r="E101" s="119" t="s">
        <v>15</v>
      </c>
      <c r="F101" s="120" t="s">
        <v>81</v>
      </c>
      <c r="G101" s="40">
        <v>0</v>
      </c>
      <c r="H101" s="40">
        <v>84</v>
      </c>
      <c r="I101" s="63">
        <f t="shared" si="4"/>
        <v>84</v>
      </c>
      <c r="J101" s="56">
        <v>0</v>
      </c>
      <c r="K101" s="56">
        <f t="shared" si="5"/>
        <v>84</v>
      </c>
      <c r="L101" s="3"/>
      <c r="M101" s="5"/>
    </row>
    <row r="102" spans="1:13" ht="13.5" thickBot="1" x14ac:dyDescent="0.25">
      <c r="A102" s="77"/>
      <c r="B102" s="121" t="s">
        <v>65</v>
      </c>
      <c r="C102" s="122"/>
      <c r="D102" s="111">
        <v>3419</v>
      </c>
      <c r="E102" s="111">
        <v>5222</v>
      </c>
      <c r="F102" s="47" t="s">
        <v>26</v>
      </c>
      <c r="G102" s="48">
        <v>0</v>
      </c>
      <c r="H102" s="48">
        <v>84</v>
      </c>
      <c r="I102" s="59">
        <f t="shared" si="4"/>
        <v>84</v>
      </c>
      <c r="J102" s="60">
        <v>0</v>
      </c>
      <c r="K102" s="60">
        <f t="shared" si="5"/>
        <v>84</v>
      </c>
      <c r="L102" s="3"/>
      <c r="M102" s="5"/>
    </row>
    <row r="103" spans="1:13" ht="33.75" x14ac:dyDescent="0.2">
      <c r="A103" s="106" t="s">
        <v>14</v>
      </c>
      <c r="B103" s="107">
        <v>4200012</v>
      </c>
      <c r="C103" s="108" t="s">
        <v>22</v>
      </c>
      <c r="D103" s="119" t="s">
        <v>15</v>
      </c>
      <c r="E103" s="119" t="s">
        <v>15</v>
      </c>
      <c r="F103" s="120" t="s">
        <v>82</v>
      </c>
      <c r="G103" s="55">
        <v>0</v>
      </c>
      <c r="H103" s="55">
        <v>12</v>
      </c>
      <c r="I103" s="41">
        <f t="shared" si="4"/>
        <v>12</v>
      </c>
      <c r="J103" s="42">
        <v>0</v>
      </c>
      <c r="K103" s="42">
        <f t="shared" si="5"/>
        <v>12</v>
      </c>
      <c r="L103" s="3"/>
      <c r="M103" s="5"/>
    </row>
    <row r="104" spans="1:13" ht="13.5" thickBot="1" x14ac:dyDescent="0.25">
      <c r="A104" s="77"/>
      <c r="B104" s="121" t="s">
        <v>65</v>
      </c>
      <c r="C104" s="122"/>
      <c r="D104" s="111">
        <v>3419</v>
      </c>
      <c r="E104" s="111">
        <v>5222</v>
      </c>
      <c r="F104" s="47" t="s">
        <v>26</v>
      </c>
      <c r="G104" s="61">
        <v>0</v>
      </c>
      <c r="H104" s="61">
        <v>12</v>
      </c>
      <c r="I104" s="62">
        <f t="shared" si="4"/>
        <v>12</v>
      </c>
      <c r="J104" s="50">
        <v>0</v>
      </c>
      <c r="K104" s="50">
        <f t="shared" si="5"/>
        <v>12</v>
      </c>
      <c r="L104" s="3"/>
      <c r="M104" s="5"/>
    </row>
    <row r="105" spans="1:13" ht="34.5" thickBot="1" x14ac:dyDescent="0.25">
      <c r="A105" s="106" t="s">
        <v>14</v>
      </c>
      <c r="B105" s="107">
        <v>4200013</v>
      </c>
      <c r="C105" s="108" t="s">
        <v>22</v>
      </c>
      <c r="D105" s="119" t="s">
        <v>15</v>
      </c>
      <c r="E105" s="119" t="s">
        <v>15</v>
      </c>
      <c r="F105" s="120" t="s">
        <v>83</v>
      </c>
      <c r="G105" s="40">
        <v>0</v>
      </c>
      <c r="H105" s="40">
        <v>55</v>
      </c>
      <c r="I105" s="63">
        <f t="shared" si="4"/>
        <v>55</v>
      </c>
      <c r="J105" s="123">
        <v>0</v>
      </c>
      <c r="K105" s="56">
        <f t="shared" si="5"/>
        <v>55</v>
      </c>
      <c r="L105" s="3"/>
      <c r="M105" s="5"/>
    </row>
    <row r="106" spans="1:13" ht="13.5" thickBot="1" x14ac:dyDescent="0.25">
      <c r="A106" s="77"/>
      <c r="B106" s="121" t="s">
        <v>65</v>
      </c>
      <c r="C106" s="122"/>
      <c r="D106" s="111">
        <v>3419</v>
      </c>
      <c r="E106" s="111">
        <v>5222</v>
      </c>
      <c r="F106" s="47" t="s">
        <v>26</v>
      </c>
      <c r="G106" s="48">
        <v>0</v>
      </c>
      <c r="H106" s="48">
        <v>55</v>
      </c>
      <c r="I106" s="59">
        <f t="shared" si="4"/>
        <v>55</v>
      </c>
      <c r="J106" s="124">
        <v>0</v>
      </c>
      <c r="K106" s="60">
        <f t="shared" si="5"/>
        <v>55</v>
      </c>
      <c r="L106" s="3"/>
      <c r="M106" s="5"/>
    </row>
    <row r="107" spans="1:13" ht="22.5" x14ac:dyDescent="0.2">
      <c r="A107" s="106" t="s">
        <v>14</v>
      </c>
      <c r="B107" s="107">
        <v>4200017</v>
      </c>
      <c r="C107" s="108" t="s">
        <v>22</v>
      </c>
      <c r="D107" s="119" t="s">
        <v>15</v>
      </c>
      <c r="E107" s="119" t="s">
        <v>15</v>
      </c>
      <c r="F107" s="120" t="s">
        <v>84</v>
      </c>
      <c r="G107" s="55">
        <v>0</v>
      </c>
      <c r="H107" s="55">
        <v>12</v>
      </c>
      <c r="I107" s="41">
        <f t="shared" si="4"/>
        <v>12</v>
      </c>
      <c r="J107" s="42">
        <v>0</v>
      </c>
      <c r="K107" s="42">
        <f t="shared" si="5"/>
        <v>12</v>
      </c>
      <c r="L107" s="3"/>
      <c r="M107" s="5"/>
    </row>
    <row r="108" spans="1:13" ht="13.5" thickBot="1" x14ac:dyDescent="0.25">
      <c r="A108" s="77"/>
      <c r="B108" s="121" t="s">
        <v>65</v>
      </c>
      <c r="C108" s="122"/>
      <c r="D108" s="111">
        <v>3419</v>
      </c>
      <c r="E108" s="111">
        <v>5222</v>
      </c>
      <c r="F108" s="47" t="s">
        <v>26</v>
      </c>
      <c r="G108" s="61">
        <v>0</v>
      </c>
      <c r="H108" s="61">
        <v>12</v>
      </c>
      <c r="I108" s="62">
        <f t="shared" si="4"/>
        <v>12</v>
      </c>
      <c r="J108" s="50">
        <v>0</v>
      </c>
      <c r="K108" s="50">
        <f t="shared" si="5"/>
        <v>12</v>
      </c>
      <c r="L108" s="3"/>
      <c r="M108" s="5"/>
    </row>
    <row r="109" spans="1:13" ht="22.5" x14ac:dyDescent="0.2">
      <c r="A109" s="106" t="s">
        <v>14</v>
      </c>
      <c r="B109" s="107">
        <v>4200019</v>
      </c>
      <c r="C109" s="108" t="s">
        <v>22</v>
      </c>
      <c r="D109" s="119" t="s">
        <v>15</v>
      </c>
      <c r="E109" s="119" t="s">
        <v>15</v>
      </c>
      <c r="F109" s="120" t="s">
        <v>85</v>
      </c>
      <c r="G109" s="40">
        <v>0</v>
      </c>
      <c r="H109" s="40">
        <v>12</v>
      </c>
      <c r="I109" s="63">
        <f t="shared" si="4"/>
        <v>12</v>
      </c>
      <c r="J109" s="56">
        <v>0</v>
      </c>
      <c r="K109" s="56">
        <f t="shared" si="5"/>
        <v>12</v>
      </c>
      <c r="L109" s="3"/>
      <c r="M109" s="5"/>
    </row>
    <row r="110" spans="1:13" ht="13.5" thickBot="1" x14ac:dyDescent="0.25">
      <c r="A110" s="77"/>
      <c r="B110" s="121" t="s">
        <v>65</v>
      </c>
      <c r="C110" s="122"/>
      <c r="D110" s="111">
        <v>3419</v>
      </c>
      <c r="E110" s="111">
        <v>5222</v>
      </c>
      <c r="F110" s="47" t="s">
        <v>26</v>
      </c>
      <c r="G110" s="48">
        <v>0</v>
      </c>
      <c r="H110" s="48">
        <v>12</v>
      </c>
      <c r="I110" s="59">
        <f t="shared" si="4"/>
        <v>12</v>
      </c>
      <c r="J110" s="60">
        <v>0</v>
      </c>
      <c r="K110" s="60">
        <f t="shared" si="5"/>
        <v>12</v>
      </c>
      <c r="L110" s="3"/>
      <c r="M110" s="5"/>
    </row>
    <row r="111" spans="1:13" ht="33.75" x14ac:dyDescent="0.2">
      <c r="A111" s="106" t="s">
        <v>14</v>
      </c>
      <c r="B111" s="107">
        <v>4200020</v>
      </c>
      <c r="C111" s="108" t="s">
        <v>22</v>
      </c>
      <c r="D111" s="119" t="s">
        <v>15</v>
      </c>
      <c r="E111" s="119" t="s">
        <v>15</v>
      </c>
      <c r="F111" s="120" t="s">
        <v>86</v>
      </c>
      <c r="G111" s="55">
        <v>0</v>
      </c>
      <c r="H111" s="55">
        <v>12</v>
      </c>
      <c r="I111" s="41">
        <f t="shared" si="4"/>
        <v>12</v>
      </c>
      <c r="J111" s="42">
        <v>0</v>
      </c>
      <c r="K111" s="42">
        <f t="shared" si="5"/>
        <v>12</v>
      </c>
      <c r="L111" s="3"/>
      <c r="M111" s="5"/>
    </row>
    <row r="112" spans="1:13" ht="13.5" thickBot="1" x14ac:dyDescent="0.25">
      <c r="A112" s="77"/>
      <c r="B112" s="121" t="s">
        <v>65</v>
      </c>
      <c r="C112" s="122"/>
      <c r="D112" s="111">
        <v>3419</v>
      </c>
      <c r="E112" s="111">
        <v>5222</v>
      </c>
      <c r="F112" s="47" t="s">
        <v>26</v>
      </c>
      <c r="G112" s="61">
        <v>0</v>
      </c>
      <c r="H112" s="61">
        <v>12</v>
      </c>
      <c r="I112" s="62">
        <f t="shared" si="4"/>
        <v>12</v>
      </c>
      <c r="J112" s="50">
        <v>0</v>
      </c>
      <c r="K112" s="50">
        <f t="shared" si="5"/>
        <v>12</v>
      </c>
      <c r="L112" s="3"/>
      <c r="M112" s="5"/>
    </row>
    <row r="113" spans="1:13" ht="22.5" x14ac:dyDescent="0.2">
      <c r="A113" s="106" t="s">
        <v>14</v>
      </c>
      <c r="B113" s="107">
        <v>4200021</v>
      </c>
      <c r="C113" s="108" t="s">
        <v>22</v>
      </c>
      <c r="D113" s="119" t="s">
        <v>15</v>
      </c>
      <c r="E113" s="119" t="s">
        <v>15</v>
      </c>
      <c r="F113" s="120" t="s">
        <v>87</v>
      </c>
      <c r="G113" s="40">
        <v>0</v>
      </c>
      <c r="H113" s="40">
        <v>12</v>
      </c>
      <c r="I113" s="63">
        <f t="shared" si="4"/>
        <v>12</v>
      </c>
      <c r="J113" s="56">
        <v>0</v>
      </c>
      <c r="K113" s="56">
        <f t="shared" si="5"/>
        <v>12</v>
      </c>
      <c r="L113" s="3"/>
      <c r="M113" s="5"/>
    </row>
    <row r="114" spans="1:13" ht="13.5" thickBot="1" x14ac:dyDescent="0.25">
      <c r="A114" s="77"/>
      <c r="B114" s="121" t="s">
        <v>65</v>
      </c>
      <c r="C114" s="122"/>
      <c r="D114" s="111">
        <v>3419</v>
      </c>
      <c r="E114" s="111">
        <v>5222</v>
      </c>
      <c r="F114" s="47" t="s">
        <v>26</v>
      </c>
      <c r="G114" s="48">
        <v>0</v>
      </c>
      <c r="H114" s="48">
        <v>12</v>
      </c>
      <c r="I114" s="59">
        <f t="shared" si="4"/>
        <v>12</v>
      </c>
      <c r="J114" s="60">
        <v>0</v>
      </c>
      <c r="K114" s="60">
        <f t="shared" si="5"/>
        <v>12</v>
      </c>
      <c r="L114" s="3"/>
      <c r="M114" s="5"/>
    </row>
    <row r="115" spans="1:13" ht="22.5" x14ac:dyDescent="0.2">
      <c r="A115" s="106" t="s">
        <v>14</v>
      </c>
      <c r="B115" s="107">
        <v>4200024</v>
      </c>
      <c r="C115" s="108" t="s">
        <v>22</v>
      </c>
      <c r="D115" s="119" t="s">
        <v>15</v>
      </c>
      <c r="E115" s="119" t="s">
        <v>15</v>
      </c>
      <c r="F115" s="120" t="s">
        <v>88</v>
      </c>
      <c r="G115" s="55">
        <v>0</v>
      </c>
      <c r="H115" s="55">
        <v>0</v>
      </c>
      <c r="I115" s="41">
        <v>0</v>
      </c>
      <c r="J115" s="42">
        <v>50</v>
      </c>
      <c r="K115" s="42">
        <f t="shared" si="5"/>
        <v>50</v>
      </c>
      <c r="L115" s="4" t="s">
        <v>17</v>
      </c>
      <c r="M115" s="5"/>
    </row>
    <row r="116" spans="1:13" ht="13.5" thickBot="1" x14ac:dyDescent="0.25">
      <c r="A116" s="77"/>
      <c r="B116" s="121" t="s">
        <v>65</v>
      </c>
      <c r="C116" s="122"/>
      <c r="D116" s="111">
        <v>3419</v>
      </c>
      <c r="E116" s="111">
        <v>5222</v>
      </c>
      <c r="F116" s="47" t="s">
        <v>26</v>
      </c>
      <c r="G116" s="61">
        <v>0</v>
      </c>
      <c r="H116" s="61">
        <v>0</v>
      </c>
      <c r="I116" s="62">
        <v>0</v>
      </c>
      <c r="J116" s="60">
        <v>50</v>
      </c>
      <c r="K116" s="60">
        <f t="shared" si="5"/>
        <v>50</v>
      </c>
      <c r="L116" s="3"/>
      <c r="M116" s="5"/>
    </row>
    <row r="117" spans="1:13" ht="33.75" x14ac:dyDescent="0.2">
      <c r="A117" s="106" t="s">
        <v>14</v>
      </c>
      <c r="B117" s="107">
        <v>4200026</v>
      </c>
      <c r="C117" s="108" t="s">
        <v>22</v>
      </c>
      <c r="D117" s="119" t="s">
        <v>15</v>
      </c>
      <c r="E117" s="119" t="s">
        <v>15</v>
      </c>
      <c r="F117" s="120" t="s">
        <v>89</v>
      </c>
      <c r="G117" s="40">
        <v>0</v>
      </c>
      <c r="H117" s="40">
        <v>60</v>
      </c>
      <c r="I117" s="63">
        <f t="shared" si="4"/>
        <v>60</v>
      </c>
      <c r="J117" s="42">
        <v>0</v>
      </c>
      <c r="K117" s="42">
        <f t="shared" si="5"/>
        <v>60</v>
      </c>
      <c r="L117" s="3"/>
      <c r="M117" s="5"/>
    </row>
    <row r="118" spans="1:13" ht="13.5" thickBot="1" x14ac:dyDescent="0.25">
      <c r="A118" s="77"/>
      <c r="B118" s="121" t="s">
        <v>65</v>
      </c>
      <c r="C118" s="122"/>
      <c r="D118" s="111">
        <v>3419</v>
      </c>
      <c r="E118" s="111">
        <v>5222</v>
      </c>
      <c r="F118" s="47" t="s">
        <v>26</v>
      </c>
      <c r="G118" s="61">
        <v>0</v>
      </c>
      <c r="H118" s="61">
        <v>60</v>
      </c>
      <c r="I118" s="62">
        <f t="shared" si="4"/>
        <v>60</v>
      </c>
      <c r="J118" s="50">
        <v>0</v>
      </c>
      <c r="K118" s="50">
        <f t="shared" si="5"/>
        <v>60</v>
      </c>
      <c r="L118" s="3"/>
      <c r="M118" s="5"/>
    </row>
    <row r="119" spans="1:13" ht="22.5" x14ac:dyDescent="0.2">
      <c r="A119" s="106" t="s">
        <v>14</v>
      </c>
      <c r="B119" s="107">
        <v>4200027</v>
      </c>
      <c r="C119" s="108" t="s">
        <v>22</v>
      </c>
      <c r="D119" s="119" t="s">
        <v>15</v>
      </c>
      <c r="E119" s="119" t="s">
        <v>15</v>
      </c>
      <c r="F119" s="120" t="s">
        <v>90</v>
      </c>
      <c r="G119" s="40">
        <v>0</v>
      </c>
      <c r="H119" s="40">
        <v>120</v>
      </c>
      <c r="I119" s="63">
        <f t="shared" si="4"/>
        <v>120</v>
      </c>
      <c r="J119" s="56">
        <v>0</v>
      </c>
      <c r="K119" s="56">
        <f t="shared" si="5"/>
        <v>120</v>
      </c>
      <c r="L119" s="3"/>
      <c r="M119" s="5"/>
    </row>
    <row r="120" spans="1:13" ht="13.5" thickBot="1" x14ac:dyDescent="0.25">
      <c r="A120" s="77"/>
      <c r="B120" s="121" t="s">
        <v>65</v>
      </c>
      <c r="C120" s="122"/>
      <c r="D120" s="111">
        <v>3419</v>
      </c>
      <c r="E120" s="111">
        <v>5222</v>
      </c>
      <c r="F120" s="47" t="s">
        <v>26</v>
      </c>
      <c r="G120" s="48">
        <v>0</v>
      </c>
      <c r="H120" s="48">
        <v>120</v>
      </c>
      <c r="I120" s="59">
        <f t="shared" si="4"/>
        <v>120</v>
      </c>
      <c r="J120" s="60">
        <v>0</v>
      </c>
      <c r="K120" s="60">
        <f t="shared" si="5"/>
        <v>120</v>
      </c>
      <c r="L120" s="3"/>
      <c r="M120" s="5"/>
    </row>
    <row r="121" spans="1:13" ht="22.5" x14ac:dyDescent="0.2">
      <c r="A121" s="106" t="s">
        <v>14</v>
      </c>
      <c r="B121" s="107">
        <v>4200028</v>
      </c>
      <c r="C121" s="108" t="s">
        <v>22</v>
      </c>
      <c r="D121" s="119" t="s">
        <v>15</v>
      </c>
      <c r="E121" s="119" t="s">
        <v>15</v>
      </c>
      <c r="F121" s="120" t="s">
        <v>91</v>
      </c>
      <c r="G121" s="55">
        <v>0</v>
      </c>
      <c r="H121" s="55">
        <v>120</v>
      </c>
      <c r="I121" s="41">
        <f t="shared" si="4"/>
        <v>120</v>
      </c>
      <c r="J121" s="42">
        <v>0</v>
      </c>
      <c r="K121" s="42">
        <f t="shared" si="5"/>
        <v>120</v>
      </c>
      <c r="L121" s="3"/>
      <c r="M121" s="5"/>
    </row>
    <row r="122" spans="1:13" ht="13.5" thickBot="1" x14ac:dyDescent="0.25">
      <c r="A122" s="77"/>
      <c r="B122" s="121" t="s">
        <v>65</v>
      </c>
      <c r="C122" s="122"/>
      <c r="D122" s="111">
        <v>3419</v>
      </c>
      <c r="E122" s="111">
        <v>5222</v>
      </c>
      <c r="F122" s="47" t="s">
        <v>26</v>
      </c>
      <c r="G122" s="61">
        <v>0</v>
      </c>
      <c r="H122" s="61">
        <v>120</v>
      </c>
      <c r="I122" s="62">
        <f t="shared" si="4"/>
        <v>120</v>
      </c>
      <c r="J122" s="50">
        <v>0</v>
      </c>
      <c r="K122" s="50">
        <f t="shared" si="5"/>
        <v>120</v>
      </c>
      <c r="L122" s="3"/>
      <c r="M122" s="5"/>
    </row>
    <row r="123" spans="1:13" ht="22.5" x14ac:dyDescent="0.2">
      <c r="A123" s="106" t="s">
        <v>14</v>
      </c>
      <c r="B123" s="107">
        <v>4200029</v>
      </c>
      <c r="C123" s="108" t="s">
        <v>22</v>
      </c>
      <c r="D123" s="119" t="s">
        <v>15</v>
      </c>
      <c r="E123" s="119" t="s">
        <v>15</v>
      </c>
      <c r="F123" s="120" t="s">
        <v>92</v>
      </c>
      <c r="G123" s="40">
        <v>0</v>
      </c>
      <c r="H123" s="40">
        <v>12</v>
      </c>
      <c r="I123" s="63">
        <f t="shared" si="4"/>
        <v>12</v>
      </c>
      <c r="J123" s="56">
        <v>0</v>
      </c>
      <c r="K123" s="56">
        <f t="shared" si="5"/>
        <v>12</v>
      </c>
      <c r="L123" s="3"/>
      <c r="M123" s="5"/>
    </row>
    <row r="124" spans="1:13" ht="13.5" thickBot="1" x14ac:dyDescent="0.25">
      <c r="A124" s="77"/>
      <c r="B124" s="121" t="s">
        <v>65</v>
      </c>
      <c r="C124" s="122"/>
      <c r="D124" s="111">
        <v>3419</v>
      </c>
      <c r="E124" s="111">
        <v>5222</v>
      </c>
      <c r="F124" s="47" t="s">
        <v>26</v>
      </c>
      <c r="G124" s="48">
        <v>0</v>
      </c>
      <c r="H124" s="48">
        <v>12</v>
      </c>
      <c r="I124" s="59">
        <f t="shared" si="4"/>
        <v>12</v>
      </c>
      <c r="J124" s="60">
        <v>0</v>
      </c>
      <c r="K124" s="60">
        <f t="shared" si="5"/>
        <v>12</v>
      </c>
      <c r="L124" s="3"/>
      <c r="M124" s="5"/>
    </row>
    <row r="125" spans="1:13" ht="33.75" x14ac:dyDescent="0.2">
      <c r="A125" s="106" t="s">
        <v>14</v>
      </c>
      <c r="B125" s="107">
        <v>4200031</v>
      </c>
      <c r="C125" s="108" t="s">
        <v>22</v>
      </c>
      <c r="D125" s="119" t="s">
        <v>15</v>
      </c>
      <c r="E125" s="119" t="s">
        <v>15</v>
      </c>
      <c r="F125" s="120" t="s">
        <v>93</v>
      </c>
      <c r="G125" s="55">
        <v>0</v>
      </c>
      <c r="H125" s="55">
        <v>12</v>
      </c>
      <c r="I125" s="41">
        <f t="shared" si="4"/>
        <v>12</v>
      </c>
      <c r="J125" s="42">
        <v>0</v>
      </c>
      <c r="K125" s="42">
        <f t="shared" si="5"/>
        <v>12</v>
      </c>
      <c r="L125" s="3"/>
      <c r="M125" s="5"/>
    </row>
    <row r="126" spans="1:13" ht="13.5" thickBot="1" x14ac:dyDescent="0.25">
      <c r="A126" s="77"/>
      <c r="B126" s="121" t="s">
        <v>65</v>
      </c>
      <c r="C126" s="122"/>
      <c r="D126" s="111">
        <v>3419</v>
      </c>
      <c r="E126" s="111">
        <v>5222</v>
      </c>
      <c r="F126" s="47" t="s">
        <v>26</v>
      </c>
      <c r="G126" s="61">
        <v>0</v>
      </c>
      <c r="H126" s="61">
        <v>12</v>
      </c>
      <c r="I126" s="62">
        <f t="shared" si="4"/>
        <v>12</v>
      </c>
      <c r="J126" s="50">
        <v>0</v>
      </c>
      <c r="K126" s="50">
        <f t="shared" si="5"/>
        <v>12</v>
      </c>
      <c r="L126" s="3"/>
      <c r="M126" s="5"/>
    </row>
    <row r="127" spans="1:13" ht="22.5" x14ac:dyDescent="0.2">
      <c r="A127" s="106" t="s">
        <v>14</v>
      </c>
      <c r="B127" s="107">
        <v>4200033</v>
      </c>
      <c r="C127" s="108" t="s">
        <v>22</v>
      </c>
      <c r="D127" s="119" t="s">
        <v>15</v>
      </c>
      <c r="E127" s="119" t="s">
        <v>15</v>
      </c>
      <c r="F127" s="120" t="s">
        <v>94</v>
      </c>
      <c r="G127" s="40">
        <v>0</v>
      </c>
      <c r="H127" s="40">
        <v>12</v>
      </c>
      <c r="I127" s="63">
        <f t="shared" si="4"/>
        <v>12</v>
      </c>
      <c r="J127" s="56">
        <v>0</v>
      </c>
      <c r="K127" s="56">
        <f t="shared" si="5"/>
        <v>12</v>
      </c>
      <c r="L127" s="3"/>
      <c r="M127" s="5"/>
    </row>
    <row r="128" spans="1:13" ht="13.5" thickBot="1" x14ac:dyDescent="0.25">
      <c r="A128" s="77"/>
      <c r="B128" s="121" t="s">
        <v>65</v>
      </c>
      <c r="C128" s="122"/>
      <c r="D128" s="111">
        <v>3419</v>
      </c>
      <c r="E128" s="111">
        <v>5222</v>
      </c>
      <c r="F128" s="47" t="s">
        <v>26</v>
      </c>
      <c r="G128" s="48">
        <v>0</v>
      </c>
      <c r="H128" s="48">
        <v>12</v>
      </c>
      <c r="I128" s="59">
        <f t="shared" si="4"/>
        <v>12</v>
      </c>
      <c r="J128" s="60">
        <v>0</v>
      </c>
      <c r="K128" s="60">
        <f t="shared" si="5"/>
        <v>12</v>
      </c>
      <c r="L128" s="3"/>
      <c r="M128" s="5"/>
    </row>
    <row r="129" spans="1:13" ht="22.5" x14ac:dyDescent="0.2">
      <c r="A129" s="106" t="s">
        <v>14</v>
      </c>
      <c r="B129" s="107">
        <v>4200035</v>
      </c>
      <c r="C129" s="108" t="s">
        <v>22</v>
      </c>
      <c r="D129" s="119" t="s">
        <v>15</v>
      </c>
      <c r="E129" s="119" t="s">
        <v>15</v>
      </c>
      <c r="F129" s="120" t="s">
        <v>95</v>
      </c>
      <c r="G129" s="55">
        <v>0</v>
      </c>
      <c r="H129" s="55">
        <v>12</v>
      </c>
      <c r="I129" s="41">
        <f t="shared" si="4"/>
        <v>12</v>
      </c>
      <c r="J129" s="42">
        <v>0</v>
      </c>
      <c r="K129" s="42">
        <f t="shared" si="5"/>
        <v>12</v>
      </c>
      <c r="L129" s="3"/>
      <c r="M129" s="5"/>
    </row>
    <row r="130" spans="1:13" ht="13.5" thickBot="1" x14ac:dyDescent="0.25">
      <c r="A130" s="77"/>
      <c r="B130" s="121" t="s">
        <v>65</v>
      </c>
      <c r="C130" s="122"/>
      <c r="D130" s="111">
        <v>3419</v>
      </c>
      <c r="E130" s="111">
        <v>5222</v>
      </c>
      <c r="F130" s="47" t="s">
        <v>26</v>
      </c>
      <c r="G130" s="61">
        <v>0</v>
      </c>
      <c r="H130" s="61">
        <v>12</v>
      </c>
      <c r="I130" s="62">
        <f t="shared" si="4"/>
        <v>12</v>
      </c>
      <c r="J130" s="50">
        <v>0</v>
      </c>
      <c r="K130" s="50">
        <f t="shared" si="5"/>
        <v>12</v>
      </c>
      <c r="L130" s="3"/>
      <c r="M130" s="5"/>
    </row>
    <row r="131" spans="1:13" ht="33.75" x14ac:dyDescent="0.2">
      <c r="A131" s="106" t="s">
        <v>14</v>
      </c>
      <c r="B131" s="107">
        <v>4200037</v>
      </c>
      <c r="C131" s="108" t="s">
        <v>22</v>
      </c>
      <c r="D131" s="119" t="s">
        <v>15</v>
      </c>
      <c r="E131" s="119" t="s">
        <v>15</v>
      </c>
      <c r="F131" s="120" t="s">
        <v>96</v>
      </c>
      <c r="G131" s="40">
        <v>0</v>
      </c>
      <c r="H131" s="40">
        <v>12</v>
      </c>
      <c r="I131" s="63">
        <f t="shared" si="4"/>
        <v>12</v>
      </c>
      <c r="J131" s="56">
        <v>0</v>
      </c>
      <c r="K131" s="56">
        <f t="shared" si="5"/>
        <v>12</v>
      </c>
      <c r="L131" s="3"/>
      <c r="M131" s="5"/>
    </row>
    <row r="132" spans="1:13" ht="13.5" thickBot="1" x14ac:dyDescent="0.25">
      <c r="A132" s="77"/>
      <c r="B132" s="121" t="s">
        <v>65</v>
      </c>
      <c r="C132" s="122"/>
      <c r="D132" s="111">
        <v>3419</v>
      </c>
      <c r="E132" s="111">
        <v>5222</v>
      </c>
      <c r="F132" s="47" t="s">
        <v>26</v>
      </c>
      <c r="G132" s="48">
        <v>0</v>
      </c>
      <c r="H132" s="48">
        <v>12</v>
      </c>
      <c r="I132" s="59">
        <f t="shared" si="4"/>
        <v>12</v>
      </c>
      <c r="J132" s="60">
        <v>0</v>
      </c>
      <c r="K132" s="60">
        <f t="shared" si="5"/>
        <v>12</v>
      </c>
      <c r="L132" s="3"/>
      <c r="M132" s="5"/>
    </row>
    <row r="133" spans="1:13" ht="22.5" x14ac:dyDescent="0.2">
      <c r="A133" s="106" t="s">
        <v>14</v>
      </c>
      <c r="B133" s="107">
        <v>4200038</v>
      </c>
      <c r="C133" s="108" t="s">
        <v>22</v>
      </c>
      <c r="D133" s="119" t="s">
        <v>15</v>
      </c>
      <c r="E133" s="119" t="s">
        <v>15</v>
      </c>
      <c r="F133" s="120" t="s">
        <v>97</v>
      </c>
      <c r="G133" s="55">
        <v>0</v>
      </c>
      <c r="H133" s="55">
        <v>12</v>
      </c>
      <c r="I133" s="41">
        <f t="shared" si="4"/>
        <v>12</v>
      </c>
      <c r="J133" s="42">
        <v>0</v>
      </c>
      <c r="K133" s="42">
        <f t="shared" si="5"/>
        <v>12</v>
      </c>
      <c r="L133" s="3"/>
      <c r="M133" s="5"/>
    </row>
    <row r="134" spans="1:13" ht="13.5" thickBot="1" x14ac:dyDescent="0.25">
      <c r="A134" s="77"/>
      <c r="B134" s="121" t="s">
        <v>65</v>
      </c>
      <c r="C134" s="122"/>
      <c r="D134" s="111">
        <v>3419</v>
      </c>
      <c r="E134" s="111">
        <v>5222</v>
      </c>
      <c r="F134" s="47" t="s">
        <v>26</v>
      </c>
      <c r="G134" s="61">
        <v>0</v>
      </c>
      <c r="H134" s="61">
        <v>12</v>
      </c>
      <c r="I134" s="62">
        <f t="shared" si="4"/>
        <v>12</v>
      </c>
      <c r="J134" s="50">
        <v>0</v>
      </c>
      <c r="K134" s="50">
        <f t="shared" si="5"/>
        <v>12</v>
      </c>
      <c r="L134" s="3"/>
      <c r="M134" s="5"/>
    </row>
    <row r="135" spans="1:13" ht="22.5" x14ac:dyDescent="0.2">
      <c r="A135" s="106" t="s">
        <v>14</v>
      </c>
      <c r="B135" s="107">
        <v>4200044</v>
      </c>
      <c r="C135" s="108" t="s">
        <v>22</v>
      </c>
      <c r="D135" s="119" t="s">
        <v>15</v>
      </c>
      <c r="E135" s="119" t="s">
        <v>15</v>
      </c>
      <c r="F135" s="120" t="s">
        <v>98</v>
      </c>
      <c r="G135" s="40">
        <v>0</v>
      </c>
      <c r="H135" s="40">
        <v>50</v>
      </c>
      <c r="I135" s="63">
        <f t="shared" si="4"/>
        <v>50</v>
      </c>
      <c r="J135" s="56">
        <v>0</v>
      </c>
      <c r="K135" s="56">
        <f t="shared" si="5"/>
        <v>50</v>
      </c>
      <c r="L135" s="3"/>
      <c r="M135" s="5"/>
    </row>
    <row r="136" spans="1:13" ht="13.5" thickBot="1" x14ac:dyDescent="0.25">
      <c r="A136" s="77"/>
      <c r="B136" s="121" t="s">
        <v>65</v>
      </c>
      <c r="C136" s="122"/>
      <c r="D136" s="111">
        <v>3419</v>
      </c>
      <c r="E136" s="111">
        <v>5222</v>
      </c>
      <c r="F136" s="47" t="s">
        <v>26</v>
      </c>
      <c r="G136" s="48">
        <v>0</v>
      </c>
      <c r="H136" s="48">
        <v>50</v>
      </c>
      <c r="I136" s="59">
        <f t="shared" si="4"/>
        <v>50</v>
      </c>
      <c r="J136" s="60">
        <v>0</v>
      </c>
      <c r="K136" s="60">
        <f t="shared" si="5"/>
        <v>50</v>
      </c>
      <c r="L136" s="3"/>
      <c r="M136" s="5"/>
    </row>
    <row r="137" spans="1:13" ht="22.5" x14ac:dyDescent="0.2">
      <c r="A137" s="106" t="s">
        <v>14</v>
      </c>
      <c r="B137" s="107">
        <v>4200045</v>
      </c>
      <c r="C137" s="108" t="s">
        <v>22</v>
      </c>
      <c r="D137" s="119" t="s">
        <v>15</v>
      </c>
      <c r="E137" s="119" t="s">
        <v>15</v>
      </c>
      <c r="F137" s="120" t="s">
        <v>99</v>
      </c>
      <c r="G137" s="55">
        <v>0</v>
      </c>
      <c r="H137" s="55">
        <v>82</v>
      </c>
      <c r="I137" s="41">
        <f t="shared" si="4"/>
        <v>82</v>
      </c>
      <c r="J137" s="42">
        <v>0</v>
      </c>
      <c r="K137" s="42">
        <f t="shared" si="5"/>
        <v>82</v>
      </c>
      <c r="L137" s="3"/>
      <c r="M137" s="5"/>
    </row>
    <row r="138" spans="1:13" ht="13.5" thickBot="1" x14ac:dyDescent="0.25">
      <c r="A138" s="77"/>
      <c r="B138" s="121" t="s">
        <v>65</v>
      </c>
      <c r="C138" s="122"/>
      <c r="D138" s="111">
        <v>3419</v>
      </c>
      <c r="E138" s="111">
        <v>5222</v>
      </c>
      <c r="F138" s="47" t="s">
        <v>26</v>
      </c>
      <c r="G138" s="61">
        <v>0</v>
      </c>
      <c r="H138" s="61">
        <v>82</v>
      </c>
      <c r="I138" s="62">
        <f t="shared" si="4"/>
        <v>82</v>
      </c>
      <c r="J138" s="50">
        <v>0</v>
      </c>
      <c r="K138" s="50">
        <f t="shared" si="5"/>
        <v>82</v>
      </c>
      <c r="L138" s="3"/>
      <c r="M138" s="5"/>
    </row>
    <row r="139" spans="1:13" ht="22.5" x14ac:dyDescent="0.2">
      <c r="A139" s="106" t="s">
        <v>14</v>
      </c>
      <c r="B139" s="107">
        <v>4200049</v>
      </c>
      <c r="C139" s="108" t="s">
        <v>22</v>
      </c>
      <c r="D139" s="119" t="s">
        <v>15</v>
      </c>
      <c r="E139" s="119" t="s">
        <v>15</v>
      </c>
      <c r="F139" s="120" t="s">
        <v>100</v>
      </c>
      <c r="G139" s="40">
        <v>0</v>
      </c>
      <c r="H139" s="40">
        <v>54</v>
      </c>
      <c r="I139" s="63">
        <f t="shared" si="4"/>
        <v>54</v>
      </c>
      <c r="J139" s="56">
        <v>0</v>
      </c>
      <c r="K139" s="56">
        <f t="shared" ref="K139:K202" si="6">+I139+J139</f>
        <v>54</v>
      </c>
      <c r="L139" s="3"/>
      <c r="M139" s="5"/>
    </row>
    <row r="140" spans="1:13" ht="13.5" thickBot="1" x14ac:dyDescent="0.25">
      <c r="A140" s="77"/>
      <c r="B140" s="121" t="s">
        <v>65</v>
      </c>
      <c r="C140" s="122"/>
      <c r="D140" s="111">
        <v>3419</v>
      </c>
      <c r="E140" s="111">
        <v>5222</v>
      </c>
      <c r="F140" s="47" t="s">
        <v>26</v>
      </c>
      <c r="G140" s="48">
        <v>0</v>
      </c>
      <c r="H140" s="48">
        <v>54</v>
      </c>
      <c r="I140" s="59">
        <f t="shared" si="4"/>
        <v>54</v>
      </c>
      <c r="J140" s="60">
        <v>0</v>
      </c>
      <c r="K140" s="60">
        <f t="shared" si="6"/>
        <v>54</v>
      </c>
      <c r="L140" s="3"/>
      <c r="M140" s="5"/>
    </row>
    <row r="141" spans="1:13" ht="22.5" x14ac:dyDescent="0.2">
      <c r="A141" s="106" t="s">
        <v>14</v>
      </c>
      <c r="B141" s="107">
        <v>4200050</v>
      </c>
      <c r="C141" s="108" t="s">
        <v>22</v>
      </c>
      <c r="D141" s="119" t="s">
        <v>15</v>
      </c>
      <c r="E141" s="119" t="s">
        <v>15</v>
      </c>
      <c r="F141" s="120" t="s">
        <v>101</v>
      </c>
      <c r="G141" s="55">
        <v>0</v>
      </c>
      <c r="H141" s="55">
        <v>84</v>
      </c>
      <c r="I141" s="41">
        <f t="shared" ref="I141:I204" si="7">+G141+H141</f>
        <v>84</v>
      </c>
      <c r="J141" s="42">
        <v>0</v>
      </c>
      <c r="K141" s="42">
        <f t="shared" si="6"/>
        <v>84</v>
      </c>
      <c r="L141" s="3"/>
      <c r="M141" s="5"/>
    </row>
    <row r="142" spans="1:13" ht="13.5" thickBot="1" x14ac:dyDescent="0.25">
      <c r="A142" s="77"/>
      <c r="B142" s="121" t="s">
        <v>65</v>
      </c>
      <c r="C142" s="122"/>
      <c r="D142" s="111">
        <v>3419</v>
      </c>
      <c r="E142" s="111">
        <v>5222</v>
      </c>
      <c r="F142" s="47" t="s">
        <v>26</v>
      </c>
      <c r="G142" s="61">
        <v>0</v>
      </c>
      <c r="H142" s="61">
        <v>84</v>
      </c>
      <c r="I142" s="62">
        <f t="shared" si="7"/>
        <v>84</v>
      </c>
      <c r="J142" s="50">
        <v>0</v>
      </c>
      <c r="K142" s="50">
        <f t="shared" si="6"/>
        <v>84</v>
      </c>
      <c r="L142" s="3"/>
      <c r="M142" s="5"/>
    </row>
    <row r="143" spans="1:13" ht="33.75" x14ac:dyDescent="0.2">
      <c r="A143" s="106" t="s">
        <v>14</v>
      </c>
      <c r="B143" s="107">
        <v>4200052</v>
      </c>
      <c r="C143" s="108" t="s">
        <v>22</v>
      </c>
      <c r="D143" s="119" t="s">
        <v>15</v>
      </c>
      <c r="E143" s="119" t="s">
        <v>15</v>
      </c>
      <c r="F143" s="120" t="s">
        <v>102</v>
      </c>
      <c r="G143" s="40">
        <v>0</v>
      </c>
      <c r="H143" s="40">
        <v>12</v>
      </c>
      <c r="I143" s="63">
        <f t="shared" si="7"/>
        <v>12</v>
      </c>
      <c r="J143" s="56">
        <v>0</v>
      </c>
      <c r="K143" s="56">
        <f t="shared" si="6"/>
        <v>12</v>
      </c>
      <c r="L143" s="3"/>
      <c r="M143" s="5"/>
    </row>
    <row r="144" spans="1:13" ht="13.5" thickBot="1" x14ac:dyDescent="0.25">
      <c r="A144" s="77"/>
      <c r="B144" s="121" t="s">
        <v>65</v>
      </c>
      <c r="C144" s="122"/>
      <c r="D144" s="111">
        <v>3419</v>
      </c>
      <c r="E144" s="111">
        <v>5222</v>
      </c>
      <c r="F144" s="47" t="s">
        <v>26</v>
      </c>
      <c r="G144" s="48">
        <v>0</v>
      </c>
      <c r="H144" s="48">
        <v>12</v>
      </c>
      <c r="I144" s="59">
        <f t="shared" si="7"/>
        <v>12</v>
      </c>
      <c r="J144" s="60">
        <v>0</v>
      </c>
      <c r="K144" s="60">
        <f t="shared" si="6"/>
        <v>12</v>
      </c>
      <c r="L144" s="3"/>
      <c r="M144" s="5"/>
    </row>
    <row r="145" spans="1:13" ht="33.75" x14ac:dyDescent="0.2">
      <c r="A145" s="106" t="s">
        <v>14</v>
      </c>
      <c r="B145" s="107">
        <v>4200053</v>
      </c>
      <c r="C145" s="108" t="s">
        <v>22</v>
      </c>
      <c r="D145" s="119" t="s">
        <v>15</v>
      </c>
      <c r="E145" s="119" t="s">
        <v>15</v>
      </c>
      <c r="F145" s="120" t="s">
        <v>103</v>
      </c>
      <c r="G145" s="55">
        <v>0</v>
      </c>
      <c r="H145" s="55">
        <v>61</v>
      </c>
      <c r="I145" s="41">
        <f t="shared" si="7"/>
        <v>61</v>
      </c>
      <c r="J145" s="42">
        <v>0</v>
      </c>
      <c r="K145" s="42">
        <f t="shared" si="6"/>
        <v>61</v>
      </c>
      <c r="L145" s="3"/>
      <c r="M145" s="5"/>
    </row>
    <row r="146" spans="1:13" ht="13.5" thickBot="1" x14ac:dyDescent="0.25">
      <c r="A146" s="77"/>
      <c r="B146" s="121" t="s">
        <v>65</v>
      </c>
      <c r="C146" s="122"/>
      <c r="D146" s="111">
        <v>3419</v>
      </c>
      <c r="E146" s="111">
        <v>5222</v>
      </c>
      <c r="F146" s="47" t="s">
        <v>26</v>
      </c>
      <c r="G146" s="61">
        <v>0</v>
      </c>
      <c r="H146" s="61">
        <v>61</v>
      </c>
      <c r="I146" s="62">
        <f t="shared" si="7"/>
        <v>61</v>
      </c>
      <c r="J146" s="50">
        <v>0</v>
      </c>
      <c r="K146" s="50">
        <f t="shared" si="6"/>
        <v>61</v>
      </c>
      <c r="L146" s="3"/>
      <c r="M146" s="5"/>
    </row>
    <row r="147" spans="1:13" ht="22.5" x14ac:dyDescent="0.2">
      <c r="A147" s="106" t="s">
        <v>14</v>
      </c>
      <c r="B147" s="107">
        <v>4200057</v>
      </c>
      <c r="C147" s="108" t="s">
        <v>22</v>
      </c>
      <c r="D147" s="119" t="s">
        <v>15</v>
      </c>
      <c r="E147" s="119" t="s">
        <v>15</v>
      </c>
      <c r="F147" s="120" t="s">
        <v>104</v>
      </c>
      <c r="G147" s="40">
        <v>0</v>
      </c>
      <c r="H147" s="40">
        <v>12</v>
      </c>
      <c r="I147" s="63">
        <f t="shared" si="7"/>
        <v>12</v>
      </c>
      <c r="J147" s="56">
        <v>0</v>
      </c>
      <c r="K147" s="56">
        <f t="shared" si="6"/>
        <v>12</v>
      </c>
      <c r="L147" s="3"/>
      <c r="M147" s="5"/>
    </row>
    <row r="148" spans="1:13" ht="13.5" thickBot="1" x14ac:dyDescent="0.25">
      <c r="A148" s="77"/>
      <c r="B148" s="121" t="s">
        <v>65</v>
      </c>
      <c r="C148" s="122"/>
      <c r="D148" s="111">
        <v>3419</v>
      </c>
      <c r="E148" s="111">
        <v>5222</v>
      </c>
      <c r="F148" s="47" t="s">
        <v>26</v>
      </c>
      <c r="G148" s="48">
        <v>0</v>
      </c>
      <c r="H148" s="48">
        <v>12</v>
      </c>
      <c r="I148" s="59">
        <f t="shared" si="7"/>
        <v>12</v>
      </c>
      <c r="J148" s="60">
        <v>0</v>
      </c>
      <c r="K148" s="60">
        <f t="shared" si="6"/>
        <v>12</v>
      </c>
      <c r="L148" s="3"/>
      <c r="M148" s="5"/>
    </row>
    <row r="149" spans="1:13" ht="22.5" x14ac:dyDescent="0.2">
      <c r="A149" s="106" t="s">
        <v>14</v>
      </c>
      <c r="B149" s="107">
        <v>4200066</v>
      </c>
      <c r="C149" s="108" t="s">
        <v>22</v>
      </c>
      <c r="D149" s="119" t="s">
        <v>15</v>
      </c>
      <c r="E149" s="119" t="s">
        <v>15</v>
      </c>
      <c r="F149" s="120" t="s">
        <v>105</v>
      </c>
      <c r="G149" s="55">
        <v>0</v>
      </c>
      <c r="H149" s="55">
        <v>12</v>
      </c>
      <c r="I149" s="41">
        <f t="shared" si="7"/>
        <v>12</v>
      </c>
      <c r="J149" s="42">
        <v>0</v>
      </c>
      <c r="K149" s="42">
        <f t="shared" si="6"/>
        <v>12</v>
      </c>
      <c r="L149" s="3"/>
      <c r="M149" s="5"/>
    </row>
    <row r="150" spans="1:13" ht="13.5" thickBot="1" x14ac:dyDescent="0.25">
      <c r="A150" s="77"/>
      <c r="B150" s="121" t="s">
        <v>65</v>
      </c>
      <c r="C150" s="122"/>
      <c r="D150" s="111">
        <v>3419</v>
      </c>
      <c r="E150" s="111">
        <v>5222</v>
      </c>
      <c r="F150" s="47" t="s">
        <v>26</v>
      </c>
      <c r="G150" s="61">
        <v>0</v>
      </c>
      <c r="H150" s="61">
        <v>12</v>
      </c>
      <c r="I150" s="62">
        <f t="shared" si="7"/>
        <v>12</v>
      </c>
      <c r="J150" s="50">
        <v>0</v>
      </c>
      <c r="K150" s="50">
        <f t="shared" si="6"/>
        <v>12</v>
      </c>
      <c r="L150" s="3"/>
      <c r="M150" s="5"/>
    </row>
    <row r="151" spans="1:13" ht="33.75" x14ac:dyDescent="0.2">
      <c r="A151" s="106" t="s">
        <v>14</v>
      </c>
      <c r="B151" s="107">
        <v>4200067</v>
      </c>
      <c r="C151" s="108" t="s">
        <v>22</v>
      </c>
      <c r="D151" s="119" t="s">
        <v>15</v>
      </c>
      <c r="E151" s="119" t="s">
        <v>15</v>
      </c>
      <c r="F151" s="120" t="s">
        <v>106</v>
      </c>
      <c r="G151" s="40">
        <v>0</v>
      </c>
      <c r="H151" s="40">
        <v>10.6</v>
      </c>
      <c r="I151" s="63">
        <f t="shared" si="7"/>
        <v>10.6</v>
      </c>
      <c r="J151" s="56">
        <v>0</v>
      </c>
      <c r="K151" s="56">
        <f t="shared" si="6"/>
        <v>10.6</v>
      </c>
      <c r="L151" s="3"/>
      <c r="M151" s="5"/>
    </row>
    <row r="152" spans="1:13" ht="13.5" thickBot="1" x14ac:dyDescent="0.25">
      <c r="A152" s="77"/>
      <c r="B152" s="121" t="s">
        <v>65</v>
      </c>
      <c r="C152" s="122"/>
      <c r="D152" s="111">
        <v>3419</v>
      </c>
      <c r="E152" s="111">
        <v>5222</v>
      </c>
      <c r="F152" s="47" t="s">
        <v>26</v>
      </c>
      <c r="G152" s="48">
        <v>0</v>
      </c>
      <c r="H152" s="48">
        <v>10.6</v>
      </c>
      <c r="I152" s="59">
        <f t="shared" si="7"/>
        <v>10.6</v>
      </c>
      <c r="J152" s="60">
        <v>0</v>
      </c>
      <c r="K152" s="60">
        <f t="shared" si="6"/>
        <v>10.6</v>
      </c>
      <c r="L152" s="3"/>
      <c r="M152" s="5"/>
    </row>
    <row r="153" spans="1:13" ht="22.5" x14ac:dyDescent="0.2">
      <c r="A153" s="106" t="s">
        <v>14</v>
      </c>
      <c r="B153" s="107">
        <v>4200068</v>
      </c>
      <c r="C153" s="108" t="s">
        <v>22</v>
      </c>
      <c r="D153" s="119" t="s">
        <v>15</v>
      </c>
      <c r="E153" s="119" t="s">
        <v>15</v>
      </c>
      <c r="F153" s="120" t="s">
        <v>107</v>
      </c>
      <c r="G153" s="55">
        <v>0</v>
      </c>
      <c r="H153" s="55">
        <v>12</v>
      </c>
      <c r="I153" s="41">
        <f t="shared" si="7"/>
        <v>12</v>
      </c>
      <c r="J153" s="42">
        <v>0</v>
      </c>
      <c r="K153" s="42">
        <f t="shared" si="6"/>
        <v>12</v>
      </c>
      <c r="L153" s="3"/>
      <c r="M153" s="5"/>
    </row>
    <row r="154" spans="1:13" ht="13.5" thickBot="1" x14ac:dyDescent="0.25">
      <c r="A154" s="77"/>
      <c r="B154" s="121" t="s">
        <v>65</v>
      </c>
      <c r="C154" s="122"/>
      <c r="D154" s="111">
        <v>3419</v>
      </c>
      <c r="E154" s="111">
        <v>5222</v>
      </c>
      <c r="F154" s="47" t="s">
        <v>26</v>
      </c>
      <c r="G154" s="61">
        <v>0</v>
      </c>
      <c r="H154" s="61">
        <v>12</v>
      </c>
      <c r="I154" s="62">
        <f t="shared" si="7"/>
        <v>12</v>
      </c>
      <c r="J154" s="50">
        <v>0</v>
      </c>
      <c r="K154" s="50">
        <f t="shared" si="6"/>
        <v>12</v>
      </c>
      <c r="L154" s="3"/>
      <c r="M154" s="5"/>
    </row>
    <row r="155" spans="1:13" ht="33.75" x14ac:dyDescent="0.2">
      <c r="A155" s="106" t="s">
        <v>14</v>
      </c>
      <c r="B155" s="107">
        <v>4200070</v>
      </c>
      <c r="C155" s="108" t="s">
        <v>22</v>
      </c>
      <c r="D155" s="119" t="s">
        <v>15</v>
      </c>
      <c r="E155" s="119" t="s">
        <v>15</v>
      </c>
      <c r="F155" s="120" t="s">
        <v>108</v>
      </c>
      <c r="G155" s="40">
        <v>0</v>
      </c>
      <c r="H155" s="40">
        <v>12</v>
      </c>
      <c r="I155" s="63">
        <f t="shared" si="7"/>
        <v>12</v>
      </c>
      <c r="J155" s="56">
        <v>0</v>
      </c>
      <c r="K155" s="56">
        <f t="shared" si="6"/>
        <v>12</v>
      </c>
      <c r="L155" s="3"/>
      <c r="M155" s="5"/>
    </row>
    <row r="156" spans="1:13" ht="13.5" thickBot="1" x14ac:dyDescent="0.25">
      <c r="A156" s="77"/>
      <c r="B156" s="121" t="s">
        <v>65</v>
      </c>
      <c r="C156" s="122"/>
      <c r="D156" s="111">
        <v>3419</v>
      </c>
      <c r="E156" s="111">
        <v>5222</v>
      </c>
      <c r="F156" s="47" t="s">
        <v>26</v>
      </c>
      <c r="G156" s="48">
        <v>0</v>
      </c>
      <c r="H156" s="48">
        <v>12</v>
      </c>
      <c r="I156" s="59">
        <f t="shared" si="7"/>
        <v>12</v>
      </c>
      <c r="J156" s="60">
        <v>0</v>
      </c>
      <c r="K156" s="60">
        <f t="shared" si="6"/>
        <v>12</v>
      </c>
      <c r="L156" s="3"/>
      <c r="M156" s="5"/>
    </row>
    <row r="157" spans="1:13" ht="22.5" x14ac:dyDescent="0.2">
      <c r="A157" s="106" t="s">
        <v>14</v>
      </c>
      <c r="B157" s="107">
        <v>4200072</v>
      </c>
      <c r="C157" s="108" t="s">
        <v>22</v>
      </c>
      <c r="D157" s="119" t="s">
        <v>15</v>
      </c>
      <c r="E157" s="119" t="s">
        <v>15</v>
      </c>
      <c r="F157" s="120" t="s">
        <v>109</v>
      </c>
      <c r="G157" s="55">
        <v>0</v>
      </c>
      <c r="H157" s="55">
        <v>11.4</v>
      </c>
      <c r="I157" s="41">
        <f t="shared" si="7"/>
        <v>11.4</v>
      </c>
      <c r="J157" s="42">
        <v>0</v>
      </c>
      <c r="K157" s="42">
        <f t="shared" si="6"/>
        <v>11.4</v>
      </c>
      <c r="L157" s="3"/>
      <c r="M157" s="5"/>
    </row>
    <row r="158" spans="1:13" ht="13.5" thickBot="1" x14ac:dyDescent="0.25">
      <c r="A158" s="77"/>
      <c r="B158" s="121" t="s">
        <v>65</v>
      </c>
      <c r="C158" s="122"/>
      <c r="D158" s="111">
        <v>3419</v>
      </c>
      <c r="E158" s="111">
        <v>5222</v>
      </c>
      <c r="F158" s="47" t="s">
        <v>26</v>
      </c>
      <c r="G158" s="61">
        <v>0</v>
      </c>
      <c r="H158" s="61">
        <v>11.4</v>
      </c>
      <c r="I158" s="62">
        <f t="shared" si="7"/>
        <v>11.4</v>
      </c>
      <c r="J158" s="50">
        <v>0</v>
      </c>
      <c r="K158" s="50">
        <f t="shared" si="6"/>
        <v>11.4</v>
      </c>
      <c r="L158" s="3"/>
      <c r="M158" s="5"/>
    </row>
    <row r="159" spans="1:13" ht="33.75" x14ac:dyDescent="0.2">
      <c r="A159" s="106" t="s">
        <v>14</v>
      </c>
      <c r="B159" s="107">
        <v>4200075</v>
      </c>
      <c r="C159" s="108" t="s">
        <v>22</v>
      </c>
      <c r="D159" s="119" t="s">
        <v>15</v>
      </c>
      <c r="E159" s="119" t="s">
        <v>15</v>
      </c>
      <c r="F159" s="120" t="s">
        <v>110</v>
      </c>
      <c r="G159" s="40">
        <v>0</v>
      </c>
      <c r="H159" s="40">
        <v>12</v>
      </c>
      <c r="I159" s="63">
        <f t="shared" si="7"/>
        <v>12</v>
      </c>
      <c r="J159" s="56">
        <v>0</v>
      </c>
      <c r="K159" s="56">
        <f t="shared" si="6"/>
        <v>12</v>
      </c>
      <c r="L159" s="3"/>
      <c r="M159" s="5"/>
    </row>
    <row r="160" spans="1:13" ht="13.5" thickBot="1" x14ac:dyDescent="0.25">
      <c r="A160" s="88"/>
      <c r="B160" s="84" t="s">
        <v>65</v>
      </c>
      <c r="C160" s="89"/>
      <c r="D160" s="104">
        <v>3419</v>
      </c>
      <c r="E160" s="104">
        <v>5222</v>
      </c>
      <c r="F160" s="67" t="s">
        <v>26</v>
      </c>
      <c r="G160" s="61">
        <v>0</v>
      </c>
      <c r="H160" s="61">
        <v>12</v>
      </c>
      <c r="I160" s="62">
        <f t="shared" si="7"/>
        <v>12</v>
      </c>
      <c r="J160" s="60">
        <v>0</v>
      </c>
      <c r="K160" s="60">
        <f t="shared" si="6"/>
        <v>12</v>
      </c>
      <c r="L160" s="3"/>
      <c r="M160" s="5"/>
    </row>
    <row r="161" spans="1:13" ht="23.25" thickBot="1" x14ac:dyDescent="0.25">
      <c r="A161" s="30" t="s">
        <v>14</v>
      </c>
      <c r="B161" s="207" t="s">
        <v>111</v>
      </c>
      <c r="C161" s="208"/>
      <c r="D161" s="208" t="s">
        <v>15</v>
      </c>
      <c r="E161" s="209" t="s">
        <v>15</v>
      </c>
      <c r="F161" s="31" t="s">
        <v>112</v>
      </c>
      <c r="G161" s="32">
        <v>0</v>
      </c>
      <c r="H161" s="32">
        <f>SUM(H162:H181)/2</f>
        <v>460.20000000000005</v>
      </c>
      <c r="I161" s="33">
        <f t="shared" si="7"/>
        <v>460.20000000000005</v>
      </c>
      <c r="J161" s="70">
        <v>0</v>
      </c>
      <c r="K161" s="70">
        <f t="shared" si="6"/>
        <v>460.20000000000005</v>
      </c>
      <c r="L161" s="3"/>
      <c r="M161" s="5"/>
    </row>
    <row r="162" spans="1:13" ht="20.45" hidden="1" x14ac:dyDescent="0.25">
      <c r="A162" s="125" t="s">
        <v>14</v>
      </c>
      <c r="B162" s="126">
        <v>4210000</v>
      </c>
      <c r="C162" s="127" t="s">
        <v>22</v>
      </c>
      <c r="D162" s="128" t="s">
        <v>15</v>
      </c>
      <c r="E162" s="128" t="s">
        <v>15</v>
      </c>
      <c r="F162" s="129" t="s">
        <v>113</v>
      </c>
      <c r="G162" s="130">
        <v>0</v>
      </c>
      <c r="H162" s="55">
        <v>134.81800000000001</v>
      </c>
      <c r="I162" s="41">
        <f t="shared" si="7"/>
        <v>134.81800000000001</v>
      </c>
      <c r="J162" s="42">
        <v>0</v>
      </c>
      <c r="K162" s="42">
        <f t="shared" si="6"/>
        <v>134.81800000000001</v>
      </c>
      <c r="L162" s="3"/>
      <c r="M162" s="5"/>
    </row>
    <row r="163" spans="1:13" ht="13.9" hidden="1" thickBot="1" x14ac:dyDescent="0.3">
      <c r="A163" s="43"/>
      <c r="B163" s="131"/>
      <c r="C163" s="132"/>
      <c r="D163" s="133">
        <v>3419</v>
      </c>
      <c r="E163" s="133">
        <v>5901</v>
      </c>
      <c r="F163" s="134" t="s">
        <v>24</v>
      </c>
      <c r="G163" s="135">
        <v>0</v>
      </c>
      <c r="H163" s="48">
        <v>134.81800000000001</v>
      </c>
      <c r="I163" s="59">
        <f t="shared" si="7"/>
        <v>134.81800000000001</v>
      </c>
      <c r="J163" s="50">
        <v>0</v>
      </c>
      <c r="K163" s="50">
        <f t="shared" si="6"/>
        <v>134.81800000000001</v>
      </c>
      <c r="L163" s="3"/>
      <c r="M163" s="5"/>
    </row>
    <row r="164" spans="1:13" ht="20.45" hidden="1" x14ac:dyDescent="0.25">
      <c r="A164" s="115" t="s">
        <v>14</v>
      </c>
      <c r="B164" s="136">
        <v>3050079</v>
      </c>
      <c r="C164" s="137" t="s">
        <v>22</v>
      </c>
      <c r="D164" s="138" t="s">
        <v>15</v>
      </c>
      <c r="E164" s="138" t="s">
        <v>15</v>
      </c>
      <c r="F164" s="139" t="s">
        <v>114</v>
      </c>
      <c r="G164" s="130">
        <v>0</v>
      </c>
      <c r="H164" s="55">
        <v>12</v>
      </c>
      <c r="I164" s="41">
        <f t="shared" si="7"/>
        <v>12</v>
      </c>
      <c r="J164" s="56">
        <v>0</v>
      </c>
      <c r="K164" s="56">
        <f t="shared" si="6"/>
        <v>12</v>
      </c>
      <c r="L164" s="3"/>
      <c r="M164" s="5"/>
    </row>
    <row r="165" spans="1:13" ht="13.9" hidden="1" thickBot="1" x14ac:dyDescent="0.3">
      <c r="A165" s="43"/>
      <c r="B165" s="131" t="s">
        <v>65</v>
      </c>
      <c r="C165" s="132"/>
      <c r="D165" s="133">
        <v>3419</v>
      </c>
      <c r="E165" s="133">
        <v>5222</v>
      </c>
      <c r="F165" s="134" t="s">
        <v>26</v>
      </c>
      <c r="G165" s="140">
        <v>0</v>
      </c>
      <c r="H165" s="61">
        <v>12</v>
      </c>
      <c r="I165" s="62">
        <f t="shared" si="7"/>
        <v>12</v>
      </c>
      <c r="J165" s="60">
        <v>0</v>
      </c>
      <c r="K165" s="60">
        <f t="shared" si="6"/>
        <v>12</v>
      </c>
      <c r="L165" s="3"/>
      <c r="M165" s="5"/>
    </row>
    <row r="166" spans="1:13" ht="20.45" hidden="1" x14ac:dyDescent="0.25">
      <c r="A166" s="115" t="s">
        <v>14</v>
      </c>
      <c r="B166" s="136">
        <v>3050319</v>
      </c>
      <c r="C166" s="137" t="s">
        <v>22</v>
      </c>
      <c r="D166" s="138" t="s">
        <v>15</v>
      </c>
      <c r="E166" s="138" t="s">
        <v>15</v>
      </c>
      <c r="F166" s="139" t="s">
        <v>115</v>
      </c>
      <c r="G166" s="141">
        <v>0</v>
      </c>
      <c r="H166" s="40">
        <v>35</v>
      </c>
      <c r="I166" s="63">
        <f t="shared" si="7"/>
        <v>35</v>
      </c>
      <c r="J166" s="42">
        <v>0</v>
      </c>
      <c r="K166" s="42">
        <f t="shared" si="6"/>
        <v>35</v>
      </c>
      <c r="L166" s="3"/>
      <c r="M166" s="5"/>
    </row>
    <row r="167" spans="1:13" ht="13.9" hidden="1" thickBot="1" x14ac:dyDescent="0.3">
      <c r="A167" s="43"/>
      <c r="B167" s="131" t="s">
        <v>65</v>
      </c>
      <c r="C167" s="132"/>
      <c r="D167" s="133">
        <v>3419</v>
      </c>
      <c r="E167" s="133">
        <v>5222</v>
      </c>
      <c r="F167" s="134" t="s">
        <v>26</v>
      </c>
      <c r="G167" s="135">
        <v>0</v>
      </c>
      <c r="H167" s="48">
        <v>35</v>
      </c>
      <c r="I167" s="59">
        <f t="shared" si="7"/>
        <v>35</v>
      </c>
      <c r="J167" s="50">
        <v>0</v>
      </c>
      <c r="K167" s="50">
        <f t="shared" si="6"/>
        <v>35</v>
      </c>
      <c r="L167" s="3"/>
      <c r="M167" s="5"/>
    </row>
    <row r="168" spans="1:13" ht="20.45" hidden="1" x14ac:dyDescent="0.25">
      <c r="A168" s="115" t="s">
        <v>14</v>
      </c>
      <c r="B168" s="136">
        <v>3050355</v>
      </c>
      <c r="C168" s="137" t="s">
        <v>22</v>
      </c>
      <c r="D168" s="138" t="s">
        <v>15</v>
      </c>
      <c r="E168" s="138" t="s">
        <v>15</v>
      </c>
      <c r="F168" s="139" t="s">
        <v>116</v>
      </c>
      <c r="G168" s="130">
        <v>0</v>
      </c>
      <c r="H168" s="55">
        <v>20</v>
      </c>
      <c r="I168" s="41">
        <f t="shared" si="7"/>
        <v>20</v>
      </c>
      <c r="J168" s="56">
        <v>0</v>
      </c>
      <c r="K168" s="56">
        <f t="shared" si="6"/>
        <v>20</v>
      </c>
      <c r="L168" s="3"/>
      <c r="M168" s="5"/>
    </row>
    <row r="169" spans="1:13" ht="13.9" hidden="1" thickBot="1" x14ac:dyDescent="0.3">
      <c r="A169" s="43"/>
      <c r="B169" s="131" t="s">
        <v>65</v>
      </c>
      <c r="C169" s="132"/>
      <c r="D169" s="133">
        <v>3419</v>
      </c>
      <c r="E169" s="133">
        <v>5222</v>
      </c>
      <c r="F169" s="134" t="s">
        <v>26</v>
      </c>
      <c r="G169" s="140">
        <v>0</v>
      </c>
      <c r="H169" s="61">
        <v>20</v>
      </c>
      <c r="I169" s="62">
        <f t="shared" si="7"/>
        <v>20</v>
      </c>
      <c r="J169" s="60">
        <v>0</v>
      </c>
      <c r="K169" s="60">
        <f t="shared" si="6"/>
        <v>20</v>
      </c>
      <c r="L169" s="3"/>
      <c r="M169" s="5"/>
    </row>
    <row r="170" spans="1:13" ht="13.15" hidden="1" x14ac:dyDescent="0.25">
      <c r="A170" s="115" t="s">
        <v>14</v>
      </c>
      <c r="B170" s="136">
        <v>3050305</v>
      </c>
      <c r="C170" s="137" t="s">
        <v>22</v>
      </c>
      <c r="D170" s="138" t="s">
        <v>15</v>
      </c>
      <c r="E170" s="138" t="s">
        <v>15</v>
      </c>
      <c r="F170" s="98" t="s">
        <v>117</v>
      </c>
      <c r="G170" s="105">
        <v>0</v>
      </c>
      <c r="H170" s="40">
        <v>10.382</v>
      </c>
      <c r="I170" s="63">
        <f t="shared" si="7"/>
        <v>10.382</v>
      </c>
      <c r="J170" s="42">
        <v>0</v>
      </c>
      <c r="K170" s="42">
        <f t="shared" si="6"/>
        <v>10.382</v>
      </c>
      <c r="L170" s="3"/>
      <c r="M170" s="5"/>
    </row>
    <row r="171" spans="1:13" ht="13.9" hidden="1" thickBot="1" x14ac:dyDescent="0.3">
      <c r="A171" s="43"/>
      <c r="B171" s="131" t="s">
        <v>65</v>
      </c>
      <c r="C171" s="132"/>
      <c r="D171" s="133">
        <v>3419</v>
      </c>
      <c r="E171" s="133">
        <v>5909</v>
      </c>
      <c r="F171" s="134" t="s">
        <v>61</v>
      </c>
      <c r="G171" s="135">
        <v>0</v>
      </c>
      <c r="H171" s="48">
        <v>10.382</v>
      </c>
      <c r="I171" s="59">
        <f t="shared" si="7"/>
        <v>10.382</v>
      </c>
      <c r="J171" s="50">
        <v>0</v>
      </c>
      <c r="K171" s="50">
        <f t="shared" si="6"/>
        <v>10.382</v>
      </c>
      <c r="L171" s="3"/>
      <c r="M171" s="5"/>
    </row>
    <row r="172" spans="1:13" ht="20.45" hidden="1" x14ac:dyDescent="0.25">
      <c r="A172" s="115" t="s">
        <v>14</v>
      </c>
      <c r="B172" s="136">
        <v>4210001</v>
      </c>
      <c r="C172" s="137" t="s">
        <v>22</v>
      </c>
      <c r="D172" s="138" t="s">
        <v>15</v>
      </c>
      <c r="E172" s="138" t="s">
        <v>15</v>
      </c>
      <c r="F172" s="139" t="s">
        <v>118</v>
      </c>
      <c r="G172" s="130">
        <v>0</v>
      </c>
      <c r="H172" s="55">
        <v>12</v>
      </c>
      <c r="I172" s="41">
        <f t="shared" si="7"/>
        <v>12</v>
      </c>
      <c r="J172" s="56">
        <v>0</v>
      </c>
      <c r="K172" s="56">
        <f t="shared" si="6"/>
        <v>12</v>
      </c>
      <c r="L172" s="3"/>
      <c r="M172" s="5"/>
    </row>
    <row r="173" spans="1:13" ht="13.9" hidden="1" thickBot="1" x14ac:dyDescent="0.3">
      <c r="A173" s="83"/>
      <c r="B173" s="86" t="s">
        <v>65</v>
      </c>
      <c r="C173" s="142"/>
      <c r="D173" s="143">
        <v>3419</v>
      </c>
      <c r="E173" s="143">
        <v>5222</v>
      </c>
      <c r="F173" s="144" t="s">
        <v>26</v>
      </c>
      <c r="G173" s="140">
        <v>0</v>
      </c>
      <c r="H173" s="61">
        <v>12</v>
      </c>
      <c r="I173" s="62">
        <f t="shared" si="7"/>
        <v>12</v>
      </c>
      <c r="J173" s="60">
        <v>0</v>
      </c>
      <c r="K173" s="60">
        <f t="shared" si="6"/>
        <v>12</v>
      </c>
      <c r="L173" s="3"/>
      <c r="M173" s="5"/>
    </row>
    <row r="174" spans="1:13" ht="20.45" hidden="1" x14ac:dyDescent="0.25">
      <c r="A174" s="115" t="s">
        <v>14</v>
      </c>
      <c r="B174" s="136">
        <v>4210024</v>
      </c>
      <c r="C174" s="137" t="s">
        <v>22</v>
      </c>
      <c r="D174" s="138" t="s">
        <v>15</v>
      </c>
      <c r="E174" s="138" t="s">
        <v>15</v>
      </c>
      <c r="F174" s="139" t="s">
        <v>119</v>
      </c>
      <c r="G174" s="141">
        <v>0</v>
      </c>
      <c r="H174" s="40">
        <v>21</v>
      </c>
      <c r="I174" s="63">
        <f t="shared" si="7"/>
        <v>21</v>
      </c>
      <c r="J174" s="42">
        <v>0</v>
      </c>
      <c r="K174" s="42">
        <f t="shared" si="6"/>
        <v>21</v>
      </c>
      <c r="L174" s="3"/>
      <c r="M174" s="5"/>
    </row>
    <row r="175" spans="1:13" ht="13.9" hidden="1" thickBot="1" x14ac:dyDescent="0.3">
      <c r="A175" s="83"/>
      <c r="B175" s="86" t="s">
        <v>65</v>
      </c>
      <c r="C175" s="142"/>
      <c r="D175" s="143">
        <v>3419</v>
      </c>
      <c r="E175" s="143">
        <v>5222</v>
      </c>
      <c r="F175" s="144" t="s">
        <v>26</v>
      </c>
      <c r="G175" s="135">
        <v>0</v>
      </c>
      <c r="H175" s="48">
        <v>21</v>
      </c>
      <c r="I175" s="59">
        <f t="shared" si="7"/>
        <v>21</v>
      </c>
      <c r="J175" s="50">
        <v>0</v>
      </c>
      <c r="K175" s="50">
        <f t="shared" si="6"/>
        <v>21</v>
      </c>
      <c r="L175" s="3"/>
      <c r="M175" s="5"/>
    </row>
    <row r="176" spans="1:13" ht="20.45" hidden="1" x14ac:dyDescent="0.25">
      <c r="A176" s="115" t="s">
        <v>14</v>
      </c>
      <c r="B176" s="136">
        <v>4210027</v>
      </c>
      <c r="C176" s="137" t="s">
        <v>22</v>
      </c>
      <c r="D176" s="138" t="s">
        <v>15</v>
      </c>
      <c r="E176" s="138" t="s">
        <v>15</v>
      </c>
      <c r="F176" s="139" t="s">
        <v>120</v>
      </c>
      <c r="G176" s="130">
        <v>0</v>
      </c>
      <c r="H176" s="55">
        <v>21</v>
      </c>
      <c r="I176" s="41">
        <f t="shared" si="7"/>
        <v>21</v>
      </c>
      <c r="J176" s="56">
        <v>0</v>
      </c>
      <c r="K176" s="56">
        <f t="shared" si="6"/>
        <v>21</v>
      </c>
      <c r="L176" s="3"/>
      <c r="M176" s="5"/>
    </row>
    <row r="177" spans="1:14" ht="13.9" hidden="1" thickBot="1" x14ac:dyDescent="0.3">
      <c r="A177" s="83"/>
      <c r="B177" s="86" t="s">
        <v>65</v>
      </c>
      <c r="C177" s="142"/>
      <c r="D177" s="143">
        <v>3419</v>
      </c>
      <c r="E177" s="143">
        <v>5222</v>
      </c>
      <c r="F177" s="144" t="s">
        <v>26</v>
      </c>
      <c r="G177" s="140">
        <v>0</v>
      </c>
      <c r="H177" s="61">
        <v>21</v>
      </c>
      <c r="I177" s="62">
        <f t="shared" si="7"/>
        <v>21</v>
      </c>
      <c r="J177" s="60">
        <v>0</v>
      </c>
      <c r="K177" s="60">
        <f t="shared" si="6"/>
        <v>21</v>
      </c>
      <c r="L177" s="3"/>
    </row>
    <row r="178" spans="1:14" ht="20.45" hidden="1" x14ac:dyDescent="0.25">
      <c r="A178" s="106" t="s">
        <v>14</v>
      </c>
      <c r="B178" s="107">
        <v>4210112</v>
      </c>
      <c r="C178" s="108" t="s">
        <v>22</v>
      </c>
      <c r="D178" s="119" t="s">
        <v>15</v>
      </c>
      <c r="E178" s="119" t="s">
        <v>15</v>
      </c>
      <c r="F178" s="120" t="s">
        <v>121</v>
      </c>
      <c r="G178" s="40">
        <v>0</v>
      </c>
      <c r="H178" s="40">
        <v>97</v>
      </c>
      <c r="I178" s="63">
        <f t="shared" si="7"/>
        <v>97</v>
      </c>
      <c r="J178" s="42">
        <v>0</v>
      </c>
      <c r="K178" s="42">
        <f t="shared" si="6"/>
        <v>97</v>
      </c>
      <c r="L178" s="3"/>
    </row>
    <row r="179" spans="1:14" ht="13.9" hidden="1" thickBot="1" x14ac:dyDescent="0.3">
      <c r="A179" s="77"/>
      <c r="B179" s="121" t="s">
        <v>65</v>
      </c>
      <c r="C179" s="122"/>
      <c r="D179" s="111">
        <v>3419</v>
      </c>
      <c r="E179" s="111">
        <v>5222</v>
      </c>
      <c r="F179" s="47" t="s">
        <v>26</v>
      </c>
      <c r="G179" s="48">
        <v>0</v>
      </c>
      <c r="H179" s="48">
        <v>97</v>
      </c>
      <c r="I179" s="59">
        <f t="shared" si="7"/>
        <v>97</v>
      </c>
      <c r="J179" s="50">
        <v>0</v>
      </c>
      <c r="K179" s="50">
        <f t="shared" si="6"/>
        <v>97</v>
      </c>
    </row>
    <row r="180" spans="1:14" ht="20.45" hidden="1" x14ac:dyDescent="0.25">
      <c r="A180" s="106" t="s">
        <v>14</v>
      </c>
      <c r="B180" s="107">
        <v>4210117</v>
      </c>
      <c r="C180" s="108" t="s">
        <v>22</v>
      </c>
      <c r="D180" s="119" t="s">
        <v>15</v>
      </c>
      <c r="E180" s="119" t="s">
        <v>15</v>
      </c>
      <c r="F180" s="120" t="s">
        <v>122</v>
      </c>
      <c r="G180" s="55">
        <v>0</v>
      </c>
      <c r="H180" s="55">
        <v>97</v>
      </c>
      <c r="I180" s="41">
        <f t="shared" si="7"/>
        <v>97</v>
      </c>
      <c r="J180" s="56">
        <v>0</v>
      </c>
      <c r="K180" s="56">
        <f t="shared" si="6"/>
        <v>97</v>
      </c>
    </row>
    <row r="181" spans="1:14" ht="13.9" hidden="1" thickBot="1" x14ac:dyDescent="0.3">
      <c r="A181" s="88"/>
      <c r="B181" s="84" t="s">
        <v>65</v>
      </c>
      <c r="C181" s="89"/>
      <c r="D181" s="104">
        <v>3419</v>
      </c>
      <c r="E181" s="104">
        <v>5222</v>
      </c>
      <c r="F181" s="67" t="s">
        <v>26</v>
      </c>
      <c r="G181" s="61">
        <v>0</v>
      </c>
      <c r="H181" s="61">
        <v>97</v>
      </c>
      <c r="I181" s="62">
        <f t="shared" si="7"/>
        <v>97</v>
      </c>
      <c r="J181" s="60">
        <v>0</v>
      </c>
      <c r="K181" s="60">
        <f t="shared" si="6"/>
        <v>97</v>
      </c>
    </row>
    <row r="182" spans="1:14" ht="13.5" thickBot="1" x14ac:dyDescent="0.25">
      <c r="A182" s="30" t="s">
        <v>14</v>
      </c>
      <c r="B182" s="207" t="s">
        <v>123</v>
      </c>
      <c r="C182" s="208"/>
      <c r="D182" s="208" t="s">
        <v>15</v>
      </c>
      <c r="E182" s="209" t="s">
        <v>15</v>
      </c>
      <c r="F182" s="31" t="s">
        <v>124</v>
      </c>
      <c r="G182" s="145">
        <v>400</v>
      </c>
      <c r="H182" s="145">
        <f>SUM(H183:H188)/2</f>
        <v>162</v>
      </c>
      <c r="I182" s="146">
        <f t="shared" si="7"/>
        <v>562</v>
      </c>
      <c r="J182" s="70">
        <v>0</v>
      </c>
      <c r="K182" s="70">
        <f t="shared" si="6"/>
        <v>562</v>
      </c>
    </row>
    <row r="183" spans="1:14" ht="13.15" hidden="1" x14ac:dyDescent="0.25">
      <c r="A183" s="125" t="s">
        <v>14</v>
      </c>
      <c r="B183" s="126" t="s">
        <v>125</v>
      </c>
      <c r="C183" s="127" t="s">
        <v>22</v>
      </c>
      <c r="D183" s="128" t="s">
        <v>15</v>
      </c>
      <c r="E183" s="128" t="s">
        <v>15</v>
      </c>
      <c r="F183" s="129" t="s">
        <v>124</v>
      </c>
      <c r="G183" s="130">
        <v>400</v>
      </c>
      <c r="H183" s="55">
        <f>+H184</f>
        <v>122</v>
      </c>
      <c r="I183" s="41">
        <f t="shared" si="7"/>
        <v>522</v>
      </c>
      <c r="J183" s="42">
        <v>0</v>
      </c>
      <c r="K183" s="42">
        <f t="shared" si="6"/>
        <v>522</v>
      </c>
    </row>
    <row r="184" spans="1:14" ht="13.9" hidden="1" thickBot="1" x14ac:dyDescent="0.3">
      <c r="A184" s="43"/>
      <c r="B184" s="131"/>
      <c r="C184" s="132"/>
      <c r="D184" s="133">
        <v>3419</v>
      </c>
      <c r="E184" s="133">
        <v>5901</v>
      </c>
      <c r="F184" s="134" t="s">
        <v>24</v>
      </c>
      <c r="G184" s="135">
        <v>400</v>
      </c>
      <c r="H184" s="48">
        <v>122</v>
      </c>
      <c r="I184" s="59">
        <f t="shared" si="7"/>
        <v>522</v>
      </c>
      <c r="J184" s="50">
        <v>0</v>
      </c>
      <c r="K184" s="50">
        <f t="shared" si="6"/>
        <v>522</v>
      </c>
    </row>
    <row r="185" spans="1:14" ht="20.45" hidden="1" x14ac:dyDescent="0.25">
      <c r="A185" s="115" t="s">
        <v>14</v>
      </c>
      <c r="B185" s="136">
        <v>3060011</v>
      </c>
      <c r="C185" s="147" t="s">
        <v>22</v>
      </c>
      <c r="D185" s="119" t="s">
        <v>15</v>
      </c>
      <c r="E185" s="136" t="s">
        <v>15</v>
      </c>
      <c r="F185" s="120" t="s">
        <v>126</v>
      </c>
      <c r="G185" s="55">
        <v>0</v>
      </c>
      <c r="H185" s="55">
        <v>8</v>
      </c>
      <c r="I185" s="41">
        <f t="shared" si="7"/>
        <v>8</v>
      </c>
      <c r="J185" s="56">
        <v>0</v>
      </c>
      <c r="K185" s="56">
        <f t="shared" si="6"/>
        <v>8</v>
      </c>
    </row>
    <row r="186" spans="1:14" ht="13.9" hidden="1" thickBot="1" x14ac:dyDescent="0.3">
      <c r="A186" s="43"/>
      <c r="B186" s="131"/>
      <c r="C186" s="148"/>
      <c r="D186" s="92">
        <v>3419</v>
      </c>
      <c r="E186" s="131">
        <v>5222</v>
      </c>
      <c r="F186" s="80" t="s">
        <v>26</v>
      </c>
      <c r="G186" s="61">
        <v>0</v>
      </c>
      <c r="H186" s="61">
        <v>8</v>
      </c>
      <c r="I186" s="62">
        <f t="shared" si="7"/>
        <v>8</v>
      </c>
      <c r="J186" s="60">
        <v>0</v>
      </c>
      <c r="K186" s="60">
        <f t="shared" si="6"/>
        <v>8</v>
      </c>
    </row>
    <row r="187" spans="1:14" ht="20.45" hidden="1" x14ac:dyDescent="0.25">
      <c r="A187" s="106" t="s">
        <v>14</v>
      </c>
      <c r="B187" s="107">
        <v>4220001</v>
      </c>
      <c r="C187" s="108" t="s">
        <v>22</v>
      </c>
      <c r="D187" s="119" t="s">
        <v>15</v>
      </c>
      <c r="E187" s="119" t="s">
        <v>15</v>
      </c>
      <c r="F187" s="120" t="s">
        <v>127</v>
      </c>
      <c r="G187" s="40">
        <v>0</v>
      </c>
      <c r="H187" s="40">
        <v>32</v>
      </c>
      <c r="I187" s="63">
        <f t="shared" si="7"/>
        <v>32</v>
      </c>
      <c r="J187" s="42">
        <v>0</v>
      </c>
      <c r="K187" s="42">
        <f t="shared" si="6"/>
        <v>32</v>
      </c>
    </row>
    <row r="188" spans="1:14" ht="15" hidden="1" thickBot="1" x14ac:dyDescent="0.35">
      <c r="A188" s="88"/>
      <c r="B188" s="84"/>
      <c r="C188" s="89"/>
      <c r="D188" s="104">
        <v>3419</v>
      </c>
      <c r="E188" s="104">
        <v>5222</v>
      </c>
      <c r="F188" s="67" t="s">
        <v>26</v>
      </c>
      <c r="G188" s="61">
        <v>0</v>
      </c>
      <c r="H188" s="61">
        <v>32</v>
      </c>
      <c r="I188" s="62">
        <f t="shared" si="7"/>
        <v>32</v>
      </c>
      <c r="J188" s="50">
        <v>0</v>
      </c>
      <c r="K188" s="50">
        <f t="shared" si="6"/>
        <v>32</v>
      </c>
      <c r="N188" s="149" t="s">
        <v>128</v>
      </c>
    </row>
    <row r="189" spans="1:14" ht="13.5" thickBot="1" x14ac:dyDescent="0.25">
      <c r="A189" s="30" t="s">
        <v>14</v>
      </c>
      <c r="B189" s="207" t="s">
        <v>129</v>
      </c>
      <c r="C189" s="208"/>
      <c r="D189" s="208" t="s">
        <v>15</v>
      </c>
      <c r="E189" s="209" t="s">
        <v>15</v>
      </c>
      <c r="F189" s="31" t="s">
        <v>130</v>
      </c>
      <c r="G189" s="32">
        <v>3000</v>
      </c>
      <c r="H189" s="32">
        <f>SUM(H190:H237)/2</f>
        <v>3053.6011600000002</v>
      </c>
      <c r="I189" s="33">
        <f t="shared" si="7"/>
        <v>6053.6011600000002</v>
      </c>
      <c r="J189" s="34">
        <v>0</v>
      </c>
      <c r="K189" s="34">
        <f t="shared" si="6"/>
        <v>6053.6011600000002</v>
      </c>
    </row>
    <row r="190" spans="1:14" ht="13.15" hidden="1" x14ac:dyDescent="0.25">
      <c r="A190" s="71" t="s">
        <v>14</v>
      </c>
      <c r="B190" s="150" t="s">
        <v>131</v>
      </c>
      <c r="C190" s="151" t="s">
        <v>22</v>
      </c>
      <c r="D190" s="74" t="s">
        <v>15</v>
      </c>
      <c r="E190" s="75" t="s">
        <v>15</v>
      </c>
      <c r="F190" s="76" t="s">
        <v>130</v>
      </c>
      <c r="G190" s="55">
        <v>3000</v>
      </c>
      <c r="H190" s="55">
        <f>+H191</f>
        <v>2342.1801599999999</v>
      </c>
      <c r="I190" s="41">
        <f t="shared" si="7"/>
        <v>5342.1801599999999</v>
      </c>
      <c r="J190" s="42">
        <v>0</v>
      </c>
      <c r="K190" s="42">
        <f t="shared" si="6"/>
        <v>5342.1801599999999</v>
      </c>
    </row>
    <row r="191" spans="1:14" ht="13.9" hidden="1" thickBot="1" x14ac:dyDescent="0.3">
      <c r="A191" s="77"/>
      <c r="B191" s="152"/>
      <c r="C191" s="153"/>
      <c r="D191" s="92">
        <v>3419</v>
      </c>
      <c r="E191" s="131">
        <v>5901</v>
      </c>
      <c r="F191" s="80" t="s">
        <v>24</v>
      </c>
      <c r="G191" s="48">
        <v>3000</v>
      </c>
      <c r="H191" s="48">
        <v>2342.1801599999999</v>
      </c>
      <c r="I191" s="59">
        <f t="shared" si="7"/>
        <v>5342.1801599999999</v>
      </c>
      <c r="J191" s="50">
        <v>0</v>
      </c>
      <c r="K191" s="50">
        <f t="shared" si="6"/>
        <v>5342.1801599999999</v>
      </c>
    </row>
    <row r="192" spans="1:14" ht="13.15" hidden="1" x14ac:dyDescent="0.25">
      <c r="A192" s="115" t="s">
        <v>14</v>
      </c>
      <c r="B192" s="136" t="s">
        <v>132</v>
      </c>
      <c r="C192" s="147" t="s">
        <v>22</v>
      </c>
      <c r="D192" s="119" t="s">
        <v>15</v>
      </c>
      <c r="E192" s="136" t="s">
        <v>15</v>
      </c>
      <c r="F192" s="120" t="s">
        <v>133</v>
      </c>
      <c r="G192" s="55">
        <v>0</v>
      </c>
      <c r="H192" s="55">
        <v>11</v>
      </c>
      <c r="I192" s="41">
        <f t="shared" si="7"/>
        <v>11</v>
      </c>
      <c r="J192" s="56">
        <v>0</v>
      </c>
      <c r="K192" s="56">
        <f t="shared" si="6"/>
        <v>11</v>
      </c>
    </row>
    <row r="193" spans="1:13" ht="13.9" hidden="1" thickBot="1" x14ac:dyDescent="0.3">
      <c r="A193" s="43"/>
      <c r="B193" s="131" t="s">
        <v>65</v>
      </c>
      <c r="C193" s="148"/>
      <c r="D193" s="92">
        <v>3419</v>
      </c>
      <c r="E193" s="131">
        <v>5222</v>
      </c>
      <c r="F193" s="80" t="s">
        <v>26</v>
      </c>
      <c r="G193" s="61">
        <v>0</v>
      </c>
      <c r="H193" s="61">
        <v>11</v>
      </c>
      <c r="I193" s="62">
        <f t="shared" si="7"/>
        <v>11</v>
      </c>
      <c r="J193" s="60">
        <v>0</v>
      </c>
      <c r="K193" s="60">
        <f t="shared" si="6"/>
        <v>11</v>
      </c>
      <c r="M193" s="5"/>
    </row>
    <row r="194" spans="1:13" ht="18" hidden="1" customHeight="1" x14ac:dyDescent="0.25">
      <c r="A194" s="115" t="s">
        <v>14</v>
      </c>
      <c r="B194" s="136" t="s">
        <v>134</v>
      </c>
      <c r="C194" s="147" t="s">
        <v>22</v>
      </c>
      <c r="D194" s="119" t="s">
        <v>15</v>
      </c>
      <c r="E194" s="136" t="s">
        <v>15</v>
      </c>
      <c r="F194" s="120" t="s">
        <v>135</v>
      </c>
      <c r="G194" s="40">
        <v>0</v>
      </c>
      <c r="H194" s="40">
        <v>8</v>
      </c>
      <c r="I194" s="63">
        <f t="shared" si="7"/>
        <v>8</v>
      </c>
      <c r="J194" s="42">
        <v>0</v>
      </c>
      <c r="K194" s="42">
        <f t="shared" si="6"/>
        <v>8</v>
      </c>
      <c r="M194" s="5"/>
    </row>
    <row r="195" spans="1:13" ht="13.9" hidden="1" thickBot="1" x14ac:dyDescent="0.3">
      <c r="A195" s="43"/>
      <c r="B195" s="131" t="s">
        <v>65</v>
      </c>
      <c r="C195" s="148"/>
      <c r="D195" s="92">
        <v>3419</v>
      </c>
      <c r="E195" s="131">
        <v>5222</v>
      </c>
      <c r="F195" s="80" t="s">
        <v>26</v>
      </c>
      <c r="G195" s="48">
        <v>0</v>
      </c>
      <c r="H195" s="48">
        <v>8</v>
      </c>
      <c r="I195" s="59">
        <f t="shared" si="7"/>
        <v>8</v>
      </c>
      <c r="J195" s="50">
        <v>0</v>
      </c>
      <c r="K195" s="50">
        <f t="shared" si="6"/>
        <v>8</v>
      </c>
      <c r="L195" s="3"/>
      <c r="M195" s="5"/>
    </row>
    <row r="196" spans="1:13" ht="21" hidden="1" x14ac:dyDescent="0.25">
      <c r="A196" s="115" t="s">
        <v>14</v>
      </c>
      <c r="B196" s="136">
        <v>3080254</v>
      </c>
      <c r="C196" s="147" t="s">
        <v>22</v>
      </c>
      <c r="D196" s="119" t="s">
        <v>15</v>
      </c>
      <c r="E196" s="136" t="s">
        <v>15</v>
      </c>
      <c r="F196" s="98" t="s">
        <v>136</v>
      </c>
      <c r="G196" s="99">
        <v>0</v>
      </c>
      <c r="H196" s="55">
        <v>6.4210000000000003</v>
      </c>
      <c r="I196" s="41">
        <f t="shared" si="7"/>
        <v>6.4210000000000003</v>
      </c>
      <c r="J196" s="56">
        <v>0</v>
      </c>
      <c r="K196" s="56">
        <f t="shared" si="6"/>
        <v>6.4210000000000003</v>
      </c>
      <c r="L196" s="3"/>
      <c r="M196" s="5"/>
    </row>
    <row r="197" spans="1:13" ht="13.9" hidden="1" thickBot="1" x14ac:dyDescent="0.3">
      <c r="A197" s="43"/>
      <c r="B197" s="131" t="s">
        <v>65</v>
      </c>
      <c r="C197" s="148"/>
      <c r="D197" s="92">
        <v>3419</v>
      </c>
      <c r="E197" s="131">
        <v>5909</v>
      </c>
      <c r="F197" s="80" t="s">
        <v>61</v>
      </c>
      <c r="G197" s="61">
        <v>0</v>
      </c>
      <c r="H197" s="61">
        <v>6.4210000000000003</v>
      </c>
      <c r="I197" s="62">
        <f t="shared" si="7"/>
        <v>6.4210000000000003</v>
      </c>
      <c r="J197" s="60">
        <v>0</v>
      </c>
      <c r="K197" s="60">
        <f t="shared" si="6"/>
        <v>6.4210000000000003</v>
      </c>
      <c r="L197" s="3"/>
      <c r="M197" s="5"/>
    </row>
    <row r="198" spans="1:13" ht="30.6" hidden="1" x14ac:dyDescent="0.25">
      <c r="A198" s="115" t="s">
        <v>14</v>
      </c>
      <c r="B198" s="136">
        <v>3080322</v>
      </c>
      <c r="C198" s="147" t="s">
        <v>22</v>
      </c>
      <c r="D198" s="119" t="s">
        <v>15</v>
      </c>
      <c r="E198" s="136" t="s">
        <v>15</v>
      </c>
      <c r="F198" s="120" t="s">
        <v>137</v>
      </c>
      <c r="G198" s="40">
        <v>0</v>
      </c>
      <c r="H198" s="40">
        <v>45</v>
      </c>
      <c r="I198" s="63">
        <f t="shared" si="7"/>
        <v>45</v>
      </c>
      <c r="J198" s="42">
        <v>0</v>
      </c>
      <c r="K198" s="42">
        <f t="shared" si="6"/>
        <v>45</v>
      </c>
      <c r="L198" s="3"/>
      <c r="M198" s="5"/>
    </row>
    <row r="199" spans="1:13" ht="13.9" hidden="1" thickBot="1" x14ac:dyDescent="0.3">
      <c r="A199" s="43"/>
      <c r="B199" s="131" t="s">
        <v>65</v>
      </c>
      <c r="C199" s="148"/>
      <c r="D199" s="92">
        <v>3419</v>
      </c>
      <c r="E199" s="131">
        <v>5222</v>
      </c>
      <c r="F199" s="80" t="s">
        <v>26</v>
      </c>
      <c r="G199" s="48">
        <v>0</v>
      </c>
      <c r="H199" s="48">
        <v>45</v>
      </c>
      <c r="I199" s="59">
        <f t="shared" si="7"/>
        <v>45</v>
      </c>
      <c r="J199" s="50">
        <v>0</v>
      </c>
      <c r="K199" s="50">
        <f t="shared" si="6"/>
        <v>45</v>
      </c>
      <c r="L199" s="3"/>
      <c r="M199" s="5"/>
    </row>
    <row r="200" spans="1:13" ht="20.45" hidden="1" x14ac:dyDescent="0.25">
      <c r="A200" s="115" t="s">
        <v>14</v>
      </c>
      <c r="B200" s="136">
        <v>3080323</v>
      </c>
      <c r="C200" s="147" t="s">
        <v>22</v>
      </c>
      <c r="D200" s="119" t="s">
        <v>15</v>
      </c>
      <c r="E200" s="136" t="s">
        <v>15</v>
      </c>
      <c r="F200" s="120" t="s">
        <v>138</v>
      </c>
      <c r="G200" s="55">
        <v>0</v>
      </c>
      <c r="H200" s="55">
        <v>20</v>
      </c>
      <c r="I200" s="41">
        <f t="shared" si="7"/>
        <v>20</v>
      </c>
      <c r="J200" s="56">
        <v>0</v>
      </c>
      <c r="K200" s="56">
        <f t="shared" si="6"/>
        <v>20</v>
      </c>
      <c r="L200" s="3"/>
      <c r="M200" s="5"/>
    </row>
    <row r="201" spans="1:13" ht="13.9" hidden="1" thickBot="1" x14ac:dyDescent="0.3">
      <c r="A201" s="43"/>
      <c r="B201" s="131" t="s">
        <v>65</v>
      </c>
      <c r="C201" s="148"/>
      <c r="D201" s="92">
        <v>3419</v>
      </c>
      <c r="E201" s="131">
        <v>5221</v>
      </c>
      <c r="F201" s="80" t="s">
        <v>139</v>
      </c>
      <c r="G201" s="61">
        <v>0</v>
      </c>
      <c r="H201" s="61">
        <v>20</v>
      </c>
      <c r="I201" s="62">
        <f t="shared" si="7"/>
        <v>20</v>
      </c>
      <c r="J201" s="60">
        <v>0</v>
      </c>
      <c r="K201" s="60">
        <f t="shared" si="6"/>
        <v>20</v>
      </c>
      <c r="L201" s="3"/>
      <c r="M201" s="5"/>
    </row>
    <row r="202" spans="1:13" ht="20.45" hidden="1" x14ac:dyDescent="0.25">
      <c r="A202" s="51" t="s">
        <v>14</v>
      </c>
      <c r="B202" s="52">
        <v>4230020</v>
      </c>
      <c r="C202" s="154" t="s">
        <v>22</v>
      </c>
      <c r="D202" s="155" t="s">
        <v>15</v>
      </c>
      <c r="E202" s="52" t="s">
        <v>15</v>
      </c>
      <c r="F202" s="120" t="s">
        <v>140</v>
      </c>
      <c r="G202" s="40">
        <v>0</v>
      </c>
      <c r="H202" s="40">
        <v>20</v>
      </c>
      <c r="I202" s="63">
        <f t="shared" si="7"/>
        <v>20</v>
      </c>
      <c r="J202" s="42">
        <v>0</v>
      </c>
      <c r="K202" s="42">
        <f t="shared" si="6"/>
        <v>20</v>
      </c>
      <c r="L202" s="3"/>
      <c r="M202" s="5"/>
    </row>
    <row r="203" spans="1:13" ht="13.9" hidden="1" thickBot="1" x14ac:dyDescent="0.3">
      <c r="A203" s="43"/>
      <c r="B203" s="131" t="s">
        <v>65</v>
      </c>
      <c r="C203" s="156"/>
      <c r="D203" s="92">
        <v>3419</v>
      </c>
      <c r="E203" s="131">
        <v>5222</v>
      </c>
      <c r="F203" s="80" t="s">
        <v>26</v>
      </c>
      <c r="G203" s="48">
        <v>0</v>
      </c>
      <c r="H203" s="48">
        <v>20</v>
      </c>
      <c r="I203" s="59">
        <f t="shared" si="7"/>
        <v>20</v>
      </c>
      <c r="J203" s="50">
        <v>0</v>
      </c>
      <c r="K203" s="50">
        <f t="shared" ref="K203:K266" si="8">+I203+J203</f>
        <v>20</v>
      </c>
      <c r="L203" s="3"/>
      <c r="M203" s="5"/>
    </row>
    <row r="204" spans="1:13" ht="20.45" hidden="1" x14ac:dyDescent="0.25">
      <c r="A204" s="51" t="s">
        <v>14</v>
      </c>
      <c r="B204" s="52">
        <v>4230029</v>
      </c>
      <c r="C204" s="154" t="s">
        <v>22</v>
      </c>
      <c r="D204" s="155" t="s">
        <v>15</v>
      </c>
      <c r="E204" s="52" t="s">
        <v>15</v>
      </c>
      <c r="F204" s="120" t="s">
        <v>141</v>
      </c>
      <c r="G204" s="55">
        <v>0</v>
      </c>
      <c r="H204" s="55">
        <v>52</v>
      </c>
      <c r="I204" s="41">
        <f t="shared" si="7"/>
        <v>52</v>
      </c>
      <c r="J204" s="56">
        <v>0</v>
      </c>
      <c r="K204" s="56">
        <f t="shared" si="8"/>
        <v>52</v>
      </c>
      <c r="L204" s="3"/>
      <c r="M204" s="5"/>
    </row>
    <row r="205" spans="1:13" ht="13.9" hidden="1" thickBot="1" x14ac:dyDescent="0.3">
      <c r="A205" s="43"/>
      <c r="B205" s="131" t="s">
        <v>65</v>
      </c>
      <c r="C205" s="156"/>
      <c r="D205" s="92">
        <v>3419</v>
      </c>
      <c r="E205" s="131">
        <v>5222</v>
      </c>
      <c r="F205" s="80" t="s">
        <v>26</v>
      </c>
      <c r="G205" s="61">
        <v>0</v>
      </c>
      <c r="H205" s="61">
        <v>52</v>
      </c>
      <c r="I205" s="62">
        <f t="shared" ref="I205:I268" si="9">+G205+H205</f>
        <v>52</v>
      </c>
      <c r="J205" s="60">
        <v>0</v>
      </c>
      <c r="K205" s="60">
        <f t="shared" si="8"/>
        <v>52</v>
      </c>
      <c r="L205" s="3"/>
      <c r="M205" s="5"/>
    </row>
    <row r="206" spans="1:13" ht="20.45" hidden="1" x14ac:dyDescent="0.25">
      <c r="A206" s="51" t="s">
        <v>14</v>
      </c>
      <c r="B206" s="52">
        <v>4230041</v>
      </c>
      <c r="C206" s="154" t="s">
        <v>22</v>
      </c>
      <c r="D206" s="155" t="s">
        <v>15</v>
      </c>
      <c r="E206" s="52" t="s">
        <v>15</v>
      </c>
      <c r="F206" s="120" t="s">
        <v>142</v>
      </c>
      <c r="G206" s="40">
        <v>0</v>
      </c>
      <c r="H206" s="40">
        <v>66</v>
      </c>
      <c r="I206" s="63">
        <f t="shared" si="9"/>
        <v>66</v>
      </c>
      <c r="J206" s="42">
        <v>0</v>
      </c>
      <c r="K206" s="42">
        <f t="shared" si="8"/>
        <v>66</v>
      </c>
      <c r="L206" s="3"/>
      <c r="M206" s="5"/>
    </row>
    <row r="207" spans="1:13" ht="13.9" hidden="1" thickBot="1" x14ac:dyDescent="0.3">
      <c r="A207" s="43"/>
      <c r="B207" s="131" t="s">
        <v>65</v>
      </c>
      <c r="C207" s="156"/>
      <c r="D207" s="92">
        <v>3419</v>
      </c>
      <c r="E207" s="131">
        <v>5222</v>
      </c>
      <c r="F207" s="80" t="s">
        <v>26</v>
      </c>
      <c r="G207" s="48">
        <v>0</v>
      </c>
      <c r="H207" s="48">
        <v>66</v>
      </c>
      <c r="I207" s="59">
        <f t="shared" si="9"/>
        <v>66</v>
      </c>
      <c r="J207" s="50">
        <v>0</v>
      </c>
      <c r="K207" s="50">
        <f t="shared" si="8"/>
        <v>66</v>
      </c>
      <c r="L207" s="3"/>
      <c r="M207" s="5"/>
    </row>
    <row r="208" spans="1:13" ht="20.45" hidden="1" x14ac:dyDescent="0.25">
      <c r="A208" s="51" t="s">
        <v>14</v>
      </c>
      <c r="B208" s="52">
        <v>4230042</v>
      </c>
      <c r="C208" s="154" t="s">
        <v>22</v>
      </c>
      <c r="D208" s="155" t="s">
        <v>15</v>
      </c>
      <c r="E208" s="52" t="s">
        <v>15</v>
      </c>
      <c r="F208" s="120" t="s">
        <v>143</v>
      </c>
      <c r="G208" s="55">
        <v>0</v>
      </c>
      <c r="H208" s="55">
        <v>20</v>
      </c>
      <c r="I208" s="41">
        <f t="shared" si="9"/>
        <v>20</v>
      </c>
      <c r="J208" s="56">
        <v>0</v>
      </c>
      <c r="K208" s="56">
        <f t="shared" si="8"/>
        <v>20</v>
      </c>
      <c r="L208" s="3"/>
      <c r="M208" s="5"/>
    </row>
    <row r="209" spans="1:13" ht="13.9" hidden="1" thickBot="1" x14ac:dyDescent="0.3">
      <c r="A209" s="43"/>
      <c r="B209" s="131" t="s">
        <v>65</v>
      </c>
      <c r="C209" s="156"/>
      <c r="D209" s="92">
        <v>3419</v>
      </c>
      <c r="E209" s="131">
        <v>5222</v>
      </c>
      <c r="F209" s="80" t="s">
        <v>26</v>
      </c>
      <c r="G209" s="61">
        <v>0</v>
      </c>
      <c r="H209" s="61">
        <v>20</v>
      </c>
      <c r="I209" s="62">
        <f t="shared" si="9"/>
        <v>20</v>
      </c>
      <c r="J209" s="60">
        <v>0</v>
      </c>
      <c r="K209" s="60">
        <f t="shared" si="8"/>
        <v>20</v>
      </c>
      <c r="L209" s="3"/>
      <c r="M209" s="5"/>
    </row>
    <row r="210" spans="1:13" ht="20.45" hidden="1" x14ac:dyDescent="0.25">
      <c r="A210" s="51" t="s">
        <v>14</v>
      </c>
      <c r="B210" s="52">
        <v>4230046</v>
      </c>
      <c r="C210" s="154" t="s">
        <v>22</v>
      </c>
      <c r="D210" s="155" t="s">
        <v>15</v>
      </c>
      <c r="E210" s="52" t="s">
        <v>15</v>
      </c>
      <c r="F210" s="120" t="s">
        <v>144</v>
      </c>
      <c r="G210" s="40">
        <v>0</v>
      </c>
      <c r="H210" s="40">
        <v>70</v>
      </c>
      <c r="I210" s="63">
        <f t="shared" si="9"/>
        <v>70</v>
      </c>
      <c r="J210" s="42">
        <v>0</v>
      </c>
      <c r="K210" s="42">
        <f t="shared" si="8"/>
        <v>70</v>
      </c>
      <c r="L210" s="3"/>
      <c r="M210" s="5"/>
    </row>
    <row r="211" spans="1:13" ht="13.9" hidden="1" thickBot="1" x14ac:dyDescent="0.3">
      <c r="A211" s="43"/>
      <c r="B211" s="131" t="s">
        <v>65</v>
      </c>
      <c r="C211" s="156"/>
      <c r="D211" s="92">
        <v>3419</v>
      </c>
      <c r="E211" s="131">
        <v>5222</v>
      </c>
      <c r="F211" s="80" t="s">
        <v>26</v>
      </c>
      <c r="G211" s="48">
        <v>0</v>
      </c>
      <c r="H211" s="48">
        <v>70</v>
      </c>
      <c r="I211" s="59">
        <f t="shared" si="9"/>
        <v>70</v>
      </c>
      <c r="J211" s="50">
        <v>0</v>
      </c>
      <c r="K211" s="50">
        <f t="shared" si="8"/>
        <v>70</v>
      </c>
      <c r="L211" s="3"/>
      <c r="M211" s="5"/>
    </row>
    <row r="212" spans="1:13" ht="20.45" hidden="1" x14ac:dyDescent="0.25">
      <c r="A212" s="51" t="s">
        <v>14</v>
      </c>
      <c r="B212" s="52">
        <v>4230047</v>
      </c>
      <c r="C212" s="154" t="s">
        <v>22</v>
      </c>
      <c r="D212" s="155" t="s">
        <v>15</v>
      </c>
      <c r="E212" s="52" t="s">
        <v>15</v>
      </c>
      <c r="F212" s="120" t="s">
        <v>145</v>
      </c>
      <c r="G212" s="55">
        <v>0</v>
      </c>
      <c r="H212" s="55">
        <v>20</v>
      </c>
      <c r="I212" s="41">
        <f t="shared" si="9"/>
        <v>20</v>
      </c>
      <c r="J212" s="56">
        <v>0</v>
      </c>
      <c r="K212" s="56">
        <f t="shared" si="8"/>
        <v>20</v>
      </c>
      <c r="L212" s="3"/>
      <c r="M212" s="5"/>
    </row>
    <row r="213" spans="1:13" ht="13.9" hidden="1" thickBot="1" x14ac:dyDescent="0.3">
      <c r="A213" s="43"/>
      <c r="B213" s="131" t="s">
        <v>65</v>
      </c>
      <c r="C213" s="156"/>
      <c r="D213" s="92">
        <v>3419</v>
      </c>
      <c r="E213" s="131">
        <v>5222</v>
      </c>
      <c r="F213" s="80" t="s">
        <v>26</v>
      </c>
      <c r="G213" s="61">
        <v>0</v>
      </c>
      <c r="H213" s="61">
        <v>20</v>
      </c>
      <c r="I213" s="62">
        <f t="shared" si="9"/>
        <v>20</v>
      </c>
      <c r="J213" s="60">
        <v>0</v>
      </c>
      <c r="K213" s="60">
        <f t="shared" si="8"/>
        <v>20</v>
      </c>
      <c r="L213" s="3"/>
      <c r="M213" s="5"/>
    </row>
    <row r="214" spans="1:13" ht="30.6" hidden="1" x14ac:dyDescent="0.25">
      <c r="A214" s="51" t="s">
        <v>14</v>
      </c>
      <c r="B214" s="52">
        <v>4230052</v>
      </c>
      <c r="C214" s="154" t="s">
        <v>22</v>
      </c>
      <c r="D214" s="155" t="s">
        <v>15</v>
      </c>
      <c r="E214" s="52" t="s">
        <v>15</v>
      </c>
      <c r="F214" s="120" t="s">
        <v>146</v>
      </c>
      <c r="G214" s="40">
        <v>0</v>
      </c>
      <c r="H214" s="40">
        <v>20</v>
      </c>
      <c r="I214" s="63">
        <f t="shared" si="9"/>
        <v>20</v>
      </c>
      <c r="J214" s="42">
        <v>0</v>
      </c>
      <c r="K214" s="42">
        <f t="shared" si="8"/>
        <v>20</v>
      </c>
      <c r="L214" s="3"/>
      <c r="M214" s="5"/>
    </row>
    <row r="215" spans="1:13" ht="13.9" hidden="1" thickBot="1" x14ac:dyDescent="0.3">
      <c r="A215" s="43"/>
      <c r="B215" s="131" t="s">
        <v>65</v>
      </c>
      <c r="C215" s="156"/>
      <c r="D215" s="92">
        <v>3419</v>
      </c>
      <c r="E215" s="131">
        <v>5222</v>
      </c>
      <c r="F215" s="80" t="s">
        <v>26</v>
      </c>
      <c r="G215" s="48">
        <v>0</v>
      </c>
      <c r="H215" s="48">
        <v>20</v>
      </c>
      <c r="I215" s="59">
        <f t="shared" si="9"/>
        <v>20</v>
      </c>
      <c r="J215" s="50">
        <v>0</v>
      </c>
      <c r="K215" s="50">
        <f t="shared" si="8"/>
        <v>20</v>
      </c>
      <c r="L215" s="3"/>
      <c r="M215" s="5"/>
    </row>
    <row r="216" spans="1:13" ht="20.45" hidden="1" x14ac:dyDescent="0.25">
      <c r="A216" s="51" t="s">
        <v>14</v>
      </c>
      <c r="B216" s="52">
        <v>4230057</v>
      </c>
      <c r="C216" s="154" t="s">
        <v>22</v>
      </c>
      <c r="D216" s="155" t="s">
        <v>15</v>
      </c>
      <c r="E216" s="52" t="s">
        <v>15</v>
      </c>
      <c r="F216" s="120" t="s">
        <v>147</v>
      </c>
      <c r="G216" s="55">
        <v>0</v>
      </c>
      <c r="H216" s="55">
        <v>28</v>
      </c>
      <c r="I216" s="41">
        <f t="shared" si="9"/>
        <v>28</v>
      </c>
      <c r="J216" s="56">
        <v>0</v>
      </c>
      <c r="K216" s="56">
        <f t="shared" si="8"/>
        <v>28</v>
      </c>
      <c r="L216" s="3"/>
      <c r="M216" s="5"/>
    </row>
    <row r="217" spans="1:13" ht="13.9" hidden="1" thickBot="1" x14ac:dyDescent="0.3">
      <c r="A217" s="43"/>
      <c r="B217" s="131" t="s">
        <v>65</v>
      </c>
      <c r="C217" s="156"/>
      <c r="D217" s="92">
        <v>3419</v>
      </c>
      <c r="E217" s="131">
        <v>5222</v>
      </c>
      <c r="F217" s="80" t="s">
        <v>26</v>
      </c>
      <c r="G217" s="61">
        <v>0</v>
      </c>
      <c r="H217" s="61">
        <v>28</v>
      </c>
      <c r="I217" s="62">
        <f t="shared" si="9"/>
        <v>28</v>
      </c>
      <c r="J217" s="60">
        <v>0</v>
      </c>
      <c r="K217" s="60">
        <f t="shared" si="8"/>
        <v>28</v>
      </c>
      <c r="L217" s="3"/>
      <c r="M217" s="5"/>
    </row>
    <row r="218" spans="1:13" ht="20.45" hidden="1" x14ac:dyDescent="0.25">
      <c r="A218" s="51" t="s">
        <v>14</v>
      </c>
      <c r="B218" s="52">
        <v>4230070</v>
      </c>
      <c r="C218" s="154" t="s">
        <v>22</v>
      </c>
      <c r="D218" s="155" t="s">
        <v>15</v>
      </c>
      <c r="E218" s="52" t="s">
        <v>15</v>
      </c>
      <c r="F218" s="120" t="s">
        <v>148</v>
      </c>
      <c r="G218" s="40">
        <v>0</v>
      </c>
      <c r="H218" s="40">
        <v>29</v>
      </c>
      <c r="I218" s="63">
        <f t="shared" si="9"/>
        <v>29</v>
      </c>
      <c r="J218" s="42">
        <v>0</v>
      </c>
      <c r="K218" s="42">
        <f t="shared" si="8"/>
        <v>29</v>
      </c>
      <c r="L218" s="3"/>
      <c r="M218" s="5"/>
    </row>
    <row r="219" spans="1:13" ht="13.9" hidden="1" thickBot="1" x14ac:dyDescent="0.3">
      <c r="A219" s="43"/>
      <c r="B219" s="131" t="s">
        <v>65</v>
      </c>
      <c r="C219" s="156"/>
      <c r="D219" s="92">
        <v>3419</v>
      </c>
      <c r="E219" s="131">
        <v>5222</v>
      </c>
      <c r="F219" s="80" t="s">
        <v>26</v>
      </c>
      <c r="G219" s="48">
        <v>0</v>
      </c>
      <c r="H219" s="48">
        <v>29</v>
      </c>
      <c r="I219" s="59">
        <f t="shared" si="9"/>
        <v>29</v>
      </c>
      <c r="J219" s="50">
        <v>0</v>
      </c>
      <c r="K219" s="50">
        <f t="shared" si="8"/>
        <v>29</v>
      </c>
      <c r="L219" s="3"/>
      <c r="M219" s="5"/>
    </row>
    <row r="220" spans="1:13" ht="20.45" hidden="1" x14ac:dyDescent="0.25">
      <c r="A220" s="51" t="s">
        <v>14</v>
      </c>
      <c r="B220" s="52">
        <v>4230075</v>
      </c>
      <c r="C220" s="154" t="s">
        <v>22</v>
      </c>
      <c r="D220" s="155" t="s">
        <v>15</v>
      </c>
      <c r="E220" s="52" t="s">
        <v>15</v>
      </c>
      <c r="F220" s="120" t="s">
        <v>149</v>
      </c>
      <c r="G220" s="55">
        <v>0</v>
      </c>
      <c r="H220" s="55">
        <v>70</v>
      </c>
      <c r="I220" s="41">
        <f t="shared" si="9"/>
        <v>70</v>
      </c>
      <c r="J220" s="56">
        <v>0</v>
      </c>
      <c r="K220" s="56">
        <f t="shared" si="8"/>
        <v>70</v>
      </c>
      <c r="L220" s="3"/>
      <c r="M220" s="5"/>
    </row>
    <row r="221" spans="1:13" ht="13.9" hidden="1" thickBot="1" x14ac:dyDescent="0.3">
      <c r="A221" s="43"/>
      <c r="B221" s="131" t="s">
        <v>65</v>
      </c>
      <c r="C221" s="156"/>
      <c r="D221" s="92">
        <v>3419</v>
      </c>
      <c r="E221" s="131">
        <v>5222</v>
      </c>
      <c r="F221" s="80" t="s">
        <v>26</v>
      </c>
      <c r="G221" s="61">
        <v>0</v>
      </c>
      <c r="H221" s="61">
        <v>70</v>
      </c>
      <c r="I221" s="62">
        <f t="shared" si="9"/>
        <v>70</v>
      </c>
      <c r="J221" s="60">
        <v>0</v>
      </c>
      <c r="K221" s="60">
        <f t="shared" si="8"/>
        <v>70</v>
      </c>
      <c r="L221" s="3"/>
      <c r="M221" s="5"/>
    </row>
    <row r="222" spans="1:13" ht="20.45" hidden="1" x14ac:dyDescent="0.25">
      <c r="A222" s="51" t="s">
        <v>14</v>
      </c>
      <c r="B222" s="52">
        <v>4230079</v>
      </c>
      <c r="C222" s="154" t="s">
        <v>22</v>
      </c>
      <c r="D222" s="155" t="s">
        <v>15</v>
      </c>
      <c r="E222" s="52" t="s">
        <v>15</v>
      </c>
      <c r="F222" s="120" t="s">
        <v>150</v>
      </c>
      <c r="G222" s="40">
        <v>0</v>
      </c>
      <c r="H222" s="40">
        <v>28</v>
      </c>
      <c r="I222" s="63">
        <f t="shared" si="9"/>
        <v>28</v>
      </c>
      <c r="J222" s="42">
        <v>0</v>
      </c>
      <c r="K222" s="42">
        <f t="shared" si="8"/>
        <v>28</v>
      </c>
      <c r="L222" s="3"/>
      <c r="M222" s="5"/>
    </row>
    <row r="223" spans="1:13" ht="13.9" hidden="1" thickBot="1" x14ac:dyDescent="0.3">
      <c r="A223" s="43"/>
      <c r="B223" s="131" t="s">
        <v>65</v>
      </c>
      <c r="C223" s="156"/>
      <c r="D223" s="92">
        <v>3419</v>
      </c>
      <c r="E223" s="131">
        <v>5222</v>
      </c>
      <c r="F223" s="80" t="s">
        <v>26</v>
      </c>
      <c r="G223" s="48">
        <v>0</v>
      </c>
      <c r="H223" s="48">
        <v>28</v>
      </c>
      <c r="I223" s="59">
        <f t="shared" si="9"/>
        <v>28</v>
      </c>
      <c r="J223" s="50">
        <v>0</v>
      </c>
      <c r="K223" s="50">
        <f t="shared" si="8"/>
        <v>28</v>
      </c>
      <c r="L223" s="3"/>
      <c r="M223" s="5"/>
    </row>
    <row r="224" spans="1:13" ht="20.45" hidden="1" x14ac:dyDescent="0.25">
      <c r="A224" s="51" t="s">
        <v>14</v>
      </c>
      <c r="B224" s="52">
        <v>4230080</v>
      </c>
      <c r="C224" s="154" t="s">
        <v>22</v>
      </c>
      <c r="D224" s="155" t="s">
        <v>15</v>
      </c>
      <c r="E224" s="52" t="s">
        <v>15</v>
      </c>
      <c r="F224" s="120" t="s">
        <v>151</v>
      </c>
      <c r="G224" s="55">
        <v>0</v>
      </c>
      <c r="H224" s="55">
        <v>20</v>
      </c>
      <c r="I224" s="41">
        <f t="shared" si="9"/>
        <v>20</v>
      </c>
      <c r="J224" s="56">
        <v>0</v>
      </c>
      <c r="K224" s="56">
        <f t="shared" si="8"/>
        <v>20</v>
      </c>
      <c r="L224" s="3"/>
      <c r="M224" s="5"/>
    </row>
    <row r="225" spans="1:13" ht="13.9" hidden="1" thickBot="1" x14ac:dyDescent="0.3">
      <c r="A225" s="43"/>
      <c r="B225" s="131" t="s">
        <v>65</v>
      </c>
      <c r="C225" s="156"/>
      <c r="D225" s="92">
        <v>3419</v>
      </c>
      <c r="E225" s="131">
        <v>5221</v>
      </c>
      <c r="F225" s="80" t="s">
        <v>139</v>
      </c>
      <c r="G225" s="61">
        <v>0</v>
      </c>
      <c r="H225" s="61">
        <v>20</v>
      </c>
      <c r="I225" s="62">
        <f t="shared" si="9"/>
        <v>20</v>
      </c>
      <c r="J225" s="60">
        <v>0</v>
      </c>
      <c r="K225" s="60">
        <f t="shared" si="8"/>
        <v>20</v>
      </c>
      <c r="L225" s="3"/>
      <c r="M225" s="5"/>
    </row>
    <row r="226" spans="1:13" ht="20.45" hidden="1" x14ac:dyDescent="0.25">
      <c r="A226" s="51" t="s">
        <v>14</v>
      </c>
      <c r="B226" s="52">
        <v>4230081</v>
      </c>
      <c r="C226" s="154" t="s">
        <v>22</v>
      </c>
      <c r="D226" s="155" t="s">
        <v>15</v>
      </c>
      <c r="E226" s="52" t="s">
        <v>15</v>
      </c>
      <c r="F226" s="120" t="s">
        <v>152</v>
      </c>
      <c r="G226" s="40">
        <v>0</v>
      </c>
      <c r="H226" s="40">
        <v>31</v>
      </c>
      <c r="I226" s="63">
        <f t="shared" si="9"/>
        <v>31</v>
      </c>
      <c r="J226" s="42">
        <v>0</v>
      </c>
      <c r="K226" s="42">
        <f t="shared" si="8"/>
        <v>31</v>
      </c>
      <c r="L226" s="3"/>
      <c r="M226" s="5"/>
    </row>
    <row r="227" spans="1:13" ht="13.9" hidden="1" thickBot="1" x14ac:dyDescent="0.3">
      <c r="A227" s="43"/>
      <c r="B227" s="131" t="s">
        <v>65</v>
      </c>
      <c r="C227" s="156"/>
      <c r="D227" s="92">
        <v>3419</v>
      </c>
      <c r="E227" s="131">
        <v>5222</v>
      </c>
      <c r="F227" s="80" t="s">
        <v>26</v>
      </c>
      <c r="G227" s="48">
        <v>0</v>
      </c>
      <c r="H227" s="48">
        <v>31</v>
      </c>
      <c r="I227" s="59">
        <f t="shared" si="9"/>
        <v>31</v>
      </c>
      <c r="J227" s="50">
        <v>0</v>
      </c>
      <c r="K227" s="50">
        <f t="shared" si="8"/>
        <v>31</v>
      </c>
      <c r="M227" s="5"/>
    </row>
    <row r="228" spans="1:13" ht="13.15" hidden="1" x14ac:dyDescent="0.25">
      <c r="A228" s="51" t="s">
        <v>14</v>
      </c>
      <c r="B228" s="52">
        <v>4230088</v>
      </c>
      <c r="C228" s="154" t="s">
        <v>22</v>
      </c>
      <c r="D228" s="155" t="s">
        <v>15</v>
      </c>
      <c r="E228" s="52" t="s">
        <v>15</v>
      </c>
      <c r="F228" s="120" t="s">
        <v>153</v>
      </c>
      <c r="G228" s="55">
        <v>0</v>
      </c>
      <c r="H228" s="55">
        <v>26</v>
      </c>
      <c r="I228" s="41">
        <f t="shared" si="9"/>
        <v>26</v>
      </c>
      <c r="J228" s="56">
        <v>0</v>
      </c>
      <c r="K228" s="56">
        <f t="shared" si="8"/>
        <v>26</v>
      </c>
      <c r="M228" s="5"/>
    </row>
    <row r="229" spans="1:13" ht="13.9" hidden="1" thickBot="1" x14ac:dyDescent="0.3">
      <c r="A229" s="43"/>
      <c r="B229" s="131" t="s">
        <v>65</v>
      </c>
      <c r="C229" s="156"/>
      <c r="D229" s="92">
        <v>3419</v>
      </c>
      <c r="E229" s="131">
        <v>5222</v>
      </c>
      <c r="F229" s="80" t="s">
        <v>26</v>
      </c>
      <c r="G229" s="61">
        <v>0</v>
      </c>
      <c r="H229" s="61">
        <v>26</v>
      </c>
      <c r="I229" s="62">
        <f t="shared" si="9"/>
        <v>26</v>
      </c>
      <c r="J229" s="60">
        <v>0</v>
      </c>
      <c r="K229" s="60">
        <f t="shared" si="8"/>
        <v>26</v>
      </c>
      <c r="M229" s="5"/>
    </row>
    <row r="230" spans="1:13" ht="13.15" hidden="1" x14ac:dyDescent="0.25">
      <c r="A230" s="51" t="s">
        <v>14</v>
      </c>
      <c r="B230" s="52">
        <v>4230089</v>
      </c>
      <c r="C230" s="154" t="s">
        <v>22</v>
      </c>
      <c r="D230" s="155" t="s">
        <v>15</v>
      </c>
      <c r="E230" s="52" t="s">
        <v>15</v>
      </c>
      <c r="F230" s="120" t="s">
        <v>154</v>
      </c>
      <c r="G230" s="40">
        <v>0</v>
      </c>
      <c r="H230" s="40">
        <v>20</v>
      </c>
      <c r="I230" s="63">
        <f t="shared" si="9"/>
        <v>20</v>
      </c>
      <c r="J230" s="42">
        <v>0</v>
      </c>
      <c r="K230" s="42">
        <f t="shared" si="8"/>
        <v>20</v>
      </c>
      <c r="M230" s="5"/>
    </row>
    <row r="231" spans="1:13" ht="13.9" hidden="1" thickBot="1" x14ac:dyDescent="0.3">
      <c r="A231" s="43"/>
      <c r="B231" s="131" t="s">
        <v>65</v>
      </c>
      <c r="C231" s="156"/>
      <c r="D231" s="92">
        <v>3419</v>
      </c>
      <c r="E231" s="131">
        <v>5222</v>
      </c>
      <c r="F231" s="80" t="s">
        <v>26</v>
      </c>
      <c r="G231" s="48">
        <v>0</v>
      </c>
      <c r="H231" s="48">
        <v>20</v>
      </c>
      <c r="I231" s="59">
        <f t="shared" si="9"/>
        <v>20</v>
      </c>
      <c r="J231" s="50">
        <v>0</v>
      </c>
      <c r="K231" s="50">
        <f t="shared" si="8"/>
        <v>20</v>
      </c>
      <c r="M231" s="5"/>
    </row>
    <row r="232" spans="1:13" ht="13.15" hidden="1" x14ac:dyDescent="0.25">
      <c r="A232" s="51" t="s">
        <v>14</v>
      </c>
      <c r="B232" s="52">
        <v>4230090</v>
      </c>
      <c r="C232" s="154" t="s">
        <v>22</v>
      </c>
      <c r="D232" s="155" t="s">
        <v>15</v>
      </c>
      <c r="E232" s="52" t="s">
        <v>15</v>
      </c>
      <c r="F232" s="120" t="s">
        <v>155</v>
      </c>
      <c r="G232" s="55">
        <v>0</v>
      </c>
      <c r="H232" s="55">
        <v>20</v>
      </c>
      <c r="I232" s="41">
        <f t="shared" si="9"/>
        <v>20</v>
      </c>
      <c r="J232" s="56">
        <v>0</v>
      </c>
      <c r="K232" s="56">
        <f t="shared" si="8"/>
        <v>20</v>
      </c>
      <c r="M232" s="5"/>
    </row>
    <row r="233" spans="1:13" ht="13.9" hidden="1" thickBot="1" x14ac:dyDescent="0.3">
      <c r="A233" s="43"/>
      <c r="B233" s="131" t="s">
        <v>65</v>
      </c>
      <c r="C233" s="156"/>
      <c r="D233" s="92">
        <v>3419</v>
      </c>
      <c r="E233" s="131">
        <v>5222</v>
      </c>
      <c r="F233" s="80" t="s">
        <v>26</v>
      </c>
      <c r="G233" s="61">
        <v>0</v>
      </c>
      <c r="H233" s="61">
        <v>20</v>
      </c>
      <c r="I233" s="62">
        <f t="shared" si="9"/>
        <v>20</v>
      </c>
      <c r="J233" s="60">
        <v>0</v>
      </c>
      <c r="K233" s="60">
        <f t="shared" si="8"/>
        <v>20</v>
      </c>
      <c r="M233" s="5"/>
    </row>
    <row r="234" spans="1:13" ht="20.45" hidden="1" x14ac:dyDescent="0.25">
      <c r="A234" s="51" t="s">
        <v>14</v>
      </c>
      <c r="B234" s="52">
        <v>4230096</v>
      </c>
      <c r="C234" s="154" t="s">
        <v>22</v>
      </c>
      <c r="D234" s="155" t="s">
        <v>15</v>
      </c>
      <c r="E234" s="52" t="s">
        <v>15</v>
      </c>
      <c r="F234" s="120" t="s">
        <v>156</v>
      </c>
      <c r="G234" s="55">
        <v>0</v>
      </c>
      <c r="H234" s="55">
        <v>37</v>
      </c>
      <c r="I234" s="41">
        <f t="shared" si="9"/>
        <v>37</v>
      </c>
      <c r="J234" s="42">
        <v>0</v>
      </c>
      <c r="K234" s="42">
        <f t="shared" si="8"/>
        <v>37</v>
      </c>
      <c r="M234" s="5"/>
    </row>
    <row r="235" spans="1:13" ht="13.9" hidden="1" thickBot="1" x14ac:dyDescent="0.3">
      <c r="A235" s="43"/>
      <c r="B235" s="131" t="s">
        <v>65</v>
      </c>
      <c r="C235" s="156"/>
      <c r="D235" s="92">
        <v>3419</v>
      </c>
      <c r="E235" s="131">
        <v>5222</v>
      </c>
      <c r="F235" s="80" t="s">
        <v>26</v>
      </c>
      <c r="G235" s="61">
        <v>0</v>
      </c>
      <c r="H235" s="61">
        <v>37</v>
      </c>
      <c r="I235" s="62">
        <f t="shared" si="9"/>
        <v>37</v>
      </c>
      <c r="J235" s="50">
        <v>0</v>
      </c>
      <c r="K235" s="50">
        <f t="shared" si="8"/>
        <v>37</v>
      </c>
      <c r="M235" s="5"/>
    </row>
    <row r="236" spans="1:13" ht="20.45" hidden="1" x14ac:dyDescent="0.25">
      <c r="A236" s="51" t="s">
        <v>14</v>
      </c>
      <c r="B236" s="52">
        <v>4230120</v>
      </c>
      <c r="C236" s="154" t="s">
        <v>22</v>
      </c>
      <c r="D236" s="155" t="s">
        <v>15</v>
      </c>
      <c r="E236" s="52" t="s">
        <v>15</v>
      </c>
      <c r="F236" s="120" t="s">
        <v>157</v>
      </c>
      <c r="G236" s="55">
        <v>0</v>
      </c>
      <c r="H236" s="55">
        <v>44</v>
      </c>
      <c r="I236" s="41">
        <f t="shared" si="9"/>
        <v>44</v>
      </c>
      <c r="J236" s="56">
        <v>0</v>
      </c>
      <c r="K236" s="56">
        <f t="shared" si="8"/>
        <v>44</v>
      </c>
      <c r="M236" s="5"/>
    </row>
    <row r="237" spans="1:13" ht="13.9" hidden="1" thickBot="1" x14ac:dyDescent="0.3">
      <c r="A237" s="83"/>
      <c r="B237" s="86" t="s">
        <v>65</v>
      </c>
      <c r="C237" s="157"/>
      <c r="D237" s="90">
        <v>3419</v>
      </c>
      <c r="E237" s="86">
        <v>5222</v>
      </c>
      <c r="F237" s="87" t="s">
        <v>26</v>
      </c>
      <c r="G237" s="61">
        <v>0</v>
      </c>
      <c r="H237" s="61">
        <v>44</v>
      </c>
      <c r="I237" s="62">
        <f t="shared" si="9"/>
        <v>44</v>
      </c>
      <c r="J237" s="60">
        <v>0</v>
      </c>
      <c r="K237" s="60">
        <f t="shared" si="8"/>
        <v>44</v>
      </c>
      <c r="M237" s="5"/>
    </row>
    <row r="238" spans="1:13" ht="23.25" thickBot="1" x14ac:dyDescent="0.25">
      <c r="A238" s="158" t="s">
        <v>14</v>
      </c>
      <c r="B238" s="210" t="s">
        <v>158</v>
      </c>
      <c r="C238" s="211"/>
      <c r="D238" s="211" t="s">
        <v>15</v>
      </c>
      <c r="E238" s="211" t="s">
        <v>15</v>
      </c>
      <c r="F238" s="159" t="s">
        <v>159</v>
      </c>
      <c r="G238" s="32">
        <v>11600</v>
      </c>
      <c r="H238" s="32">
        <f t="shared" ref="H238" si="10">SUM(H239:H308)/2</f>
        <v>4444.4520000000011</v>
      </c>
      <c r="I238" s="33">
        <f t="shared" si="9"/>
        <v>16044.452000000001</v>
      </c>
      <c r="J238" s="70">
        <v>0</v>
      </c>
      <c r="K238" s="70">
        <f t="shared" si="8"/>
        <v>16044.452000000001</v>
      </c>
      <c r="M238" s="5"/>
    </row>
    <row r="239" spans="1:13" ht="20.45" hidden="1" x14ac:dyDescent="0.25">
      <c r="A239" s="125" t="s">
        <v>14</v>
      </c>
      <c r="B239" s="126">
        <v>4260000</v>
      </c>
      <c r="C239" s="160" t="s">
        <v>22</v>
      </c>
      <c r="D239" s="161" t="s">
        <v>15</v>
      </c>
      <c r="E239" s="126" t="s">
        <v>15</v>
      </c>
      <c r="F239" s="162" t="s">
        <v>159</v>
      </c>
      <c r="G239" s="55">
        <v>11600</v>
      </c>
      <c r="H239" s="55">
        <f>+H240</f>
        <v>3057.5520000000001</v>
      </c>
      <c r="I239" s="41">
        <f t="shared" si="9"/>
        <v>14657.552</v>
      </c>
      <c r="J239" s="42">
        <v>0</v>
      </c>
      <c r="K239" s="42">
        <f t="shared" si="8"/>
        <v>14657.552</v>
      </c>
      <c r="M239" s="5"/>
    </row>
    <row r="240" spans="1:13" ht="13.9" hidden="1" thickBot="1" x14ac:dyDescent="0.3">
      <c r="A240" s="43"/>
      <c r="B240" s="131"/>
      <c r="C240" s="148"/>
      <c r="D240" s="92">
        <v>3419</v>
      </c>
      <c r="E240" s="131">
        <v>5901</v>
      </c>
      <c r="F240" s="80" t="s">
        <v>24</v>
      </c>
      <c r="G240" s="48">
        <v>11600</v>
      </c>
      <c r="H240" s="48">
        <v>3057.5520000000001</v>
      </c>
      <c r="I240" s="59">
        <f t="shared" si="9"/>
        <v>14657.552</v>
      </c>
      <c r="J240" s="50">
        <v>0</v>
      </c>
      <c r="K240" s="50">
        <f t="shared" si="8"/>
        <v>14657.552</v>
      </c>
      <c r="M240" s="5"/>
    </row>
    <row r="241" spans="1:13" ht="30.6" hidden="1" x14ac:dyDescent="0.25">
      <c r="A241" s="115" t="s">
        <v>14</v>
      </c>
      <c r="B241" s="136">
        <v>4260002</v>
      </c>
      <c r="C241" s="147" t="s">
        <v>22</v>
      </c>
      <c r="D241" s="119" t="s">
        <v>15</v>
      </c>
      <c r="E241" s="136" t="s">
        <v>15</v>
      </c>
      <c r="F241" s="120" t="s">
        <v>160</v>
      </c>
      <c r="G241" s="55">
        <v>0</v>
      </c>
      <c r="H241" s="55">
        <v>13.2</v>
      </c>
      <c r="I241" s="41">
        <f t="shared" si="9"/>
        <v>13.2</v>
      </c>
      <c r="J241" s="56">
        <v>0</v>
      </c>
      <c r="K241" s="56">
        <f t="shared" si="8"/>
        <v>13.2</v>
      </c>
      <c r="M241" s="5"/>
    </row>
    <row r="242" spans="1:13" ht="13.9" hidden="1" thickBot="1" x14ac:dyDescent="0.3">
      <c r="A242" s="43"/>
      <c r="B242" s="131"/>
      <c r="C242" s="148"/>
      <c r="D242" s="92">
        <v>3419</v>
      </c>
      <c r="E242" s="131">
        <v>5222</v>
      </c>
      <c r="F242" s="80" t="s">
        <v>26</v>
      </c>
      <c r="G242" s="61">
        <v>0</v>
      </c>
      <c r="H242" s="61">
        <v>13.2</v>
      </c>
      <c r="I242" s="62">
        <f t="shared" si="9"/>
        <v>13.2</v>
      </c>
      <c r="J242" s="60">
        <v>0</v>
      </c>
      <c r="K242" s="60">
        <f t="shared" si="8"/>
        <v>13.2</v>
      </c>
      <c r="M242" s="5"/>
    </row>
    <row r="243" spans="1:13" ht="20.45" hidden="1" x14ac:dyDescent="0.25">
      <c r="A243" s="115" t="s">
        <v>14</v>
      </c>
      <c r="B243" s="136">
        <v>4260003</v>
      </c>
      <c r="C243" s="147" t="s">
        <v>22</v>
      </c>
      <c r="D243" s="119" t="s">
        <v>15</v>
      </c>
      <c r="E243" s="136" t="s">
        <v>15</v>
      </c>
      <c r="F243" s="120" t="s">
        <v>161</v>
      </c>
      <c r="G243" s="40">
        <v>0</v>
      </c>
      <c r="H243" s="40">
        <v>30</v>
      </c>
      <c r="I243" s="63">
        <f t="shared" si="9"/>
        <v>30</v>
      </c>
      <c r="J243" s="42">
        <v>0</v>
      </c>
      <c r="K243" s="42">
        <f t="shared" si="8"/>
        <v>30</v>
      </c>
      <c r="L243" s="3"/>
      <c r="M243" s="5"/>
    </row>
    <row r="244" spans="1:13" ht="13.9" hidden="1" thickBot="1" x14ac:dyDescent="0.3">
      <c r="A244" s="43"/>
      <c r="B244" s="131"/>
      <c r="C244" s="148"/>
      <c r="D244" s="92">
        <v>3419</v>
      </c>
      <c r="E244" s="131">
        <v>5222</v>
      </c>
      <c r="F244" s="80" t="s">
        <v>26</v>
      </c>
      <c r="G244" s="48">
        <v>0</v>
      </c>
      <c r="H244" s="48">
        <v>30</v>
      </c>
      <c r="I244" s="59">
        <f t="shared" si="9"/>
        <v>30</v>
      </c>
      <c r="J244" s="50">
        <v>0</v>
      </c>
      <c r="K244" s="50">
        <f t="shared" si="8"/>
        <v>30</v>
      </c>
      <c r="L244" s="3"/>
      <c r="M244" s="5"/>
    </row>
    <row r="245" spans="1:13" ht="30.6" hidden="1" x14ac:dyDescent="0.25">
      <c r="A245" s="115" t="s">
        <v>14</v>
      </c>
      <c r="B245" s="136">
        <v>4260004</v>
      </c>
      <c r="C245" s="147" t="s">
        <v>22</v>
      </c>
      <c r="D245" s="119" t="s">
        <v>15</v>
      </c>
      <c r="E245" s="136" t="s">
        <v>15</v>
      </c>
      <c r="F245" s="120" t="s">
        <v>162</v>
      </c>
      <c r="G245" s="55">
        <v>0</v>
      </c>
      <c r="H245" s="55">
        <v>30</v>
      </c>
      <c r="I245" s="41">
        <f t="shared" si="9"/>
        <v>30</v>
      </c>
      <c r="J245" s="56">
        <v>0</v>
      </c>
      <c r="K245" s="56">
        <f t="shared" si="8"/>
        <v>30</v>
      </c>
      <c r="L245" s="3"/>
      <c r="M245" s="5"/>
    </row>
    <row r="246" spans="1:13" ht="13.9" hidden="1" thickBot="1" x14ac:dyDescent="0.3">
      <c r="A246" s="43"/>
      <c r="B246" s="131"/>
      <c r="C246" s="148"/>
      <c r="D246" s="92">
        <v>3419</v>
      </c>
      <c r="E246" s="131">
        <v>5222</v>
      </c>
      <c r="F246" s="80" t="s">
        <v>26</v>
      </c>
      <c r="G246" s="61">
        <v>0</v>
      </c>
      <c r="H246" s="61">
        <v>30</v>
      </c>
      <c r="I246" s="62">
        <f t="shared" si="9"/>
        <v>30</v>
      </c>
      <c r="J246" s="60">
        <v>0</v>
      </c>
      <c r="K246" s="60">
        <f t="shared" si="8"/>
        <v>30</v>
      </c>
      <c r="L246" s="3"/>
      <c r="M246" s="5"/>
    </row>
    <row r="247" spans="1:13" ht="20.45" hidden="1" x14ac:dyDescent="0.25">
      <c r="A247" s="115" t="s">
        <v>14</v>
      </c>
      <c r="B247" s="136">
        <v>4260005</v>
      </c>
      <c r="C247" s="147" t="s">
        <v>22</v>
      </c>
      <c r="D247" s="119" t="s">
        <v>15</v>
      </c>
      <c r="E247" s="136" t="s">
        <v>15</v>
      </c>
      <c r="F247" s="120" t="s">
        <v>163</v>
      </c>
      <c r="G247" s="40">
        <v>0</v>
      </c>
      <c r="H247" s="40">
        <v>30</v>
      </c>
      <c r="I247" s="63">
        <f t="shared" si="9"/>
        <v>30</v>
      </c>
      <c r="J247" s="42">
        <v>0</v>
      </c>
      <c r="K247" s="42">
        <f t="shared" si="8"/>
        <v>30</v>
      </c>
      <c r="L247" s="3"/>
      <c r="M247" s="5"/>
    </row>
    <row r="248" spans="1:13" ht="13.9" hidden="1" thickBot="1" x14ac:dyDescent="0.3">
      <c r="A248" s="43"/>
      <c r="B248" s="131"/>
      <c r="C248" s="148"/>
      <c r="D248" s="92">
        <v>3419</v>
      </c>
      <c r="E248" s="131">
        <v>5222</v>
      </c>
      <c r="F248" s="80" t="s">
        <v>26</v>
      </c>
      <c r="G248" s="163">
        <v>0</v>
      </c>
      <c r="H248" s="163">
        <v>30</v>
      </c>
      <c r="I248" s="164">
        <f t="shared" si="9"/>
        <v>30</v>
      </c>
      <c r="J248" s="50">
        <v>0</v>
      </c>
      <c r="K248" s="50">
        <f t="shared" si="8"/>
        <v>30</v>
      </c>
      <c r="L248" s="3"/>
      <c r="M248" s="5"/>
    </row>
    <row r="249" spans="1:13" ht="30.6" hidden="1" x14ac:dyDescent="0.25">
      <c r="A249" s="115" t="s">
        <v>14</v>
      </c>
      <c r="B249" s="136">
        <v>4260007</v>
      </c>
      <c r="C249" s="147" t="s">
        <v>22</v>
      </c>
      <c r="D249" s="119" t="s">
        <v>15</v>
      </c>
      <c r="E249" s="136" t="s">
        <v>15</v>
      </c>
      <c r="F249" s="120" t="s">
        <v>164</v>
      </c>
      <c r="G249" s="165">
        <v>0</v>
      </c>
      <c r="H249" s="165">
        <v>300</v>
      </c>
      <c r="I249" s="166">
        <f t="shared" si="9"/>
        <v>300</v>
      </c>
      <c r="J249" s="56">
        <v>0</v>
      </c>
      <c r="K249" s="56">
        <f t="shared" si="8"/>
        <v>300</v>
      </c>
      <c r="L249" s="3"/>
      <c r="M249" s="5"/>
    </row>
    <row r="250" spans="1:13" ht="13.9" hidden="1" thickBot="1" x14ac:dyDescent="0.3">
      <c r="A250" s="43"/>
      <c r="B250" s="131"/>
      <c r="C250" s="148"/>
      <c r="D250" s="92">
        <v>3419</v>
      </c>
      <c r="E250" s="131">
        <v>5222</v>
      </c>
      <c r="F250" s="80" t="s">
        <v>26</v>
      </c>
      <c r="G250" s="48">
        <v>0</v>
      </c>
      <c r="H250" s="48">
        <v>300</v>
      </c>
      <c r="I250" s="59">
        <f t="shared" si="9"/>
        <v>300</v>
      </c>
      <c r="J250" s="60">
        <v>0</v>
      </c>
      <c r="K250" s="60">
        <f t="shared" si="8"/>
        <v>300</v>
      </c>
      <c r="L250" s="3"/>
      <c r="M250" s="5"/>
    </row>
    <row r="251" spans="1:13" ht="20.45" hidden="1" x14ac:dyDescent="0.25">
      <c r="A251" s="115" t="s">
        <v>14</v>
      </c>
      <c r="B251" s="136">
        <v>4260008</v>
      </c>
      <c r="C251" s="147" t="s">
        <v>22</v>
      </c>
      <c r="D251" s="119" t="s">
        <v>15</v>
      </c>
      <c r="E251" s="136" t="s">
        <v>15</v>
      </c>
      <c r="F251" s="120" t="s">
        <v>165</v>
      </c>
      <c r="G251" s="55">
        <v>0</v>
      </c>
      <c r="H251" s="55">
        <v>18</v>
      </c>
      <c r="I251" s="41">
        <f t="shared" si="9"/>
        <v>18</v>
      </c>
      <c r="J251" s="42">
        <v>0</v>
      </c>
      <c r="K251" s="42">
        <f t="shared" si="8"/>
        <v>18</v>
      </c>
      <c r="L251" s="3"/>
      <c r="M251" s="5"/>
    </row>
    <row r="252" spans="1:13" ht="13.9" hidden="1" thickBot="1" x14ac:dyDescent="0.3">
      <c r="A252" s="43"/>
      <c r="B252" s="131"/>
      <c r="C252" s="148"/>
      <c r="D252" s="92">
        <v>3419</v>
      </c>
      <c r="E252" s="131">
        <v>5222</v>
      </c>
      <c r="F252" s="80" t="s">
        <v>26</v>
      </c>
      <c r="G252" s="61">
        <v>0</v>
      </c>
      <c r="H252" s="61">
        <v>18</v>
      </c>
      <c r="I252" s="62">
        <f t="shared" si="9"/>
        <v>18</v>
      </c>
      <c r="J252" s="50">
        <v>0</v>
      </c>
      <c r="K252" s="50">
        <f t="shared" si="8"/>
        <v>18</v>
      </c>
      <c r="L252" s="3"/>
      <c r="M252" s="5"/>
    </row>
    <row r="253" spans="1:13" ht="20.45" hidden="1" x14ac:dyDescent="0.25">
      <c r="A253" s="115" t="s">
        <v>14</v>
      </c>
      <c r="B253" s="136">
        <v>4260009</v>
      </c>
      <c r="C253" s="147" t="s">
        <v>22</v>
      </c>
      <c r="D253" s="119" t="s">
        <v>15</v>
      </c>
      <c r="E253" s="136" t="s">
        <v>15</v>
      </c>
      <c r="F253" s="120" t="s">
        <v>166</v>
      </c>
      <c r="G253" s="40">
        <v>0</v>
      </c>
      <c r="H253" s="40">
        <v>30</v>
      </c>
      <c r="I253" s="63">
        <f t="shared" si="9"/>
        <v>30</v>
      </c>
      <c r="J253" s="56">
        <v>0</v>
      </c>
      <c r="K253" s="56">
        <f t="shared" si="8"/>
        <v>30</v>
      </c>
      <c r="L253" s="3"/>
      <c r="M253" s="5"/>
    </row>
    <row r="254" spans="1:13" ht="13.9" hidden="1" thickBot="1" x14ac:dyDescent="0.3">
      <c r="A254" s="43"/>
      <c r="B254" s="131"/>
      <c r="C254" s="148"/>
      <c r="D254" s="92">
        <v>3419</v>
      </c>
      <c r="E254" s="131">
        <v>5222</v>
      </c>
      <c r="F254" s="80" t="s">
        <v>26</v>
      </c>
      <c r="G254" s="48">
        <v>0</v>
      </c>
      <c r="H254" s="48">
        <v>30</v>
      </c>
      <c r="I254" s="59">
        <f t="shared" si="9"/>
        <v>30</v>
      </c>
      <c r="J254" s="60">
        <v>0</v>
      </c>
      <c r="K254" s="60">
        <f t="shared" si="8"/>
        <v>30</v>
      </c>
      <c r="L254" s="3"/>
      <c r="M254" s="5"/>
    </row>
    <row r="255" spans="1:13" ht="30.6" hidden="1" x14ac:dyDescent="0.25">
      <c r="A255" s="115" t="s">
        <v>14</v>
      </c>
      <c r="B255" s="136">
        <v>4260010</v>
      </c>
      <c r="C255" s="147" t="s">
        <v>22</v>
      </c>
      <c r="D255" s="119" t="s">
        <v>15</v>
      </c>
      <c r="E255" s="136" t="s">
        <v>15</v>
      </c>
      <c r="F255" s="120" t="s">
        <v>167</v>
      </c>
      <c r="G255" s="55">
        <v>0</v>
      </c>
      <c r="H255" s="55">
        <v>10.199999999999999</v>
      </c>
      <c r="I255" s="41">
        <f t="shared" si="9"/>
        <v>10.199999999999999</v>
      </c>
      <c r="J255" s="42">
        <v>0</v>
      </c>
      <c r="K255" s="42">
        <f t="shared" si="8"/>
        <v>10.199999999999999</v>
      </c>
      <c r="L255" s="3"/>
      <c r="M255" s="5"/>
    </row>
    <row r="256" spans="1:13" ht="13.9" hidden="1" thickBot="1" x14ac:dyDescent="0.3">
      <c r="A256" s="43"/>
      <c r="B256" s="131"/>
      <c r="C256" s="148"/>
      <c r="D256" s="92">
        <v>3419</v>
      </c>
      <c r="E256" s="131">
        <v>5222</v>
      </c>
      <c r="F256" s="80" t="s">
        <v>26</v>
      </c>
      <c r="G256" s="61">
        <v>0</v>
      </c>
      <c r="H256" s="61">
        <v>10.199999999999999</v>
      </c>
      <c r="I256" s="62">
        <f t="shared" si="9"/>
        <v>10.199999999999999</v>
      </c>
      <c r="J256" s="50">
        <v>0</v>
      </c>
      <c r="K256" s="50">
        <f t="shared" si="8"/>
        <v>10.199999999999999</v>
      </c>
      <c r="L256" s="3"/>
      <c r="M256" s="5"/>
    </row>
    <row r="257" spans="1:13" ht="20.45" hidden="1" x14ac:dyDescent="0.25">
      <c r="A257" s="115" t="s">
        <v>14</v>
      </c>
      <c r="B257" s="136">
        <v>4260011</v>
      </c>
      <c r="C257" s="147" t="s">
        <v>22</v>
      </c>
      <c r="D257" s="119" t="s">
        <v>15</v>
      </c>
      <c r="E257" s="136" t="s">
        <v>15</v>
      </c>
      <c r="F257" s="120" t="s">
        <v>168</v>
      </c>
      <c r="G257" s="40">
        <v>0</v>
      </c>
      <c r="H257" s="40">
        <v>204</v>
      </c>
      <c r="I257" s="63">
        <f t="shared" si="9"/>
        <v>204</v>
      </c>
      <c r="J257" s="56">
        <v>0</v>
      </c>
      <c r="K257" s="56">
        <f t="shared" si="8"/>
        <v>204</v>
      </c>
      <c r="L257" s="3"/>
      <c r="M257" s="5"/>
    </row>
    <row r="258" spans="1:13" ht="13.9" hidden="1" thickBot="1" x14ac:dyDescent="0.3">
      <c r="A258" s="43"/>
      <c r="B258" s="131"/>
      <c r="C258" s="148"/>
      <c r="D258" s="92">
        <v>3419</v>
      </c>
      <c r="E258" s="131">
        <v>5222</v>
      </c>
      <c r="F258" s="80" t="s">
        <v>26</v>
      </c>
      <c r="G258" s="48">
        <v>0</v>
      </c>
      <c r="H258" s="48">
        <v>204</v>
      </c>
      <c r="I258" s="59">
        <f t="shared" si="9"/>
        <v>204</v>
      </c>
      <c r="J258" s="60">
        <v>0</v>
      </c>
      <c r="K258" s="60">
        <f t="shared" si="8"/>
        <v>204</v>
      </c>
      <c r="L258" s="3"/>
      <c r="M258" s="5"/>
    </row>
    <row r="259" spans="1:13" ht="30.6" hidden="1" x14ac:dyDescent="0.25">
      <c r="A259" s="115" t="s">
        <v>14</v>
      </c>
      <c r="B259" s="136">
        <v>4260013</v>
      </c>
      <c r="C259" s="147" t="s">
        <v>22</v>
      </c>
      <c r="D259" s="119" t="s">
        <v>15</v>
      </c>
      <c r="E259" s="136" t="s">
        <v>15</v>
      </c>
      <c r="F259" s="120" t="s">
        <v>169</v>
      </c>
      <c r="G259" s="55">
        <v>0</v>
      </c>
      <c r="H259" s="55">
        <v>40</v>
      </c>
      <c r="I259" s="41">
        <f t="shared" si="9"/>
        <v>40</v>
      </c>
      <c r="J259" s="42">
        <v>0</v>
      </c>
      <c r="K259" s="42">
        <f t="shared" si="8"/>
        <v>40</v>
      </c>
      <c r="L259" s="3"/>
      <c r="M259" s="5"/>
    </row>
    <row r="260" spans="1:13" ht="13.9" hidden="1" thickBot="1" x14ac:dyDescent="0.3">
      <c r="A260" s="43"/>
      <c r="B260" s="131"/>
      <c r="C260" s="148"/>
      <c r="D260" s="92">
        <v>3419</v>
      </c>
      <c r="E260" s="131">
        <v>5222</v>
      </c>
      <c r="F260" s="80" t="s">
        <v>26</v>
      </c>
      <c r="G260" s="61">
        <v>0</v>
      </c>
      <c r="H260" s="61">
        <v>40</v>
      </c>
      <c r="I260" s="62">
        <f t="shared" si="9"/>
        <v>40</v>
      </c>
      <c r="J260" s="50">
        <v>0</v>
      </c>
      <c r="K260" s="50">
        <f t="shared" si="8"/>
        <v>40</v>
      </c>
      <c r="L260" s="3"/>
      <c r="M260" s="5"/>
    </row>
    <row r="261" spans="1:13" ht="30.6" hidden="1" x14ac:dyDescent="0.25">
      <c r="A261" s="115" t="s">
        <v>14</v>
      </c>
      <c r="B261" s="136">
        <v>4260015</v>
      </c>
      <c r="C261" s="147" t="s">
        <v>22</v>
      </c>
      <c r="D261" s="119" t="s">
        <v>15</v>
      </c>
      <c r="E261" s="136" t="s">
        <v>15</v>
      </c>
      <c r="F261" s="120" t="s">
        <v>170</v>
      </c>
      <c r="G261" s="40">
        <v>0</v>
      </c>
      <c r="H261" s="40">
        <v>30</v>
      </c>
      <c r="I261" s="63">
        <f t="shared" si="9"/>
        <v>30</v>
      </c>
      <c r="J261" s="56">
        <v>0</v>
      </c>
      <c r="K261" s="56">
        <f t="shared" si="8"/>
        <v>30</v>
      </c>
      <c r="L261" s="3"/>
      <c r="M261" s="5"/>
    </row>
    <row r="262" spans="1:13" ht="13.9" hidden="1" thickBot="1" x14ac:dyDescent="0.3">
      <c r="A262" s="43"/>
      <c r="B262" s="131"/>
      <c r="C262" s="148"/>
      <c r="D262" s="92">
        <v>3419</v>
      </c>
      <c r="E262" s="131">
        <v>5222</v>
      </c>
      <c r="F262" s="80" t="s">
        <v>26</v>
      </c>
      <c r="G262" s="48">
        <v>0</v>
      </c>
      <c r="H262" s="48">
        <v>30</v>
      </c>
      <c r="I262" s="59">
        <f t="shared" si="9"/>
        <v>30</v>
      </c>
      <c r="J262" s="60">
        <v>0</v>
      </c>
      <c r="K262" s="60">
        <f t="shared" si="8"/>
        <v>30</v>
      </c>
      <c r="L262" s="3"/>
      <c r="M262" s="5"/>
    </row>
    <row r="263" spans="1:13" ht="30.6" hidden="1" x14ac:dyDescent="0.25">
      <c r="A263" s="115" t="s">
        <v>14</v>
      </c>
      <c r="B263" s="136">
        <v>4260016</v>
      </c>
      <c r="C263" s="147" t="s">
        <v>22</v>
      </c>
      <c r="D263" s="119" t="s">
        <v>15</v>
      </c>
      <c r="E263" s="136" t="s">
        <v>15</v>
      </c>
      <c r="F263" s="120" t="s">
        <v>171</v>
      </c>
      <c r="G263" s="55">
        <v>0</v>
      </c>
      <c r="H263" s="55">
        <v>30</v>
      </c>
      <c r="I263" s="41">
        <f t="shared" si="9"/>
        <v>30</v>
      </c>
      <c r="J263" s="42">
        <v>0</v>
      </c>
      <c r="K263" s="42">
        <f t="shared" si="8"/>
        <v>30</v>
      </c>
      <c r="L263" s="3"/>
      <c r="M263" s="5"/>
    </row>
    <row r="264" spans="1:13" ht="13.9" hidden="1" thickBot="1" x14ac:dyDescent="0.3">
      <c r="A264" s="43"/>
      <c r="B264" s="131"/>
      <c r="C264" s="148"/>
      <c r="D264" s="92">
        <v>3419</v>
      </c>
      <c r="E264" s="131">
        <v>5222</v>
      </c>
      <c r="F264" s="80" t="s">
        <v>26</v>
      </c>
      <c r="G264" s="61">
        <v>0</v>
      </c>
      <c r="H264" s="61">
        <v>30</v>
      </c>
      <c r="I264" s="62">
        <f t="shared" si="9"/>
        <v>30</v>
      </c>
      <c r="J264" s="50">
        <v>0</v>
      </c>
      <c r="K264" s="50">
        <f t="shared" si="8"/>
        <v>30</v>
      </c>
      <c r="L264" s="3"/>
      <c r="M264" s="5"/>
    </row>
    <row r="265" spans="1:13" ht="30.6" hidden="1" x14ac:dyDescent="0.25">
      <c r="A265" s="115" t="s">
        <v>14</v>
      </c>
      <c r="B265" s="136">
        <v>4260018</v>
      </c>
      <c r="C265" s="147" t="s">
        <v>22</v>
      </c>
      <c r="D265" s="119" t="s">
        <v>15</v>
      </c>
      <c r="E265" s="136" t="s">
        <v>15</v>
      </c>
      <c r="F265" s="120" t="s">
        <v>172</v>
      </c>
      <c r="G265" s="40">
        <v>0</v>
      </c>
      <c r="H265" s="40">
        <v>24</v>
      </c>
      <c r="I265" s="63">
        <f t="shared" si="9"/>
        <v>24</v>
      </c>
      <c r="J265" s="56">
        <v>0</v>
      </c>
      <c r="K265" s="56">
        <f t="shared" si="8"/>
        <v>24</v>
      </c>
      <c r="L265" s="3"/>
      <c r="M265" s="5"/>
    </row>
    <row r="266" spans="1:13" ht="13.9" hidden="1" thickBot="1" x14ac:dyDescent="0.3">
      <c r="A266" s="43"/>
      <c r="B266" s="131"/>
      <c r="C266" s="148"/>
      <c r="D266" s="92">
        <v>3419</v>
      </c>
      <c r="E266" s="131">
        <v>5222</v>
      </c>
      <c r="F266" s="80" t="s">
        <v>26</v>
      </c>
      <c r="G266" s="48">
        <v>0</v>
      </c>
      <c r="H266" s="48">
        <v>24</v>
      </c>
      <c r="I266" s="59">
        <f t="shared" si="9"/>
        <v>24</v>
      </c>
      <c r="J266" s="60">
        <v>0</v>
      </c>
      <c r="K266" s="60">
        <f t="shared" si="8"/>
        <v>24</v>
      </c>
      <c r="L266" s="3"/>
      <c r="M266" s="5"/>
    </row>
    <row r="267" spans="1:13" ht="20.45" hidden="1" x14ac:dyDescent="0.25">
      <c r="A267" s="115" t="s">
        <v>14</v>
      </c>
      <c r="B267" s="136">
        <v>4260019</v>
      </c>
      <c r="C267" s="147" t="s">
        <v>22</v>
      </c>
      <c r="D267" s="119" t="s">
        <v>15</v>
      </c>
      <c r="E267" s="136" t="s">
        <v>15</v>
      </c>
      <c r="F267" s="120" t="s">
        <v>173</v>
      </c>
      <c r="G267" s="55">
        <v>0</v>
      </c>
      <c r="H267" s="55">
        <v>30</v>
      </c>
      <c r="I267" s="41">
        <f t="shared" si="9"/>
        <v>30</v>
      </c>
      <c r="J267" s="42">
        <v>0</v>
      </c>
      <c r="K267" s="42">
        <f t="shared" ref="K267:K308" si="11">+I267+J267</f>
        <v>30</v>
      </c>
      <c r="L267" s="3"/>
      <c r="M267" s="5"/>
    </row>
    <row r="268" spans="1:13" ht="13.9" hidden="1" thickBot="1" x14ac:dyDescent="0.3">
      <c r="A268" s="43"/>
      <c r="B268" s="131"/>
      <c r="C268" s="148"/>
      <c r="D268" s="92">
        <v>3419</v>
      </c>
      <c r="E268" s="131">
        <v>5222</v>
      </c>
      <c r="F268" s="80" t="s">
        <v>26</v>
      </c>
      <c r="G268" s="61">
        <v>0</v>
      </c>
      <c r="H268" s="61">
        <v>30</v>
      </c>
      <c r="I268" s="62">
        <f t="shared" si="9"/>
        <v>30</v>
      </c>
      <c r="J268" s="50">
        <v>0</v>
      </c>
      <c r="K268" s="50">
        <f t="shared" si="11"/>
        <v>30</v>
      </c>
      <c r="L268" s="3"/>
      <c r="M268" s="5"/>
    </row>
    <row r="269" spans="1:13" ht="20.45" hidden="1" x14ac:dyDescent="0.25">
      <c r="A269" s="115" t="s">
        <v>14</v>
      </c>
      <c r="B269" s="136">
        <v>4260021</v>
      </c>
      <c r="C269" s="147" t="s">
        <v>22</v>
      </c>
      <c r="D269" s="119" t="s">
        <v>15</v>
      </c>
      <c r="E269" s="136" t="s">
        <v>15</v>
      </c>
      <c r="F269" s="120" t="s">
        <v>174</v>
      </c>
      <c r="G269" s="40">
        <v>0</v>
      </c>
      <c r="H269" s="40">
        <v>30</v>
      </c>
      <c r="I269" s="63">
        <f t="shared" ref="I269:I308" si="12">+G269+H269</f>
        <v>30</v>
      </c>
      <c r="J269" s="56">
        <v>0</v>
      </c>
      <c r="K269" s="56">
        <f t="shared" si="11"/>
        <v>30</v>
      </c>
      <c r="L269" s="3"/>
      <c r="M269" s="5"/>
    </row>
    <row r="270" spans="1:13" ht="13.9" hidden="1" thickBot="1" x14ac:dyDescent="0.3">
      <c r="A270" s="43"/>
      <c r="B270" s="131"/>
      <c r="C270" s="148"/>
      <c r="D270" s="92">
        <v>3419</v>
      </c>
      <c r="E270" s="131">
        <v>5222</v>
      </c>
      <c r="F270" s="80" t="s">
        <v>26</v>
      </c>
      <c r="G270" s="48">
        <v>0</v>
      </c>
      <c r="H270" s="48">
        <v>30</v>
      </c>
      <c r="I270" s="59">
        <f t="shared" si="12"/>
        <v>30</v>
      </c>
      <c r="J270" s="60">
        <v>0</v>
      </c>
      <c r="K270" s="60">
        <f t="shared" si="11"/>
        <v>30</v>
      </c>
      <c r="L270" s="3"/>
      <c r="M270" s="5"/>
    </row>
    <row r="271" spans="1:13" ht="20.45" hidden="1" x14ac:dyDescent="0.25">
      <c r="A271" s="115" t="s">
        <v>14</v>
      </c>
      <c r="B271" s="136">
        <v>4260022</v>
      </c>
      <c r="C271" s="147" t="s">
        <v>22</v>
      </c>
      <c r="D271" s="119" t="s">
        <v>15</v>
      </c>
      <c r="E271" s="136" t="s">
        <v>15</v>
      </c>
      <c r="F271" s="120" t="s">
        <v>175</v>
      </c>
      <c r="G271" s="55">
        <v>0</v>
      </c>
      <c r="H271" s="55">
        <v>11.6</v>
      </c>
      <c r="I271" s="41">
        <f t="shared" si="12"/>
        <v>11.6</v>
      </c>
      <c r="J271" s="42">
        <v>0</v>
      </c>
      <c r="K271" s="42">
        <f t="shared" si="11"/>
        <v>11.6</v>
      </c>
      <c r="L271" s="3"/>
      <c r="M271" s="5"/>
    </row>
    <row r="272" spans="1:13" ht="13.9" hidden="1" thickBot="1" x14ac:dyDescent="0.3">
      <c r="A272" s="43"/>
      <c r="B272" s="131"/>
      <c r="C272" s="148"/>
      <c r="D272" s="92">
        <v>3419</v>
      </c>
      <c r="E272" s="131">
        <v>5222</v>
      </c>
      <c r="F272" s="80" t="s">
        <v>26</v>
      </c>
      <c r="G272" s="61">
        <v>0</v>
      </c>
      <c r="H272" s="61">
        <v>11.6</v>
      </c>
      <c r="I272" s="62">
        <f t="shared" si="12"/>
        <v>11.6</v>
      </c>
      <c r="J272" s="50">
        <v>0</v>
      </c>
      <c r="K272" s="50">
        <f t="shared" si="11"/>
        <v>11.6</v>
      </c>
      <c r="L272" s="3"/>
      <c r="M272" s="5"/>
    </row>
    <row r="273" spans="1:13" ht="20.45" hidden="1" x14ac:dyDescent="0.25">
      <c r="A273" s="115" t="s">
        <v>14</v>
      </c>
      <c r="B273" s="136">
        <v>4260023</v>
      </c>
      <c r="C273" s="147" t="s">
        <v>22</v>
      </c>
      <c r="D273" s="119" t="s">
        <v>15</v>
      </c>
      <c r="E273" s="136" t="s">
        <v>15</v>
      </c>
      <c r="F273" s="120" t="s">
        <v>176</v>
      </c>
      <c r="G273" s="55">
        <v>0</v>
      </c>
      <c r="H273" s="55">
        <v>24</v>
      </c>
      <c r="I273" s="41">
        <f t="shared" si="12"/>
        <v>24</v>
      </c>
      <c r="J273" s="56">
        <v>0</v>
      </c>
      <c r="K273" s="56">
        <f t="shared" si="11"/>
        <v>24</v>
      </c>
      <c r="L273" s="3"/>
      <c r="M273" s="5"/>
    </row>
    <row r="274" spans="1:13" ht="13.9" hidden="1" thickBot="1" x14ac:dyDescent="0.3">
      <c r="A274" s="43"/>
      <c r="B274" s="131"/>
      <c r="C274" s="148"/>
      <c r="D274" s="92">
        <v>3419</v>
      </c>
      <c r="E274" s="131">
        <v>5222</v>
      </c>
      <c r="F274" s="80" t="s">
        <v>26</v>
      </c>
      <c r="G274" s="61">
        <v>0</v>
      </c>
      <c r="H274" s="61">
        <v>24</v>
      </c>
      <c r="I274" s="62">
        <f t="shared" si="12"/>
        <v>24</v>
      </c>
      <c r="J274" s="60">
        <v>0</v>
      </c>
      <c r="K274" s="60">
        <f t="shared" si="11"/>
        <v>24</v>
      </c>
      <c r="L274" s="3"/>
      <c r="M274" s="5"/>
    </row>
    <row r="275" spans="1:13" ht="20.45" hidden="1" x14ac:dyDescent="0.25">
      <c r="A275" s="115" t="s">
        <v>14</v>
      </c>
      <c r="B275" s="136">
        <v>4260028</v>
      </c>
      <c r="C275" s="147" t="s">
        <v>22</v>
      </c>
      <c r="D275" s="119" t="s">
        <v>15</v>
      </c>
      <c r="E275" s="136" t="s">
        <v>15</v>
      </c>
      <c r="F275" s="120" t="s">
        <v>177</v>
      </c>
      <c r="G275" s="55">
        <v>0</v>
      </c>
      <c r="H275" s="55">
        <v>17.399999999999999</v>
      </c>
      <c r="I275" s="41">
        <f t="shared" si="12"/>
        <v>17.399999999999999</v>
      </c>
      <c r="J275" s="42">
        <v>0</v>
      </c>
      <c r="K275" s="42">
        <f t="shared" si="11"/>
        <v>17.399999999999999</v>
      </c>
      <c r="L275" s="3"/>
      <c r="M275" s="5"/>
    </row>
    <row r="276" spans="1:13" ht="13.9" hidden="1" thickBot="1" x14ac:dyDescent="0.3">
      <c r="A276" s="43"/>
      <c r="B276" s="131"/>
      <c r="C276" s="148"/>
      <c r="D276" s="92">
        <v>3419</v>
      </c>
      <c r="E276" s="131">
        <v>5222</v>
      </c>
      <c r="F276" s="80" t="s">
        <v>26</v>
      </c>
      <c r="G276" s="61">
        <v>0</v>
      </c>
      <c r="H276" s="61">
        <v>17.399999999999999</v>
      </c>
      <c r="I276" s="62">
        <f t="shared" si="12"/>
        <v>17.399999999999999</v>
      </c>
      <c r="J276" s="167">
        <v>0</v>
      </c>
      <c r="K276" s="167">
        <f t="shared" si="11"/>
        <v>17.399999999999999</v>
      </c>
      <c r="L276" s="3"/>
      <c r="M276" s="5"/>
    </row>
    <row r="277" spans="1:13" ht="30.6" hidden="1" x14ac:dyDescent="0.25">
      <c r="A277" s="115" t="s">
        <v>14</v>
      </c>
      <c r="B277" s="136">
        <v>4260031</v>
      </c>
      <c r="C277" s="147" t="s">
        <v>22</v>
      </c>
      <c r="D277" s="119" t="s">
        <v>15</v>
      </c>
      <c r="E277" s="136" t="s">
        <v>15</v>
      </c>
      <c r="F277" s="120" t="s">
        <v>178</v>
      </c>
      <c r="G277" s="40">
        <v>0</v>
      </c>
      <c r="H277" s="40">
        <v>27</v>
      </c>
      <c r="I277" s="63">
        <f t="shared" si="12"/>
        <v>27</v>
      </c>
      <c r="J277" s="168">
        <v>0</v>
      </c>
      <c r="K277" s="168">
        <f t="shared" si="11"/>
        <v>27</v>
      </c>
      <c r="L277" s="3"/>
      <c r="M277" s="5"/>
    </row>
    <row r="278" spans="1:13" ht="13.9" hidden="1" thickBot="1" x14ac:dyDescent="0.3">
      <c r="A278" s="43"/>
      <c r="B278" s="131"/>
      <c r="C278" s="148"/>
      <c r="D278" s="92">
        <v>3419</v>
      </c>
      <c r="E278" s="131">
        <v>5222</v>
      </c>
      <c r="F278" s="80" t="s">
        <v>26</v>
      </c>
      <c r="G278" s="48">
        <v>0</v>
      </c>
      <c r="H278" s="48">
        <v>27</v>
      </c>
      <c r="I278" s="59">
        <f t="shared" si="12"/>
        <v>27</v>
      </c>
      <c r="J278" s="50">
        <v>0</v>
      </c>
      <c r="K278" s="50">
        <f t="shared" si="11"/>
        <v>27</v>
      </c>
      <c r="L278" s="3"/>
      <c r="M278" s="5"/>
    </row>
    <row r="279" spans="1:13" ht="20.45" hidden="1" x14ac:dyDescent="0.25">
      <c r="A279" s="115" t="s">
        <v>14</v>
      </c>
      <c r="B279" s="136">
        <v>4260033</v>
      </c>
      <c r="C279" s="147" t="s">
        <v>22</v>
      </c>
      <c r="D279" s="119" t="s">
        <v>15</v>
      </c>
      <c r="E279" s="136" t="s">
        <v>15</v>
      </c>
      <c r="F279" s="120" t="s">
        <v>179</v>
      </c>
      <c r="G279" s="55">
        <v>0</v>
      </c>
      <c r="H279" s="55">
        <v>28.5</v>
      </c>
      <c r="I279" s="41">
        <f t="shared" si="12"/>
        <v>28.5</v>
      </c>
      <c r="J279" s="56">
        <v>0</v>
      </c>
      <c r="K279" s="56">
        <f t="shared" si="11"/>
        <v>28.5</v>
      </c>
      <c r="L279" s="3"/>
      <c r="M279" s="5"/>
    </row>
    <row r="280" spans="1:13" ht="13.9" hidden="1" thickBot="1" x14ac:dyDescent="0.3">
      <c r="A280" s="43"/>
      <c r="B280" s="131"/>
      <c r="C280" s="148"/>
      <c r="D280" s="92">
        <v>3419</v>
      </c>
      <c r="E280" s="131">
        <v>5222</v>
      </c>
      <c r="F280" s="80" t="s">
        <v>26</v>
      </c>
      <c r="G280" s="61">
        <v>0</v>
      </c>
      <c r="H280" s="61">
        <v>28.5</v>
      </c>
      <c r="I280" s="62">
        <f t="shared" si="12"/>
        <v>28.5</v>
      </c>
      <c r="J280" s="60">
        <v>0</v>
      </c>
      <c r="K280" s="60">
        <f t="shared" si="11"/>
        <v>28.5</v>
      </c>
      <c r="L280" s="3"/>
      <c r="M280" s="5"/>
    </row>
    <row r="281" spans="1:13" ht="20.45" hidden="1" x14ac:dyDescent="0.25">
      <c r="A281" s="115" t="s">
        <v>14</v>
      </c>
      <c r="B281" s="136">
        <v>4260034</v>
      </c>
      <c r="C281" s="147" t="s">
        <v>22</v>
      </c>
      <c r="D281" s="119" t="s">
        <v>15</v>
      </c>
      <c r="E281" s="136" t="s">
        <v>15</v>
      </c>
      <c r="F281" s="120" t="s">
        <v>180</v>
      </c>
      <c r="G281" s="40">
        <v>0</v>
      </c>
      <c r="H281" s="40">
        <v>30</v>
      </c>
      <c r="I281" s="63">
        <f t="shared" si="12"/>
        <v>30</v>
      </c>
      <c r="J281" s="42">
        <v>0</v>
      </c>
      <c r="K281" s="42">
        <f t="shared" si="11"/>
        <v>30</v>
      </c>
      <c r="L281" s="3"/>
      <c r="M281" s="5"/>
    </row>
    <row r="282" spans="1:13" ht="13.9" hidden="1" thickBot="1" x14ac:dyDescent="0.3">
      <c r="A282" s="43"/>
      <c r="B282" s="131"/>
      <c r="C282" s="148"/>
      <c r="D282" s="92">
        <v>3419</v>
      </c>
      <c r="E282" s="131">
        <v>5222</v>
      </c>
      <c r="F282" s="80" t="s">
        <v>26</v>
      </c>
      <c r="G282" s="48">
        <v>0</v>
      </c>
      <c r="H282" s="48">
        <v>30</v>
      </c>
      <c r="I282" s="59">
        <f t="shared" si="12"/>
        <v>30</v>
      </c>
      <c r="J282" s="50">
        <v>0</v>
      </c>
      <c r="K282" s="50">
        <f t="shared" si="11"/>
        <v>30</v>
      </c>
      <c r="L282" s="3"/>
      <c r="M282" s="5"/>
    </row>
    <row r="283" spans="1:13" ht="20.45" hidden="1" x14ac:dyDescent="0.25">
      <c r="A283" s="115" t="s">
        <v>14</v>
      </c>
      <c r="B283" s="136">
        <v>4260035</v>
      </c>
      <c r="C283" s="147" t="s">
        <v>22</v>
      </c>
      <c r="D283" s="119" t="s">
        <v>15</v>
      </c>
      <c r="E283" s="136" t="s">
        <v>15</v>
      </c>
      <c r="F283" s="120" t="s">
        <v>181</v>
      </c>
      <c r="G283" s="55">
        <v>0</v>
      </c>
      <c r="H283" s="55">
        <v>18.3</v>
      </c>
      <c r="I283" s="41">
        <f t="shared" si="12"/>
        <v>18.3</v>
      </c>
      <c r="J283" s="56">
        <v>0</v>
      </c>
      <c r="K283" s="56">
        <f t="shared" si="11"/>
        <v>18.3</v>
      </c>
      <c r="L283" s="3"/>
      <c r="M283" s="5"/>
    </row>
    <row r="284" spans="1:13" ht="13.9" hidden="1" thickBot="1" x14ac:dyDescent="0.3">
      <c r="A284" s="43"/>
      <c r="B284" s="131"/>
      <c r="C284" s="148"/>
      <c r="D284" s="92">
        <v>3419</v>
      </c>
      <c r="E284" s="131">
        <v>5222</v>
      </c>
      <c r="F284" s="80" t="s">
        <v>26</v>
      </c>
      <c r="G284" s="61">
        <v>0</v>
      </c>
      <c r="H284" s="61">
        <v>18.3</v>
      </c>
      <c r="I284" s="62">
        <f t="shared" si="12"/>
        <v>18.3</v>
      </c>
      <c r="J284" s="60">
        <v>0</v>
      </c>
      <c r="K284" s="60">
        <f t="shared" si="11"/>
        <v>18.3</v>
      </c>
      <c r="L284" s="3"/>
      <c r="M284" s="5"/>
    </row>
    <row r="285" spans="1:13" ht="20.45" hidden="1" x14ac:dyDescent="0.25">
      <c r="A285" s="115" t="s">
        <v>14</v>
      </c>
      <c r="B285" s="136">
        <v>4260038</v>
      </c>
      <c r="C285" s="147" t="s">
        <v>22</v>
      </c>
      <c r="D285" s="119" t="s">
        <v>15</v>
      </c>
      <c r="E285" s="136" t="s">
        <v>15</v>
      </c>
      <c r="F285" s="120" t="s">
        <v>182</v>
      </c>
      <c r="G285" s="40">
        <v>0</v>
      </c>
      <c r="H285" s="40">
        <v>24</v>
      </c>
      <c r="I285" s="63">
        <f t="shared" si="12"/>
        <v>24</v>
      </c>
      <c r="J285" s="42">
        <v>0</v>
      </c>
      <c r="K285" s="42">
        <f t="shared" si="11"/>
        <v>24</v>
      </c>
      <c r="L285" s="3"/>
      <c r="M285" s="5"/>
    </row>
    <row r="286" spans="1:13" ht="13.9" hidden="1" thickBot="1" x14ac:dyDescent="0.3">
      <c r="A286" s="43"/>
      <c r="B286" s="131"/>
      <c r="C286" s="148"/>
      <c r="D286" s="92">
        <v>3419</v>
      </c>
      <c r="E286" s="131">
        <v>5222</v>
      </c>
      <c r="F286" s="80" t="s">
        <v>26</v>
      </c>
      <c r="G286" s="48">
        <v>0</v>
      </c>
      <c r="H286" s="48">
        <v>24</v>
      </c>
      <c r="I286" s="59">
        <f t="shared" si="12"/>
        <v>24</v>
      </c>
      <c r="J286" s="50">
        <v>0</v>
      </c>
      <c r="K286" s="50">
        <f t="shared" si="11"/>
        <v>24</v>
      </c>
      <c r="L286" s="3"/>
      <c r="M286" s="5"/>
    </row>
    <row r="287" spans="1:13" ht="20.45" hidden="1" x14ac:dyDescent="0.25">
      <c r="A287" s="115" t="s">
        <v>14</v>
      </c>
      <c r="B287" s="136">
        <v>4260039</v>
      </c>
      <c r="C287" s="147" t="s">
        <v>22</v>
      </c>
      <c r="D287" s="119" t="s">
        <v>15</v>
      </c>
      <c r="E287" s="136" t="s">
        <v>15</v>
      </c>
      <c r="F287" s="120" t="s">
        <v>183</v>
      </c>
      <c r="G287" s="55">
        <v>0</v>
      </c>
      <c r="H287" s="55">
        <v>40</v>
      </c>
      <c r="I287" s="41">
        <f t="shared" si="12"/>
        <v>40</v>
      </c>
      <c r="J287" s="56">
        <v>0</v>
      </c>
      <c r="K287" s="56">
        <f t="shared" si="11"/>
        <v>40</v>
      </c>
      <c r="L287" s="3"/>
      <c r="M287" s="5"/>
    </row>
    <row r="288" spans="1:13" ht="13.9" hidden="1" thickBot="1" x14ac:dyDescent="0.3">
      <c r="A288" s="43"/>
      <c r="B288" s="131"/>
      <c r="C288" s="148"/>
      <c r="D288" s="92">
        <v>3419</v>
      </c>
      <c r="E288" s="131">
        <v>5222</v>
      </c>
      <c r="F288" s="80" t="s">
        <v>26</v>
      </c>
      <c r="G288" s="61">
        <v>0</v>
      </c>
      <c r="H288" s="61">
        <v>40</v>
      </c>
      <c r="I288" s="62">
        <f t="shared" si="12"/>
        <v>40</v>
      </c>
      <c r="J288" s="60">
        <v>0</v>
      </c>
      <c r="K288" s="60">
        <f t="shared" si="11"/>
        <v>40</v>
      </c>
      <c r="L288" s="3"/>
      <c r="M288" s="5"/>
    </row>
    <row r="289" spans="1:13" ht="20.45" hidden="1" x14ac:dyDescent="0.25">
      <c r="A289" s="115" t="s">
        <v>14</v>
      </c>
      <c r="B289" s="136">
        <v>4260044</v>
      </c>
      <c r="C289" s="147" t="s">
        <v>22</v>
      </c>
      <c r="D289" s="119" t="s">
        <v>15</v>
      </c>
      <c r="E289" s="136" t="s">
        <v>15</v>
      </c>
      <c r="F289" s="120" t="s">
        <v>184</v>
      </c>
      <c r="G289" s="40">
        <v>0</v>
      </c>
      <c r="H289" s="40">
        <v>10.5</v>
      </c>
      <c r="I289" s="63">
        <f t="shared" si="12"/>
        <v>10.5</v>
      </c>
      <c r="J289" s="42">
        <v>0</v>
      </c>
      <c r="K289" s="42">
        <f t="shared" si="11"/>
        <v>10.5</v>
      </c>
      <c r="L289" s="3"/>
      <c r="M289" s="5"/>
    </row>
    <row r="290" spans="1:13" ht="13.9" hidden="1" thickBot="1" x14ac:dyDescent="0.3">
      <c r="A290" s="43"/>
      <c r="B290" s="131"/>
      <c r="C290" s="148"/>
      <c r="D290" s="92">
        <v>3419</v>
      </c>
      <c r="E290" s="131">
        <v>5222</v>
      </c>
      <c r="F290" s="80" t="s">
        <v>26</v>
      </c>
      <c r="G290" s="48">
        <v>0</v>
      </c>
      <c r="H290" s="48">
        <v>10.5</v>
      </c>
      <c r="I290" s="59">
        <f t="shared" si="12"/>
        <v>10.5</v>
      </c>
      <c r="J290" s="50">
        <v>0</v>
      </c>
      <c r="K290" s="50">
        <f t="shared" si="11"/>
        <v>10.5</v>
      </c>
      <c r="L290" s="3"/>
      <c r="M290" s="5"/>
    </row>
    <row r="291" spans="1:13" ht="20.45" hidden="1" x14ac:dyDescent="0.25">
      <c r="A291" s="115" t="s">
        <v>14</v>
      </c>
      <c r="B291" s="136">
        <v>4260046</v>
      </c>
      <c r="C291" s="147" t="s">
        <v>22</v>
      </c>
      <c r="D291" s="119" t="s">
        <v>15</v>
      </c>
      <c r="E291" s="136" t="s">
        <v>15</v>
      </c>
      <c r="F291" s="120" t="s">
        <v>185</v>
      </c>
      <c r="G291" s="55">
        <v>0</v>
      </c>
      <c r="H291" s="55">
        <v>60</v>
      </c>
      <c r="I291" s="41">
        <f t="shared" si="12"/>
        <v>60</v>
      </c>
      <c r="J291" s="56">
        <v>0</v>
      </c>
      <c r="K291" s="56">
        <f t="shared" si="11"/>
        <v>60</v>
      </c>
      <c r="L291" s="3"/>
      <c r="M291" s="5"/>
    </row>
    <row r="292" spans="1:13" ht="13.9" hidden="1" thickBot="1" x14ac:dyDescent="0.3">
      <c r="A292" s="43"/>
      <c r="B292" s="131"/>
      <c r="C292" s="148"/>
      <c r="D292" s="92">
        <v>3419</v>
      </c>
      <c r="E292" s="131">
        <v>5222</v>
      </c>
      <c r="F292" s="80" t="s">
        <v>26</v>
      </c>
      <c r="G292" s="61">
        <v>0</v>
      </c>
      <c r="H292" s="61">
        <v>60</v>
      </c>
      <c r="I292" s="62">
        <f t="shared" si="12"/>
        <v>60</v>
      </c>
      <c r="J292" s="60">
        <v>0</v>
      </c>
      <c r="K292" s="60">
        <f t="shared" si="11"/>
        <v>60</v>
      </c>
      <c r="L292" s="3"/>
      <c r="M292" s="5"/>
    </row>
    <row r="293" spans="1:13" ht="30.6" hidden="1" x14ac:dyDescent="0.25">
      <c r="A293" s="115" t="s">
        <v>14</v>
      </c>
      <c r="B293" s="136">
        <v>4260056</v>
      </c>
      <c r="C293" s="147" t="s">
        <v>22</v>
      </c>
      <c r="D293" s="119" t="s">
        <v>15</v>
      </c>
      <c r="E293" s="136" t="s">
        <v>15</v>
      </c>
      <c r="F293" s="120" t="s">
        <v>186</v>
      </c>
      <c r="G293" s="40">
        <v>0</v>
      </c>
      <c r="H293" s="40">
        <v>30</v>
      </c>
      <c r="I293" s="63">
        <f t="shared" si="12"/>
        <v>30</v>
      </c>
      <c r="J293" s="42">
        <v>0</v>
      </c>
      <c r="K293" s="42">
        <f t="shared" si="11"/>
        <v>30</v>
      </c>
      <c r="L293" s="3"/>
      <c r="M293" s="5"/>
    </row>
    <row r="294" spans="1:13" ht="13.9" hidden="1" thickBot="1" x14ac:dyDescent="0.3">
      <c r="A294" s="43"/>
      <c r="B294" s="131"/>
      <c r="C294" s="148"/>
      <c r="D294" s="92">
        <v>3419</v>
      </c>
      <c r="E294" s="131">
        <v>5222</v>
      </c>
      <c r="F294" s="80" t="s">
        <v>26</v>
      </c>
      <c r="G294" s="48">
        <v>0</v>
      </c>
      <c r="H294" s="48">
        <v>30</v>
      </c>
      <c r="I294" s="59">
        <f t="shared" si="12"/>
        <v>30</v>
      </c>
      <c r="J294" s="50">
        <v>0</v>
      </c>
      <c r="K294" s="50">
        <f t="shared" si="11"/>
        <v>30</v>
      </c>
      <c r="L294" s="3"/>
      <c r="M294" s="5"/>
    </row>
    <row r="295" spans="1:13" ht="20.45" hidden="1" x14ac:dyDescent="0.25">
      <c r="A295" s="115" t="s">
        <v>14</v>
      </c>
      <c r="B295" s="136">
        <v>4260061</v>
      </c>
      <c r="C295" s="147" t="s">
        <v>22</v>
      </c>
      <c r="D295" s="119" t="s">
        <v>15</v>
      </c>
      <c r="E295" s="136" t="s">
        <v>15</v>
      </c>
      <c r="F295" s="120" t="s">
        <v>187</v>
      </c>
      <c r="G295" s="55">
        <v>0</v>
      </c>
      <c r="H295" s="55">
        <v>11.7</v>
      </c>
      <c r="I295" s="41">
        <f t="shared" si="12"/>
        <v>11.7</v>
      </c>
      <c r="J295" s="56">
        <v>0</v>
      </c>
      <c r="K295" s="56">
        <f t="shared" si="11"/>
        <v>11.7</v>
      </c>
      <c r="L295" s="3"/>
      <c r="M295" s="5"/>
    </row>
    <row r="296" spans="1:13" ht="13.9" hidden="1" thickBot="1" x14ac:dyDescent="0.3">
      <c r="A296" s="43"/>
      <c r="B296" s="131"/>
      <c r="C296" s="148"/>
      <c r="D296" s="92">
        <v>3419</v>
      </c>
      <c r="E296" s="131">
        <v>5222</v>
      </c>
      <c r="F296" s="80" t="s">
        <v>26</v>
      </c>
      <c r="G296" s="61">
        <v>0</v>
      </c>
      <c r="H296" s="61">
        <v>11.7</v>
      </c>
      <c r="I296" s="62">
        <f t="shared" si="12"/>
        <v>11.7</v>
      </c>
      <c r="J296" s="60">
        <v>0</v>
      </c>
      <c r="K296" s="60">
        <f t="shared" si="11"/>
        <v>11.7</v>
      </c>
      <c r="L296" s="3"/>
      <c r="M296" s="5"/>
    </row>
    <row r="297" spans="1:13" ht="20.45" hidden="1" x14ac:dyDescent="0.25">
      <c r="A297" s="115" t="s">
        <v>14</v>
      </c>
      <c r="B297" s="136">
        <v>4260067</v>
      </c>
      <c r="C297" s="147" t="s">
        <v>22</v>
      </c>
      <c r="D297" s="119" t="s">
        <v>15</v>
      </c>
      <c r="E297" s="136" t="s">
        <v>15</v>
      </c>
      <c r="F297" s="120" t="s">
        <v>188</v>
      </c>
      <c r="G297" s="40">
        <v>0</v>
      </c>
      <c r="H297" s="40">
        <v>18</v>
      </c>
      <c r="I297" s="63">
        <f t="shared" si="12"/>
        <v>18</v>
      </c>
      <c r="J297" s="42">
        <v>0</v>
      </c>
      <c r="K297" s="42">
        <f t="shared" si="11"/>
        <v>18</v>
      </c>
      <c r="L297" s="3"/>
      <c r="M297" s="5"/>
    </row>
    <row r="298" spans="1:13" ht="13.9" hidden="1" thickBot="1" x14ac:dyDescent="0.3">
      <c r="A298" s="43"/>
      <c r="B298" s="131"/>
      <c r="C298" s="148"/>
      <c r="D298" s="92">
        <v>3419</v>
      </c>
      <c r="E298" s="131">
        <v>5222</v>
      </c>
      <c r="F298" s="80" t="s">
        <v>26</v>
      </c>
      <c r="G298" s="48">
        <v>0</v>
      </c>
      <c r="H298" s="48">
        <v>18</v>
      </c>
      <c r="I298" s="59">
        <f t="shared" si="12"/>
        <v>18</v>
      </c>
      <c r="J298" s="50">
        <v>0</v>
      </c>
      <c r="K298" s="50">
        <f t="shared" si="11"/>
        <v>18</v>
      </c>
      <c r="L298" s="3"/>
      <c r="M298" s="5"/>
    </row>
    <row r="299" spans="1:13" ht="30.6" hidden="1" x14ac:dyDescent="0.25">
      <c r="A299" s="115" t="s">
        <v>14</v>
      </c>
      <c r="B299" s="136">
        <v>4260072</v>
      </c>
      <c r="C299" s="147" t="s">
        <v>22</v>
      </c>
      <c r="D299" s="119" t="s">
        <v>15</v>
      </c>
      <c r="E299" s="136" t="s">
        <v>15</v>
      </c>
      <c r="F299" s="120" t="s">
        <v>189</v>
      </c>
      <c r="G299" s="55">
        <v>0</v>
      </c>
      <c r="H299" s="55">
        <v>40</v>
      </c>
      <c r="I299" s="41">
        <f t="shared" si="12"/>
        <v>40</v>
      </c>
      <c r="J299" s="56">
        <v>0</v>
      </c>
      <c r="K299" s="56">
        <f t="shared" si="11"/>
        <v>40</v>
      </c>
      <c r="L299" s="3"/>
      <c r="M299" s="5"/>
    </row>
    <row r="300" spans="1:13" ht="13.9" hidden="1" thickBot="1" x14ac:dyDescent="0.3">
      <c r="A300" s="43"/>
      <c r="B300" s="131"/>
      <c r="C300" s="148"/>
      <c r="D300" s="92">
        <v>3419</v>
      </c>
      <c r="E300" s="131">
        <v>5222</v>
      </c>
      <c r="F300" s="80" t="s">
        <v>26</v>
      </c>
      <c r="G300" s="61">
        <v>0</v>
      </c>
      <c r="H300" s="61">
        <v>40</v>
      </c>
      <c r="I300" s="62">
        <f t="shared" si="12"/>
        <v>40</v>
      </c>
      <c r="J300" s="60">
        <v>0</v>
      </c>
      <c r="K300" s="60">
        <f t="shared" si="11"/>
        <v>40</v>
      </c>
      <c r="L300" s="3"/>
      <c r="M300" s="5"/>
    </row>
    <row r="301" spans="1:13" ht="20.45" hidden="1" x14ac:dyDescent="0.25">
      <c r="A301" s="115" t="s">
        <v>14</v>
      </c>
      <c r="B301" s="136">
        <v>4260073</v>
      </c>
      <c r="C301" s="147" t="s">
        <v>22</v>
      </c>
      <c r="D301" s="119" t="s">
        <v>15</v>
      </c>
      <c r="E301" s="136" t="s">
        <v>15</v>
      </c>
      <c r="F301" s="120" t="s">
        <v>190</v>
      </c>
      <c r="G301" s="40">
        <v>0</v>
      </c>
      <c r="H301" s="40">
        <v>109</v>
      </c>
      <c r="I301" s="63">
        <f t="shared" si="12"/>
        <v>109</v>
      </c>
      <c r="J301" s="42">
        <v>0</v>
      </c>
      <c r="K301" s="42">
        <f t="shared" si="11"/>
        <v>109</v>
      </c>
      <c r="L301" s="3"/>
      <c r="M301" s="5"/>
    </row>
    <row r="302" spans="1:13" ht="13.9" hidden="1" thickBot="1" x14ac:dyDescent="0.3">
      <c r="A302" s="43"/>
      <c r="B302" s="131"/>
      <c r="C302" s="148"/>
      <c r="D302" s="92">
        <v>3419</v>
      </c>
      <c r="E302" s="131">
        <v>5222</v>
      </c>
      <c r="F302" s="80" t="s">
        <v>26</v>
      </c>
      <c r="G302" s="48">
        <v>0</v>
      </c>
      <c r="H302" s="48">
        <v>109</v>
      </c>
      <c r="I302" s="59">
        <f t="shared" si="12"/>
        <v>109</v>
      </c>
      <c r="J302" s="50">
        <v>0</v>
      </c>
      <c r="K302" s="50">
        <f t="shared" si="11"/>
        <v>109</v>
      </c>
      <c r="L302" s="3"/>
      <c r="M302" s="5"/>
    </row>
    <row r="303" spans="1:13" ht="30.6" hidden="1" x14ac:dyDescent="0.25">
      <c r="A303" s="115" t="s">
        <v>14</v>
      </c>
      <c r="B303" s="136">
        <v>4260081</v>
      </c>
      <c r="C303" s="147" t="s">
        <v>22</v>
      </c>
      <c r="D303" s="119" t="s">
        <v>15</v>
      </c>
      <c r="E303" s="136" t="s">
        <v>15</v>
      </c>
      <c r="F303" s="120" t="s">
        <v>191</v>
      </c>
      <c r="G303" s="55">
        <v>0</v>
      </c>
      <c r="H303" s="55">
        <v>13.5</v>
      </c>
      <c r="I303" s="41">
        <f t="shared" si="12"/>
        <v>13.5</v>
      </c>
      <c r="J303" s="56">
        <v>0</v>
      </c>
      <c r="K303" s="56">
        <f t="shared" si="11"/>
        <v>13.5</v>
      </c>
      <c r="L303" s="3"/>
      <c r="M303" s="5"/>
    </row>
    <row r="304" spans="1:13" ht="13.9" hidden="1" thickBot="1" x14ac:dyDescent="0.3">
      <c r="A304" s="43"/>
      <c r="B304" s="131"/>
      <c r="C304" s="148"/>
      <c r="D304" s="92">
        <v>3419</v>
      </c>
      <c r="E304" s="131">
        <v>5222</v>
      </c>
      <c r="F304" s="80" t="s">
        <v>26</v>
      </c>
      <c r="G304" s="61">
        <v>0</v>
      </c>
      <c r="H304" s="61">
        <v>13.5</v>
      </c>
      <c r="I304" s="62">
        <f t="shared" si="12"/>
        <v>13.5</v>
      </c>
      <c r="J304" s="60">
        <v>0</v>
      </c>
      <c r="K304" s="60">
        <f t="shared" si="11"/>
        <v>13.5</v>
      </c>
      <c r="L304" s="3"/>
      <c r="M304" s="5"/>
    </row>
    <row r="305" spans="1:13" ht="20.45" hidden="1" x14ac:dyDescent="0.25">
      <c r="A305" s="115" t="s">
        <v>14</v>
      </c>
      <c r="B305" s="136">
        <v>4260089</v>
      </c>
      <c r="C305" s="147" t="s">
        <v>22</v>
      </c>
      <c r="D305" s="119" t="s">
        <v>15</v>
      </c>
      <c r="E305" s="136" t="s">
        <v>15</v>
      </c>
      <c r="F305" s="120" t="s">
        <v>192</v>
      </c>
      <c r="G305" s="40">
        <v>0</v>
      </c>
      <c r="H305" s="40">
        <v>10.199999999999999</v>
      </c>
      <c r="I305" s="63">
        <f t="shared" si="12"/>
        <v>10.199999999999999</v>
      </c>
      <c r="J305" s="42">
        <v>0</v>
      </c>
      <c r="K305" s="42">
        <f t="shared" si="11"/>
        <v>10.199999999999999</v>
      </c>
      <c r="L305" s="3"/>
      <c r="M305" s="5"/>
    </row>
    <row r="306" spans="1:13" ht="13.9" hidden="1" thickBot="1" x14ac:dyDescent="0.3">
      <c r="A306" s="43"/>
      <c r="B306" s="131"/>
      <c r="C306" s="148"/>
      <c r="D306" s="92">
        <v>3419</v>
      </c>
      <c r="E306" s="131">
        <v>5222</v>
      </c>
      <c r="F306" s="80" t="s">
        <v>26</v>
      </c>
      <c r="G306" s="48">
        <v>0</v>
      </c>
      <c r="H306" s="48">
        <v>10.199999999999999</v>
      </c>
      <c r="I306" s="59">
        <f t="shared" si="12"/>
        <v>10.199999999999999</v>
      </c>
      <c r="J306" s="50">
        <v>0</v>
      </c>
      <c r="K306" s="50">
        <f t="shared" si="11"/>
        <v>10.199999999999999</v>
      </c>
      <c r="L306" s="3"/>
      <c r="M306" s="5"/>
    </row>
    <row r="307" spans="1:13" ht="30.6" hidden="1" x14ac:dyDescent="0.25">
      <c r="A307" s="115" t="s">
        <v>14</v>
      </c>
      <c r="B307" s="136">
        <v>4260096</v>
      </c>
      <c r="C307" s="147" t="s">
        <v>22</v>
      </c>
      <c r="D307" s="119" t="s">
        <v>15</v>
      </c>
      <c r="E307" s="136" t="s">
        <v>15</v>
      </c>
      <c r="F307" s="120" t="s">
        <v>193</v>
      </c>
      <c r="G307" s="55">
        <v>0</v>
      </c>
      <c r="H307" s="55">
        <v>13.8</v>
      </c>
      <c r="I307" s="41">
        <f t="shared" si="12"/>
        <v>13.8</v>
      </c>
      <c r="J307" s="56">
        <v>0</v>
      </c>
      <c r="K307" s="56">
        <f t="shared" si="11"/>
        <v>13.8</v>
      </c>
      <c r="L307" s="3"/>
      <c r="M307" s="5"/>
    </row>
    <row r="308" spans="1:13" ht="13.9" hidden="1" thickBot="1" x14ac:dyDescent="0.3">
      <c r="A308" s="43"/>
      <c r="B308" s="131"/>
      <c r="C308" s="148"/>
      <c r="D308" s="92">
        <v>3419</v>
      </c>
      <c r="E308" s="131">
        <v>5222</v>
      </c>
      <c r="F308" s="80" t="s">
        <v>26</v>
      </c>
      <c r="G308" s="61">
        <v>0</v>
      </c>
      <c r="H308" s="61">
        <v>13.8</v>
      </c>
      <c r="I308" s="62">
        <f t="shared" si="12"/>
        <v>13.8</v>
      </c>
      <c r="J308" s="60">
        <v>0</v>
      </c>
      <c r="K308" s="60">
        <f t="shared" si="11"/>
        <v>13.8</v>
      </c>
      <c r="L308" s="3"/>
      <c r="M308" s="5"/>
    </row>
    <row r="309" spans="1:13" x14ac:dyDescent="0.2">
      <c r="F309" s="169">
        <v>42803</v>
      </c>
      <c r="M309" s="5"/>
    </row>
    <row r="310" spans="1:13" x14ac:dyDescent="0.2">
      <c r="F310" s="170"/>
      <c r="G310" s="170"/>
      <c r="J310" s="3"/>
      <c r="L310" s="3"/>
      <c r="M310" s="5"/>
    </row>
  </sheetData>
  <mergeCells count="26">
    <mergeCell ref="B12:E12"/>
    <mergeCell ref="A2:I2"/>
    <mergeCell ref="A4:I4"/>
    <mergeCell ref="A6:I6"/>
    <mergeCell ref="B9:C9"/>
    <mergeCell ref="B11:F11"/>
    <mergeCell ref="B78:C78"/>
    <mergeCell ref="B41:E41"/>
    <mergeCell ref="B43:C43"/>
    <mergeCell ref="B52:E52"/>
    <mergeCell ref="B55:E55"/>
    <mergeCell ref="B58:E58"/>
    <mergeCell ref="B61:F61"/>
    <mergeCell ref="B62:E62"/>
    <mergeCell ref="B64:C64"/>
    <mergeCell ref="B72:C72"/>
    <mergeCell ref="B74:C74"/>
    <mergeCell ref="B76:C76"/>
    <mergeCell ref="B189:E189"/>
    <mergeCell ref="B238:E238"/>
    <mergeCell ref="B80:C80"/>
    <mergeCell ref="B82:C82"/>
    <mergeCell ref="B84:C84"/>
    <mergeCell ref="B86:C86"/>
    <mergeCell ref="B161:E161"/>
    <mergeCell ref="B182:E182"/>
  </mergeCells>
  <pageMargins left="0.7" right="0.7" top="0.78740157499999996" bottom="0.78740157499999996" header="0.3" footer="0.3"/>
  <pageSetup paperSize="9" scale="70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8" zoomScaleNormal="100" workbookViewId="0">
      <selection activeCell="H42" sqref="H4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3" t="s">
        <v>0</v>
      </c>
    </row>
    <row r="2" spans="1:10" ht="15.75" thickBot="1" x14ac:dyDescent="0.3">
      <c r="A2" s="228" t="s">
        <v>194</v>
      </c>
      <c r="B2" s="228"/>
      <c r="C2" s="171"/>
      <c r="D2" s="171"/>
      <c r="E2" s="172" t="s">
        <v>4</v>
      </c>
    </row>
    <row r="3" spans="1:10" ht="24.75" thickBot="1" x14ac:dyDescent="0.3">
      <c r="A3" s="173" t="s">
        <v>195</v>
      </c>
      <c r="B3" s="174" t="s">
        <v>196</v>
      </c>
      <c r="C3" s="175" t="s">
        <v>197</v>
      </c>
      <c r="D3" s="175" t="s">
        <v>17</v>
      </c>
      <c r="E3" s="175" t="s">
        <v>198</v>
      </c>
    </row>
    <row r="4" spans="1:10" ht="15" customHeight="1" x14ac:dyDescent="0.25">
      <c r="A4" s="176" t="s">
        <v>199</v>
      </c>
      <c r="B4" s="177" t="s">
        <v>200</v>
      </c>
      <c r="C4" s="178">
        <f>C5+C6+C7</f>
        <v>2742832.82</v>
      </c>
      <c r="D4" s="178">
        <f>D5+D6+D7</f>
        <v>50</v>
      </c>
      <c r="E4" s="179">
        <f t="shared" ref="E4:E26" si="0">C4+D4</f>
        <v>2742882.82</v>
      </c>
    </row>
    <row r="5" spans="1:10" ht="15" customHeight="1" x14ac:dyDescent="0.25">
      <c r="A5" s="180" t="s">
        <v>201</v>
      </c>
      <c r="B5" s="181" t="s">
        <v>202</v>
      </c>
      <c r="C5" s="182">
        <v>2661000</v>
      </c>
      <c r="D5" s="183">
        <v>0</v>
      </c>
      <c r="E5" s="184">
        <f t="shared" si="0"/>
        <v>2661000</v>
      </c>
      <c r="J5" s="185"/>
    </row>
    <row r="6" spans="1:10" ht="15" customHeight="1" x14ac:dyDescent="0.25">
      <c r="A6" s="180" t="s">
        <v>203</v>
      </c>
      <c r="B6" s="181" t="s">
        <v>204</v>
      </c>
      <c r="C6" s="182">
        <v>81832.819999999992</v>
      </c>
      <c r="D6" s="186">
        <v>50</v>
      </c>
      <c r="E6" s="184">
        <f t="shared" si="0"/>
        <v>81882.819999999992</v>
      </c>
    </row>
    <row r="7" spans="1:10" ht="15" customHeight="1" x14ac:dyDescent="0.25">
      <c r="A7" s="180" t="s">
        <v>205</v>
      </c>
      <c r="B7" s="181" t="s">
        <v>206</v>
      </c>
      <c r="C7" s="182">
        <v>0</v>
      </c>
      <c r="D7" s="182">
        <v>0</v>
      </c>
      <c r="E7" s="184">
        <f t="shared" si="0"/>
        <v>0</v>
      </c>
    </row>
    <row r="8" spans="1:10" ht="15" customHeight="1" x14ac:dyDescent="0.25">
      <c r="A8" s="187" t="s">
        <v>207</v>
      </c>
      <c r="B8" s="181" t="s">
        <v>208</v>
      </c>
      <c r="C8" s="188">
        <f>C9+C15</f>
        <v>4490062.72</v>
      </c>
      <c r="D8" s="188">
        <f>D9+D15</f>
        <v>0</v>
      </c>
      <c r="E8" s="189">
        <f t="shared" si="0"/>
        <v>4490062.72</v>
      </c>
    </row>
    <row r="9" spans="1:10" ht="15" customHeight="1" x14ac:dyDescent="0.25">
      <c r="A9" s="180" t="s">
        <v>209</v>
      </c>
      <c r="B9" s="181" t="s">
        <v>210</v>
      </c>
      <c r="C9" s="182">
        <f>C10+C11+C13+C14+C12</f>
        <v>4487241.95</v>
      </c>
      <c r="D9" s="182">
        <f>D10+D11+D13+D14</f>
        <v>0</v>
      </c>
      <c r="E9" s="190">
        <f t="shared" si="0"/>
        <v>4487241.95</v>
      </c>
    </row>
    <row r="10" spans="1:10" ht="15" customHeight="1" x14ac:dyDescent="0.25">
      <c r="A10" s="180" t="s">
        <v>211</v>
      </c>
      <c r="B10" s="181" t="s">
        <v>212</v>
      </c>
      <c r="C10" s="182">
        <v>67590.7</v>
      </c>
      <c r="D10" s="182">
        <v>0</v>
      </c>
      <c r="E10" s="190">
        <f t="shared" si="0"/>
        <v>67590.7</v>
      </c>
    </row>
    <row r="11" spans="1:10" ht="15" customHeight="1" x14ac:dyDescent="0.25">
      <c r="A11" s="180" t="s">
        <v>213</v>
      </c>
      <c r="B11" s="181" t="s">
        <v>210</v>
      </c>
      <c r="C11" s="182">
        <v>4393518.18</v>
      </c>
      <c r="D11" s="182">
        <v>0</v>
      </c>
      <c r="E11" s="190">
        <f t="shared" si="0"/>
        <v>4393518.18</v>
      </c>
    </row>
    <row r="12" spans="1:10" ht="15" customHeight="1" x14ac:dyDescent="0.25">
      <c r="A12" s="180" t="s">
        <v>214</v>
      </c>
      <c r="B12" s="181">
        <v>4123</v>
      </c>
      <c r="C12" s="182">
        <v>0</v>
      </c>
      <c r="D12" s="182">
        <v>0</v>
      </c>
      <c r="E12" s="190">
        <f>SUM(C12:D12)</f>
        <v>0</v>
      </c>
    </row>
    <row r="13" spans="1:10" ht="15" customHeight="1" x14ac:dyDescent="0.25">
      <c r="A13" s="180" t="s">
        <v>215</v>
      </c>
      <c r="B13" s="181" t="s">
        <v>216</v>
      </c>
      <c r="C13" s="182">
        <v>0</v>
      </c>
      <c r="D13" s="182">
        <v>0</v>
      </c>
      <c r="E13" s="190">
        <f>SUM(C13:D13)</f>
        <v>0</v>
      </c>
    </row>
    <row r="14" spans="1:10" ht="15" customHeight="1" x14ac:dyDescent="0.25">
      <c r="A14" s="180" t="s">
        <v>217</v>
      </c>
      <c r="B14" s="181">
        <v>4121</v>
      </c>
      <c r="C14" s="182">
        <f>31370-5236.93</f>
        <v>26133.07</v>
      </c>
      <c r="D14" s="182">
        <v>0</v>
      </c>
      <c r="E14" s="190">
        <f>SUM(C14:D14)</f>
        <v>26133.07</v>
      </c>
    </row>
    <row r="15" spans="1:10" ht="15" customHeight="1" x14ac:dyDescent="0.25">
      <c r="A15" s="180" t="s">
        <v>218</v>
      </c>
      <c r="B15" s="181" t="s">
        <v>219</v>
      </c>
      <c r="C15" s="182">
        <f>C16+C17+C18+C19</f>
        <v>2820.77</v>
      </c>
      <c r="D15" s="182">
        <f>D16+D18+D19</f>
        <v>0</v>
      </c>
      <c r="E15" s="190">
        <f t="shared" si="0"/>
        <v>2820.77</v>
      </c>
    </row>
    <row r="16" spans="1:10" ht="15" customHeight="1" x14ac:dyDescent="0.25">
      <c r="A16" s="180" t="s">
        <v>220</v>
      </c>
      <c r="B16" s="181" t="s">
        <v>221</v>
      </c>
      <c r="C16" s="182">
        <v>0</v>
      </c>
      <c r="D16" s="182">
        <v>0</v>
      </c>
      <c r="E16" s="190">
        <f t="shared" si="0"/>
        <v>0</v>
      </c>
    </row>
    <row r="17" spans="1:5" ht="15" customHeight="1" x14ac:dyDescent="0.25">
      <c r="A17" s="180" t="s">
        <v>222</v>
      </c>
      <c r="B17" s="181">
        <v>4223</v>
      </c>
      <c r="C17" s="182">
        <v>0</v>
      </c>
      <c r="D17" s="182">
        <v>0</v>
      </c>
      <c r="E17" s="190">
        <f>SUM(C17:D17)</f>
        <v>0</v>
      </c>
    </row>
    <row r="18" spans="1:5" ht="15" customHeight="1" x14ac:dyDescent="0.25">
      <c r="A18" s="180" t="s">
        <v>223</v>
      </c>
      <c r="B18" s="181" t="s">
        <v>224</v>
      </c>
      <c r="C18" s="182">
        <v>0</v>
      </c>
      <c r="D18" s="182">
        <v>0</v>
      </c>
      <c r="E18" s="190">
        <f>SUM(C18:D18)</f>
        <v>0</v>
      </c>
    </row>
    <row r="19" spans="1:5" ht="15" customHeight="1" x14ac:dyDescent="0.25">
      <c r="A19" s="180" t="s">
        <v>225</v>
      </c>
      <c r="B19" s="181">
        <v>4221</v>
      </c>
      <c r="C19" s="182">
        <v>2820.77</v>
      </c>
      <c r="D19" s="182">
        <v>0</v>
      </c>
      <c r="E19" s="190">
        <f>SUM(C19:D19)</f>
        <v>2820.77</v>
      </c>
    </row>
    <row r="20" spans="1:5" ht="15" customHeight="1" x14ac:dyDescent="0.25">
      <c r="A20" s="187" t="s">
        <v>226</v>
      </c>
      <c r="B20" s="191" t="s">
        <v>227</v>
      </c>
      <c r="C20" s="188">
        <f>C4+C8</f>
        <v>7232895.5399999991</v>
      </c>
      <c r="D20" s="188">
        <f>D4+D8</f>
        <v>50</v>
      </c>
      <c r="E20" s="189">
        <f t="shared" si="0"/>
        <v>7232945.5399999991</v>
      </c>
    </row>
    <row r="21" spans="1:5" ht="15" customHeight="1" x14ac:dyDescent="0.25">
      <c r="A21" s="187" t="s">
        <v>228</v>
      </c>
      <c r="B21" s="191" t="s">
        <v>229</v>
      </c>
      <c r="C21" s="188">
        <f>SUM(C22:C25)</f>
        <v>1543467.2500000002</v>
      </c>
      <c r="D21" s="188">
        <f>SUM(D22:D25)</f>
        <v>0</v>
      </c>
      <c r="E21" s="189">
        <f t="shared" si="0"/>
        <v>1543467.2500000002</v>
      </c>
    </row>
    <row r="22" spans="1:5" ht="15" customHeight="1" x14ac:dyDescent="0.25">
      <c r="A22" s="180" t="s">
        <v>230</v>
      </c>
      <c r="B22" s="181" t="s">
        <v>231</v>
      </c>
      <c r="C22" s="182">
        <v>100564.53000000001</v>
      </c>
      <c r="D22" s="182">
        <v>0</v>
      </c>
      <c r="E22" s="190">
        <f t="shared" si="0"/>
        <v>100564.53000000001</v>
      </c>
    </row>
    <row r="23" spans="1:5" ht="15" customHeight="1" x14ac:dyDescent="0.25">
      <c r="A23" s="180" t="s">
        <v>232</v>
      </c>
      <c r="B23" s="181">
        <v>8115</v>
      </c>
      <c r="C23" s="182">
        <v>1539777.7200000002</v>
      </c>
      <c r="D23" s="182">
        <v>0</v>
      </c>
      <c r="E23" s="190">
        <f>SUM(C23:D23)</f>
        <v>1539777.7200000002</v>
      </c>
    </row>
    <row r="24" spans="1:5" ht="15" customHeight="1" x14ac:dyDescent="0.25">
      <c r="A24" s="180" t="s">
        <v>233</v>
      </c>
      <c r="B24" s="181">
        <v>8123</v>
      </c>
      <c r="C24" s="182">
        <v>0</v>
      </c>
      <c r="D24" s="182">
        <v>0</v>
      </c>
      <c r="E24" s="190">
        <f>C24+D24</f>
        <v>0</v>
      </c>
    </row>
    <row r="25" spans="1:5" ht="15" customHeight="1" thickBot="1" x14ac:dyDescent="0.3">
      <c r="A25" s="192" t="s">
        <v>234</v>
      </c>
      <c r="B25" s="193">
        <v>-8124</v>
      </c>
      <c r="C25" s="194">
        <v>-96875</v>
      </c>
      <c r="D25" s="194">
        <v>0</v>
      </c>
      <c r="E25" s="195">
        <f>C25+D25</f>
        <v>-96875</v>
      </c>
    </row>
    <row r="26" spans="1:5" ht="15" customHeight="1" thickBot="1" x14ac:dyDescent="0.3">
      <c r="A26" s="196" t="s">
        <v>235</v>
      </c>
      <c r="B26" s="197"/>
      <c r="C26" s="198">
        <f>C4+C8+C21</f>
        <v>8776362.7899999991</v>
      </c>
      <c r="D26" s="198">
        <f>D20+D21</f>
        <v>50</v>
      </c>
      <c r="E26" s="199">
        <f t="shared" si="0"/>
        <v>8776412.7899999991</v>
      </c>
    </row>
    <row r="27" spans="1:5" ht="15.75" thickBot="1" x14ac:dyDescent="0.3">
      <c r="A27" s="228" t="s">
        <v>236</v>
      </c>
      <c r="B27" s="228"/>
      <c r="C27" s="200"/>
      <c r="D27" s="200"/>
      <c r="E27" s="201" t="s">
        <v>4</v>
      </c>
    </row>
    <row r="28" spans="1:5" ht="24.75" thickBot="1" x14ac:dyDescent="0.3">
      <c r="A28" s="173" t="s">
        <v>237</v>
      </c>
      <c r="B28" s="174" t="s">
        <v>8</v>
      </c>
      <c r="C28" s="175" t="s">
        <v>197</v>
      </c>
      <c r="D28" s="175" t="s">
        <v>17</v>
      </c>
      <c r="E28" s="175" t="s">
        <v>198</v>
      </c>
    </row>
    <row r="29" spans="1:5" ht="15" customHeight="1" x14ac:dyDescent="0.3">
      <c r="A29" s="202" t="s">
        <v>238</v>
      </c>
      <c r="B29" s="203" t="s">
        <v>239</v>
      </c>
      <c r="C29" s="186">
        <v>29496.959999999999</v>
      </c>
      <c r="D29" s="186">
        <v>0</v>
      </c>
      <c r="E29" s="204">
        <f>C29+D29</f>
        <v>29496.959999999999</v>
      </c>
    </row>
    <row r="30" spans="1:5" ht="15" customHeight="1" x14ac:dyDescent="0.25">
      <c r="A30" s="205" t="s">
        <v>240</v>
      </c>
      <c r="B30" s="181" t="s">
        <v>239</v>
      </c>
      <c r="C30" s="182">
        <v>260591.53</v>
      </c>
      <c r="D30" s="186">
        <v>0</v>
      </c>
      <c r="E30" s="204">
        <f t="shared" ref="E30:E45" si="1">C30+D30</f>
        <v>260591.53</v>
      </c>
    </row>
    <row r="31" spans="1:5" ht="15" customHeight="1" x14ac:dyDescent="0.25">
      <c r="A31" s="205" t="s">
        <v>241</v>
      </c>
      <c r="B31" s="181" t="s">
        <v>242</v>
      </c>
      <c r="C31" s="182">
        <v>115275.74</v>
      </c>
      <c r="D31" s="186">
        <v>0</v>
      </c>
      <c r="E31" s="204">
        <f>SUM(C31:D31)</f>
        <v>115275.74</v>
      </c>
    </row>
    <row r="32" spans="1:5" ht="15" customHeight="1" x14ac:dyDescent="0.25">
      <c r="A32" s="205" t="s">
        <v>243</v>
      </c>
      <c r="B32" s="181" t="s">
        <v>239</v>
      </c>
      <c r="C32" s="182">
        <v>1004433.5</v>
      </c>
      <c r="D32" s="186">
        <v>0</v>
      </c>
      <c r="E32" s="204">
        <f t="shared" si="1"/>
        <v>1004433.5</v>
      </c>
    </row>
    <row r="33" spans="1:5" ht="15" customHeight="1" x14ac:dyDescent="0.25">
      <c r="A33" s="205" t="s">
        <v>244</v>
      </c>
      <c r="B33" s="181" t="s">
        <v>239</v>
      </c>
      <c r="C33" s="182">
        <v>734182.45000000007</v>
      </c>
      <c r="D33" s="186">
        <v>0</v>
      </c>
      <c r="E33" s="204">
        <f t="shared" si="1"/>
        <v>734182.45000000007</v>
      </c>
    </row>
    <row r="34" spans="1:5" ht="15" customHeight="1" x14ac:dyDescent="0.25">
      <c r="A34" s="205" t="s">
        <v>245</v>
      </c>
      <c r="B34" s="181" t="s">
        <v>239</v>
      </c>
      <c r="C34" s="182">
        <v>4021479.58</v>
      </c>
      <c r="D34" s="186">
        <v>0</v>
      </c>
      <c r="E34" s="204">
        <f>C34+D34</f>
        <v>4021479.58</v>
      </c>
    </row>
    <row r="35" spans="1:5" ht="15" customHeight="1" x14ac:dyDescent="0.3">
      <c r="A35" s="205" t="s">
        <v>246</v>
      </c>
      <c r="B35" s="181" t="s">
        <v>242</v>
      </c>
      <c r="C35" s="182">
        <v>491527.36</v>
      </c>
      <c r="D35" s="186">
        <v>0</v>
      </c>
      <c r="E35" s="204">
        <f t="shared" si="1"/>
        <v>491527.36</v>
      </c>
    </row>
    <row r="36" spans="1:5" ht="15" customHeight="1" x14ac:dyDescent="0.25">
      <c r="A36" s="205" t="s">
        <v>247</v>
      </c>
      <c r="B36" s="181" t="s">
        <v>239</v>
      </c>
      <c r="C36" s="182">
        <v>26600</v>
      </c>
      <c r="D36" s="186">
        <v>0</v>
      </c>
      <c r="E36" s="204">
        <f t="shared" si="1"/>
        <v>26600</v>
      </c>
    </row>
    <row r="37" spans="1:5" ht="15" customHeight="1" x14ac:dyDescent="0.25">
      <c r="A37" s="205" t="s">
        <v>248</v>
      </c>
      <c r="B37" s="181" t="s">
        <v>242</v>
      </c>
      <c r="C37" s="182">
        <v>695290.53</v>
      </c>
      <c r="D37" s="186">
        <v>0</v>
      </c>
      <c r="E37" s="204">
        <f t="shared" si="1"/>
        <v>695290.53</v>
      </c>
    </row>
    <row r="38" spans="1:5" ht="15" customHeight="1" x14ac:dyDescent="0.25">
      <c r="A38" s="205" t="s">
        <v>249</v>
      </c>
      <c r="B38" s="181" t="s">
        <v>250</v>
      </c>
      <c r="C38" s="182">
        <v>0</v>
      </c>
      <c r="D38" s="186">
        <v>0</v>
      </c>
      <c r="E38" s="204">
        <f t="shared" si="1"/>
        <v>0</v>
      </c>
    </row>
    <row r="39" spans="1:5" ht="15" customHeight="1" x14ac:dyDescent="0.25">
      <c r="A39" s="205" t="s">
        <v>251</v>
      </c>
      <c r="B39" s="181" t="s">
        <v>242</v>
      </c>
      <c r="C39" s="182">
        <v>1138963.56</v>
      </c>
      <c r="D39" s="186">
        <v>0</v>
      </c>
      <c r="E39" s="204">
        <f t="shared" si="1"/>
        <v>1138963.56</v>
      </c>
    </row>
    <row r="40" spans="1:5" ht="15" customHeight="1" x14ac:dyDescent="0.25">
      <c r="A40" s="205" t="s">
        <v>252</v>
      </c>
      <c r="B40" s="181" t="s">
        <v>242</v>
      </c>
      <c r="C40" s="182">
        <v>17500</v>
      </c>
      <c r="D40" s="186">
        <v>0</v>
      </c>
      <c r="E40" s="204">
        <f t="shared" si="1"/>
        <v>17500</v>
      </c>
    </row>
    <row r="41" spans="1:5" ht="15" customHeight="1" x14ac:dyDescent="0.25">
      <c r="A41" s="205" t="s">
        <v>253</v>
      </c>
      <c r="B41" s="181" t="s">
        <v>239</v>
      </c>
      <c r="C41" s="182">
        <v>9541.25</v>
      </c>
      <c r="D41" s="186">
        <v>0</v>
      </c>
      <c r="E41" s="204">
        <f t="shared" si="1"/>
        <v>9541.25</v>
      </c>
    </row>
    <row r="42" spans="1:5" ht="15" customHeight="1" x14ac:dyDescent="0.25">
      <c r="A42" s="205" t="s">
        <v>254</v>
      </c>
      <c r="B42" s="181" t="s">
        <v>242</v>
      </c>
      <c r="C42" s="182">
        <v>129896.22</v>
      </c>
      <c r="D42" s="186">
        <v>50</v>
      </c>
      <c r="E42" s="204">
        <f>C42+D42</f>
        <v>129946.22</v>
      </c>
    </row>
    <row r="43" spans="1:5" ht="15" customHeight="1" x14ac:dyDescent="0.25">
      <c r="A43" s="205" t="s">
        <v>255</v>
      </c>
      <c r="B43" s="181" t="s">
        <v>242</v>
      </c>
      <c r="C43" s="182">
        <v>11471.73</v>
      </c>
      <c r="D43" s="186">
        <v>0</v>
      </c>
      <c r="E43" s="204">
        <f t="shared" si="1"/>
        <v>11471.73</v>
      </c>
    </row>
    <row r="44" spans="1:5" ht="15" customHeight="1" x14ac:dyDescent="0.3">
      <c r="A44" s="205" t="s">
        <v>256</v>
      </c>
      <c r="B44" s="181" t="s">
        <v>242</v>
      </c>
      <c r="C44" s="182">
        <v>79990.17</v>
      </c>
      <c r="D44" s="186">
        <v>0</v>
      </c>
      <c r="E44" s="204">
        <f t="shared" si="1"/>
        <v>79990.17</v>
      </c>
    </row>
    <row r="45" spans="1:5" ht="15" customHeight="1" thickBot="1" x14ac:dyDescent="0.3">
      <c r="A45" s="205" t="s">
        <v>257</v>
      </c>
      <c r="B45" s="181" t="s">
        <v>242</v>
      </c>
      <c r="C45" s="182">
        <v>10122.209999999999</v>
      </c>
      <c r="D45" s="186">
        <v>0</v>
      </c>
      <c r="E45" s="204">
        <f t="shared" si="1"/>
        <v>10122.209999999999</v>
      </c>
    </row>
    <row r="46" spans="1:5" ht="15" customHeight="1" thickBot="1" x14ac:dyDescent="0.3">
      <c r="A46" s="206" t="s">
        <v>258</v>
      </c>
      <c r="B46" s="197"/>
      <c r="C46" s="198">
        <f>C29+C30+C32+C33+C34+C35+C36+C37+C38+C39+C40+C41+C42+C43+C44+C45+C31</f>
        <v>8776362.7900000028</v>
      </c>
      <c r="D46" s="198">
        <f>SUM(D29:D45)</f>
        <v>50</v>
      </c>
      <c r="E46" s="199">
        <f>SUM(E29:E45)</f>
        <v>8776412.7900000028</v>
      </c>
    </row>
    <row r="47" spans="1:5" ht="14.45" x14ac:dyDescent="0.3">
      <c r="C47" s="185"/>
      <c r="E47" s="185"/>
    </row>
    <row r="49" spans="3:3" ht="14.45" x14ac:dyDescent="0.3">
      <c r="C49" s="185"/>
    </row>
  </sheetData>
  <mergeCells count="2">
    <mergeCell ref="A2:B2"/>
    <mergeCell ref="A27:B27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926 04</vt:lpstr>
      <vt:lpstr>Bilance PaV</vt:lpstr>
      <vt:lpstr>'926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2017-03-08T15:21:25Z</dcterms:created>
  <dcterms:modified xsi:type="dcterms:W3CDTF">2017-04-10T09:38:08Z</dcterms:modified>
</cp:coreProperties>
</file>