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9990" activeTab="0"/>
  </bookViews>
  <sheets>
    <sheet name="Bilance PaV" sheetId="1" r:id="rId1"/>
    <sheet name="923 03 EO" sheetId="2" r:id="rId2"/>
    <sheet name="912 05 OSV" sheetId="3" r:id="rId3"/>
  </sheets>
  <definedNames>
    <definedName name="_xlnm.Print_Area" localSheetId="2">'912 05 OSV'!$A$1:$J$17</definedName>
  </definedNames>
  <calcPr fullCalcOnLoad="1"/>
</workbook>
</file>

<file path=xl/sharedStrings.xml><?xml version="1.0" encoding="utf-8"?>
<sst xmlns="http://schemas.openxmlformats.org/spreadsheetml/2006/main" count="149" uniqueCount="102">
  <si>
    <t>pol.</t>
  </si>
  <si>
    <t>uk.</t>
  </si>
  <si>
    <t>§</t>
  </si>
  <si>
    <t>x</t>
  </si>
  <si>
    <t>SU</t>
  </si>
  <si>
    <t>tis.Kč</t>
  </si>
  <si>
    <t>č.a.</t>
  </si>
  <si>
    <t>SR 2017</t>
  </si>
  <si>
    <t>UR 2017</t>
  </si>
  <si>
    <t>UR II 2017</t>
  </si>
  <si>
    <t>Zdrojová část rozpočtu LK 2017</t>
  </si>
  <si>
    <t>v tis. Kč</t>
  </si>
  <si>
    <t>ukazatel</t>
  </si>
  <si>
    <t xml:space="preserve">pol. </t>
  </si>
  <si>
    <t>UR 2017 I.</t>
  </si>
  <si>
    <t>UR 2017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</si>
  <si>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</si>
  <si>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</si>
  <si>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</si>
  <si>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</si>
  <si>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</si>
  <si>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</si>
  <si>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Kapitáové příjmy</t>
  </si>
  <si>
    <t>3xxx</t>
  </si>
  <si>
    <t>B/ Dotace a příspěvky</t>
  </si>
  <si>
    <t>4xxx</t>
  </si>
  <si>
    <r>
      <t>1. N</t>
    </r>
    <r>
      <rPr>
        <b/>
        <sz val="11"/>
        <rFont val="Times New Roman"/>
        <family val="1"/>
      </rPr>
      <t xml:space="preserve">einvestiční </t>
    </r>
    <r>
      <rPr>
        <sz val="11"/>
        <rFont val="Times New Roman"/>
        <family val="1"/>
      </rPr>
      <t>dotace</t>
    </r>
  </si>
  <si>
    <t>411x</t>
  </si>
  <si>
    <t xml:space="preserve">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</si>
  <si>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</si>
  <si>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</si>
  <si>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</si>
  <si>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</si>
  <si>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</si>
  <si>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 Dotace od obcí</t>
  </si>
  <si>
    <r>
      <t>2. I</t>
    </r>
    <r>
      <rPr>
        <b/>
        <sz val="11"/>
        <rFont val="Times New Roman"/>
        <family val="1"/>
      </rPr>
      <t xml:space="preserve">nvestiční </t>
    </r>
    <r>
      <rPr>
        <sz val="11"/>
        <rFont val="Times New Roman"/>
        <family val="1"/>
      </rPr>
      <t>dot.</t>
    </r>
  </si>
  <si>
    <t>42xx</t>
  </si>
  <si>
    <t xml:space="preserve">    Resort. účelové dotace (ze SR, st.fondů)</t>
  </si>
  <si>
    <t>421x</t>
  </si>
  <si>
    <t xml:space="preserve">    Dotace od regionální rady</t>
  </si>
  <si>
    <t xml:space="preserve">    Dotace ze zahraničí</t>
  </si>
  <si>
    <t>423x</t>
  </si>
  <si>
    <t xml:space="preserve">    Dotace od obcí</t>
  </si>
  <si>
    <t>P ř í j m y   celkem</t>
  </si>
  <si>
    <t>1-4xxx</t>
  </si>
  <si>
    <t>C/ F i n a n c o v á n í</t>
  </si>
  <si>
    <t>8xxx</t>
  </si>
  <si>
    <t>1. Zapojení fondů z r. 2016</t>
  </si>
  <si>
    <t>8115</t>
  </si>
  <si>
    <t>2. Zapojení  zákl.běžného účtu z r. 2016</t>
  </si>
  <si>
    <t>3. Úvěr</t>
  </si>
  <si>
    <t>4. Uhrazené splátky dlouhod.půjč.</t>
  </si>
  <si>
    <t xml:space="preserve">Z d r o j e  L K   c e l k e m </t>
  </si>
  <si>
    <t>Výdajová část rozpočtu LK 2017</t>
  </si>
  <si>
    <t xml:space="preserve">     ukazatel</t>
  </si>
  <si>
    <t>Kap.910 - Zastupitelstvo</t>
  </si>
  <si>
    <t>5xxx</t>
  </si>
  <si>
    <t>Kap.911 - Krajský úřad</t>
  </si>
  <si>
    <t>Kap.912 - Účelové příspěvky PO</t>
  </si>
  <si>
    <t>5-6xxx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</si>
  <si>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</si>
  <si>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</si>
  <si>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</si>
  <si>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</si>
  <si>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</si>
  <si>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</si>
  <si>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</si>
  <si>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6xxx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</si>
  <si>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</si>
  <si>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</si>
  <si>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</si>
  <si>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</si>
  <si>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</si>
  <si>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</si>
  <si>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</si>
  <si>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 xml:space="preserve">V ý d a je   c e l k e m </t>
  </si>
  <si>
    <t>Ekonomický odbor</t>
  </si>
  <si>
    <t>Kapitola 923 03 - Spolufinancování EU</t>
  </si>
  <si>
    <t>č.a. (ORG)</t>
  </si>
  <si>
    <t>S P O L U F I N A N C O V Á N Í   E U</t>
  </si>
  <si>
    <t>UR I 2017</t>
  </si>
  <si>
    <t>Příjmy a výdaje kapitoly v resortu celkem</t>
  </si>
  <si>
    <t>0000</t>
  </si>
  <si>
    <t>Kofinancování IROP a TOP</t>
  </si>
  <si>
    <t>Nespecifikované rezervy</t>
  </si>
  <si>
    <t>Rozpočtové opatření č. 118/17</t>
  </si>
  <si>
    <t>příloha č. 1 k RO č. 118/17</t>
  </si>
  <si>
    <t>Odbor sociálních věcí</t>
  </si>
  <si>
    <t>RO č. 118/17</t>
  </si>
  <si>
    <t>ZR-RO č. 118/17</t>
  </si>
  <si>
    <t xml:space="preserve"> Kapitola 912 05 - Účelové příspěvky PO </t>
  </si>
  <si>
    <t>Ú Č E L O V É  P Ř Í S P Ě V K Y  P O</t>
  </si>
  <si>
    <t>Jmenovité inv. a neinv. akce resortu</t>
  </si>
  <si>
    <t>DU</t>
  </si>
  <si>
    <t>DD Sloup v Č. -  zpracování projektové dokumentace k projektu „Snížení energetické náročnosti levého a pravého předzámčí – Domov důchodců Sloup v Čechách, příspěvková organizace"</t>
  </si>
  <si>
    <t>investiční transfery zřízeným příspěvkovým organizacím</t>
  </si>
  <si>
    <t>CIPSLK -  zpracování projektové dokumentace k projektu „Snížení energetické náročnosti budovy ve Dvorské 445 – Centrum intervenčních a psychosociálních služeb Libereckého kraje, příspěvková organizace"</t>
  </si>
  <si>
    <t>05500111509</t>
  </si>
  <si>
    <t>05500121502</t>
  </si>
  <si>
    <t>05500131502</t>
  </si>
  <si>
    <t>CIPSLK -  TDI, BOZP k projektu „Snížení energetické náročnosti budovy ve Dvorské 445"</t>
  </si>
  <si>
    <t>UZ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</si>
</sst>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0000000"/>
    <numFmt numFmtId="166" formatCode="#,##0.00000"/>
    <numFmt numFmtId="167" formatCode="#,##0.0000"/>
    <numFmt numFmtId="168" formatCode="0000"/>
    <numFmt numFmtId="169" formatCode="#,##0.000"/>
    <numFmt numFmtId="170" formatCode="#,##0.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8"/>
      <name val="Arial"/>
      <family val="2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Arial CE"/>
      <family val="0"/>
    </font>
    <font>
      <b/>
      <sz val="10"/>
      <name val="Arial"/>
      <family val="2"/>
    </font>
    <font>
      <b/>
      <sz val="10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2"/>
      <name val="Arial"/>
      <family val="2"/>
    </font>
    <font>
      <sz val="11"/>
      <name val="Calibri"/>
      <family val="2"/>
    </font>
    <font>
      <b/>
      <sz val="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00FF"/>
      <name val="Arial"/>
      <family val="2"/>
    </font>
    <font>
      <b/>
      <sz val="8"/>
      <color theme="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53">
      <alignment/>
      <protection/>
    </xf>
    <xf numFmtId="0" fontId="0" fillId="0" borderId="0" xfId="54">
      <alignment/>
      <protection/>
    </xf>
    <xf numFmtId="4" fontId="0" fillId="0" borderId="0" xfId="54" applyNumberFormat="1">
      <alignment/>
      <protection/>
    </xf>
    <xf numFmtId="0" fontId="8" fillId="0" borderId="0" xfId="56" applyFont="1" applyAlignment="1">
      <alignment/>
      <protection/>
    </xf>
    <xf numFmtId="0" fontId="4" fillId="0" borderId="0" xfId="47" applyFont="1" applyAlignment="1">
      <alignment horizontal="right"/>
      <protection/>
    </xf>
    <xf numFmtId="0" fontId="3" fillId="0" borderId="0" xfId="52">
      <alignment/>
      <protection/>
    </xf>
    <xf numFmtId="0" fontId="0" fillId="0" borderId="0" xfId="50">
      <alignment/>
      <protection/>
    </xf>
    <xf numFmtId="0" fontId="6" fillId="0" borderId="0" xfId="50" applyFont="1" applyFill="1" applyAlignment="1">
      <alignment horizontal="center"/>
      <protection/>
    </xf>
    <xf numFmtId="0" fontId="0" fillId="0" borderId="0" xfId="55">
      <alignment/>
      <protection/>
    </xf>
    <xf numFmtId="4" fontId="0" fillId="0" borderId="0" xfId="55" applyNumberFormat="1">
      <alignment/>
      <protection/>
    </xf>
    <xf numFmtId="0" fontId="7" fillId="0" borderId="0" xfId="55" applyFont="1" applyAlignment="1">
      <alignment horizontal="center"/>
      <protection/>
    </xf>
    <xf numFmtId="4" fontId="4" fillId="0" borderId="0" xfId="53" applyNumberFormat="1" applyFont="1" applyFill="1" applyAlignment="1">
      <alignment horizontal="center" vertical="center" wrapText="1"/>
      <protection/>
    </xf>
    <xf numFmtId="0" fontId="0" fillId="0" borderId="0" xfId="54" applyFill="1">
      <alignment/>
      <protection/>
    </xf>
    <xf numFmtId="4" fontId="0" fillId="0" borderId="0" xfId="54" applyNumberFormat="1" applyFill="1">
      <alignment/>
      <protection/>
    </xf>
    <xf numFmtId="4" fontId="4" fillId="0" borderId="0" xfId="54" applyNumberFormat="1" applyFont="1" applyFill="1">
      <alignment/>
      <protection/>
    </xf>
    <xf numFmtId="0" fontId="7" fillId="33" borderId="10" xfId="55" applyFont="1" applyFill="1" applyBorder="1" applyAlignment="1">
      <alignment horizontal="center" vertical="center"/>
      <protection/>
    </xf>
    <xf numFmtId="0" fontId="7" fillId="33" borderId="11" xfId="55" applyFont="1" applyFill="1" applyBorder="1" applyAlignment="1">
      <alignment horizontal="center" vertical="center"/>
      <protection/>
    </xf>
    <xf numFmtId="0" fontId="7" fillId="33" borderId="12" xfId="55" applyFont="1" applyFill="1" applyBorder="1" applyAlignment="1">
      <alignment horizontal="center" vertical="center"/>
      <protection/>
    </xf>
    <xf numFmtId="4" fontId="7" fillId="33" borderId="12" xfId="53" applyNumberFormat="1" applyFont="1" applyFill="1" applyBorder="1" applyAlignment="1">
      <alignment vertical="center"/>
      <protection/>
    </xf>
    <xf numFmtId="49" fontId="7" fillId="0" borderId="13" xfId="55" applyNumberFormat="1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33" borderId="12" xfId="55" applyFont="1" applyFill="1" applyBorder="1" applyAlignment="1">
      <alignment horizontal="left" vertical="center"/>
      <protection/>
    </xf>
    <xf numFmtId="4" fontId="7" fillId="33" borderId="15" xfId="50" applyNumberFormat="1" applyFont="1" applyFill="1" applyBorder="1" applyAlignment="1">
      <alignment horizontal="right" vertical="center"/>
      <protection/>
    </xf>
    <xf numFmtId="4" fontId="54" fillId="0" borderId="0" xfId="55" applyNumberFormat="1" applyFont="1" applyFill="1" applyBorder="1" applyAlignment="1">
      <alignment vertical="center"/>
      <protection/>
    </xf>
    <xf numFmtId="4" fontId="4" fillId="0" borderId="0" xfId="55" applyNumberFormat="1" applyFont="1" applyFill="1" applyBorder="1" applyAlignment="1">
      <alignment vertical="center"/>
      <protection/>
    </xf>
    <xf numFmtId="0" fontId="7" fillId="0" borderId="0" xfId="55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" vertical="center"/>
      <protection/>
    </xf>
    <xf numFmtId="4" fontId="7" fillId="0" borderId="0" xfId="50" applyNumberFormat="1" applyFont="1" applyFill="1" applyBorder="1" applyAlignment="1">
      <alignment horizontal="right" vertical="center"/>
      <protection/>
    </xf>
    <xf numFmtId="4" fontId="4" fillId="34" borderId="16" xfId="53" applyNumberFormat="1" applyFont="1" applyFill="1" applyBorder="1" applyAlignment="1">
      <alignment vertical="center"/>
      <protection/>
    </xf>
    <xf numFmtId="4" fontId="4" fillId="34" borderId="17" xfId="53" applyNumberFormat="1" applyFont="1" applyFill="1" applyBorder="1" applyAlignment="1">
      <alignment vertical="center"/>
      <protection/>
    </xf>
    <xf numFmtId="4" fontId="4" fillId="34" borderId="18" xfId="53" applyNumberFormat="1" applyFont="1" applyFill="1" applyBorder="1" applyAlignment="1">
      <alignment vertical="center"/>
      <protection/>
    </xf>
    <xf numFmtId="0" fontId="7" fillId="35" borderId="10" xfId="55" applyFont="1" applyFill="1" applyBorder="1" applyAlignment="1">
      <alignment horizontal="center" vertical="center"/>
      <protection/>
    </xf>
    <xf numFmtId="0" fontId="7" fillId="35" borderId="19" xfId="55" applyFont="1" applyFill="1" applyBorder="1" applyAlignment="1">
      <alignment horizontal="center" vertical="center"/>
      <protection/>
    </xf>
    <xf numFmtId="0" fontId="7" fillId="35" borderId="12" xfId="55" applyFont="1" applyFill="1" applyBorder="1" applyAlignment="1">
      <alignment horizontal="center" vertical="center"/>
      <protection/>
    </xf>
    <xf numFmtId="0" fontId="7" fillId="35" borderId="11" xfId="55" applyFont="1" applyFill="1" applyBorder="1" applyAlignment="1">
      <alignment horizontal="center" vertical="center"/>
      <protection/>
    </xf>
    <xf numFmtId="0" fontId="7" fillId="35" borderId="20" xfId="50" applyFont="1" applyFill="1" applyBorder="1" applyAlignment="1">
      <alignment horizontal="center" vertical="center"/>
      <protection/>
    </xf>
    <xf numFmtId="0" fontId="7" fillId="35" borderId="20" xfId="51" applyFont="1" applyFill="1" applyBorder="1" applyAlignment="1">
      <alignment horizontal="center" vertical="center" wrapText="1"/>
      <protection/>
    </xf>
    <xf numFmtId="0" fontId="7" fillId="35" borderId="21" xfId="50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1" fillId="36" borderId="22" xfId="0" applyFont="1" applyFill="1" applyBorder="1" applyAlignment="1">
      <alignment horizontal="center" vertical="center" wrapText="1"/>
    </xf>
    <xf numFmtId="0" fontId="11" fillId="36" borderId="20" xfId="0" applyFont="1" applyFill="1" applyBorder="1" applyAlignment="1">
      <alignment horizontal="center" vertical="center" wrapText="1"/>
    </xf>
    <xf numFmtId="0" fontId="11" fillId="36" borderId="23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horizontal="right" vertical="center" wrapText="1"/>
    </xf>
    <xf numFmtId="4" fontId="12" fillId="0" borderId="25" xfId="0" applyNumberFormat="1" applyFont="1" applyBorder="1" applyAlignment="1">
      <alignment horizontal="right" vertical="center" wrapText="1"/>
    </xf>
    <xf numFmtId="4" fontId="12" fillId="0" borderId="26" xfId="0" applyNumberFormat="1" applyFont="1" applyBorder="1" applyAlignment="1">
      <alignment horizontal="right" vertical="center" wrapText="1"/>
    </xf>
    <xf numFmtId="0" fontId="13" fillId="0" borderId="14" xfId="0" applyFont="1" applyBorder="1" applyAlignment="1">
      <alignment vertical="center" wrapText="1"/>
    </xf>
    <xf numFmtId="0" fontId="13" fillId="0" borderId="13" xfId="0" applyFont="1" applyBorder="1" applyAlignment="1">
      <alignment horizontal="right" vertical="center" wrapText="1"/>
    </xf>
    <xf numFmtId="4" fontId="13" fillId="0" borderId="13" xfId="0" applyNumberFormat="1" applyFont="1" applyBorder="1" applyAlignment="1">
      <alignment horizontal="right" vertical="center" wrapText="1"/>
    </xf>
    <xf numFmtId="4" fontId="13" fillId="0" borderId="13" xfId="0" applyNumberFormat="1" applyFont="1" applyBorder="1" applyAlignment="1">
      <alignment vertical="center"/>
    </xf>
    <xf numFmtId="4" fontId="13" fillId="0" borderId="17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13" fillId="0" borderId="25" xfId="0" applyNumberFormat="1" applyFont="1" applyBorder="1" applyAlignment="1">
      <alignment horizontal="right" vertical="center" wrapText="1"/>
    </xf>
    <xf numFmtId="0" fontId="12" fillId="0" borderId="14" xfId="0" applyFont="1" applyBorder="1" applyAlignment="1">
      <alignment vertical="center" wrapText="1"/>
    </xf>
    <xf numFmtId="4" fontId="12" fillId="0" borderId="13" xfId="0" applyNumberFormat="1" applyFont="1" applyBorder="1" applyAlignment="1">
      <alignment horizontal="right" vertical="center" wrapText="1"/>
    </xf>
    <xf numFmtId="4" fontId="12" fillId="0" borderId="17" xfId="0" applyNumberFormat="1" applyFont="1" applyBorder="1" applyAlignment="1">
      <alignment horizontal="right" vertical="center" wrapText="1"/>
    </xf>
    <xf numFmtId="4" fontId="13" fillId="0" borderId="17" xfId="0" applyNumberFormat="1" applyFont="1" applyBorder="1" applyAlignment="1">
      <alignment horizontal="right" vertical="center" wrapText="1"/>
    </xf>
    <xf numFmtId="0" fontId="12" fillId="0" borderId="13" xfId="0" applyFont="1" applyBorder="1" applyAlignment="1">
      <alignment horizontal="right" vertical="center" wrapText="1"/>
    </xf>
    <xf numFmtId="0" fontId="13" fillId="0" borderId="27" xfId="0" applyFont="1" applyBorder="1" applyAlignment="1">
      <alignment vertical="center" wrapText="1"/>
    </xf>
    <xf numFmtId="0" fontId="13" fillId="0" borderId="28" xfId="0" applyFont="1" applyBorder="1" applyAlignment="1">
      <alignment horizontal="right" vertical="center" wrapText="1"/>
    </xf>
    <xf numFmtId="4" fontId="13" fillId="0" borderId="28" xfId="0" applyNumberFormat="1" applyFont="1" applyBorder="1" applyAlignment="1">
      <alignment horizontal="right" vertical="center" wrapText="1"/>
    </xf>
    <xf numFmtId="4" fontId="13" fillId="0" borderId="29" xfId="0" applyNumberFormat="1" applyFont="1" applyBorder="1" applyAlignment="1">
      <alignment horizontal="right" vertical="center" wrapText="1"/>
    </xf>
    <xf numFmtId="0" fontId="12" fillId="0" borderId="22" xfId="0" applyFont="1" applyBorder="1" applyAlignment="1">
      <alignment vertical="center" wrapText="1"/>
    </xf>
    <xf numFmtId="0" fontId="12" fillId="0" borderId="20" xfId="0" applyFont="1" applyBorder="1" applyAlignment="1">
      <alignment horizontal="right" vertical="center" wrapText="1"/>
    </xf>
    <xf numFmtId="4" fontId="12" fillId="0" borderId="20" xfId="0" applyNumberFormat="1" applyFont="1" applyBorder="1" applyAlignment="1">
      <alignment horizontal="right" vertical="center" wrapText="1"/>
    </xf>
    <xf numFmtId="4" fontId="12" fillId="0" borderId="23" xfId="0" applyNumberFormat="1" applyFont="1" applyBorder="1" applyAlignment="1">
      <alignment horizontal="right" vertical="center" wrapText="1"/>
    </xf>
    <xf numFmtId="0" fontId="10" fillId="0" borderId="0" xfId="0" applyFont="1" applyFill="1" applyBorder="1" applyAlignment="1">
      <alignment/>
    </xf>
    <xf numFmtId="164" fontId="10" fillId="0" borderId="30" xfId="0" applyNumberFormat="1" applyFont="1" applyFill="1" applyBorder="1" applyAlignment="1">
      <alignment horizontal="right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right" vertical="center" wrapText="1"/>
    </xf>
    <xf numFmtId="4" fontId="13" fillId="0" borderId="26" xfId="0" applyNumberFormat="1" applyFont="1" applyBorder="1" applyAlignment="1">
      <alignment horizontal="right" vertical="center" wrapText="1"/>
    </xf>
    <xf numFmtId="0" fontId="13" fillId="0" borderId="14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4" fontId="0" fillId="0" borderId="0" xfId="53" applyNumberFormat="1">
      <alignment/>
      <protection/>
    </xf>
    <xf numFmtId="166" fontId="4" fillId="0" borderId="0" xfId="47" applyNumberFormat="1" applyFont="1" applyAlignment="1">
      <alignment horizontal="right"/>
      <protection/>
    </xf>
    <xf numFmtId="0" fontId="3" fillId="0" borderId="0" xfId="52" applyFill="1">
      <alignment/>
      <protection/>
    </xf>
    <xf numFmtId="166" fontId="3" fillId="0" borderId="0" xfId="52" applyNumberFormat="1" applyFill="1">
      <alignment/>
      <protection/>
    </xf>
    <xf numFmtId="4" fontId="37" fillId="0" borderId="0" xfId="49" applyNumberFormat="1" applyFill="1">
      <alignment/>
      <protection/>
    </xf>
    <xf numFmtId="0" fontId="37" fillId="0" borderId="0" xfId="49">
      <alignment/>
      <protection/>
    </xf>
    <xf numFmtId="49" fontId="14" fillId="0" borderId="0" xfId="52" applyNumberFormat="1" applyFont="1" applyBorder="1" applyAlignment="1">
      <alignment vertical="center" textRotation="90"/>
      <protection/>
    </xf>
    <xf numFmtId="0" fontId="4" fillId="0" borderId="0" xfId="54" applyFont="1" applyFill="1" applyBorder="1" applyAlignment="1">
      <alignment horizontal="center"/>
      <protection/>
    </xf>
    <xf numFmtId="49" fontId="4" fillId="0" borderId="0" xfId="54" applyNumberFormat="1" applyFont="1" applyFill="1" applyBorder="1" applyAlignment="1">
      <alignment horizontal="center"/>
      <protection/>
    </xf>
    <xf numFmtId="165" fontId="4" fillId="0" borderId="0" xfId="54" applyNumberFormat="1" applyFont="1" applyFill="1" applyBorder="1" applyAlignment="1">
      <alignment horizontal="center"/>
      <protection/>
    </xf>
    <xf numFmtId="0" fontId="4" fillId="0" borderId="0" xfId="54" applyFont="1" applyFill="1" applyBorder="1" applyAlignment="1">
      <alignment horizontal="left"/>
      <protection/>
    </xf>
    <xf numFmtId="166" fontId="4" fillId="0" borderId="0" xfId="54" applyNumberFormat="1" applyFont="1" applyFill="1" applyBorder="1" applyAlignment="1">
      <alignment horizontal="left"/>
      <protection/>
    </xf>
    <xf numFmtId="4" fontId="4" fillId="0" borderId="0" xfId="54" applyNumberFormat="1" applyFont="1" applyFill="1" applyBorder="1">
      <alignment/>
      <protection/>
    </xf>
    <xf numFmtId="0" fontId="15" fillId="0" borderId="0" xfId="53" applyFont="1" applyAlignment="1">
      <alignment horizontal="center"/>
      <protection/>
    </xf>
    <xf numFmtId="49" fontId="16" fillId="0" borderId="0" xfId="53" applyNumberFormat="1" applyFont="1" applyAlignment="1">
      <alignment horizontal="center"/>
      <protection/>
    </xf>
    <xf numFmtId="4" fontId="15" fillId="0" borderId="0" xfId="53" applyNumberFormat="1" applyFont="1" applyAlignment="1">
      <alignment horizontal="center"/>
      <protection/>
    </xf>
    <xf numFmtId="166" fontId="7" fillId="0" borderId="0" xfId="53" applyNumberFormat="1" applyFont="1" applyAlignment="1">
      <alignment horizontal="center"/>
      <protection/>
    </xf>
    <xf numFmtId="4" fontId="7" fillId="0" borderId="0" xfId="53" applyNumberFormat="1" applyFont="1" applyFill="1" applyAlignment="1">
      <alignment horizontal="right"/>
      <protection/>
    </xf>
    <xf numFmtId="0" fontId="7" fillId="35" borderId="10" xfId="53" applyFont="1" applyFill="1" applyBorder="1" applyAlignment="1">
      <alignment vertical="center" wrapText="1"/>
      <protection/>
    </xf>
    <xf numFmtId="0" fontId="7" fillId="35" borderId="12" xfId="53" applyFont="1" applyFill="1" applyBorder="1" applyAlignment="1">
      <alignment horizontal="center" vertical="center" wrapText="1"/>
      <protection/>
    </xf>
    <xf numFmtId="0" fontId="7" fillId="33" borderId="22" xfId="53" applyFont="1" applyFill="1" applyBorder="1" applyAlignment="1">
      <alignment horizontal="center" vertical="center"/>
      <protection/>
    </xf>
    <xf numFmtId="0" fontId="7" fillId="33" borderId="20" xfId="53" applyFont="1" applyFill="1" applyBorder="1" applyAlignment="1">
      <alignment horizontal="center" vertical="center"/>
      <protection/>
    </xf>
    <xf numFmtId="0" fontId="7" fillId="33" borderId="20" xfId="53" applyFont="1" applyFill="1" applyBorder="1" applyAlignment="1">
      <alignment horizontal="left" vertical="center" wrapText="1"/>
      <protection/>
    </xf>
    <xf numFmtId="166" fontId="7" fillId="37" borderId="20" xfId="53" applyNumberFormat="1" applyFont="1" applyFill="1" applyBorder="1" applyAlignment="1">
      <alignment vertical="center"/>
      <protection/>
    </xf>
    <xf numFmtId="4" fontId="7" fillId="33" borderId="21" xfId="53" applyNumberFormat="1" applyFont="1" applyFill="1" applyBorder="1" applyAlignment="1">
      <alignment vertical="center"/>
      <protection/>
    </xf>
    <xf numFmtId="0" fontId="35" fillId="0" borderId="0" xfId="49" applyFont="1">
      <alignment/>
      <protection/>
    </xf>
    <xf numFmtId="0" fontId="4" fillId="34" borderId="31" xfId="53" applyFont="1" applyFill="1" applyBorder="1" applyAlignment="1">
      <alignment horizontal="center" vertical="center" wrapText="1"/>
      <protection/>
    </xf>
    <xf numFmtId="0" fontId="4" fillId="34" borderId="32" xfId="53" applyFont="1" applyFill="1" applyBorder="1" applyAlignment="1">
      <alignment horizontal="center" vertical="center" wrapText="1"/>
      <protection/>
    </xf>
    <xf numFmtId="0" fontId="4" fillId="38" borderId="33" xfId="53" applyFont="1" applyFill="1" applyBorder="1" applyAlignment="1">
      <alignment horizontal="center" vertical="center" wrapText="1"/>
      <protection/>
    </xf>
    <xf numFmtId="0" fontId="4" fillId="38" borderId="16" xfId="53" applyFont="1" applyFill="1" applyBorder="1" applyAlignment="1">
      <alignment horizontal="center" vertical="center" wrapText="1"/>
      <protection/>
    </xf>
    <xf numFmtId="49" fontId="4" fillId="38" borderId="16" xfId="53" applyNumberFormat="1" applyFont="1" applyFill="1" applyBorder="1" applyAlignment="1">
      <alignment horizontal="center" vertical="center" wrapText="1"/>
      <protection/>
    </xf>
    <xf numFmtId="0" fontId="4" fillId="38" borderId="16" xfId="53" applyFont="1" applyFill="1" applyBorder="1" applyAlignment="1">
      <alignment horizontal="left" vertical="center" wrapText="1"/>
      <protection/>
    </xf>
    <xf numFmtId="166" fontId="4" fillId="34" borderId="16" xfId="53" applyNumberFormat="1" applyFont="1" applyFill="1" applyBorder="1" applyAlignment="1">
      <alignment vertical="center"/>
      <protection/>
    </xf>
    <xf numFmtId="166" fontId="0" fillId="0" borderId="0" xfId="0" applyNumberFormat="1" applyAlignment="1">
      <alignment/>
    </xf>
    <xf numFmtId="4" fontId="37" fillId="0" borderId="0" xfId="49" applyNumberFormat="1">
      <alignment/>
      <protection/>
    </xf>
    <xf numFmtId="166" fontId="37" fillId="0" borderId="0" xfId="49" applyNumberFormat="1">
      <alignment/>
      <protection/>
    </xf>
    <xf numFmtId="166" fontId="7" fillId="35" borderId="20" xfId="51" applyNumberFormat="1" applyFont="1" applyFill="1" applyBorder="1" applyAlignment="1">
      <alignment horizontal="center" vertical="center" wrapText="1"/>
      <protection/>
    </xf>
    <xf numFmtId="4" fontId="7" fillId="35" borderId="21" xfId="50" applyNumberFormat="1" applyFont="1" applyFill="1" applyBorder="1" applyAlignment="1">
      <alignment horizontal="center" vertical="center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49" fontId="4" fillId="0" borderId="13" xfId="53" applyNumberFormat="1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left" vertical="center" wrapText="1"/>
      <protection/>
    </xf>
    <xf numFmtId="4" fontId="7" fillId="33" borderId="20" xfId="53" applyNumberFormat="1" applyFont="1" applyFill="1" applyBorder="1" applyAlignment="1">
      <alignment vertical="center"/>
      <protection/>
    </xf>
    <xf numFmtId="0" fontId="55" fillId="0" borderId="34" xfId="55" applyFont="1" applyFill="1" applyBorder="1" applyAlignment="1">
      <alignment horizontal="center" vertical="center"/>
      <protection/>
    </xf>
    <xf numFmtId="49" fontId="55" fillId="0" borderId="35" xfId="55" applyNumberFormat="1" applyFont="1" applyFill="1" applyBorder="1" applyAlignment="1">
      <alignment horizontal="center" vertical="center"/>
      <protection/>
    </xf>
    <xf numFmtId="0" fontId="55" fillId="0" borderId="35" xfId="55" applyFont="1" applyFill="1" applyBorder="1" applyAlignment="1">
      <alignment horizontal="center" vertical="center"/>
      <protection/>
    </xf>
    <xf numFmtId="0" fontId="55" fillId="0" borderId="35" xfId="55" applyFont="1" applyFill="1" applyBorder="1" applyAlignment="1">
      <alignment vertical="center" wrapText="1"/>
      <protection/>
    </xf>
    <xf numFmtId="4" fontId="55" fillId="34" borderId="36" xfId="53" applyNumberFormat="1" applyFont="1" applyFill="1" applyBorder="1" applyAlignment="1">
      <alignment vertical="center"/>
      <protection/>
    </xf>
    <xf numFmtId="0" fontId="55" fillId="34" borderId="24" xfId="53" applyFont="1" applyFill="1" applyBorder="1" applyAlignment="1">
      <alignment horizontal="center" vertical="center" wrapText="1"/>
      <protection/>
    </xf>
    <xf numFmtId="0" fontId="55" fillId="34" borderId="37" xfId="53" applyFont="1" applyFill="1" applyBorder="1" applyAlignment="1">
      <alignment horizontal="center" vertical="center" wrapText="1"/>
      <protection/>
    </xf>
    <xf numFmtId="49" fontId="55" fillId="34" borderId="38" xfId="53" applyNumberFormat="1" applyFont="1" applyFill="1" applyBorder="1" applyAlignment="1">
      <alignment horizontal="center" vertical="center" wrapText="1"/>
      <protection/>
    </xf>
    <xf numFmtId="49" fontId="55" fillId="34" borderId="25" xfId="53" applyNumberFormat="1" applyFont="1" applyFill="1" applyBorder="1" applyAlignment="1">
      <alignment horizontal="center" vertical="center" wrapText="1"/>
      <protection/>
    </xf>
    <xf numFmtId="0" fontId="55" fillId="34" borderId="25" xfId="53" applyFont="1" applyFill="1" applyBorder="1" applyAlignment="1">
      <alignment horizontal="left" vertical="center" wrapText="1"/>
      <protection/>
    </xf>
    <xf numFmtId="166" fontId="55" fillId="39" borderId="25" xfId="53" applyNumberFormat="1" applyFont="1" applyFill="1" applyBorder="1" applyAlignment="1">
      <alignment vertical="center"/>
      <protection/>
    </xf>
    <xf numFmtId="4" fontId="55" fillId="34" borderId="26" xfId="53" applyNumberFormat="1" applyFont="1" applyFill="1" applyBorder="1" applyAlignment="1">
      <alignment vertical="center"/>
      <protection/>
    </xf>
    <xf numFmtId="4" fontId="7" fillId="33" borderId="19" xfId="53" applyNumberFormat="1" applyFont="1" applyFill="1" applyBorder="1" applyAlignment="1">
      <alignment vertical="center"/>
      <protection/>
    </xf>
    <xf numFmtId="4" fontId="55" fillId="34" borderId="25" xfId="53" applyNumberFormat="1" applyFont="1" applyFill="1" applyBorder="1" applyAlignment="1">
      <alignment vertical="center"/>
      <protection/>
    </xf>
    <xf numFmtId="4" fontId="7" fillId="37" borderId="12" xfId="55" applyNumberFormat="1" applyFont="1" applyFill="1" applyBorder="1" applyAlignment="1">
      <alignment vertical="center"/>
      <protection/>
    </xf>
    <xf numFmtId="4" fontId="55" fillId="0" borderId="35" xfId="55" applyNumberFormat="1" applyFont="1" applyFill="1" applyBorder="1" applyAlignment="1">
      <alignment vertical="center"/>
      <protection/>
    </xf>
    <xf numFmtId="4" fontId="4" fillId="0" borderId="13" xfId="55" applyNumberFormat="1" applyFont="1" applyFill="1" applyBorder="1" applyAlignment="1">
      <alignment vertical="center"/>
      <protection/>
    </xf>
    <xf numFmtId="4" fontId="55" fillId="39" borderId="35" xfId="55" applyNumberFormat="1" applyFont="1" applyFill="1" applyBorder="1" applyAlignment="1">
      <alignment vertical="center"/>
      <protection/>
    </xf>
    <xf numFmtId="4" fontId="4" fillId="39" borderId="13" xfId="55" applyNumberFormat="1" applyFont="1" applyFill="1" applyBorder="1" applyAlignment="1">
      <alignment vertical="center"/>
      <protection/>
    </xf>
    <xf numFmtId="0" fontId="9" fillId="36" borderId="30" xfId="0" applyFont="1" applyFill="1" applyBorder="1" applyAlignment="1">
      <alignment horizontal="center"/>
    </xf>
    <xf numFmtId="0" fontId="5" fillId="0" borderId="0" xfId="52" applyFont="1" applyAlignment="1">
      <alignment horizontal="center"/>
      <protection/>
    </xf>
    <xf numFmtId="0" fontId="6" fillId="0" borderId="0" xfId="49" applyFont="1" applyFill="1" applyAlignment="1">
      <alignment horizontal="center"/>
      <protection/>
    </xf>
    <xf numFmtId="0" fontId="6" fillId="0" borderId="0" xfId="49" applyFont="1" applyAlignment="1">
      <alignment horizontal="center"/>
      <protection/>
    </xf>
    <xf numFmtId="0" fontId="7" fillId="35" borderId="19" xfId="53" applyFont="1" applyFill="1" applyBorder="1" applyAlignment="1">
      <alignment horizontal="center" vertical="center" wrapText="1"/>
      <protection/>
    </xf>
    <xf numFmtId="0" fontId="7" fillId="35" borderId="39" xfId="53" applyFont="1" applyFill="1" applyBorder="1" applyAlignment="1">
      <alignment horizontal="center" vertical="center" wrapText="1"/>
      <protection/>
    </xf>
    <xf numFmtId="0" fontId="7" fillId="33" borderId="20" xfId="53" applyFont="1" applyFill="1" applyBorder="1" applyAlignment="1">
      <alignment horizontal="center" vertical="center"/>
      <protection/>
    </xf>
    <xf numFmtId="0" fontId="6" fillId="0" borderId="0" xfId="50" applyFont="1" applyFill="1" applyAlignment="1">
      <alignment horizontal="center"/>
      <protection/>
    </xf>
    <xf numFmtId="0" fontId="6" fillId="0" borderId="0" xfId="51" applyFont="1" applyAlignment="1">
      <alignment horizontal="center"/>
      <protection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1" xfId="47"/>
    <cellStyle name="normální 2" xfId="48"/>
    <cellStyle name="Normální 2 2 2" xfId="49"/>
    <cellStyle name="Normální 3" xfId="50"/>
    <cellStyle name="Normální 4" xfId="51"/>
    <cellStyle name="normální_2. Rozpočet 2007 - tabulky" xfId="52"/>
    <cellStyle name="normální_Rozpis výdajů 03 bez PO 2 2" xfId="53"/>
    <cellStyle name="normální_Rozpis výdajů 03 bez PO 3" xfId="54"/>
    <cellStyle name="normální_Rozpis výdajů 03 bez PO_04 - OSMTVS" xfId="55"/>
    <cellStyle name="normální_Rozpočet 2004 (ZK)" xfId="56"/>
    <cellStyle name="Followed Hyperlink" xfId="57"/>
    <cellStyle name="Poznámka" xfId="58"/>
    <cellStyle name="Percent" xfId="59"/>
    <cellStyle name="Propojená buňka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D31" sqref="D31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136" t="s">
        <v>10</v>
      </c>
      <c r="B1" s="136"/>
      <c r="C1" s="39"/>
      <c r="D1" s="39"/>
      <c r="E1" s="40" t="s">
        <v>11</v>
      </c>
    </row>
    <row r="2" spans="1:5" ht="24.75" thickBot="1">
      <c r="A2" s="41" t="s">
        <v>12</v>
      </c>
      <c r="B2" s="42" t="s">
        <v>13</v>
      </c>
      <c r="C2" s="43" t="s">
        <v>14</v>
      </c>
      <c r="D2" s="43" t="s">
        <v>89</v>
      </c>
      <c r="E2" s="43" t="s">
        <v>15</v>
      </c>
    </row>
    <row r="3" spans="1:5" ht="15" customHeight="1">
      <c r="A3" s="44" t="s">
        <v>16</v>
      </c>
      <c r="B3" s="45" t="s">
        <v>17</v>
      </c>
      <c r="C3" s="46">
        <f>C4+C5+C6</f>
        <v>2742756.47</v>
      </c>
      <c r="D3" s="46">
        <f>D4+D5+D6</f>
        <v>0</v>
      </c>
      <c r="E3" s="47">
        <f aca="true" t="shared" si="0" ref="E3:E25">C3+D3</f>
        <v>2742756.47</v>
      </c>
    </row>
    <row r="4" spans="1:10" ht="15" customHeight="1">
      <c r="A4" s="48" t="s">
        <v>18</v>
      </c>
      <c r="B4" s="49" t="s">
        <v>19</v>
      </c>
      <c r="C4" s="50">
        <v>2661000</v>
      </c>
      <c r="D4" s="51">
        <v>0</v>
      </c>
      <c r="E4" s="52">
        <f t="shared" si="0"/>
        <v>2661000</v>
      </c>
      <c r="J4" s="53"/>
    </row>
    <row r="5" spans="1:5" ht="15" customHeight="1">
      <c r="A5" s="48" t="s">
        <v>20</v>
      </c>
      <c r="B5" s="49" t="s">
        <v>21</v>
      </c>
      <c r="C5" s="50">
        <v>81756.47</v>
      </c>
      <c r="D5" s="54">
        <v>0</v>
      </c>
      <c r="E5" s="52">
        <f t="shared" si="0"/>
        <v>81756.47</v>
      </c>
    </row>
    <row r="6" spans="1:5" ht="15" customHeight="1">
      <c r="A6" s="48" t="s">
        <v>22</v>
      </c>
      <c r="B6" s="49" t="s">
        <v>23</v>
      </c>
      <c r="C6" s="50">
        <v>0</v>
      </c>
      <c r="D6" s="50">
        <v>0</v>
      </c>
      <c r="E6" s="52">
        <f t="shared" si="0"/>
        <v>0</v>
      </c>
    </row>
    <row r="7" spans="1:5" ht="15" customHeight="1">
      <c r="A7" s="55" t="s">
        <v>24</v>
      </c>
      <c r="B7" s="49" t="s">
        <v>25</v>
      </c>
      <c r="C7" s="56">
        <f>C8+C14</f>
        <v>4506642.45</v>
      </c>
      <c r="D7" s="56">
        <f>D8+D14</f>
        <v>0</v>
      </c>
      <c r="E7" s="57">
        <f t="shared" si="0"/>
        <v>4506642.45</v>
      </c>
    </row>
    <row r="8" spans="1:5" ht="15" customHeight="1">
      <c r="A8" s="48" t="s">
        <v>26</v>
      </c>
      <c r="B8" s="49" t="s">
        <v>27</v>
      </c>
      <c r="C8" s="50">
        <f>C9+C10+C12+C13+C11</f>
        <v>4502435.57</v>
      </c>
      <c r="D8" s="50">
        <f>D9+D10+D12+D13</f>
        <v>0</v>
      </c>
      <c r="E8" s="58">
        <f t="shared" si="0"/>
        <v>4502435.57</v>
      </c>
    </row>
    <row r="9" spans="1:5" ht="15" customHeight="1">
      <c r="A9" s="48" t="s">
        <v>28</v>
      </c>
      <c r="B9" s="49" t="s">
        <v>29</v>
      </c>
      <c r="C9" s="50">
        <v>67590.7</v>
      </c>
      <c r="D9" s="50">
        <v>0</v>
      </c>
      <c r="E9" s="58">
        <f t="shared" si="0"/>
        <v>67590.7</v>
      </c>
    </row>
    <row r="10" spans="1:5" ht="15" customHeight="1">
      <c r="A10" s="48" t="s">
        <v>30</v>
      </c>
      <c r="B10" s="49" t="s">
        <v>27</v>
      </c>
      <c r="C10" s="50">
        <v>4408711.8</v>
      </c>
      <c r="D10" s="50">
        <v>0</v>
      </c>
      <c r="E10" s="58">
        <f t="shared" si="0"/>
        <v>4408711.8</v>
      </c>
    </row>
    <row r="11" spans="1:5" ht="15" customHeight="1">
      <c r="A11" s="48" t="s">
        <v>31</v>
      </c>
      <c r="B11" s="49">
        <v>4123</v>
      </c>
      <c r="C11" s="50">
        <v>0</v>
      </c>
      <c r="D11" s="50">
        <v>0</v>
      </c>
      <c r="E11" s="58">
        <f>SUM(C11:D11)</f>
        <v>0</v>
      </c>
    </row>
    <row r="12" spans="1:5" ht="15" customHeight="1">
      <c r="A12" s="48" t="s">
        <v>32</v>
      </c>
      <c r="B12" s="49" t="s">
        <v>33</v>
      </c>
      <c r="C12" s="50">
        <v>0</v>
      </c>
      <c r="D12" s="50">
        <v>0</v>
      </c>
      <c r="E12" s="58">
        <f>SUM(C12:D12)</f>
        <v>0</v>
      </c>
    </row>
    <row r="13" spans="1:5" ht="15" customHeight="1">
      <c r="A13" s="48" t="s">
        <v>34</v>
      </c>
      <c r="B13" s="49">
        <v>4121</v>
      </c>
      <c r="C13" s="50">
        <f>31370-5236.93</f>
        <v>26133.07</v>
      </c>
      <c r="D13" s="50">
        <v>0</v>
      </c>
      <c r="E13" s="58">
        <f>SUM(C13:D13)</f>
        <v>26133.07</v>
      </c>
    </row>
    <row r="14" spans="1:5" ht="15" customHeight="1">
      <c r="A14" s="48" t="s">
        <v>35</v>
      </c>
      <c r="B14" s="49" t="s">
        <v>36</v>
      </c>
      <c r="C14" s="50">
        <f>C15+C16+C17+C18</f>
        <v>4206.88</v>
      </c>
      <c r="D14" s="50">
        <f>D15+D17+D18</f>
        <v>0</v>
      </c>
      <c r="E14" s="58">
        <f t="shared" si="0"/>
        <v>4206.88</v>
      </c>
    </row>
    <row r="15" spans="1:5" ht="15" customHeight="1">
      <c r="A15" s="48" t="s">
        <v>37</v>
      </c>
      <c r="B15" s="49" t="s">
        <v>38</v>
      </c>
      <c r="C15" s="50">
        <v>0</v>
      </c>
      <c r="D15" s="50">
        <v>0</v>
      </c>
      <c r="E15" s="58">
        <f t="shared" si="0"/>
        <v>0</v>
      </c>
    </row>
    <row r="16" spans="1:5" ht="15" customHeight="1">
      <c r="A16" s="48" t="s">
        <v>39</v>
      </c>
      <c r="B16" s="49">
        <v>4223</v>
      </c>
      <c r="C16" s="50">
        <v>0</v>
      </c>
      <c r="D16" s="50">
        <v>0</v>
      </c>
      <c r="E16" s="58">
        <f>SUM(C16:D16)</f>
        <v>0</v>
      </c>
    </row>
    <row r="17" spans="1:5" ht="15" customHeight="1">
      <c r="A17" s="48" t="s">
        <v>40</v>
      </c>
      <c r="B17" s="49" t="s">
        <v>41</v>
      </c>
      <c r="C17" s="50">
        <v>0</v>
      </c>
      <c r="D17" s="50">
        <v>0</v>
      </c>
      <c r="E17" s="58">
        <f>SUM(C17:D17)</f>
        <v>0</v>
      </c>
    </row>
    <row r="18" spans="1:5" ht="15" customHeight="1">
      <c r="A18" s="48" t="s">
        <v>42</v>
      </c>
      <c r="B18" s="49">
        <v>4221</v>
      </c>
      <c r="C18" s="50">
        <v>4206.88</v>
      </c>
      <c r="D18" s="50">
        <v>0</v>
      </c>
      <c r="E18" s="58">
        <f>SUM(C18:D18)</f>
        <v>4206.88</v>
      </c>
    </row>
    <row r="19" spans="1:5" ht="15" customHeight="1">
      <c r="A19" s="55" t="s">
        <v>43</v>
      </c>
      <c r="B19" s="59" t="s">
        <v>44</v>
      </c>
      <c r="C19" s="56">
        <f>C3+C7</f>
        <v>7249398.92</v>
      </c>
      <c r="D19" s="56">
        <f>D3+D7</f>
        <v>0</v>
      </c>
      <c r="E19" s="57">
        <f t="shared" si="0"/>
        <v>7249398.92</v>
      </c>
    </row>
    <row r="20" spans="1:5" ht="15" customHeight="1">
      <c r="A20" s="55" t="s">
        <v>45</v>
      </c>
      <c r="B20" s="59" t="s">
        <v>46</v>
      </c>
      <c r="C20" s="56">
        <f>SUM(C21:C24)</f>
        <v>1549966.9900000002</v>
      </c>
      <c r="D20" s="56">
        <f>SUM(D21:D24)</f>
        <v>0</v>
      </c>
      <c r="E20" s="57">
        <f t="shared" si="0"/>
        <v>1549966.9900000002</v>
      </c>
    </row>
    <row r="21" spans="1:5" ht="15" customHeight="1">
      <c r="A21" s="48" t="s">
        <v>47</v>
      </c>
      <c r="B21" s="49" t="s">
        <v>48</v>
      </c>
      <c r="C21" s="50">
        <v>100564.53000000001</v>
      </c>
      <c r="D21" s="50">
        <v>0</v>
      </c>
      <c r="E21" s="58">
        <f t="shared" si="0"/>
        <v>100564.53000000001</v>
      </c>
    </row>
    <row r="22" spans="1:5" ht="15" customHeight="1">
      <c r="A22" s="48" t="s">
        <v>49</v>
      </c>
      <c r="B22" s="49">
        <v>8115</v>
      </c>
      <c r="C22" s="50">
        <v>1546277.4600000002</v>
      </c>
      <c r="D22" s="50">
        <v>0</v>
      </c>
      <c r="E22" s="58">
        <f>SUM(C22:D22)</f>
        <v>1546277.4600000002</v>
      </c>
    </row>
    <row r="23" spans="1:5" ht="15" customHeight="1">
      <c r="A23" s="48" t="s">
        <v>50</v>
      </c>
      <c r="B23" s="49">
        <v>8123</v>
      </c>
      <c r="C23" s="50">
        <v>0</v>
      </c>
      <c r="D23" s="50">
        <v>0</v>
      </c>
      <c r="E23" s="58">
        <f>C23+D23</f>
        <v>0</v>
      </c>
    </row>
    <row r="24" spans="1:5" ht="15" customHeight="1" thickBot="1">
      <c r="A24" s="60" t="s">
        <v>51</v>
      </c>
      <c r="B24" s="61">
        <v>-8124</v>
      </c>
      <c r="C24" s="62">
        <v>-96875</v>
      </c>
      <c r="D24" s="62">
        <v>0</v>
      </c>
      <c r="E24" s="63">
        <f>C24+D24</f>
        <v>-96875</v>
      </c>
    </row>
    <row r="25" spans="1:5" ht="15" customHeight="1" thickBot="1">
      <c r="A25" s="64" t="s">
        <v>52</v>
      </c>
      <c r="B25" s="65"/>
      <c r="C25" s="66">
        <f>C3+C7+C20</f>
        <v>8799365.91</v>
      </c>
      <c r="D25" s="66">
        <f>D19+D20</f>
        <v>0</v>
      </c>
      <c r="E25" s="67">
        <f t="shared" si="0"/>
        <v>8799365.91</v>
      </c>
    </row>
    <row r="26" spans="1:5" ht="13.5" thickBot="1">
      <c r="A26" s="136" t="s">
        <v>53</v>
      </c>
      <c r="B26" s="136"/>
      <c r="C26" s="68"/>
      <c r="D26" s="68"/>
      <c r="E26" s="69" t="s">
        <v>11</v>
      </c>
    </row>
    <row r="27" spans="1:5" ht="24.75" thickBot="1">
      <c r="A27" s="41" t="s">
        <v>54</v>
      </c>
      <c r="B27" s="42" t="s">
        <v>0</v>
      </c>
      <c r="C27" s="43" t="s">
        <v>14</v>
      </c>
      <c r="D27" s="43" t="s">
        <v>89</v>
      </c>
      <c r="E27" s="43" t="s">
        <v>15</v>
      </c>
    </row>
    <row r="28" spans="1:5" ht="15" customHeight="1">
      <c r="A28" s="70" t="s">
        <v>55</v>
      </c>
      <c r="B28" s="71" t="s">
        <v>56</v>
      </c>
      <c r="C28" s="54">
        <v>29496.96</v>
      </c>
      <c r="D28" s="54">
        <v>0</v>
      </c>
      <c r="E28" s="72">
        <f>C28+D28</f>
        <v>29496.96</v>
      </c>
    </row>
    <row r="29" spans="1:5" ht="15" customHeight="1">
      <c r="A29" s="73" t="s">
        <v>57</v>
      </c>
      <c r="B29" s="49" t="s">
        <v>56</v>
      </c>
      <c r="C29" s="50">
        <v>260591.53</v>
      </c>
      <c r="D29" s="54">
        <v>0</v>
      </c>
      <c r="E29" s="72">
        <f aca="true" t="shared" si="1" ref="E29:E44">C29+D29</f>
        <v>260591.53</v>
      </c>
    </row>
    <row r="30" spans="1:5" ht="15" customHeight="1">
      <c r="A30" s="73" t="s">
        <v>58</v>
      </c>
      <c r="B30" s="49" t="s">
        <v>59</v>
      </c>
      <c r="C30" s="50">
        <v>115275.74</v>
      </c>
      <c r="D30" s="54">
        <v>300</v>
      </c>
      <c r="E30" s="72">
        <f>SUM(C30:D30)</f>
        <v>115575.74</v>
      </c>
    </row>
    <row r="31" spans="1:5" ht="15" customHeight="1">
      <c r="A31" s="73" t="s">
        <v>60</v>
      </c>
      <c r="B31" s="49" t="s">
        <v>56</v>
      </c>
      <c r="C31" s="50">
        <v>1003300</v>
      </c>
      <c r="D31" s="54">
        <v>0</v>
      </c>
      <c r="E31" s="72">
        <f t="shared" si="1"/>
        <v>1003300</v>
      </c>
    </row>
    <row r="32" spans="1:5" ht="15" customHeight="1">
      <c r="A32" s="73" t="s">
        <v>61</v>
      </c>
      <c r="B32" s="49" t="s">
        <v>56</v>
      </c>
      <c r="C32" s="50">
        <v>736700.4600000001</v>
      </c>
      <c r="D32" s="54">
        <v>0</v>
      </c>
      <c r="E32" s="72">
        <f t="shared" si="1"/>
        <v>736700.4600000001</v>
      </c>
    </row>
    <row r="33" spans="1:5" ht="15" customHeight="1">
      <c r="A33" s="73" t="s">
        <v>62</v>
      </c>
      <c r="B33" s="49" t="s">
        <v>56</v>
      </c>
      <c r="C33" s="50">
        <v>4028133.7</v>
      </c>
      <c r="D33" s="54">
        <v>0</v>
      </c>
      <c r="E33" s="72">
        <f>C33+D33</f>
        <v>4028133.7</v>
      </c>
    </row>
    <row r="34" spans="1:5" ht="15" customHeight="1">
      <c r="A34" s="73" t="s">
        <v>63</v>
      </c>
      <c r="B34" s="49" t="s">
        <v>59</v>
      </c>
      <c r="C34" s="50">
        <v>495025.03</v>
      </c>
      <c r="D34" s="54">
        <v>0</v>
      </c>
      <c r="E34" s="72">
        <f t="shared" si="1"/>
        <v>495025.03</v>
      </c>
    </row>
    <row r="35" spans="1:5" ht="15" customHeight="1">
      <c r="A35" s="73" t="s">
        <v>64</v>
      </c>
      <c r="B35" s="49" t="s">
        <v>56</v>
      </c>
      <c r="C35" s="50">
        <v>26600</v>
      </c>
      <c r="D35" s="54">
        <v>0</v>
      </c>
      <c r="E35" s="72">
        <f t="shared" si="1"/>
        <v>26600</v>
      </c>
    </row>
    <row r="36" spans="1:5" ht="15" customHeight="1">
      <c r="A36" s="73" t="s">
        <v>65</v>
      </c>
      <c r="B36" s="49" t="s">
        <v>59</v>
      </c>
      <c r="C36" s="50">
        <v>699028.5800000001</v>
      </c>
      <c r="D36" s="54">
        <v>0</v>
      </c>
      <c r="E36" s="72">
        <f t="shared" si="1"/>
        <v>699028.5800000001</v>
      </c>
    </row>
    <row r="37" spans="1:5" ht="15" customHeight="1">
      <c r="A37" s="73" t="s">
        <v>66</v>
      </c>
      <c r="B37" s="49" t="s">
        <v>67</v>
      </c>
      <c r="C37" s="50">
        <v>0</v>
      </c>
      <c r="D37" s="54">
        <v>0</v>
      </c>
      <c r="E37" s="72">
        <f t="shared" si="1"/>
        <v>0</v>
      </c>
    </row>
    <row r="38" spans="1:5" ht="15" customHeight="1">
      <c r="A38" s="73" t="s">
        <v>68</v>
      </c>
      <c r="B38" s="49" t="s">
        <v>59</v>
      </c>
      <c r="C38" s="50">
        <v>1146642.33</v>
      </c>
      <c r="D38" s="54">
        <v>-300</v>
      </c>
      <c r="E38" s="72">
        <f t="shared" si="1"/>
        <v>1146342.33</v>
      </c>
    </row>
    <row r="39" spans="1:5" ht="15" customHeight="1">
      <c r="A39" s="73" t="s">
        <v>69</v>
      </c>
      <c r="B39" s="49" t="s">
        <v>59</v>
      </c>
      <c r="C39" s="50">
        <v>17500</v>
      </c>
      <c r="D39" s="54">
        <v>0</v>
      </c>
      <c r="E39" s="72">
        <f t="shared" si="1"/>
        <v>17500</v>
      </c>
    </row>
    <row r="40" spans="1:5" ht="15" customHeight="1">
      <c r="A40" s="73" t="s">
        <v>70</v>
      </c>
      <c r="B40" s="49" t="s">
        <v>56</v>
      </c>
      <c r="C40" s="50">
        <v>9541.25</v>
      </c>
      <c r="D40" s="54">
        <v>0</v>
      </c>
      <c r="E40" s="72">
        <f t="shared" si="1"/>
        <v>9541.25</v>
      </c>
    </row>
    <row r="41" spans="1:5" ht="15" customHeight="1">
      <c r="A41" s="73" t="s">
        <v>71</v>
      </c>
      <c r="B41" s="49" t="s">
        <v>59</v>
      </c>
      <c r="C41" s="50">
        <v>129946.22</v>
      </c>
      <c r="D41" s="54">
        <v>0</v>
      </c>
      <c r="E41" s="72">
        <f>C41+D41</f>
        <v>129946.22</v>
      </c>
    </row>
    <row r="42" spans="1:5" ht="15" customHeight="1">
      <c r="A42" s="73" t="s">
        <v>72</v>
      </c>
      <c r="B42" s="49" t="s">
        <v>59</v>
      </c>
      <c r="C42" s="50">
        <v>11471.73</v>
      </c>
      <c r="D42" s="54">
        <v>0</v>
      </c>
      <c r="E42" s="72">
        <f t="shared" si="1"/>
        <v>11471.73</v>
      </c>
    </row>
    <row r="43" spans="1:5" ht="15" customHeight="1">
      <c r="A43" s="73" t="s">
        <v>73</v>
      </c>
      <c r="B43" s="49" t="s">
        <v>59</v>
      </c>
      <c r="C43" s="50">
        <v>79990.17</v>
      </c>
      <c r="D43" s="54">
        <v>0</v>
      </c>
      <c r="E43" s="72">
        <f t="shared" si="1"/>
        <v>79990.17</v>
      </c>
    </row>
    <row r="44" spans="1:5" ht="15" customHeight="1" thickBot="1">
      <c r="A44" s="73" t="s">
        <v>74</v>
      </c>
      <c r="B44" s="49" t="s">
        <v>59</v>
      </c>
      <c r="C44" s="50">
        <v>10122.21</v>
      </c>
      <c r="D44" s="54">
        <v>0</v>
      </c>
      <c r="E44" s="72">
        <f t="shared" si="1"/>
        <v>10122.21</v>
      </c>
    </row>
    <row r="45" spans="1:5" ht="15" customHeight="1" thickBot="1">
      <c r="A45" s="74" t="s">
        <v>75</v>
      </c>
      <c r="B45" s="65"/>
      <c r="C45" s="66">
        <f>C28+C29+C31+C32+C33+C34+C35+C36+C37+C38+C39+C40+C41+C42+C43+C44+C30</f>
        <v>8799365.910000002</v>
      </c>
      <c r="D45" s="66">
        <f>SUM(D28:D44)</f>
        <v>0</v>
      </c>
      <c r="E45" s="67">
        <f>SUM(E28:E44)</f>
        <v>8799365.910000004</v>
      </c>
    </row>
    <row r="46" spans="3:5" ht="12.75">
      <c r="C46" s="53"/>
      <c r="E46" s="53"/>
    </row>
    <row r="48" ht="12.75">
      <c r="C48" s="53"/>
    </row>
  </sheetData>
  <sheetProtection/>
  <mergeCells count="2">
    <mergeCell ref="A1:B1"/>
    <mergeCell ref="A26:B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3.140625" style="80" customWidth="1"/>
    <col min="2" max="2" width="5.28125" style="80" bestFit="1" customWidth="1"/>
    <col min="3" max="3" width="4.8515625" style="80" customWidth="1"/>
    <col min="4" max="4" width="4.421875" style="80" customWidth="1"/>
    <col min="5" max="5" width="7.8515625" style="80" bestFit="1" customWidth="1"/>
    <col min="6" max="6" width="33.140625" style="80" customWidth="1"/>
    <col min="7" max="7" width="7.7109375" style="80" customWidth="1"/>
    <col min="8" max="8" width="8.7109375" style="80" customWidth="1"/>
    <col min="9" max="9" width="10.28125" style="110" customWidth="1"/>
    <col min="10" max="10" width="8.57421875" style="109" customWidth="1"/>
    <col min="11" max="16384" width="9.140625" style="80" customWidth="1"/>
  </cols>
  <sheetData>
    <row r="1" spans="7:10" s="1" customFormat="1" ht="12.75">
      <c r="G1" s="75"/>
      <c r="H1" s="4"/>
      <c r="J1" s="76" t="s">
        <v>86</v>
      </c>
    </row>
    <row r="2" spans="1:10" s="1" customFormat="1" ht="18" customHeight="1">
      <c r="A2" s="137" t="s">
        <v>85</v>
      </c>
      <c r="B2" s="137"/>
      <c r="C2" s="137"/>
      <c r="D2" s="137"/>
      <c r="E2" s="137"/>
      <c r="F2" s="137"/>
      <c r="G2" s="137"/>
      <c r="H2" s="137"/>
      <c r="I2" s="137"/>
      <c r="J2" s="75"/>
    </row>
    <row r="3" spans="1:10" ht="15">
      <c r="A3" s="77"/>
      <c r="B3" s="77"/>
      <c r="C3" s="77"/>
      <c r="D3" s="77"/>
      <c r="E3" s="77"/>
      <c r="F3" s="77"/>
      <c r="G3" s="77"/>
      <c r="H3" s="77"/>
      <c r="I3" s="78"/>
      <c r="J3" s="79"/>
    </row>
    <row r="4" spans="1:10" ht="15.75">
      <c r="A4" s="138" t="s">
        <v>76</v>
      </c>
      <c r="B4" s="138"/>
      <c r="C4" s="138"/>
      <c r="D4" s="138"/>
      <c r="E4" s="138"/>
      <c r="F4" s="138"/>
      <c r="G4" s="138"/>
      <c r="H4" s="138"/>
      <c r="I4" s="138"/>
      <c r="J4" s="138"/>
    </row>
    <row r="5" spans="1:10" ht="15">
      <c r="A5" s="81"/>
      <c r="B5" s="82"/>
      <c r="C5" s="83"/>
      <c r="D5" s="82"/>
      <c r="E5" s="82"/>
      <c r="F5" s="82"/>
      <c r="G5" s="84"/>
      <c r="H5" s="85"/>
      <c r="I5" s="86"/>
      <c r="J5" s="87"/>
    </row>
    <row r="6" spans="1:10" ht="15.75">
      <c r="A6" s="139" t="s">
        <v>77</v>
      </c>
      <c r="B6" s="139"/>
      <c r="C6" s="139"/>
      <c r="D6" s="139"/>
      <c r="E6" s="139"/>
      <c r="F6" s="139"/>
      <c r="G6" s="139"/>
      <c r="H6" s="139"/>
      <c r="I6" s="139"/>
      <c r="J6" s="139"/>
    </row>
    <row r="7" spans="1:10" ht="15.75" thickBot="1">
      <c r="A7" s="88"/>
      <c r="B7" s="88"/>
      <c r="C7" s="88"/>
      <c r="D7" s="88"/>
      <c r="E7" s="88"/>
      <c r="F7" s="88"/>
      <c r="G7" s="89"/>
      <c r="H7" s="90"/>
      <c r="I7" s="91"/>
      <c r="J7" s="92" t="s">
        <v>11</v>
      </c>
    </row>
    <row r="8" spans="1:10" ht="28.5" customHeight="1" thickBot="1">
      <c r="A8" s="93" t="s">
        <v>1</v>
      </c>
      <c r="B8" s="140" t="s">
        <v>78</v>
      </c>
      <c r="C8" s="141"/>
      <c r="D8" s="94" t="s">
        <v>2</v>
      </c>
      <c r="E8" s="94" t="s">
        <v>0</v>
      </c>
      <c r="F8" s="94" t="s">
        <v>79</v>
      </c>
      <c r="G8" s="36" t="s">
        <v>7</v>
      </c>
      <c r="H8" s="36" t="s">
        <v>80</v>
      </c>
      <c r="I8" s="111" t="s">
        <v>88</v>
      </c>
      <c r="J8" s="112" t="s">
        <v>8</v>
      </c>
    </row>
    <row r="9" spans="1:10" ht="23.25" thickBot="1">
      <c r="A9" s="95" t="s">
        <v>3</v>
      </c>
      <c r="B9" s="142" t="s">
        <v>3</v>
      </c>
      <c r="C9" s="142"/>
      <c r="D9" s="96"/>
      <c r="E9" s="96"/>
      <c r="F9" s="97" t="s">
        <v>81</v>
      </c>
      <c r="G9" s="116">
        <f>G10</f>
        <v>0</v>
      </c>
      <c r="H9" s="129">
        <v>43146.16559</v>
      </c>
      <c r="I9" s="98">
        <f>SUM(I10)</f>
        <v>-300</v>
      </c>
      <c r="J9" s="99">
        <f>SUM(H9:I9)</f>
        <v>42846.16559</v>
      </c>
    </row>
    <row r="10" spans="1:10" s="100" customFormat="1" ht="15">
      <c r="A10" s="122" t="s">
        <v>4</v>
      </c>
      <c r="B10" s="123">
        <v>30001</v>
      </c>
      <c r="C10" s="124" t="s">
        <v>82</v>
      </c>
      <c r="D10" s="125"/>
      <c r="E10" s="125"/>
      <c r="F10" s="126" t="s">
        <v>83</v>
      </c>
      <c r="G10" s="130">
        <f>G11</f>
        <v>0</v>
      </c>
      <c r="H10" s="130">
        <f>H11</f>
        <v>39146.16559</v>
      </c>
      <c r="I10" s="127">
        <f>I11</f>
        <v>-300</v>
      </c>
      <c r="J10" s="128">
        <f>SUM(H10:I10)</f>
        <v>38846.16559</v>
      </c>
    </row>
    <row r="11" spans="1:10" ht="15.75" thickBot="1">
      <c r="A11" s="101"/>
      <c r="B11" s="102"/>
      <c r="C11" s="103"/>
      <c r="D11" s="104">
        <v>6409</v>
      </c>
      <c r="E11" s="105">
        <v>5901</v>
      </c>
      <c r="F11" s="106" t="s">
        <v>84</v>
      </c>
      <c r="G11" s="29">
        <v>0</v>
      </c>
      <c r="H11" s="29">
        <v>39146.16559</v>
      </c>
      <c r="I11" s="107">
        <v>-300</v>
      </c>
      <c r="J11" s="31">
        <f>SUM(H11:I11)</f>
        <v>38846.16559</v>
      </c>
    </row>
    <row r="12" spans="1:9" ht="15">
      <c r="A12"/>
      <c r="B12"/>
      <c r="C12"/>
      <c r="D12"/>
      <c r="E12"/>
      <c r="F12"/>
      <c r="G12"/>
      <c r="H12"/>
      <c r="I12" s="108"/>
    </row>
    <row r="13" spans="1:9" ht="15">
      <c r="A13"/>
      <c r="B13"/>
      <c r="C13"/>
      <c r="D13"/>
      <c r="E13"/>
      <c r="F13"/>
      <c r="G13"/>
      <c r="H13"/>
      <c r="I13" s="108"/>
    </row>
    <row r="14" spans="1:9" ht="15">
      <c r="A14"/>
      <c r="B14"/>
      <c r="C14"/>
      <c r="D14"/>
      <c r="E14"/>
      <c r="F14"/>
      <c r="G14"/>
      <c r="H14"/>
      <c r="I14" s="108"/>
    </row>
  </sheetData>
  <sheetProtection/>
  <mergeCells count="5">
    <mergeCell ref="A2:I2"/>
    <mergeCell ref="A4:J4"/>
    <mergeCell ref="A6:J6"/>
    <mergeCell ref="B8:C8"/>
    <mergeCell ref="B9:C9"/>
  </mergeCells>
  <printOptions/>
  <pageMargins left="0.7" right="0.7" top="0.787401575" bottom="0.7874015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2.8515625" style="2" customWidth="1"/>
    <col min="2" max="2" width="11.00390625" style="2" customWidth="1"/>
    <col min="3" max="4" width="4.7109375" style="2" customWidth="1"/>
    <col min="5" max="5" width="3.7109375" style="2" customWidth="1"/>
    <col min="6" max="6" width="54.28125" style="2" customWidth="1"/>
    <col min="7" max="7" width="7.57421875" style="2" customWidth="1"/>
    <col min="8" max="8" width="8.28125" style="2" customWidth="1"/>
    <col min="9" max="9" width="8.00390625" style="3" customWidth="1"/>
    <col min="10" max="10" width="8.28125" style="2" customWidth="1"/>
    <col min="11" max="11" width="9.421875" style="2" customWidth="1"/>
    <col min="12" max="12" width="13.57421875" style="3" customWidth="1"/>
    <col min="13" max="13" width="9.140625" style="2" customWidth="1"/>
    <col min="14" max="14" width="10.140625" style="2" bestFit="1" customWidth="1"/>
    <col min="15" max="15" width="9.140625" style="2" customWidth="1"/>
    <col min="16" max="16" width="10.140625" style="2" bestFit="1" customWidth="1"/>
    <col min="17" max="16384" width="9.140625" style="2" customWidth="1"/>
  </cols>
  <sheetData>
    <row r="1" spans="8:11" ht="12.75">
      <c r="H1" s="1" t="s">
        <v>86</v>
      </c>
      <c r="J1" s="4"/>
      <c r="K1" s="5"/>
    </row>
    <row r="2" spans="8:11" ht="12.75">
      <c r="H2" s="1"/>
      <c r="J2" s="4"/>
      <c r="K2" s="5"/>
    </row>
    <row r="3" spans="1:11" s="1" customFormat="1" ht="18" customHeight="1">
      <c r="A3" s="137" t="s">
        <v>85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ht="12.75">
      <c r="A4" s="6"/>
      <c r="B4" s="6"/>
      <c r="C4" s="6"/>
      <c r="D4" s="6"/>
      <c r="E4" s="6"/>
      <c r="F4" s="6"/>
      <c r="G4" s="6"/>
      <c r="H4" s="6"/>
      <c r="I4" s="6"/>
      <c r="J4" s="7"/>
      <c r="K4" s="7"/>
    </row>
    <row r="5" spans="1:11" ht="15.75">
      <c r="A5" s="143" t="s">
        <v>87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5.75">
      <c r="A7" s="144" t="s">
        <v>90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</row>
    <row r="8" spans="1:11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3.5" thickBot="1">
      <c r="A9" s="9"/>
      <c r="B9" s="9"/>
      <c r="C9" s="9"/>
      <c r="D9" s="9"/>
      <c r="E9" s="9"/>
      <c r="F9" s="9"/>
      <c r="G9" s="9"/>
      <c r="H9" s="9"/>
      <c r="I9" s="10"/>
      <c r="J9" s="11" t="s">
        <v>5</v>
      </c>
      <c r="K9" s="26"/>
    </row>
    <row r="10" spans="1:16" ht="22.5" customHeight="1" thickBot="1">
      <c r="A10" s="32" t="s">
        <v>1</v>
      </c>
      <c r="B10" s="33" t="s">
        <v>6</v>
      </c>
      <c r="C10" s="34" t="s">
        <v>2</v>
      </c>
      <c r="D10" s="35" t="s">
        <v>0</v>
      </c>
      <c r="E10" s="35" t="s">
        <v>101</v>
      </c>
      <c r="F10" s="34" t="s">
        <v>91</v>
      </c>
      <c r="G10" s="36" t="s">
        <v>7</v>
      </c>
      <c r="H10" s="36" t="s">
        <v>80</v>
      </c>
      <c r="I10" s="37" t="s">
        <v>88</v>
      </c>
      <c r="J10" s="38" t="s">
        <v>9</v>
      </c>
      <c r="K10" s="27"/>
      <c r="L10" s="12"/>
      <c r="M10" s="13"/>
      <c r="N10" s="14"/>
      <c r="O10" s="13"/>
      <c r="P10" s="13"/>
    </row>
    <row r="11" spans="1:16" ht="13.5" thickBot="1">
      <c r="A11" s="16" t="s">
        <v>93</v>
      </c>
      <c r="B11" s="17" t="s">
        <v>3</v>
      </c>
      <c r="C11" s="18" t="s">
        <v>3</v>
      </c>
      <c r="D11" s="17" t="s">
        <v>3</v>
      </c>
      <c r="E11" s="17"/>
      <c r="F11" s="22" t="s">
        <v>92</v>
      </c>
      <c r="G11" s="19">
        <v>0</v>
      </c>
      <c r="H11" s="19">
        <f>H12+H14+H16</f>
        <v>535</v>
      </c>
      <c r="I11" s="131">
        <f>I12+I14+I1+I16</f>
        <v>300</v>
      </c>
      <c r="J11" s="23">
        <f aca="true" t="shared" si="0" ref="J11:J17">SUM(H11:I11)</f>
        <v>835</v>
      </c>
      <c r="K11" s="28"/>
      <c r="L11" s="12"/>
      <c r="M11" s="13"/>
      <c r="N11" s="14"/>
      <c r="O11" s="13"/>
      <c r="P11" s="13"/>
    </row>
    <row r="12" spans="1:16" ht="33.75">
      <c r="A12" s="117" t="s">
        <v>93</v>
      </c>
      <c r="B12" s="118" t="s">
        <v>97</v>
      </c>
      <c r="C12" s="119" t="s">
        <v>3</v>
      </c>
      <c r="D12" s="119" t="s">
        <v>3</v>
      </c>
      <c r="E12" s="118" t="s">
        <v>3</v>
      </c>
      <c r="F12" s="120" t="s">
        <v>94</v>
      </c>
      <c r="G12" s="132">
        <f>SUM(G13:G13)</f>
        <v>0</v>
      </c>
      <c r="H12" s="132">
        <f>SUM(H13:H13)</f>
        <v>285</v>
      </c>
      <c r="I12" s="132">
        <f>SUM(I13:I13)</f>
        <v>0</v>
      </c>
      <c r="J12" s="121">
        <f t="shared" si="0"/>
        <v>285</v>
      </c>
      <c r="K12" s="24"/>
      <c r="L12" s="15"/>
      <c r="M12" s="13"/>
      <c r="N12" s="13"/>
      <c r="O12" s="13"/>
      <c r="P12" s="13"/>
    </row>
    <row r="13" spans="1:16" ht="13.5" thickBot="1">
      <c r="A13" s="21"/>
      <c r="B13" s="20"/>
      <c r="C13" s="113">
        <v>4357</v>
      </c>
      <c r="D13" s="113">
        <v>6351</v>
      </c>
      <c r="E13" s="114"/>
      <c r="F13" s="115" t="s">
        <v>95</v>
      </c>
      <c r="G13" s="133">
        <v>0</v>
      </c>
      <c r="H13" s="133">
        <v>285</v>
      </c>
      <c r="I13" s="133">
        <v>0</v>
      </c>
      <c r="J13" s="30">
        <f t="shared" si="0"/>
        <v>285</v>
      </c>
      <c r="K13" s="25"/>
      <c r="L13" s="15"/>
      <c r="M13" s="13"/>
      <c r="N13" s="13"/>
      <c r="O13" s="13"/>
      <c r="P13" s="13"/>
    </row>
    <row r="14" spans="1:16" ht="45">
      <c r="A14" s="117" t="s">
        <v>93</v>
      </c>
      <c r="B14" s="118" t="s">
        <v>98</v>
      </c>
      <c r="C14" s="119" t="s">
        <v>3</v>
      </c>
      <c r="D14" s="119" t="s">
        <v>3</v>
      </c>
      <c r="E14" s="118" t="s">
        <v>3</v>
      </c>
      <c r="F14" s="120" t="s">
        <v>96</v>
      </c>
      <c r="G14" s="132">
        <f>SUM(G15:G15)</f>
        <v>0</v>
      </c>
      <c r="H14" s="132">
        <f>SUM(H15:H15)</f>
        <v>250</v>
      </c>
      <c r="I14" s="132">
        <f>SUM(I15:I15)</f>
        <v>0</v>
      </c>
      <c r="J14" s="121">
        <f t="shared" si="0"/>
        <v>250</v>
      </c>
      <c r="K14" s="24"/>
      <c r="L14" s="15"/>
      <c r="M14" s="13"/>
      <c r="N14" s="13"/>
      <c r="O14" s="13"/>
      <c r="P14" s="13"/>
    </row>
    <row r="15" spans="1:16" ht="13.5" thickBot="1">
      <c r="A15" s="21"/>
      <c r="B15" s="20"/>
      <c r="C15" s="113">
        <v>4357</v>
      </c>
      <c r="D15" s="113">
        <v>6351</v>
      </c>
      <c r="E15" s="114"/>
      <c r="F15" s="115" t="s">
        <v>95</v>
      </c>
      <c r="G15" s="133">
        <v>0</v>
      </c>
      <c r="H15" s="133">
        <v>250</v>
      </c>
      <c r="I15" s="133">
        <v>0</v>
      </c>
      <c r="J15" s="30">
        <f t="shared" si="0"/>
        <v>250</v>
      </c>
      <c r="K15" s="25"/>
      <c r="L15" s="15"/>
      <c r="M15" s="13"/>
      <c r="N15" s="13"/>
      <c r="O15" s="13"/>
      <c r="P15" s="13"/>
    </row>
    <row r="16" spans="1:16" ht="22.5">
      <c r="A16" s="117" t="s">
        <v>93</v>
      </c>
      <c r="B16" s="118" t="s">
        <v>99</v>
      </c>
      <c r="C16" s="119" t="s">
        <v>3</v>
      </c>
      <c r="D16" s="119" t="s">
        <v>3</v>
      </c>
      <c r="E16" s="118" t="s">
        <v>3</v>
      </c>
      <c r="F16" s="120" t="s">
        <v>100</v>
      </c>
      <c r="G16" s="132">
        <f>SUM(G17:G17)</f>
        <v>0</v>
      </c>
      <c r="H16" s="132">
        <f>SUM(H17:H17)</f>
        <v>0</v>
      </c>
      <c r="I16" s="134">
        <f>SUM(I17:I17)</f>
        <v>300</v>
      </c>
      <c r="J16" s="121">
        <f t="shared" si="0"/>
        <v>300</v>
      </c>
      <c r="K16" s="24"/>
      <c r="L16" s="15"/>
      <c r="M16" s="13"/>
      <c r="N16" s="13"/>
      <c r="O16" s="13"/>
      <c r="P16" s="13"/>
    </row>
    <row r="17" spans="1:16" ht="12.75">
      <c r="A17" s="21"/>
      <c r="B17" s="20"/>
      <c r="C17" s="113">
        <v>4357</v>
      </c>
      <c r="D17" s="113">
        <v>6351</v>
      </c>
      <c r="E17" s="114"/>
      <c r="F17" s="115" t="s">
        <v>95</v>
      </c>
      <c r="G17" s="133">
        <v>0</v>
      </c>
      <c r="H17" s="133">
        <v>0</v>
      </c>
      <c r="I17" s="135">
        <v>300</v>
      </c>
      <c r="J17" s="30">
        <f t="shared" si="0"/>
        <v>300</v>
      </c>
      <c r="K17" s="25"/>
      <c r="L17" s="15"/>
      <c r="M17" s="13"/>
      <c r="N17" s="13"/>
      <c r="O17" s="13"/>
      <c r="P17" s="13"/>
    </row>
  </sheetData>
  <sheetProtection/>
  <mergeCells count="3">
    <mergeCell ref="A3:K3"/>
    <mergeCell ref="A5:K5"/>
    <mergeCell ref="A7:K7"/>
  </mergeCells>
  <printOptions/>
  <pageMargins left="0.7" right="0.7" top="0.787401575" bottom="0.7874015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Šimonová Karolína</cp:lastModifiedBy>
  <cp:lastPrinted>2017-04-12T11:04:23Z</cp:lastPrinted>
  <dcterms:created xsi:type="dcterms:W3CDTF">2007-12-18T12:40:54Z</dcterms:created>
  <dcterms:modified xsi:type="dcterms:W3CDTF">2017-04-19T07:34:15Z</dcterms:modified>
  <cp:category/>
  <cp:version/>
  <cp:contentType/>
  <cp:contentStatus/>
</cp:coreProperties>
</file>