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RO_123_17" sheetId="1" r:id="rId1"/>
    <sheet name="Bilance PaV" sheetId="2" r:id="rId2"/>
    <sheet name="List3" sheetId="3" r:id="rId3"/>
  </sheets>
  <definedNames>
    <definedName name="_xlnm.Print_Area" localSheetId="0">RO_123_17!$A$1:$J$175</definedName>
  </definedName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C13" i="2"/>
  <c r="E12" i="2"/>
  <c r="E11" i="2"/>
  <c r="E10" i="2"/>
  <c r="E9" i="2"/>
  <c r="D8" i="2"/>
  <c r="C8" i="2"/>
  <c r="E8" i="2" s="1"/>
  <c r="D7" i="2"/>
  <c r="E6" i="2"/>
  <c r="E5" i="2"/>
  <c r="E4" i="2"/>
  <c r="D3" i="2"/>
  <c r="D19" i="2" s="1"/>
  <c r="D25" i="2" s="1"/>
  <c r="C3" i="2"/>
  <c r="H74" i="1"/>
  <c r="E45" i="2" l="1"/>
  <c r="E3" i="2"/>
  <c r="C7" i="2"/>
  <c r="E7" i="2" s="1"/>
  <c r="J231" i="1"/>
  <c r="J230" i="1"/>
  <c r="I229" i="1"/>
  <c r="H229" i="1"/>
  <c r="G229" i="1"/>
  <c r="J228" i="1"/>
  <c r="I227" i="1"/>
  <c r="H227" i="1"/>
  <c r="G227" i="1"/>
  <c r="J226" i="1"/>
  <c r="J225" i="1"/>
  <c r="J224" i="1"/>
  <c r="I223" i="1"/>
  <c r="H223" i="1"/>
  <c r="G223" i="1"/>
  <c r="J222" i="1"/>
  <c r="J221" i="1"/>
  <c r="I220" i="1"/>
  <c r="H220" i="1"/>
  <c r="J220" i="1" s="1"/>
  <c r="G220" i="1"/>
  <c r="J219" i="1"/>
  <c r="I218" i="1"/>
  <c r="H218" i="1"/>
  <c r="J218" i="1" s="1"/>
  <c r="G218" i="1"/>
  <c r="J217" i="1"/>
  <c r="J216" i="1"/>
  <c r="I215" i="1"/>
  <c r="H215" i="1"/>
  <c r="G215" i="1"/>
  <c r="J214" i="1"/>
  <c r="J213" i="1"/>
  <c r="I212" i="1"/>
  <c r="H212" i="1"/>
  <c r="J212" i="1" s="1"/>
  <c r="G212" i="1"/>
  <c r="J211" i="1"/>
  <c r="I210" i="1"/>
  <c r="H210" i="1"/>
  <c r="J210" i="1" s="1"/>
  <c r="G210" i="1"/>
  <c r="J209" i="1"/>
  <c r="J208" i="1"/>
  <c r="J207" i="1"/>
  <c r="I206" i="1"/>
  <c r="H206" i="1"/>
  <c r="J206" i="1" s="1"/>
  <c r="G206" i="1"/>
  <c r="J205" i="1"/>
  <c r="J204" i="1"/>
  <c r="J203" i="1"/>
  <c r="I202" i="1"/>
  <c r="H202" i="1"/>
  <c r="J202" i="1" s="1"/>
  <c r="G202" i="1"/>
  <c r="J201" i="1"/>
  <c r="J200" i="1"/>
  <c r="J199" i="1"/>
  <c r="J198" i="1"/>
  <c r="J197" i="1"/>
  <c r="I196" i="1"/>
  <c r="H196" i="1"/>
  <c r="J196" i="1" s="1"/>
  <c r="G196" i="1"/>
  <c r="J195" i="1"/>
  <c r="I194" i="1"/>
  <c r="H194" i="1"/>
  <c r="J194" i="1" s="1"/>
  <c r="G194" i="1"/>
  <c r="J193" i="1"/>
  <c r="I192" i="1"/>
  <c r="H192" i="1"/>
  <c r="J192" i="1" s="1"/>
  <c r="G192" i="1"/>
  <c r="J191" i="1"/>
  <c r="J190" i="1"/>
  <c r="J189" i="1"/>
  <c r="J188" i="1"/>
  <c r="I187" i="1"/>
  <c r="H187" i="1"/>
  <c r="G187" i="1"/>
  <c r="J186" i="1"/>
  <c r="J185" i="1"/>
  <c r="J184" i="1"/>
  <c r="J183" i="1"/>
  <c r="I182" i="1"/>
  <c r="H182" i="1"/>
  <c r="J182" i="1" s="1"/>
  <c r="G182" i="1"/>
  <c r="J181" i="1"/>
  <c r="J180" i="1"/>
  <c r="J179" i="1"/>
  <c r="J178" i="1"/>
  <c r="J177" i="1"/>
  <c r="I176" i="1"/>
  <c r="H176" i="1"/>
  <c r="J176" i="1" s="1"/>
  <c r="G176" i="1"/>
  <c r="J175" i="1"/>
  <c r="J174" i="1"/>
  <c r="J173" i="1"/>
  <c r="I172" i="1"/>
  <c r="H172" i="1"/>
  <c r="J172" i="1" s="1"/>
  <c r="G172" i="1"/>
  <c r="J171" i="1"/>
  <c r="I170" i="1"/>
  <c r="H170" i="1"/>
  <c r="G170" i="1"/>
  <c r="J169" i="1"/>
  <c r="J168" i="1"/>
  <c r="J167" i="1"/>
  <c r="J166" i="1"/>
  <c r="J165" i="1"/>
  <c r="J164" i="1"/>
  <c r="I163" i="1"/>
  <c r="H163" i="1"/>
  <c r="J163" i="1" s="1"/>
  <c r="G163" i="1"/>
  <c r="J162" i="1"/>
  <c r="J161" i="1"/>
  <c r="J160" i="1"/>
  <c r="I159" i="1"/>
  <c r="H159" i="1"/>
  <c r="J159" i="1" s="1"/>
  <c r="G159" i="1"/>
  <c r="J158" i="1"/>
  <c r="J157" i="1"/>
  <c r="I156" i="1"/>
  <c r="H156" i="1"/>
  <c r="G156" i="1"/>
  <c r="J155" i="1"/>
  <c r="J153" i="1"/>
  <c r="J152" i="1"/>
  <c r="J151" i="1"/>
  <c r="I150" i="1"/>
  <c r="H150" i="1"/>
  <c r="J150" i="1" s="1"/>
  <c r="G150" i="1"/>
  <c r="J149" i="1"/>
  <c r="I148" i="1"/>
  <c r="H148" i="1"/>
  <c r="J148" i="1" s="1"/>
  <c r="G148" i="1"/>
  <c r="J147" i="1"/>
  <c r="J146" i="1"/>
  <c r="I145" i="1"/>
  <c r="H145" i="1"/>
  <c r="G145" i="1"/>
  <c r="J144" i="1"/>
  <c r="I143" i="1"/>
  <c r="H143" i="1"/>
  <c r="G143" i="1"/>
  <c r="J142" i="1"/>
  <c r="J141" i="1"/>
  <c r="I140" i="1"/>
  <c r="H140" i="1"/>
  <c r="J140" i="1" s="1"/>
  <c r="G140" i="1"/>
  <c r="J139" i="1"/>
  <c r="I138" i="1"/>
  <c r="H138" i="1"/>
  <c r="J138" i="1" s="1"/>
  <c r="G138" i="1"/>
  <c r="J137" i="1"/>
  <c r="I136" i="1"/>
  <c r="H136" i="1"/>
  <c r="J136" i="1" s="1"/>
  <c r="G136" i="1"/>
  <c r="J135" i="1"/>
  <c r="I134" i="1"/>
  <c r="H134" i="1"/>
  <c r="J134" i="1" s="1"/>
  <c r="G134" i="1"/>
  <c r="J133" i="1"/>
  <c r="I132" i="1"/>
  <c r="H132" i="1"/>
  <c r="J132" i="1" s="1"/>
  <c r="G132" i="1"/>
  <c r="J131" i="1"/>
  <c r="I130" i="1"/>
  <c r="H130" i="1"/>
  <c r="J130" i="1" s="1"/>
  <c r="G130" i="1"/>
  <c r="J129" i="1"/>
  <c r="I128" i="1"/>
  <c r="H128" i="1"/>
  <c r="J128" i="1" s="1"/>
  <c r="G128" i="1"/>
  <c r="I127" i="1"/>
  <c r="G127" i="1"/>
  <c r="G69" i="1" s="1"/>
  <c r="J126" i="1"/>
  <c r="J125" i="1"/>
  <c r="J124" i="1"/>
  <c r="J123" i="1"/>
  <c r="J121" i="1"/>
  <c r="J120" i="1"/>
  <c r="J119" i="1"/>
  <c r="I118" i="1"/>
  <c r="H118" i="1"/>
  <c r="J118" i="1" s="1"/>
  <c r="G118" i="1"/>
  <c r="J117" i="1"/>
  <c r="I116" i="1"/>
  <c r="H116" i="1"/>
  <c r="J116" i="1" s="1"/>
  <c r="G116" i="1"/>
  <c r="J115" i="1"/>
  <c r="I114" i="1"/>
  <c r="H114" i="1"/>
  <c r="J114" i="1" s="1"/>
  <c r="G114" i="1"/>
  <c r="J113" i="1"/>
  <c r="I112" i="1"/>
  <c r="H112" i="1"/>
  <c r="J112" i="1" s="1"/>
  <c r="G112" i="1"/>
  <c r="J111" i="1"/>
  <c r="I110" i="1"/>
  <c r="H110" i="1"/>
  <c r="J110" i="1" s="1"/>
  <c r="G110" i="1"/>
  <c r="J109" i="1"/>
  <c r="J108" i="1"/>
  <c r="J107" i="1"/>
  <c r="J106" i="1"/>
  <c r="I105" i="1"/>
  <c r="H105" i="1"/>
  <c r="G105" i="1"/>
  <c r="J104" i="1"/>
  <c r="I103" i="1"/>
  <c r="H103" i="1"/>
  <c r="G103" i="1"/>
  <c r="J102" i="1"/>
  <c r="J101" i="1"/>
  <c r="J100" i="1"/>
  <c r="J99" i="1"/>
  <c r="I98" i="1"/>
  <c r="H98" i="1"/>
  <c r="J98" i="1" s="1"/>
  <c r="G98" i="1"/>
  <c r="J97" i="1"/>
  <c r="J96" i="1"/>
  <c r="J95" i="1"/>
  <c r="J94" i="1"/>
  <c r="J93" i="1"/>
  <c r="J92" i="1"/>
  <c r="J91" i="1"/>
  <c r="J90" i="1"/>
  <c r="J89" i="1"/>
  <c r="J88" i="1"/>
  <c r="I87" i="1"/>
  <c r="H87" i="1"/>
  <c r="G87" i="1"/>
  <c r="J86" i="1"/>
  <c r="J85" i="1"/>
  <c r="J84" i="1"/>
  <c r="J83" i="1"/>
  <c r="J82" i="1"/>
  <c r="J81" i="1"/>
  <c r="I80" i="1"/>
  <c r="H80" i="1"/>
  <c r="J80" i="1" s="1"/>
  <c r="G80" i="1"/>
  <c r="J79" i="1"/>
  <c r="J78" i="1"/>
  <c r="J77" i="1"/>
  <c r="J76" i="1"/>
  <c r="I74" i="1"/>
  <c r="I73" i="1" s="1"/>
  <c r="G74" i="1"/>
  <c r="G73" i="1"/>
  <c r="J72" i="1"/>
  <c r="I71" i="1"/>
  <c r="H71" i="1"/>
  <c r="J71" i="1" s="1"/>
  <c r="G71" i="1"/>
  <c r="I70" i="1"/>
  <c r="H70" i="1"/>
  <c r="J70" i="1" s="1"/>
  <c r="G70" i="1"/>
  <c r="C19" i="2" l="1"/>
  <c r="E19" i="2" s="1"/>
  <c r="C25" i="2"/>
  <c r="E25" i="2" s="1"/>
  <c r="J187" i="1"/>
  <c r="J215" i="1"/>
  <c r="J223" i="1"/>
  <c r="J227" i="1"/>
  <c r="J229" i="1"/>
  <c r="I69" i="1"/>
  <c r="H127" i="1"/>
  <c r="J127" i="1" s="1"/>
  <c r="J143" i="1"/>
  <c r="J145" i="1"/>
  <c r="J156" i="1"/>
  <c r="J170" i="1"/>
  <c r="J87" i="1"/>
  <c r="J103" i="1"/>
  <c r="J105" i="1"/>
  <c r="J74" i="1"/>
  <c r="H73" i="1"/>
  <c r="J11" i="1"/>
  <c r="J73" i="1" l="1"/>
  <c r="H69" i="1"/>
  <c r="J69" i="1" s="1"/>
  <c r="J17" i="1" l="1"/>
  <c r="J10" i="1" l="1"/>
  <c r="J55" i="1"/>
  <c r="J53" i="1"/>
  <c r="J51" i="1"/>
  <c r="J49" i="1"/>
  <c r="J45" i="1"/>
  <c r="J43" i="1"/>
  <c r="J41" i="1"/>
  <c r="J39" i="1"/>
  <c r="H55" i="1"/>
  <c r="H53" i="1"/>
  <c r="H51" i="1"/>
  <c r="H49" i="1"/>
  <c r="H45" i="1"/>
  <c r="H43" i="1"/>
  <c r="H41" i="1"/>
  <c r="H39" i="1"/>
  <c r="H10" i="1"/>
  <c r="G55" i="1"/>
  <c r="G53" i="1"/>
  <c r="G51" i="1"/>
  <c r="G49" i="1"/>
  <c r="G45" i="1"/>
  <c r="G43" i="1"/>
  <c r="G41" i="1"/>
  <c r="G39" i="1"/>
  <c r="G10" i="1"/>
  <c r="G9" i="1" s="1"/>
  <c r="H9" i="1" l="1"/>
  <c r="J9" i="1" s="1"/>
</calcChain>
</file>

<file path=xl/sharedStrings.xml><?xml version="1.0" encoding="utf-8"?>
<sst xmlns="http://schemas.openxmlformats.org/spreadsheetml/2006/main" count="673" uniqueCount="291">
  <si>
    <t xml:space="preserve">uk. </t>
  </si>
  <si>
    <t xml:space="preserve">č. a. </t>
  </si>
  <si>
    <t>§</t>
  </si>
  <si>
    <t xml:space="preserve">pol. </t>
  </si>
  <si>
    <t>91701 - T R A N S F E R Y</t>
  </si>
  <si>
    <t>SR 2017</t>
  </si>
  <si>
    <t>SU</t>
  </si>
  <si>
    <t>x</t>
  </si>
  <si>
    <t>Výdajový limit resortu v kapitole</t>
  </si>
  <si>
    <t>0170001</t>
  </si>
  <si>
    <t>0000</t>
  </si>
  <si>
    <t xml:space="preserve">Peněžité dary a neinvestiční transfery </t>
  </si>
  <si>
    <t>peněžité dary obyvatelstvu</t>
  </si>
  <si>
    <t>ostatní neinvestiční transfery obyvatelstvu - záštity s finanční podporou</t>
  </si>
  <si>
    <t xml:space="preserve">ostatní neinvestiční transfery 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</si>
  <si>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</si>
  <si>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</si>
  <si>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</si>
  <si>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</si>
  <si>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</si>
  <si>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</si>
  <si>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</si>
  <si>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</si>
  <si>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</si>
  <si>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</si>
  <si>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Odbor kancelář hejtmana</t>
  </si>
  <si>
    <t>tis. Kč</t>
  </si>
  <si>
    <t>0170007</t>
  </si>
  <si>
    <t>Česká membránová platforma o. s. - mezinárodní konference</t>
  </si>
  <si>
    <t xml:space="preserve">neinvestiční transfery spolkům </t>
  </si>
  <si>
    <t>0170012</t>
  </si>
  <si>
    <t>Československá obec legionářská - Dětský den</t>
  </si>
  <si>
    <t>0170013</t>
  </si>
  <si>
    <t>Brána Trojzemí</t>
  </si>
  <si>
    <t xml:space="preserve">neinvestiční transfery obecně prospěšným společnostem </t>
  </si>
  <si>
    <t>0170014</t>
  </si>
  <si>
    <t>ARCHA 13 Liberce 1757</t>
  </si>
  <si>
    <t>0170015</t>
  </si>
  <si>
    <t>2601</t>
  </si>
  <si>
    <t>Zoologická zahrada Liberec - konference</t>
  </si>
  <si>
    <t xml:space="preserve">neinvestiční transfery cizím příspěvkovým organizacím </t>
  </si>
  <si>
    <t>0180224</t>
  </si>
  <si>
    <t>Dotace jednotkám požární ochrany obcí (SDH) k programu Ministerstva vnitra</t>
  </si>
  <si>
    <t>rezervy kapitálových výdajů</t>
  </si>
  <si>
    <t xml:space="preserve">Kapitola 917 01 - transfery </t>
  </si>
  <si>
    <t>Charitativní ples útulku Azyl Pes</t>
  </si>
  <si>
    <t>0180266</t>
  </si>
  <si>
    <t>Monika Petružalek
finanční dar matce 1. děvčete Libereckého kraje 2017</t>
  </si>
  <si>
    <t>0180267</t>
  </si>
  <si>
    <t>Gabriela Karbanová
finanční dar 1. chlapce Libereckého kraje 2017</t>
  </si>
  <si>
    <t>UR I
2017</t>
  </si>
  <si>
    <t>UR II 
2017</t>
  </si>
  <si>
    <t>0180268</t>
  </si>
  <si>
    <t>Zdrojová část rozpočtu LK 2017</t>
  </si>
  <si>
    <t>v tis. Kč</t>
  </si>
  <si>
    <t>ukazatel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</si>
  <si>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</si>
  <si>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</si>
  <si>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</si>
  <si>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</si>
  <si>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</si>
  <si>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</si>
  <si>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</si>
  <si>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</si>
  <si>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</si>
  <si>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</si>
  <si>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</si>
  <si>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</si>
  <si>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</si>
  <si>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</si>
  <si>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</si>
  <si>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</si>
  <si>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</si>
  <si>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</si>
  <si>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</si>
  <si>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</si>
  <si>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</si>
  <si>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</si>
  <si>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</si>
  <si>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</si>
  <si>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</si>
  <si>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</si>
  <si>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</si>
  <si>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</si>
  <si>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</si>
  <si>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</si>
  <si>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</si>
  <si>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</si>
  <si>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</si>
  <si>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</si>
  <si>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</si>
  <si>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</si>
  <si>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</si>
  <si>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</si>
  <si>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</si>
  <si>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</si>
  <si>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</si>
  <si>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pol.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</si>
  <si>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</si>
  <si>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</si>
  <si>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</si>
  <si>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</si>
  <si>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</si>
  <si>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</si>
  <si>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</si>
  <si>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</si>
  <si>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</si>
  <si>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</si>
  <si>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</si>
  <si>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</si>
  <si>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</si>
  <si>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</si>
  <si>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</si>
  <si>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</si>
  <si>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</si>
  <si>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</si>
  <si>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</si>
  <si>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</si>
  <si>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</si>
  <si>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0180269</t>
  </si>
  <si>
    <t>0180270</t>
  </si>
  <si>
    <t>0180271</t>
  </si>
  <si>
    <t>0180272</t>
  </si>
  <si>
    <t>MŠ Korálek
Liberecká Mateřinaka 2017</t>
  </si>
  <si>
    <t xml:space="preserve">Základní org. Nezávislého odborového svazu PČR
Společenský večer PČR Liberec </t>
  </si>
  <si>
    <t>SK Zásada z.s.
Mistrovství republiky ZÁSADSKÝ MID - Závody psích spřežení</t>
  </si>
  <si>
    <t>Obec Jindřichovice pod Smrkem 
Jindřichovické dny 2017</t>
  </si>
  <si>
    <t>0180273</t>
  </si>
  <si>
    <t>Územní sdružení Českého zahrádkářského svazu
6. ročník floristické soutěže</t>
  </si>
  <si>
    <t>0180274</t>
  </si>
  <si>
    <t>0180275</t>
  </si>
  <si>
    <t>0180276</t>
  </si>
  <si>
    <t xml:space="preserve">Společnost pro Orbu ČR, z.s.
3. ročník otevřeného mistrovství  v orbě LK </t>
  </si>
  <si>
    <t>Klub historických vozidel Mladá Boleslav v AČR 
Oldtimer Bohemia Rally 2017</t>
  </si>
  <si>
    <t>0180277</t>
  </si>
  <si>
    <t xml:space="preserve">Severočeský Metropol 
Osobnost roku LK </t>
  </si>
  <si>
    <t>0180278</t>
  </si>
  <si>
    <t>0180279</t>
  </si>
  <si>
    <t xml:space="preserve">Podkrkonošská společnost přátel dětí zdravotně postižených z.s. 
….aby měl člověk blíže k člověku </t>
  </si>
  <si>
    <t xml:space="preserve">Sdružení tělesně posdtižených Česká Lípa, o.p.s. 
Ples (ne) jen pro zdravotně postižené </t>
  </si>
  <si>
    <t>0180280</t>
  </si>
  <si>
    <t xml:space="preserve">Sdružení tělesně posdtižených Česká Lípa, o.p.s. 
13. ročník dne dětí se zdravotním postižením </t>
  </si>
  <si>
    <t>0180281</t>
  </si>
  <si>
    <t>Svaz výrobců skla a bižuterie
Made in Jablonec 2017</t>
  </si>
  <si>
    <t>0180282</t>
  </si>
  <si>
    <t xml:space="preserve">Sdružení válečných veteránů
Memoriál ppor. Petra Šimonky - x.ročník </t>
  </si>
  <si>
    <t>0180283</t>
  </si>
  <si>
    <t xml:space="preserve">Spolek přátel Ostašova 
Ostašovké poutní slavnosti </t>
  </si>
  <si>
    <t>0180284</t>
  </si>
  <si>
    <t xml:space="preserve">Turnovské památky a cestovní ruch
Český ráj dětem </t>
  </si>
  <si>
    <t>0180285</t>
  </si>
  <si>
    <t xml:space="preserve">Královehradecká diecéze církve československé husitské
Den ThDr. Karla Farského </t>
  </si>
  <si>
    <t>0180286</t>
  </si>
  <si>
    <t>Biskupství Litoměřické
Noc kostelů</t>
  </si>
  <si>
    <t>0180287</t>
  </si>
  <si>
    <t>MAJÁK o.p.s. 
Krajská konference PPRCH - Prakticky a spolu III.</t>
  </si>
  <si>
    <t xml:space="preserve">GrowJOB s.r.o.
Svět patří smělým </t>
  </si>
  <si>
    <t>5707</t>
  </si>
  <si>
    <t>2027</t>
  </si>
  <si>
    <t>2415</t>
  </si>
  <si>
    <t>0180288</t>
  </si>
  <si>
    <t>Konfederace politických vězňů
příspěvek na činnost liberecké pobočky č. 31</t>
  </si>
  <si>
    <t>0180301</t>
  </si>
  <si>
    <t>Centrum LIRA, z.ú.
Výtežek z plesu</t>
  </si>
  <si>
    <t>0180302</t>
  </si>
  <si>
    <t xml:space="preserve">Hospic Sv. Zdislavy o.p.s.
Výtežek z plesu </t>
  </si>
  <si>
    <t>914 01 - P Ů S O B N O S T I</t>
  </si>
  <si>
    <t>SR 
2017</t>
  </si>
  <si>
    <t>UR II
2017</t>
  </si>
  <si>
    <t>Běžné (neinvestiční) výdaje resortu celkem</t>
  </si>
  <si>
    <t>Ostatní neinvestiční transfery jiným veřejným rozpočtům</t>
  </si>
  <si>
    <t>Finanční vypořádání dotace z roku 2015</t>
  </si>
  <si>
    <t>vratky VRÚÚ transferů poskytnutých v minulých rozpočtových obdobích</t>
  </si>
  <si>
    <t>DU</t>
  </si>
  <si>
    <t>Prevence a opatření pro krizové stavy</t>
  </si>
  <si>
    <t>RU</t>
  </si>
  <si>
    <t>018100</t>
  </si>
  <si>
    <t>Prevence pro krizové stavy a cvičení krizového štábu</t>
  </si>
  <si>
    <t xml:space="preserve">ostatní osobní výdaje </t>
  </si>
  <si>
    <t>drobný hmotný dlouhodobý majetek</t>
  </si>
  <si>
    <t>nákup materiálu</t>
  </si>
  <si>
    <t>nákup ostatních služeb</t>
  </si>
  <si>
    <t>pohoštění</t>
  </si>
  <si>
    <t>018200</t>
  </si>
  <si>
    <t>Činnost a vybavení krizového štábu</t>
  </si>
  <si>
    <t>ochranné pomůcky</t>
  </si>
  <si>
    <t>knihy, učební pomůcky a tisk</t>
  </si>
  <si>
    <t>opravy a udržování</t>
  </si>
  <si>
    <t>018201</t>
  </si>
  <si>
    <t>Provozní náklady chráněného pracoviště Česká Lípa</t>
  </si>
  <si>
    <t>ostatní osobní výdaje</t>
  </si>
  <si>
    <t xml:space="preserve">povinné poj. na soc. zab. a přip. na st. pol. zam. </t>
  </si>
  <si>
    <t>povinné poj. na veřejné zdravotní pojištění</t>
  </si>
  <si>
    <t>studená voda</t>
  </si>
  <si>
    <t>elektrická energie</t>
  </si>
  <si>
    <t>pohonné hmoty a maziva</t>
  </si>
  <si>
    <t>018300</t>
  </si>
  <si>
    <t>Opatření pro krizové stavy, školení obcí, BRLK</t>
  </si>
  <si>
    <t>nájemné</t>
  </si>
  <si>
    <t>služby školení a vzdělávání</t>
  </si>
  <si>
    <t>018400</t>
  </si>
  <si>
    <t>Příprava hospodářských opatření pro krizové situace</t>
  </si>
  <si>
    <t>018700</t>
  </si>
  <si>
    <t>Prevence kriminality v LK</t>
  </si>
  <si>
    <t>018900</t>
  </si>
  <si>
    <t>Sběr dat a zpracování podkladů pro dílčí krizové plány</t>
  </si>
  <si>
    <t>zpracování dat a služby související s inf. a komunikačními technologiemi</t>
  </si>
  <si>
    <t>018901</t>
  </si>
  <si>
    <t>Datové spojení IZS - provoz</t>
  </si>
  <si>
    <t>019100</t>
  </si>
  <si>
    <t>Zajištění úkolů v oblasti utajovaných informací</t>
  </si>
  <si>
    <t>019300</t>
  </si>
  <si>
    <t>Úpravy a rozšíření SW pořízeného v rámci projektu č. 10098187</t>
  </si>
  <si>
    <t>019400</t>
  </si>
  <si>
    <t>Zásahové vozidlo pro mobilní řízení krizových situací</t>
  </si>
  <si>
    <t xml:space="preserve">služby telekomunikací </t>
  </si>
  <si>
    <t>platby daní a poplatků</t>
  </si>
  <si>
    <t>Propagace a prezentace kraje</t>
  </si>
  <si>
    <t>025000</t>
  </si>
  <si>
    <t>Propagační předměty</t>
  </si>
  <si>
    <t>025200</t>
  </si>
  <si>
    <t>Monitoring</t>
  </si>
  <si>
    <t>025201</t>
  </si>
  <si>
    <t>Mediální propagace LK</t>
  </si>
  <si>
    <t>6113</t>
  </si>
  <si>
    <t>025202</t>
  </si>
  <si>
    <t>Reportážní a informační videa</t>
  </si>
  <si>
    <t>025203</t>
  </si>
  <si>
    <t>Mediální prezentace LK - TV</t>
  </si>
  <si>
    <t>025204</t>
  </si>
  <si>
    <t>Mediální prezentace LK - rádia</t>
  </si>
  <si>
    <t>025205</t>
  </si>
  <si>
    <t>Mediální prezentace LK - tisk</t>
  </si>
  <si>
    <t>025206</t>
  </si>
  <si>
    <t>Mediální prezentace LK - internet</t>
  </si>
  <si>
    <t>025300</t>
  </si>
  <si>
    <t>Kalendáře</t>
  </si>
  <si>
    <t>025400</t>
  </si>
  <si>
    <t>Infografika</t>
  </si>
  <si>
    <t>025500</t>
  </si>
  <si>
    <t>Ostatní akce</t>
  </si>
  <si>
    <t>odměny za užití duševního vlastnictví</t>
  </si>
  <si>
    <t>ostatní neinvestiční výdaje j.n.</t>
  </si>
  <si>
    <t>025600</t>
  </si>
  <si>
    <t>KRAJ - příloha Libereckého kraje</t>
  </si>
  <si>
    <t>025700</t>
  </si>
  <si>
    <t>Marketingová podpora regionálních výrobců</t>
  </si>
  <si>
    <t>025800</t>
  </si>
  <si>
    <t>Partnerství St. Gallen</t>
  </si>
  <si>
    <t>025900</t>
  </si>
  <si>
    <t>Web LK</t>
  </si>
  <si>
    <t>026100</t>
  </si>
  <si>
    <t>Hejtmanský ples</t>
  </si>
  <si>
    <t>026200</t>
  </si>
  <si>
    <t>Krajské slavnosti</t>
  </si>
  <si>
    <t>026600</t>
  </si>
  <si>
    <t>Organizační zajištění významných návštěv LK</t>
  </si>
  <si>
    <t>026700</t>
  </si>
  <si>
    <t>Akce pořádané ve spolupráci se zastoupením LK v EU</t>
  </si>
  <si>
    <t>026900</t>
  </si>
  <si>
    <t>Grafický manuál</t>
  </si>
  <si>
    <t>027500</t>
  </si>
  <si>
    <t>Zastoupení LK v Bruselu</t>
  </si>
  <si>
    <t>027600</t>
  </si>
  <si>
    <t>Slavnostní večer k 28. říjnu (Pocty hejtmana LK)</t>
  </si>
  <si>
    <t>027700</t>
  </si>
  <si>
    <t>Den otevřených dveří LK</t>
  </si>
  <si>
    <t>027900</t>
  </si>
  <si>
    <t>Dny s hejtmanem</t>
  </si>
  <si>
    <t>028000</t>
  </si>
  <si>
    <t>Výroční zpráva LK</t>
  </si>
  <si>
    <t>028100</t>
  </si>
  <si>
    <t>Tripartita - pakt zaměstnanosti</t>
  </si>
  <si>
    <t>028200</t>
  </si>
  <si>
    <t>Konference Forum 2000</t>
  </si>
  <si>
    <t>028300</t>
  </si>
  <si>
    <t>Kufříky pro prvňáky</t>
  </si>
  <si>
    <t>028400</t>
  </si>
  <si>
    <t>Brožura Rok vlády</t>
  </si>
  <si>
    <t>028500</t>
  </si>
  <si>
    <t>Memoriál záchranářů z Manhattanu</t>
  </si>
  <si>
    <t>028600</t>
  </si>
  <si>
    <t>Manažer roku</t>
  </si>
  <si>
    <t>028700</t>
  </si>
  <si>
    <t>Grafické práce, tisky, výlepy</t>
  </si>
  <si>
    <t>odbor kancelář hejtmana</t>
  </si>
  <si>
    <t xml:space="preserve">kapitola 914 01 - působnosti </t>
  </si>
  <si>
    <t>ZR-RO č. 123/17</t>
  </si>
  <si>
    <t>Změna rozpočtu  - rozpočtové opatření č. 123/17</t>
  </si>
  <si>
    <t>změny 
ZR RO 123/17</t>
  </si>
  <si>
    <t>změny
ZR RO 123/17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</si>
</sst>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rgb="FFFF0000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0"/>
      <name val="Arial"/>
      <family val="2"/>
      <charset val="238"/>
    </font>
    <font>
      <b/>
      <sz val="8"/>
      <color rgb="FF0033CC"/>
      <name val="Arial"/>
      <family val="2"/>
      <charset val="238"/>
    </font>
    <font>
      <b/>
      <sz val="14"/>
      <color rgb="FF0033CC"/>
      <name val="Arial CE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216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4" fontId="2" fillId="0" borderId="9" xfId="1" applyNumberFormat="1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 wrapText="1"/>
    </xf>
    <xf numFmtId="49" fontId="3" fillId="0" borderId="9" xfId="4" applyNumberFormat="1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11" xfId="4" applyFont="1" applyBorder="1" applyAlignment="1">
      <alignment vertical="center" wrapText="1"/>
    </xf>
    <xf numFmtId="4" fontId="3" fillId="0" borderId="11" xfId="2" applyNumberFormat="1" applyFont="1" applyFill="1" applyBorder="1" applyAlignment="1">
      <alignment vertical="center" wrapText="1"/>
    </xf>
    <xf numFmtId="0" fontId="4" fillId="0" borderId="13" xfId="4" applyFont="1" applyFill="1" applyBorder="1" applyAlignment="1">
      <alignment horizontal="center" vertical="center" wrapText="1"/>
    </xf>
    <xf numFmtId="49" fontId="4" fillId="0" borderId="14" xfId="4" applyNumberFormat="1" applyFont="1" applyBorder="1" applyAlignment="1">
      <alignment horizontal="center" vertical="center" wrapText="1"/>
    </xf>
    <xf numFmtId="49" fontId="4" fillId="0" borderId="15" xfId="4" applyNumberFormat="1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16" xfId="4" applyFont="1" applyBorder="1" applyAlignment="1">
      <alignment vertical="center" wrapText="1"/>
    </xf>
    <xf numFmtId="4" fontId="4" fillId="0" borderId="16" xfId="2" applyNumberFormat="1" applyFont="1" applyFill="1" applyBorder="1" applyAlignment="1">
      <alignment vertical="center" wrapText="1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horizontal="center" vertical="center" wrapText="1"/>
    </xf>
    <xf numFmtId="49" fontId="3" fillId="0" borderId="0" xfId="4" applyNumberFormat="1" applyFont="1" applyFill="1" applyBorder="1" applyAlignment="1">
      <alignment horizontal="center" vertical="center" wrapText="1"/>
    </xf>
    <xf numFmtId="49" fontId="3" fillId="0" borderId="19" xfId="4" applyNumberFormat="1" applyFont="1" applyFill="1" applyBorder="1" applyAlignment="1">
      <alignment horizontal="center" vertical="center" wrapText="1"/>
    </xf>
    <xf numFmtId="0" fontId="3" fillId="0" borderId="2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vertical="center" wrapText="1"/>
    </xf>
    <xf numFmtId="4" fontId="3" fillId="0" borderId="16" xfId="2" applyNumberFormat="1" applyFont="1" applyFill="1" applyBorder="1" applyAlignment="1">
      <alignment vertical="center" wrapText="1"/>
    </xf>
    <xf numFmtId="49" fontId="4" fillId="0" borderId="14" xfId="4" applyNumberFormat="1" applyFont="1" applyFill="1" applyBorder="1" applyAlignment="1">
      <alignment horizontal="center" vertical="center" wrapText="1"/>
    </xf>
    <xf numFmtId="49" fontId="4" fillId="0" borderId="15" xfId="4" applyNumberFormat="1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vertical="center" wrapText="1"/>
    </xf>
    <xf numFmtId="0" fontId="3" fillId="0" borderId="21" xfId="4" applyFont="1" applyFill="1" applyBorder="1" applyAlignment="1">
      <alignment horizontal="center" vertical="center" wrapText="1"/>
    </xf>
    <xf numFmtId="49" fontId="3" fillId="0" borderId="22" xfId="4" applyNumberFormat="1" applyFont="1" applyFill="1" applyBorder="1" applyAlignment="1">
      <alignment horizontal="center" vertical="center" wrapText="1"/>
    </xf>
    <xf numFmtId="49" fontId="3" fillId="0" borderId="23" xfId="4" applyNumberFormat="1" applyFont="1" applyFill="1" applyBorder="1" applyAlignment="1">
      <alignment horizontal="center" vertical="center" wrapText="1"/>
    </xf>
    <xf numFmtId="0" fontId="3" fillId="0" borderId="24" xfId="4" applyFont="1" applyFill="1" applyBorder="1" applyAlignment="1">
      <alignment horizontal="center" vertical="center" wrapText="1"/>
    </xf>
    <xf numFmtId="0" fontId="3" fillId="0" borderId="22" xfId="4" applyFont="1" applyFill="1" applyBorder="1" applyAlignment="1">
      <alignment horizontal="center" vertical="center" wrapText="1"/>
    </xf>
    <xf numFmtId="0" fontId="3" fillId="0" borderId="13" xfId="4" applyFont="1" applyFill="1" applyBorder="1" applyAlignment="1">
      <alignment horizontal="center" vertical="center" wrapText="1"/>
    </xf>
    <xf numFmtId="49" fontId="3" fillId="0" borderId="14" xfId="4" applyNumberFormat="1" applyFont="1" applyFill="1" applyBorder="1" applyAlignment="1">
      <alignment horizontal="center" vertical="center" wrapText="1"/>
    </xf>
    <xf numFmtId="49" fontId="3" fillId="0" borderId="15" xfId="4" applyNumberFormat="1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49" fontId="3" fillId="0" borderId="25" xfId="4" applyNumberFormat="1" applyFont="1" applyFill="1" applyBorder="1" applyAlignment="1">
      <alignment horizontal="center" vertical="center" wrapText="1"/>
    </xf>
    <xf numFmtId="0" fontId="3" fillId="0" borderId="16" xfId="5" applyFont="1" applyFill="1" applyBorder="1" applyAlignment="1">
      <alignment vertical="center" wrapText="1"/>
    </xf>
    <xf numFmtId="4" fontId="3" fillId="0" borderId="16" xfId="5" applyNumberFormat="1" applyFont="1" applyFill="1" applyBorder="1" applyAlignment="1">
      <alignment vertical="center" wrapText="1"/>
    </xf>
    <xf numFmtId="0" fontId="4" fillId="0" borderId="26" xfId="4" applyFont="1" applyFill="1" applyBorder="1" applyAlignment="1">
      <alignment horizontal="center" vertical="center" wrapText="1"/>
    </xf>
    <xf numFmtId="49" fontId="4" fillId="0" borderId="27" xfId="4" applyNumberFormat="1" applyFont="1" applyFill="1" applyBorder="1" applyAlignment="1">
      <alignment horizontal="center" vertical="center" wrapText="1"/>
    </xf>
    <xf numFmtId="49" fontId="4" fillId="0" borderId="28" xfId="4" applyNumberFormat="1" applyFont="1" applyFill="1" applyBorder="1" applyAlignment="1">
      <alignment horizontal="center" vertical="center" wrapText="1"/>
    </xf>
    <xf numFmtId="0" fontId="4" fillId="0" borderId="29" xfId="4" applyFont="1" applyFill="1" applyBorder="1" applyAlignment="1">
      <alignment horizontal="center" vertical="center" wrapText="1"/>
    </xf>
    <xf numFmtId="0" fontId="4" fillId="0" borderId="27" xfId="4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vertical="center" wrapText="1"/>
    </xf>
    <xf numFmtId="4" fontId="4" fillId="0" borderId="29" xfId="5" applyNumberFormat="1" applyFont="1" applyFill="1" applyBorder="1" applyAlignment="1">
      <alignment vertical="center" wrapText="1"/>
    </xf>
    <xf numFmtId="4" fontId="4" fillId="0" borderId="29" xfId="2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4" fontId="8" fillId="0" borderId="0" xfId="6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9" fillId="0" borderId="0" xfId="7" applyAlignment="1">
      <alignment wrapText="1"/>
    </xf>
    <xf numFmtId="0" fontId="1" fillId="0" borderId="0" xfId="2" applyAlignment="1">
      <alignment wrapText="1"/>
    </xf>
    <xf numFmtId="0" fontId="1" fillId="0" borderId="0" xfId="1" applyAlignment="1">
      <alignment wrapText="1"/>
    </xf>
    <xf numFmtId="4" fontId="1" fillId="0" borderId="0" xfId="1" applyNumberFormat="1" applyAlignment="1">
      <alignment wrapText="1"/>
    </xf>
    <xf numFmtId="0" fontId="3" fillId="0" borderId="0" xfId="1" applyFont="1" applyAlignment="1">
      <alignment horizontal="center" wrapText="1"/>
    </xf>
    <xf numFmtId="0" fontId="3" fillId="0" borderId="24" xfId="5" applyFont="1" applyFill="1" applyBorder="1" applyAlignment="1">
      <alignment vertical="center" wrapText="1"/>
    </xf>
    <xf numFmtId="4" fontId="3" fillId="0" borderId="24" xfId="5" applyNumberFormat="1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4" fontId="4" fillId="0" borderId="16" xfId="5" applyNumberFormat="1" applyFont="1" applyFill="1" applyBorder="1" applyAlignment="1">
      <alignment vertical="center" wrapText="1"/>
    </xf>
    <xf numFmtId="0" fontId="1" fillId="0" borderId="0" xfId="2" applyBorder="1" applyAlignment="1">
      <alignment wrapText="1"/>
    </xf>
    <xf numFmtId="4" fontId="12" fillId="0" borderId="0" xfId="8" applyNumberFormat="1" applyFont="1" applyFill="1" applyBorder="1" applyAlignment="1">
      <alignment wrapText="1"/>
    </xf>
    <xf numFmtId="0" fontId="1" fillId="0" borderId="0" xfId="2" applyFill="1" applyAlignment="1">
      <alignment wrapText="1"/>
    </xf>
    <xf numFmtId="4" fontId="1" fillId="0" borderId="0" xfId="2" applyNumberFormat="1" applyAlignment="1">
      <alignment wrapText="1"/>
    </xf>
    <xf numFmtId="4" fontId="0" fillId="0" borderId="0" xfId="0" applyNumberFormat="1"/>
    <xf numFmtId="0" fontId="13" fillId="0" borderId="13" xfId="4" applyFont="1" applyFill="1" applyBorder="1" applyAlignment="1">
      <alignment horizontal="center" vertical="center" wrapText="1"/>
    </xf>
    <xf numFmtId="49" fontId="13" fillId="0" borderId="14" xfId="4" applyNumberFormat="1" applyFont="1" applyBorder="1" applyAlignment="1">
      <alignment horizontal="center" vertical="center" wrapText="1"/>
    </xf>
    <xf numFmtId="49" fontId="13" fillId="0" borderId="15" xfId="4" applyNumberFormat="1" applyFont="1" applyBorder="1" applyAlignment="1">
      <alignment horizontal="center" vertical="center" wrapText="1"/>
    </xf>
    <xf numFmtId="0" fontId="13" fillId="0" borderId="16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6" xfId="4" applyFont="1" applyBorder="1" applyAlignment="1">
      <alignment vertical="center" wrapText="1"/>
    </xf>
    <xf numFmtId="4" fontId="13" fillId="0" borderId="16" xfId="2" applyNumberFormat="1" applyFont="1" applyFill="1" applyBorder="1" applyAlignment="1">
      <alignment vertical="center" wrapText="1"/>
    </xf>
    <xf numFmtId="4" fontId="13" fillId="0" borderId="16" xfId="2" applyNumberFormat="1" applyFont="1" applyFill="1" applyBorder="1" applyAlignment="1" applyProtection="1">
      <alignment vertical="center" wrapText="1"/>
      <protection locked="0"/>
    </xf>
    <xf numFmtId="4" fontId="13" fillId="0" borderId="17" xfId="2" applyNumberFormat="1" applyFont="1" applyFill="1" applyBorder="1" applyAlignment="1">
      <alignment vertical="center" wrapText="1"/>
    </xf>
    <xf numFmtId="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4" fontId="1" fillId="0" borderId="0" xfId="2" applyNumberFormat="1" applyFill="1" applyAlignment="1">
      <alignment wrapText="1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2" borderId="3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8" fillId="0" borderId="24" xfId="0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horizontal="right" vertical="center" wrapText="1"/>
    </xf>
    <xf numFmtId="4" fontId="18" fillId="0" borderId="31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vertical="center" wrapText="1"/>
    </xf>
    <xf numFmtId="0" fontId="19" fillId="0" borderId="16" xfId="0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4" fontId="19" fillId="0" borderId="24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right" vertical="center" wrapText="1"/>
    </xf>
    <xf numFmtId="4" fontId="18" fillId="0" borderId="17" xfId="0" applyNumberFormat="1" applyFont="1" applyBorder="1" applyAlignment="1">
      <alignment horizontal="right"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right" vertical="center" wrapText="1"/>
    </xf>
    <xf numFmtId="4" fontId="19" fillId="0" borderId="34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0" fontId="18" fillId="0" borderId="30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4" fontId="16" fillId="0" borderId="32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right" vertical="center" wrapText="1"/>
    </xf>
    <xf numFmtId="4" fontId="19" fillId="0" borderId="31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4" fontId="3" fillId="0" borderId="17" xfId="2" applyNumberFormat="1" applyFont="1" applyFill="1" applyBorder="1" applyAlignment="1">
      <alignment vertical="center" wrapText="1"/>
    </xf>
    <xf numFmtId="4" fontId="3" fillId="0" borderId="17" xfId="5" applyNumberFormat="1" applyFont="1" applyFill="1" applyBorder="1" applyAlignment="1">
      <alignment vertical="center" wrapText="1"/>
    </xf>
    <xf numFmtId="4" fontId="4" fillId="0" borderId="35" xfId="5" applyNumberFormat="1" applyFont="1" applyFill="1" applyBorder="1" applyAlignment="1">
      <alignment vertical="center" wrapText="1"/>
    </xf>
    <xf numFmtId="4" fontId="20" fillId="0" borderId="6" xfId="1" applyNumberFormat="1" applyFont="1" applyFill="1" applyBorder="1" applyAlignment="1">
      <alignment vertical="center" wrapText="1"/>
    </xf>
    <xf numFmtId="4" fontId="20" fillId="0" borderId="10" xfId="3" applyNumberFormat="1" applyFont="1" applyFill="1" applyBorder="1" applyAlignment="1">
      <alignment horizontal="right" vertical="center" wrapText="1"/>
    </xf>
    <xf numFmtId="4" fontId="20" fillId="0" borderId="11" xfId="2" applyNumberFormat="1" applyFont="1" applyFill="1" applyBorder="1" applyAlignment="1">
      <alignment vertical="center" wrapText="1"/>
    </xf>
    <xf numFmtId="4" fontId="20" fillId="0" borderId="12" xfId="3" applyNumberFormat="1" applyFont="1" applyFill="1" applyBorder="1" applyAlignment="1">
      <alignment horizontal="right" vertical="center" wrapText="1"/>
    </xf>
    <xf numFmtId="4" fontId="20" fillId="0" borderId="9" xfId="1" applyNumberFormat="1" applyFont="1" applyFill="1" applyBorder="1" applyAlignment="1">
      <alignment vertical="center" wrapText="1"/>
    </xf>
    <xf numFmtId="0" fontId="21" fillId="0" borderId="30" xfId="2" applyFont="1" applyFill="1" applyBorder="1" applyAlignment="1">
      <alignment horizontal="center" vertical="center"/>
    </xf>
    <xf numFmtId="0" fontId="22" fillId="0" borderId="2" xfId="2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3" fillId="3" borderId="6" xfId="2" applyFont="1" applyFill="1" applyBorder="1" applyAlignment="1">
      <alignment horizontal="center" vertical="center"/>
    </xf>
    <xf numFmtId="4" fontId="3" fillId="4" borderId="36" xfId="2" applyNumberFormat="1" applyFont="1" applyFill="1" applyBorder="1" applyAlignment="1">
      <alignment horizontal="center" vertical="center" wrapText="1"/>
    </xf>
    <xf numFmtId="4" fontId="3" fillId="0" borderId="6" xfId="2" applyNumberFormat="1" applyFont="1" applyFill="1" applyBorder="1" applyAlignment="1">
      <alignment horizontal="center" vertical="center" wrapText="1"/>
    </xf>
    <xf numFmtId="4" fontId="3" fillId="0" borderId="37" xfId="2" applyNumberFormat="1" applyFont="1" applyFill="1" applyBorder="1" applyAlignment="1">
      <alignment horizontal="center" vertical="center" wrapText="1"/>
    </xf>
    <xf numFmtId="0" fontId="3" fillId="5" borderId="18" xfId="4" applyFont="1" applyFill="1" applyBorder="1" applyAlignment="1">
      <alignment horizontal="center" vertical="center"/>
    </xf>
    <xf numFmtId="0" fontId="22" fillId="5" borderId="38" xfId="2" applyFont="1" applyFill="1" applyBorder="1" applyAlignment="1">
      <alignment horizontal="center" vertical="center"/>
    </xf>
    <xf numFmtId="0" fontId="21" fillId="5" borderId="38" xfId="2" applyFont="1" applyFill="1" applyBorder="1" applyAlignment="1">
      <alignment horizontal="center" vertical="center"/>
    </xf>
    <xf numFmtId="0" fontId="2" fillId="5" borderId="38" xfId="3" applyFont="1" applyFill="1" applyBorder="1" applyAlignment="1">
      <alignment horizontal="left" vertical="center"/>
    </xf>
    <xf numFmtId="4" fontId="3" fillId="4" borderId="20" xfId="2" applyNumberFormat="1" applyFont="1" applyFill="1" applyBorder="1" applyAlignment="1">
      <alignment horizontal="right" vertical="center"/>
    </xf>
    <xf numFmtId="4" fontId="3" fillId="5" borderId="20" xfId="2" applyNumberFormat="1" applyFont="1" applyFill="1" applyBorder="1" applyAlignment="1">
      <alignment horizontal="right" vertical="center"/>
    </xf>
    <xf numFmtId="4" fontId="3" fillId="5" borderId="20" xfId="2" applyNumberFormat="1" applyFont="1" applyFill="1" applyBorder="1" applyAlignment="1" applyProtection="1">
      <alignment horizontal="right" vertical="center"/>
    </xf>
    <xf numFmtId="4" fontId="3" fillId="5" borderId="39" xfId="3" applyNumberFormat="1" applyFont="1" applyFill="1" applyBorder="1" applyAlignment="1">
      <alignment horizontal="right" vertical="center"/>
    </xf>
    <xf numFmtId="0" fontId="24" fillId="0" borderId="40" xfId="4" applyFont="1" applyFill="1" applyBorder="1" applyAlignment="1">
      <alignment horizontal="center" vertical="center"/>
    </xf>
    <xf numFmtId="0" fontId="24" fillId="0" borderId="11" xfId="4" applyFont="1" applyBorder="1" applyAlignment="1">
      <alignment horizontal="center" vertical="center"/>
    </xf>
    <xf numFmtId="0" fontId="24" fillId="0" borderId="43" xfId="4" applyFont="1" applyBorder="1" applyAlignment="1">
      <alignment horizontal="center" vertical="center"/>
    </xf>
    <xf numFmtId="0" fontId="24" fillId="0" borderId="44" xfId="4" applyFont="1" applyBorder="1" applyAlignment="1">
      <alignment vertical="center"/>
    </xf>
    <xf numFmtId="4" fontId="24" fillId="4" borderId="11" xfId="4" applyNumberFormat="1" applyFont="1" applyFill="1" applyBorder="1" applyAlignment="1">
      <alignment vertical="center"/>
    </xf>
    <xf numFmtId="4" fontId="24" fillId="0" borderId="11" xfId="4" applyNumberFormat="1" applyFont="1" applyFill="1" applyBorder="1" applyAlignment="1">
      <alignment vertical="center"/>
    </xf>
    <xf numFmtId="4" fontId="24" fillId="0" borderId="12" xfId="4" applyNumberFormat="1" applyFont="1" applyFill="1" applyBorder="1" applyAlignment="1">
      <alignment vertical="center"/>
    </xf>
    <xf numFmtId="0" fontId="3" fillId="0" borderId="13" xfId="8" applyFont="1" applyFill="1" applyBorder="1" applyAlignment="1">
      <alignment horizontal="center" vertical="center"/>
    </xf>
    <xf numFmtId="49" fontId="3" fillId="0" borderId="45" xfId="8" applyNumberFormat="1" applyFont="1" applyFill="1" applyBorder="1" applyAlignment="1">
      <alignment horizontal="center" vertical="center"/>
    </xf>
    <xf numFmtId="49" fontId="3" fillId="0" borderId="15" xfId="8" applyNumberFormat="1" applyFont="1" applyFill="1" applyBorder="1" applyAlignment="1">
      <alignment horizontal="center" vertical="center"/>
    </xf>
    <xf numFmtId="0" fontId="3" fillId="0" borderId="16" xfId="8" applyFont="1" applyFill="1" applyBorder="1" applyAlignment="1">
      <alignment horizontal="center" vertical="center"/>
    </xf>
    <xf numFmtId="0" fontId="3" fillId="0" borderId="45" xfId="8" applyFont="1" applyFill="1" applyBorder="1" applyAlignment="1">
      <alignment horizontal="center" vertical="center"/>
    </xf>
    <xf numFmtId="0" fontId="3" fillId="0" borderId="45" xfId="8" applyFont="1" applyFill="1" applyBorder="1" applyAlignment="1">
      <alignment vertical="center"/>
    </xf>
    <xf numFmtId="4" fontId="3" fillId="4" borderId="16" xfId="8" applyNumberFormat="1" applyFont="1" applyFill="1" applyBorder="1" applyAlignment="1">
      <alignment vertical="center"/>
    </xf>
    <xf numFmtId="4" fontId="3" fillId="0" borderId="16" xfId="8" applyNumberFormat="1" applyFont="1" applyFill="1" applyBorder="1" applyAlignment="1">
      <alignment vertical="center"/>
    </xf>
    <xf numFmtId="4" fontId="3" fillId="0" borderId="16" xfId="8" applyNumberFormat="1" applyFont="1" applyFill="1" applyBorder="1" applyAlignment="1" applyProtection="1">
      <alignment horizontal="right" vertical="center"/>
    </xf>
    <xf numFmtId="4" fontId="3" fillId="0" borderId="17" xfId="3" applyNumberFormat="1" applyFont="1" applyFill="1" applyBorder="1" applyAlignment="1">
      <alignment horizontal="right" vertical="center"/>
    </xf>
    <xf numFmtId="0" fontId="4" fillId="0" borderId="13" xfId="8" applyFont="1" applyFill="1" applyBorder="1" applyAlignment="1">
      <alignment horizontal="center" vertical="center"/>
    </xf>
    <xf numFmtId="49" fontId="4" fillId="0" borderId="45" xfId="8" applyNumberFormat="1" applyFont="1" applyFill="1" applyBorder="1" applyAlignment="1">
      <alignment horizontal="center" vertical="center"/>
    </xf>
    <xf numFmtId="49" fontId="4" fillId="0" borderId="15" xfId="8" applyNumberFormat="1" applyFont="1" applyFill="1" applyBorder="1" applyAlignment="1">
      <alignment horizontal="center" vertical="center"/>
    </xf>
    <xf numFmtId="0" fontId="4" fillId="0" borderId="16" xfId="8" applyFont="1" applyFill="1" applyBorder="1" applyAlignment="1">
      <alignment horizontal="center" vertical="center"/>
    </xf>
    <xf numFmtId="0" fontId="4" fillId="0" borderId="45" xfId="8" applyFont="1" applyFill="1" applyBorder="1" applyAlignment="1">
      <alignment horizontal="center" vertical="center"/>
    </xf>
    <xf numFmtId="0" fontId="4" fillId="0" borderId="45" xfId="8" applyFont="1" applyFill="1" applyBorder="1" applyAlignment="1">
      <alignment vertical="center"/>
    </xf>
    <xf numFmtId="4" fontId="4" fillId="4" borderId="16" xfId="8" applyNumberFormat="1" applyFont="1" applyFill="1" applyBorder="1" applyAlignment="1">
      <alignment vertical="center"/>
    </xf>
    <xf numFmtId="4" fontId="4" fillId="0" borderId="16" xfId="8" applyNumberFormat="1" applyFont="1" applyFill="1" applyBorder="1" applyAlignment="1">
      <alignment vertical="center"/>
    </xf>
    <xf numFmtId="4" fontId="4" fillId="0" borderId="16" xfId="8" applyNumberFormat="1" applyFont="1" applyFill="1" applyBorder="1" applyAlignment="1" applyProtection="1">
      <alignment horizontal="right" vertical="center"/>
      <protection locked="0"/>
    </xf>
    <xf numFmtId="4" fontId="12" fillId="0" borderId="17" xfId="3" applyNumberFormat="1" applyFont="1" applyFill="1" applyBorder="1" applyAlignment="1">
      <alignment horizontal="right" vertical="center"/>
    </xf>
    <xf numFmtId="4" fontId="4" fillId="0" borderId="16" xfId="8" applyNumberFormat="1" applyFont="1" applyFill="1" applyBorder="1" applyAlignment="1" applyProtection="1">
      <alignment horizontal="right" vertical="center"/>
    </xf>
    <xf numFmtId="4" fontId="4" fillId="0" borderId="17" xfId="3" applyNumberFormat="1" applyFont="1" applyFill="1" applyBorder="1" applyAlignment="1">
      <alignment horizontal="right" vertical="center"/>
    </xf>
    <xf numFmtId="0" fontId="4" fillId="0" borderId="26" xfId="8" applyFont="1" applyFill="1" applyBorder="1" applyAlignment="1">
      <alignment horizontal="center" vertical="center"/>
    </xf>
    <xf numFmtId="49" fontId="4" fillId="0" borderId="46" xfId="8" applyNumberFormat="1" applyFont="1" applyFill="1" applyBorder="1" applyAlignment="1">
      <alignment horizontal="center" vertical="center"/>
    </xf>
    <xf numFmtId="49" fontId="4" fillId="0" borderId="28" xfId="8" applyNumberFormat="1" applyFont="1" applyFill="1" applyBorder="1" applyAlignment="1">
      <alignment horizontal="center" vertical="center"/>
    </xf>
    <xf numFmtId="0" fontId="4" fillId="0" borderId="29" xfId="8" applyFont="1" applyFill="1" applyBorder="1" applyAlignment="1">
      <alignment horizontal="center" vertical="center"/>
    </xf>
    <xf numFmtId="0" fontId="4" fillId="0" borderId="46" xfId="8" applyFont="1" applyFill="1" applyBorder="1" applyAlignment="1">
      <alignment horizontal="center" vertical="center"/>
    </xf>
    <xf numFmtId="0" fontId="4" fillId="0" borderId="46" xfId="8" applyFont="1" applyFill="1" applyBorder="1" applyAlignment="1">
      <alignment vertical="center"/>
    </xf>
    <xf numFmtId="4" fontId="4" fillId="4" borderId="29" xfId="8" applyNumberFormat="1" applyFont="1" applyFill="1" applyBorder="1" applyAlignment="1">
      <alignment vertical="center"/>
    </xf>
    <xf numFmtId="4" fontId="4" fillId="0" borderId="29" xfId="8" applyNumberFormat="1" applyFont="1" applyFill="1" applyBorder="1" applyAlignment="1">
      <alignment vertical="center"/>
    </xf>
    <xf numFmtId="4" fontId="4" fillId="0" borderId="29" xfId="8" applyNumberFormat="1" applyFont="1" applyFill="1" applyBorder="1" applyAlignment="1" applyProtection="1">
      <alignment horizontal="right" vertical="center"/>
      <protection locked="0"/>
    </xf>
    <xf numFmtId="4" fontId="12" fillId="0" borderId="35" xfId="3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center" vertical="center"/>
    </xf>
    <xf numFmtId="4" fontId="11" fillId="0" borderId="0" xfId="2" applyNumberFormat="1" applyFont="1" applyAlignment="1">
      <alignment horizontal="center" vertical="center"/>
    </xf>
    <xf numFmtId="4" fontId="4" fillId="0" borderId="0" xfId="2" applyNumberFormat="1" applyFont="1" applyAlignment="1">
      <alignment horizontal="right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4" fontId="1" fillId="0" borderId="0" xfId="2" applyNumberFormat="1" applyAlignment="1">
      <alignment vertical="center"/>
    </xf>
    <xf numFmtId="4" fontId="3" fillId="0" borderId="0" xfId="2" applyNumberFormat="1" applyFont="1" applyAlignment="1">
      <alignment horizontal="center" vertical="center"/>
    </xf>
    <xf numFmtId="4" fontId="4" fillId="0" borderId="0" xfId="2" applyNumberFormat="1" applyFont="1" applyAlignment="1">
      <alignment horizontal="left" vertical="center"/>
    </xf>
    <xf numFmtId="4" fontId="26" fillId="0" borderId="24" xfId="0" applyNumberFormat="1" applyFont="1" applyBorder="1" applyAlignment="1">
      <alignment horizontal="right" vertical="center" wrapText="1"/>
    </xf>
    <xf numFmtId="4" fontId="27" fillId="0" borderId="6" xfId="0" applyNumberFormat="1" applyFont="1" applyBorder="1" applyAlignment="1">
      <alignment horizontal="right" vertical="center" wrapText="1"/>
    </xf>
    <xf numFmtId="49" fontId="24" fillId="0" borderId="41" xfId="4" applyNumberFormat="1" applyFont="1" applyBorder="1" applyAlignment="1">
      <alignment horizontal="center" vertical="center"/>
    </xf>
    <xf numFmtId="49" fontId="24" fillId="0" borderId="42" xfId="4" applyNumberFormat="1" applyFont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" fillId="0" borderId="0" xfId="2" applyAlignment="1">
      <alignment vertical="center"/>
    </xf>
    <xf numFmtId="0" fontId="25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1" fillId="5" borderId="38" xfId="2" applyFont="1" applyFill="1" applyBorder="1" applyAlignment="1">
      <alignment horizontal="center" vertical="center"/>
    </xf>
    <xf numFmtId="0" fontId="21" fillId="5" borderId="19" xfId="2" applyFont="1" applyFill="1" applyBorder="1" applyAlignment="1">
      <alignment horizontal="center" vertical="center"/>
    </xf>
    <xf numFmtId="0" fontId="10" fillId="0" borderId="0" xfId="7" applyFont="1" applyAlignment="1">
      <alignment horizontal="center" wrapText="1"/>
    </xf>
    <xf numFmtId="0" fontId="11" fillId="0" borderId="0" xfId="2" applyFont="1" applyFill="1" applyAlignment="1">
      <alignment horizontal="center" wrapText="1"/>
    </xf>
    <xf numFmtId="0" fontId="1" fillId="0" borderId="0" xfId="2" applyAlignment="1">
      <alignment wrapText="1"/>
    </xf>
    <xf numFmtId="0" fontId="11" fillId="0" borderId="0" xfId="2" applyFont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/>
    </xf>
  </cellXfs>
  <cellStyles count="9">
    <cellStyle name="Normální" xfId="0" builtinId="0"/>
    <cellStyle name="Normální 4" xfId="2"/>
    <cellStyle name="normální_03 Podrobny_rozpis_rozpoctu_2010_Klíma" xfId="6"/>
    <cellStyle name="normální_2. Rozpočet 2007 - tabulky" xfId="7"/>
    <cellStyle name="normální_Rozpis výdajů 03 bez PO 2 2" xfId="3"/>
    <cellStyle name="normální_Rozpis výdajů 03 bez PO_03 Podrobny_rozpis_rozpoctu_2010_Klíma" xfId="8"/>
    <cellStyle name="normální_Rozpis výdajů 03 bez PO_03. Ekonomický" xfId="5"/>
    <cellStyle name="normální_Rozpis výdajů 03 bez PO_04 - OSMTVS" xfId="1"/>
    <cellStyle name="normální_Rozpis výdajů 03 bez PO_UR 2008 1-168 tisk" xfId="4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1"/>
  <sheetViews>
    <sheetView tabSelected="1" topLeftCell="A54" zoomScale="120" zoomScaleNormal="120" workbookViewId="0">
      <selection activeCell="I69" sqref="I69"/>
    </sheetView>
  </sheetViews>
  <sheetFormatPr defaultRowHeight="15" x14ac:dyDescent="0.25"/>
  <cols>
    <col min="1" max="1" width="3.42578125" bestFit="1" customWidth="1"/>
    <col min="2" max="2" width="7" bestFit="1" customWidth="1"/>
    <col min="3" max="5" width="4.42578125" bestFit="1" customWidth="1"/>
    <col min="6" max="6" width="41.5703125" bestFit="1" customWidth="1"/>
    <col min="7" max="7" width="7.85546875" bestFit="1" customWidth="1"/>
    <col min="8" max="8" width="7.7109375" customWidth="1"/>
    <col min="10" max="10" width="9.7109375" bestFit="1" customWidth="1"/>
    <col min="13" max="13" width="12" bestFit="1" customWidth="1"/>
    <col min="15" max="15" width="9.5703125" bestFit="1" customWidth="1"/>
  </cols>
  <sheetData>
    <row r="1" spans="1:15" s="65" customFormat="1" ht="18" x14ac:dyDescent="0.25">
      <c r="A1" s="207" t="s">
        <v>288</v>
      </c>
      <c r="B1" s="207"/>
      <c r="C1" s="207"/>
      <c r="D1" s="207"/>
      <c r="E1" s="207"/>
      <c r="F1" s="207"/>
      <c r="G1" s="207"/>
      <c r="H1" s="207"/>
      <c r="I1" s="207"/>
      <c r="J1" s="207"/>
      <c r="L1" s="73"/>
    </row>
    <row r="2" spans="1:15" s="65" customFormat="1" ht="12.75" x14ac:dyDescent="0.2">
      <c r="A2" s="64"/>
      <c r="B2" s="64"/>
      <c r="C2" s="64"/>
      <c r="D2" s="64"/>
      <c r="E2" s="64"/>
      <c r="F2" s="64"/>
      <c r="G2" s="64"/>
      <c r="H2" s="64"/>
      <c r="L2" s="73"/>
    </row>
    <row r="3" spans="1:15" s="65" customFormat="1" ht="15.75" x14ac:dyDescent="0.25">
      <c r="A3" s="208" t="s">
        <v>25</v>
      </c>
      <c r="B3" s="208"/>
      <c r="C3" s="208"/>
      <c r="D3" s="208"/>
      <c r="E3" s="208"/>
      <c r="F3" s="208"/>
      <c r="G3" s="208"/>
      <c r="H3" s="208"/>
      <c r="I3" s="209"/>
      <c r="J3" s="209"/>
      <c r="L3" s="73"/>
    </row>
    <row r="4" spans="1:15" s="65" customFormat="1" ht="12.75" x14ac:dyDescent="0.2">
      <c r="A4" s="57"/>
      <c r="B4" s="58"/>
      <c r="C4" s="58"/>
      <c r="D4" s="59"/>
      <c r="E4" s="60"/>
      <c r="F4" s="61"/>
      <c r="G4" s="62"/>
      <c r="H4" s="62"/>
      <c r="I4" s="63"/>
      <c r="J4" s="63"/>
      <c r="L4" s="74"/>
    </row>
    <row r="5" spans="1:15" s="65" customFormat="1" ht="15.75" x14ac:dyDescent="0.25">
      <c r="A5" s="210" t="s">
        <v>44</v>
      </c>
      <c r="B5" s="210"/>
      <c r="C5" s="210"/>
      <c r="D5" s="210"/>
      <c r="E5" s="210"/>
      <c r="F5" s="210"/>
      <c r="G5" s="210"/>
      <c r="H5" s="210"/>
      <c r="I5" s="210"/>
      <c r="J5" s="210"/>
      <c r="L5" s="73"/>
    </row>
    <row r="6" spans="1:15" s="65" customFormat="1" ht="12.75" x14ac:dyDescent="0.2">
      <c r="A6" s="66"/>
      <c r="B6" s="66"/>
      <c r="C6" s="66"/>
      <c r="D6" s="66"/>
      <c r="E6" s="66"/>
      <c r="F6" s="66"/>
      <c r="G6" s="67"/>
      <c r="H6" s="67"/>
      <c r="I6" s="66"/>
      <c r="J6" s="68" t="s">
        <v>26</v>
      </c>
    </row>
    <row r="7" spans="1:15" ht="15.75" thickBot="1" x14ac:dyDescent="0.3"/>
    <row r="8" spans="1:15" s="75" customFormat="1" ht="34.5" thickBot="1" x14ac:dyDescent="0.25">
      <c r="A8" s="1" t="s">
        <v>0</v>
      </c>
      <c r="B8" s="211" t="s">
        <v>1</v>
      </c>
      <c r="C8" s="212"/>
      <c r="D8" s="2" t="s">
        <v>2</v>
      </c>
      <c r="E8" s="3" t="s">
        <v>3</v>
      </c>
      <c r="F8" s="2" t="s">
        <v>4</v>
      </c>
      <c r="G8" s="4" t="s">
        <v>5</v>
      </c>
      <c r="H8" s="4" t="s">
        <v>50</v>
      </c>
      <c r="I8" s="4" t="s">
        <v>289</v>
      </c>
      <c r="J8" s="5" t="s">
        <v>51</v>
      </c>
      <c r="L8" s="89"/>
    </row>
    <row r="9" spans="1:15" s="65" customFormat="1" ht="13.5" thickBot="1" x14ac:dyDescent="0.25">
      <c r="A9" s="1" t="s">
        <v>6</v>
      </c>
      <c r="B9" s="213" t="s">
        <v>7</v>
      </c>
      <c r="C9" s="214"/>
      <c r="D9" s="3" t="s">
        <v>7</v>
      </c>
      <c r="E9" s="3" t="s">
        <v>7</v>
      </c>
      <c r="F9" s="6" t="s">
        <v>8</v>
      </c>
      <c r="G9" s="7">
        <f>SUM(G10+G39+G41+G43+G45+G47+G49+G51+G53+G55+G57)</f>
        <v>10512</v>
      </c>
      <c r="H9" s="132">
        <f>SUM(H10+H39+H41+H43+H45+H47+H49+H51+H53+H55+H57)</f>
        <v>10512</v>
      </c>
      <c r="I9" s="128">
        <v>591.5</v>
      </c>
      <c r="J9" s="129">
        <f>SUM(H9:I9)</f>
        <v>11103.5</v>
      </c>
    </row>
    <row r="10" spans="1:15" s="65" customFormat="1" ht="12.75" x14ac:dyDescent="0.2">
      <c r="A10" s="8" t="s">
        <v>6</v>
      </c>
      <c r="B10" s="9" t="s">
        <v>9</v>
      </c>
      <c r="C10" s="10" t="s">
        <v>10</v>
      </c>
      <c r="D10" s="11" t="s">
        <v>7</v>
      </c>
      <c r="E10" s="12" t="s">
        <v>7</v>
      </c>
      <c r="F10" s="13" t="s">
        <v>11</v>
      </c>
      <c r="G10" s="14">
        <f>SUM(G11:G38)</f>
        <v>1700</v>
      </c>
      <c r="H10" s="130">
        <f>SUM(H11:H38)</f>
        <v>1700</v>
      </c>
      <c r="I10" s="130">
        <v>591.5</v>
      </c>
      <c r="J10" s="131">
        <f>SUM(J11:J38)</f>
        <v>2291.5</v>
      </c>
      <c r="M10" s="76"/>
    </row>
    <row r="11" spans="1:15" s="88" customFormat="1" ht="12.75" x14ac:dyDescent="0.2">
      <c r="A11" s="78"/>
      <c r="B11" s="79"/>
      <c r="C11" s="80"/>
      <c r="D11" s="18">
        <v>6113</v>
      </c>
      <c r="E11" s="19">
        <v>5492</v>
      </c>
      <c r="F11" s="20" t="s">
        <v>12</v>
      </c>
      <c r="G11" s="21">
        <v>50</v>
      </c>
      <c r="H11" s="21">
        <v>30</v>
      </c>
      <c r="I11" s="22">
        <v>0</v>
      </c>
      <c r="J11" s="23">
        <f>SUM(H11:I11)</f>
        <v>30</v>
      </c>
    </row>
    <row r="12" spans="1:15" s="65" customFormat="1" ht="22.5" x14ac:dyDescent="0.2">
      <c r="A12" s="15"/>
      <c r="B12" s="16" t="s">
        <v>46</v>
      </c>
      <c r="C12" s="17" t="s">
        <v>10</v>
      </c>
      <c r="D12" s="18">
        <v>3900</v>
      </c>
      <c r="E12" s="19">
        <v>5492</v>
      </c>
      <c r="F12" s="20" t="s">
        <v>47</v>
      </c>
      <c r="G12" s="21">
        <v>0</v>
      </c>
      <c r="H12" s="21">
        <v>5</v>
      </c>
      <c r="I12" s="22">
        <v>0</v>
      </c>
      <c r="J12" s="23">
        <v>5</v>
      </c>
    </row>
    <row r="13" spans="1:15" s="65" customFormat="1" ht="22.5" x14ac:dyDescent="0.2">
      <c r="A13" s="15"/>
      <c r="B13" s="16" t="s">
        <v>48</v>
      </c>
      <c r="C13" s="17" t="s">
        <v>10</v>
      </c>
      <c r="D13" s="18">
        <v>3900</v>
      </c>
      <c r="E13" s="19">
        <v>5492</v>
      </c>
      <c r="F13" s="20" t="s">
        <v>49</v>
      </c>
      <c r="G13" s="21">
        <v>0</v>
      </c>
      <c r="H13" s="21">
        <v>5</v>
      </c>
      <c r="I13" s="22">
        <v>0</v>
      </c>
      <c r="J13" s="23">
        <v>5</v>
      </c>
    </row>
    <row r="14" spans="1:15" s="88" customFormat="1" ht="22.5" x14ac:dyDescent="0.2">
      <c r="A14" s="78"/>
      <c r="B14" s="16" t="s">
        <v>160</v>
      </c>
      <c r="C14" s="17" t="s">
        <v>10</v>
      </c>
      <c r="D14" s="18">
        <v>3900</v>
      </c>
      <c r="E14" s="19">
        <v>5240</v>
      </c>
      <c r="F14" s="20" t="s">
        <v>161</v>
      </c>
      <c r="G14" s="21">
        <v>0</v>
      </c>
      <c r="H14" s="21">
        <v>10</v>
      </c>
      <c r="I14" s="22">
        <v>0</v>
      </c>
      <c r="J14" s="23">
        <v>10</v>
      </c>
    </row>
    <row r="15" spans="1:15" s="88" customFormat="1" ht="22.5" x14ac:dyDescent="0.2">
      <c r="A15" s="78"/>
      <c r="B15" s="79" t="s">
        <v>162</v>
      </c>
      <c r="C15" s="80" t="s">
        <v>10</v>
      </c>
      <c r="D15" s="81">
        <v>3523</v>
      </c>
      <c r="E15" s="82">
        <v>5229</v>
      </c>
      <c r="F15" s="83" t="s">
        <v>163</v>
      </c>
      <c r="G15" s="84">
        <v>0</v>
      </c>
      <c r="H15" s="84">
        <v>0</v>
      </c>
      <c r="I15" s="85">
        <v>580.5</v>
      </c>
      <c r="J15" s="86">
        <v>580.5</v>
      </c>
      <c r="O15" s="87"/>
    </row>
    <row r="16" spans="1:15" s="88" customFormat="1" ht="22.5" x14ac:dyDescent="0.2">
      <c r="A16" s="78"/>
      <c r="B16" s="79" t="s">
        <v>164</v>
      </c>
      <c r="C16" s="80" t="s">
        <v>10</v>
      </c>
      <c r="D16" s="81">
        <v>3525</v>
      </c>
      <c r="E16" s="82">
        <v>5221</v>
      </c>
      <c r="F16" s="83" t="s">
        <v>165</v>
      </c>
      <c r="G16" s="84">
        <v>0</v>
      </c>
      <c r="H16" s="84">
        <v>0</v>
      </c>
      <c r="I16" s="85">
        <v>11</v>
      </c>
      <c r="J16" s="86">
        <v>11</v>
      </c>
    </row>
    <row r="17" spans="1:15" s="88" customFormat="1" ht="22.5" hidden="1" x14ac:dyDescent="0.2">
      <c r="A17" s="78"/>
      <c r="B17" s="16" t="s">
        <v>7</v>
      </c>
      <c r="C17" s="17" t="s">
        <v>7</v>
      </c>
      <c r="D17" s="18">
        <v>6113</v>
      </c>
      <c r="E17" s="19">
        <v>5499</v>
      </c>
      <c r="F17" s="20" t="s">
        <v>13</v>
      </c>
      <c r="G17" s="21">
        <v>1350</v>
      </c>
      <c r="H17" s="21">
        <v>1066</v>
      </c>
      <c r="I17" s="22">
        <v>0</v>
      </c>
      <c r="J17" s="23">
        <f>H17+I17</f>
        <v>1066</v>
      </c>
      <c r="K17" s="87"/>
      <c r="L17" s="87"/>
      <c r="M17" s="87"/>
      <c r="O17" s="87"/>
    </row>
    <row r="18" spans="1:15" s="88" customFormat="1" ht="12.75" hidden="1" x14ac:dyDescent="0.2">
      <c r="A18" s="78"/>
      <c r="B18" s="16" t="s">
        <v>52</v>
      </c>
      <c r="C18" s="17" t="s">
        <v>10</v>
      </c>
      <c r="D18" s="18">
        <v>3399</v>
      </c>
      <c r="E18" s="19">
        <v>5212</v>
      </c>
      <c r="F18" s="20" t="s">
        <v>45</v>
      </c>
      <c r="G18" s="21">
        <v>0</v>
      </c>
      <c r="H18" s="21">
        <v>10</v>
      </c>
      <c r="I18" s="22">
        <v>0</v>
      </c>
      <c r="J18" s="23">
        <v>10</v>
      </c>
      <c r="K18" s="87"/>
      <c r="L18" s="87"/>
    </row>
    <row r="19" spans="1:15" s="88" customFormat="1" ht="22.5" hidden="1" x14ac:dyDescent="0.2">
      <c r="A19" s="78"/>
      <c r="B19" s="16" t="s">
        <v>119</v>
      </c>
      <c r="C19" s="17" t="s">
        <v>159</v>
      </c>
      <c r="D19" s="18">
        <v>3111</v>
      </c>
      <c r="E19" s="19">
        <v>5321</v>
      </c>
      <c r="F19" s="20" t="s">
        <v>123</v>
      </c>
      <c r="G19" s="21">
        <v>0</v>
      </c>
      <c r="H19" s="21">
        <v>15</v>
      </c>
      <c r="I19" s="22">
        <v>0</v>
      </c>
      <c r="J19" s="23">
        <v>15</v>
      </c>
      <c r="K19" s="87"/>
      <c r="L19" s="87"/>
    </row>
    <row r="20" spans="1:15" s="88" customFormat="1" ht="22.5" hidden="1" x14ac:dyDescent="0.2">
      <c r="A20" s="78"/>
      <c r="B20" s="16" t="s">
        <v>120</v>
      </c>
      <c r="C20" s="17" t="s">
        <v>10</v>
      </c>
      <c r="D20" s="18">
        <v>3900</v>
      </c>
      <c r="E20" s="19">
        <v>5229</v>
      </c>
      <c r="F20" s="20" t="s">
        <v>124</v>
      </c>
      <c r="G20" s="21">
        <v>0</v>
      </c>
      <c r="H20" s="21">
        <v>10</v>
      </c>
      <c r="I20" s="22">
        <v>0</v>
      </c>
      <c r="J20" s="23">
        <v>10</v>
      </c>
      <c r="K20" s="87"/>
      <c r="L20" s="87"/>
      <c r="O20" s="87"/>
    </row>
    <row r="21" spans="1:15" s="88" customFormat="1" ht="33.75" hidden="1" x14ac:dyDescent="0.2">
      <c r="A21" s="78"/>
      <c r="B21" s="16" t="s">
        <v>121</v>
      </c>
      <c r="C21" s="17" t="s">
        <v>10</v>
      </c>
      <c r="D21" s="18">
        <v>3900</v>
      </c>
      <c r="E21" s="19">
        <v>5222</v>
      </c>
      <c r="F21" s="20" t="s">
        <v>125</v>
      </c>
      <c r="G21" s="21">
        <v>0</v>
      </c>
      <c r="H21" s="21">
        <v>15</v>
      </c>
      <c r="I21" s="22">
        <v>0</v>
      </c>
      <c r="J21" s="23">
        <v>15</v>
      </c>
      <c r="K21" s="87"/>
      <c r="L21" s="87"/>
      <c r="M21" s="87"/>
    </row>
    <row r="22" spans="1:15" s="88" customFormat="1" ht="22.5" hidden="1" x14ac:dyDescent="0.2">
      <c r="A22" s="78"/>
      <c r="B22" s="16" t="s">
        <v>122</v>
      </c>
      <c r="C22" s="17" t="s">
        <v>158</v>
      </c>
      <c r="D22" s="18">
        <v>3399</v>
      </c>
      <c r="E22" s="19">
        <v>5321</v>
      </c>
      <c r="F22" s="20" t="s">
        <v>126</v>
      </c>
      <c r="G22" s="21">
        <v>0</v>
      </c>
      <c r="H22" s="21">
        <v>20</v>
      </c>
      <c r="I22" s="22">
        <v>0</v>
      </c>
      <c r="J22" s="23">
        <v>20</v>
      </c>
      <c r="K22" s="87"/>
      <c r="L22" s="87"/>
      <c r="M22" s="87"/>
    </row>
    <row r="23" spans="1:15" s="88" customFormat="1" ht="22.5" hidden="1" x14ac:dyDescent="0.2">
      <c r="A23" s="78"/>
      <c r="B23" s="16" t="s">
        <v>127</v>
      </c>
      <c r="C23" s="17" t="s">
        <v>10</v>
      </c>
      <c r="D23" s="33">
        <v>3429</v>
      </c>
      <c r="E23" s="34">
        <v>5222</v>
      </c>
      <c r="F23" s="35" t="s">
        <v>128</v>
      </c>
      <c r="G23" s="21">
        <v>0</v>
      </c>
      <c r="H23" s="21">
        <v>6</v>
      </c>
      <c r="I23" s="22">
        <v>0</v>
      </c>
      <c r="J23" s="23">
        <v>6</v>
      </c>
      <c r="K23" s="87"/>
      <c r="L23" s="87"/>
    </row>
    <row r="24" spans="1:15" s="88" customFormat="1" ht="22.5" hidden="1" x14ac:dyDescent="0.2">
      <c r="A24" s="78"/>
      <c r="B24" s="16" t="s">
        <v>129</v>
      </c>
      <c r="C24" s="17" t="s">
        <v>10</v>
      </c>
      <c r="D24" s="18">
        <v>3429</v>
      </c>
      <c r="E24" s="19">
        <v>5222</v>
      </c>
      <c r="F24" s="20" t="s">
        <v>132</v>
      </c>
      <c r="G24" s="21">
        <v>0</v>
      </c>
      <c r="H24" s="21">
        <v>10</v>
      </c>
      <c r="I24" s="22">
        <v>0</v>
      </c>
      <c r="J24" s="23">
        <v>10</v>
      </c>
      <c r="K24" s="87"/>
      <c r="L24" s="87"/>
      <c r="M24" s="87"/>
    </row>
    <row r="25" spans="1:15" s="88" customFormat="1" ht="22.5" hidden="1" x14ac:dyDescent="0.2">
      <c r="A25" s="78"/>
      <c r="B25" s="16" t="s">
        <v>130</v>
      </c>
      <c r="C25" s="17" t="s">
        <v>10</v>
      </c>
      <c r="D25" s="18">
        <v>3900</v>
      </c>
      <c r="E25" s="19">
        <v>5222</v>
      </c>
      <c r="F25" s="20" t="s">
        <v>133</v>
      </c>
      <c r="G25" s="21">
        <v>0</v>
      </c>
      <c r="H25" s="21">
        <v>10</v>
      </c>
      <c r="I25" s="22">
        <v>0</v>
      </c>
      <c r="J25" s="23">
        <v>10</v>
      </c>
      <c r="K25" s="87"/>
      <c r="L25" s="87"/>
      <c r="M25" s="87"/>
    </row>
    <row r="26" spans="1:15" s="88" customFormat="1" ht="22.5" hidden="1" x14ac:dyDescent="0.2">
      <c r="A26" s="78"/>
      <c r="B26" s="16" t="s">
        <v>131</v>
      </c>
      <c r="C26" s="17" t="s">
        <v>10</v>
      </c>
      <c r="D26" s="33">
        <v>3900</v>
      </c>
      <c r="E26" s="34">
        <v>5213</v>
      </c>
      <c r="F26" s="35" t="s">
        <v>156</v>
      </c>
      <c r="G26" s="21">
        <v>0</v>
      </c>
      <c r="H26" s="21">
        <v>10</v>
      </c>
      <c r="I26" s="22">
        <v>0</v>
      </c>
      <c r="J26" s="23">
        <v>10</v>
      </c>
      <c r="K26" s="87"/>
      <c r="L26" s="87"/>
      <c r="N26" s="87"/>
    </row>
    <row r="27" spans="1:15" s="88" customFormat="1" ht="22.5" hidden="1" x14ac:dyDescent="0.2">
      <c r="A27" s="78"/>
      <c r="B27" s="16" t="s">
        <v>134</v>
      </c>
      <c r="C27" s="17" t="s">
        <v>10</v>
      </c>
      <c r="D27" s="18">
        <v>3900</v>
      </c>
      <c r="E27" s="19">
        <v>5213</v>
      </c>
      <c r="F27" s="20" t="s">
        <v>135</v>
      </c>
      <c r="G27" s="21">
        <v>0</v>
      </c>
      <c r="H27" s="21">
        <v>20</v>
      </c>
      <c r="I27" s="22">
        <v>0</v>
      </c>
      <c r="J27" s="23">
        <v>20</v>
      </c>
      <c r="K27" s="87"/>
      <c r="L27" s="87"/>
    </row>
    <row r="28" spans="1:15" s="88" customFormat="1" ht="33.75" hidden="1" x14ac:dyDescent="0.2">
      <c r="A28" s="78"/>
      <c r="B28" s="16" t="s">
        <v>136</v>
      </c>
      <c r="C28" s="17" t="s">
        <v>10</v>
      </c>
      <c r="D28" s="33">
        <v>3543</v>
      </c>
      <c r="E28" s="34">
        <v>5222</v>
      </c>
      <c r="F28" s="35" t="s">
        <v>138</v>
      </c>
      <c r="G28" s="21">
        <v>0</v>
      </c>
      <c r="H28" s="21">
        <v>10</v>
      </c>
      <c r="I28" s="22">
        <v>0</v>
      </c>
      <c r="J28" s="23">
        <v>10</v>
      </c>
      <c r="K28" s="87"/>
      <c r="L28" s="87"/>
    </row>
    <row r="29" spans="1:15" s="88" customFormat="1" ht="22.5" hidden="1" x14ac:dyDescent="0.2">
      <c r="A29" s="78"/>
      <c r="B29" s="16" t="s">
        <v>137</v>
      </c>
      <c r="C29" s="17" t="s">
        <v>10</v>
      </c>
      <c r="D29" s="18">
        <v>3399</v>
      </c>
      <c r="E29" s="19">
        <v>5221</v>
      </c>
      <c r="F29" s="20" t="s">
        <v>139</v>
      </c>
      <c r="G29" s="21">
        <v>0</v>
      </c>
      <c r="H29" s="21">
        <v>20</v>
      </c>
      <c r="I29" s="22">
        <v>0</v>
      </c>
      <c r="J29" s="23">
        <v>20</v>
      </c>
      <c r="K29" s="87"/>
      <c r="L29" s="87"/>
    </row>
    <row r="30" spans="1:15" s="88" customFormat="1" ht="22.5" hidden="1" x14ac:dyDescent="0.2">
      <c r="A30" s="78"/>
      <c r="B30" s="16" t="s">
        <v>140</v>
      </c>
      <c r="C30" s="17" t="s">
        <v>10</v>
      </c>
      <c r="D30" s="18">
        <v>3429</v>
      </c>
      <c r="E30" s="19">
        <v>5221</v>
      </c>
      <c r="F30" s="20" t="s">
        <v>141</v>
      </c>
      <c r="G30" s="21">
        <v>0</v>
      </c>
      <c r="H30" s="21">
        <v>20</v>
      </c>
      <c r="I30" s="22">
        <v>0</v>
      </c>
      <c r="J30" s="23">
        <v>20</v>
      </c>
      <c r="K30" s="87"/>
      <c r="L30" s="87"/>
    </row>
    <row r="31" spans="1:15" s="88" customFormat="1" ht="22.5" hidden="1" x14ac:dyDescent="0.2">
      <c r="A31" s="78"/>
      <c r="B31" s="16" t="s">
        <v>142</v>
      </c>
      <c r="C31" s="17" t="s">
        <v>10</v>
      </c>
      <c r="D31" s="33">
        <v>3900</v>
      </c>
      <c r="E31" s="34">
        <v>5222</v>
      </c>
      <c r="F31" s="35" t="s">
        <v>143</v>
      </c>
      <c r="G31" s="21">
        <v>0</v>
      </c>
      <c r="H31" s="21">
        <v>20</v>
      </c>
      <c r="I31" s="22">
        <v>0</v>
      </c>
      <c r="J31" s="23">
        <v>20</v>
      </c>
      <c r="K31" s="87"/>
      <c r="L31" s="87"/>
    </row>
    <row r="32" spans="1:15" s="88" customFormat="1" ht="22.5" hidden="1" x14ac:dyDescent="0.2">
      <c r="A32" s="78"/>
      <c r="B32" s="16" t="s">
        <v>144</v>
      </c>
      <c r="C32" s="17" t="s">
        <v>10</v>
      </c>
      <c r="D32" s="18">
        <v>3419</v>
      </c>
      <c r="E32" s="19">
        <v>5222</v>
      </c>
      <c r="F32" s="20" t="s">
        <v>145</v>
      </c>
      <c r="G32" s="21">
        <v>0</v>
      </c>
      <c r="H32" s="21">
        <v>20</v>
      </c>
      <c r="I32" s="22">
        <v>0</v>
      </c>
      <c r="J32" s="23">
        <v>20</v>
      </c>
      <c r="K32" s="87"/>
      <c r="L32" s="87"/>
    </row>
    <row r="33" spans="1:12" s="88" customFormat="1" ht="22.5" hidden="1" x14ac:dyDescent="0.2">
      <c r="A33" s="78"/>
      <c r="B33" s="16" t="s">
        <v>146</v>
      </c>
      <c r="C33" s="17" t="s">
        <v>10</v>
      </c>
      <c r="D33" s="18">
        <v>3900</v>
      </c>
      <c r="E33" s="19">
        <v>5222</v>
      </c>
      <c r="F33" s="20" t="s">
        <v>147</v>
      </c>
      <c r="G33" s="21">
        <v>0</v>
      </c>
      <c r="H33" s="21">
        <v>10</v>
      </c>
      <c r="I33" s="22">
        <v>0</v>
      </c>
      <c r="J33" s="23">
        <v>10</v>
      </c>
      <c r="K33" s="87"/>
      <c r="L33" s="87"/>
    </row>
    <row r="34" spans="1:12" s="88" customFormat="1" ht="22.5" hidden="1" x14ac:dyDescent="0.2">
      <c r="A34" s="78"/>
      <c r="B34" s="16" t="s">
        <v>148</v>
      </c>
      <c r="C34" s="17" t="s">
        <v>157</v>
      </c>
      <c r="D34" s="18">
        <v>3429</v>
      </c>
      <c r="E34" s="19">
        <v>5321</v>
      </c>
      <c r="F34" s="20" t="s">
        <v>149</v>
      </c>
      <c r="G34" s="21">
        <v>0</v>
      </c>
      <c r="H34" s="21">
        <v>15</v>
      </c>
      <c r="I34" s="22">
        <v>0</v>
      </c>
      <c r="J34" s="23">
        <v>15</v>
      </c>
      <c r="K34" s="87"/>
      <c r="L34" s="87"/>
    </row>
    <row r="35" spans="1:12" s="88" customFormat="1" ht="22.5" hidden="1" x14ac:dyDescent="0.2">
      <c r="A35" s="78"/>
      <c r="B35" s="16" t="s">
        <v>150</v>
      </c>
      <c r="C35" s="17" t="s">
        <v>10</v>
      </c>
      <c r="D35" s="18">
        <v>3399</v>
      </c>
      <c r="E35" s="19">
        <v>5223</v>
      </c>
      <c r="F35" s="20" t="s">
        <v>151</v>
      </c>
      <c r="G35" s="21">
        <v>0</v>
      </c>
      <c r="H35" s="21">
        <v>10</v>
      </c>
      <c r="I35" s="22">
        <v>0</v>
      </c>
      <c r="J35" s="23">
        <v>10</v>
      </c>
      <c r="K35" s="87"/>
      <c r="L35" s="87"/>
    </row>
    <row r="36" spans="1:12" s="88" customFormat="1" ht="22.5" hidden="1" x14ac:dyDescent="0.2">
      <c r="A36" s="78"/>
      <c r="B36" s="16" t="s">
        <v>152</v>
      </c>
      <c r="C36" s="17" t="s">
        <v>10</v>
      </c>
      <c r="D36" s="18">
        <v>3399</v>
      </c>
      <c r="E36" s="19">
        <v>5223</v>
      </c>
      <c r="F36" s="20" t="s">
        <v>153</v>
      </c>
      <c r="G36" s="21">
        <v>0</v>
      </c>
      <c r="H36" s="21">
        <v>20</v>
      </c>
      <c r="I36" s="22">
        <v>0</v>
      </c>
      <c r="J36" s="23">
        <v>20</v>
      </c>
      <c r="K36" s="87"/>
      <c r="L36" s="87"/>
    </row>
    <row r="37" spans="1:12" s="88" customFormat="1" ht="22.5" hidden="1" x14ac:dyDescent="0.2">
      <c r="A37" s="78"/>
      <c r="B37" s="16" t="s">
        <v>154</v>
      </c>
      <c r="C37" s="17" t="s">
        <v>10</v>
      </c>
      <c r="D37" s="33">
        <v>3900</v>
      </c>
      <c r="E37" s="34">
        <v>5221</v>
      </c>
      <c r="F37" s="35" t="s">
        <v>155</v>
      </c>
      <c r="G37" s="21">
        <v>0</v>
      </c>
      <c r="H37" s="21">
        <v>13</v>
      </c>
      <c r="I37" s="22">
        <v>0</v>
      </c>
      <c r="J37" s="23">
        <v>13</v>
      </c>
      <c r="K37" s="87"/>
      <c r="L37" s="87"/>
    </row>
    <row r="38" spans="1:12" s="65" customFormat="1" ht="12.75" hidden="1" x14ac:dyDescent="0.2">
      <c r="A38" s="15"/>
      <c r="B38" s="16" t="s">
        <v>7</v>
      </c>
      <c r="C38" s="17" t="s">
        <v>7</v>
      </c>
      <c r="D38" s="18">
        <v>3900</v>
      </c>
      <c r="E38" s="19">
        <v>5499</v>
      </c>
      <c r="F38" s="20" t="s">
        <v>14</v>
      </c>
      <c r="G38" s="21">
        <v>300</v>
      </c>
      <c r="H38" s="21">
        <v>300</v>
      </c>
      <c r="I38" s="22">
        <v>0</v>
      </c>
      <c r="J38" s="23">
        <v>300</v>
      </c>
    </row>
    <row r="39" spans="1:12" s="65" customFormat="1" ht="12.75" x14ac:dyDescent="0.2">
      <c r="A39" s="24" t="s">
        <v>6</v>
      </c>
      <c r="B39" s="25" t="s">
        <v>15</v>
      </c>
      <c r="C39" s="26" t="s">
        <v>10</v>
      </c>
      <c r="D39" s="27" t="s">
        <v>7</v>
      </c>
      <c r="E39" s="28" t="s">
        <v>7</v>
      </c>
      <c r="F39" s="29" t="s">
        <v>16</v>
      </c>
      <c r="G39" s="30">
        <f>G40</f>
        <v>800</v>
      </c>
      <c r="H39" s="30">
        <f>H40</f>
        <v>800</v>
      </c>
      <c r="I39" s="30">
        <v>0</v>
      </c>
      <c r="J39" s="125">
        <f>J40</f>
        <v>800</v>
      </c>
      <c r="L39" s="76"/>
    </row>
    <row r="40" spans="1:12" s="65" customFormat="1" ht="22.5" x14ac:dyDescent="0.2">
      <c r="A40" s="15"/>
      <c r="B40" s="31"/>
      <c r="C40" s="32"/>
      <c r="D40" s="33">
        <v>6113</v>
      </c>
      <c r="E40" s="34">
        <v>5229</v>
      </c>
      <c r="F40" s="35" t="s">
        <v>17</v>
      </c>
      <c r="G40" s="21">
        <v>800</v>
      </c>
      <c r="H40" s="21">
        <v>800</v>
      </c>
      <c r="I40" s="22">
        <v>0</v>
      </c>
      <c r="J40" s="23">
        <v>800</v>
      </c>
      <c r="L40" s="76"/>
    </row>
    <row r="41" spans="1:12" s="65" customFormat="1" ht="12.75" x14ac:dyDescent="0.2">
      <c r="A41" s="36" t="s">
        <v>6</v>
      </c>
      <c r="B41" s="37" t="s">
        <v>18</v>
      </c>
      <c r="C41" s="38" t="s">
        <v>10</v>
      </c>
      <c r="D41" s="39" t="s">
        <v>7</v>
      </c>
      <c r="E41" s="40" t="s">
        <v>7</v>
      </c>
      <c r="F41" s="29" t="s">
        <v>19</v>
      </c>
      <c r="G41" s="30">
        <f>G42</f>
        <v>300</v>
      </c>
      <c r="H41" s="30">
        <f>H42</f>
        <v>300</v>
      </c>
      <c r="I41" s="30">
        <v>0</v>
      </c>
      <c r="J41" s="125">
        <f>J42</f>
        <v>300</v>
      </c>
      <c r="L41" s="76"/>
    </row>
    <row r="42" spans="1:12" s="65" customFormat="1" ht="22.5" x14ac:dyDescent="0.2">
      <c r="A42" s="15"/>
      <c r="B42" s="31"/>
      <c r="C42" s="32"/>
      <c r="D42" s="33">
        <v>6113</v>
      </c>
      <c r="E42" s="34">
        <v>5229</v>
      </c>
      <c r="F42" s="35" t="s">
        <v>17</v>
      </c>
      <c r="G42" s="21">
        <v>300</v>
      </c>
      <c r="H42" s="21">
        <v>300</v>
      </c>
      <c r="I42" s="22">
        <v>0</v>
      </c>
      <c r="J42" s="23">
        <v>300</v>
      </c>
      <c r="L42" s="76"/>
    </row>
    <row r="43" spans="1:12" s="65" customFormat="1" ht="12.75" customHeight="1" x14ac:dyDescent="0.2">
      <c r="A43" s="41" t="s">
        <v>6</v>
      </c>
      <c r="B43" s="42" t="s">
        <v>20</v>
      </c>
      <c r="C43" s="43" t="s">
        <v>10</v>
      </c>
      <c r="D43" s="44" t="s">
        <v>7</v>
      </c>
      <c r="E43" s="45" t="s">
        <v>7</v>
      </c>
      <c r="F43" s="29" t="s">
        <v>21</v>
      </c>
      <c r="G43" s="30">
        <f>G44</f>
        <v>662</v>
      </c>
      <c r="H43" s="30">
        <f>H44</f>
        <v>662</v>
      </c>
      <c r="I43" s="30">
        <v>0</v>
      </c>
      <c r="J43" s="125">
        <f>J44</f>
        <v>662</v>
      </c>
      <c r="L43" s="76"/>
    </row>
    <row r="44" spans="1:12" s="65" customFormat="1" ht="22.5" x14ac:dyDescent="0.2">
      <c r="A44" s="15"/>
      <c r="B44" s="31"/>
      <c r="C44" s="32"/>
      <c r="D44" s="33">
        <v>3639</v>
      </c>
      <c r="E44" s="34">
        <v>5229</v>
      </c>
      <c r="F44" s="35" t="s">
        <v>17</v>
      </c>
      <c r="G44" s="21">
        <v>662</v>
      </c>
      <c r="H44" s="21">
        <v>662</v>
      </c>
      <c r="I44" s="22">
        <v>0</v>
      </c>
      <c r="J44" s="23">
        <v>662</v>
      </c>
      <c r="L44" s="76"/>
    </row>
    <row r="45" spans="1:12" s="65" customFormat="1" ht="12.75" customHeight="1" x14ac:dyDescent="0.2">
      <c r="A45" s="36" t="s">
        <v>6</v>
      </c>
      <c r="B45" s="46" t="s">
        <v>22</v>
      </c>
      <c r="C45" s="38" t="s">
        <v>10</v>
      </c>
      <c r="D45" s="39" t="s">
        <v>7</v>
      </c>
      <c r="E45" s="40" t="s">
        <v>7</v>
      </c>
      <c r="F45" s="47" t="s">
        <v>23</v>
      </c>
      <c r="G45" s="48">
        <f>G46</f>
        <v>500</v>
      </c>
      <c r="H45" s="48">
        <f>H46</f>
        <v>500</v>
      </c>
      <c r="I45" s="48">
        <v>0</v>
      </c>
      <c r="J45" s="126">
        <f>J46</f>
        <v>500</v>
      </c>
    </row>
    <row r="46" spans="1:12" s="65" customFormat="1" ht="12.75" customHeight="1" thickBot="1" x14ac:dyDescent="0.25">
      <c r="A46" s="49"/>
      <c r="B46" s="50"/>
      <c r="C46" s="51"/>
      <c r="D46" s="52">
        <v>5512</v>
      </c>
      <c r="E46" s="53">
        <v>5222</v>
      </c>
      <c r="F46" s="54" t="s">
        <v>24</v>
      </c>
      <c r="G46" s="55">
        <v>500</v>
      </c>
      <c r="H46" s="55">
        <v>500</v>
      </c>
      <c r="I46" s="56">
        <v>0</v>
      </c>
      <c r="J46" s="127">
        <v>500</v>
      </c>
    </row>
    <row r="47" spans="1:12" s="65" customFormat="1" ht="22.5" x14ac:dyDescent="0.2">
      <c r="A47" s="36" t="s">
        <v>6</v>
      </c>
      <c r="B47" s="46" t="s">
        <v>27</v>
      </c>
      <c r="C47" s="38" t="s">
        <v>10</v>
      </c>
      <c r="D47" s="39" t="s">
        <v>7</v>
      </c>
      <c r="E47" s="40" t="s">
        <v>7</v>
      </c>
      <c r="F47" s="69" t="s">
        <v>28</v>
      </c>
      <c r="G47" s="70">
        <v>100</v>
      </c>
      <c r="H47" s="70">
        <v>100</v>
      </c>
      <c r="I47" s="70">
        <v>0</v>
      </c>
      <c r="J47" s="70">
        <v>100</v>
      </c>
    </row>
    <row r="48" spans="1:12" s="65" customFormat="1" ht="12.75" customHeight="1" x14ac:dyDescent="0.2">
      <c r="A48" s="15"/>
      <c r="B48" s="31"/>
      <c r="C48" s="32"/>
      <c r="D48" s="33">
        <v>3900</v>
      </c>
      <c r="E48" s="34">
        <v>5222</v>
      </c>
      <c r="F48" s="71" t="s">
        <v>29</v>
      </c>
      <c r="G48" s="72"/>
      <c r="H48" s="72"/>
      <c r="I48" s="22">
        <v>0</v>
      </c>
      <c r="J48" s="72"/>
    </row>
    <row r="49" spans="1:10" s="65" customFormat="1" ht="12.75" customHeight="1" x14ac:dyDescent="0.2">
      <c r="A49" s="36" t="s">
        <v>6</v>
      </c>
      <c r="B49" s="46" t="s">
        <v>30</v>
      </c>
      <c r="C49" s="38" t="s">
        <v>10</v>
      </c>
      <c r="D49" s="39" t="s">
        <v>7</v>
      </c>
      <c r="E49" s="40" t="s">
        <v>7</v>
      </c>
      <c r="F49" s="47" t="s">
        <v>31</v>
      </c>
      <c r="G49" s="48">
        <f>G50</f>
        <v>200</v>
      </c>
      <c r="H49" s="48">
        <f>H50</f>
        <v>200</v>
      </c>
      <c r="I49" s="48">
        <v>0</v>
      </c>
      <c r="J49" s="48">
        <f>J50</f>
        <v>200</v>
      </c>
    </row>
    <row r="50" spans="1:10" s="65" customFormat="1" ht="12.75" customHeight="1" thickBot="1" x14ac:dyDescent="0.25">
      <c r="A50" s="49"/>
      <c r="B50" s="50"/>
      <c r="C50" s="51"/>
      <c r="D50" s="52">
        <v>3900</v>
      </c>
      <c r="E50" s="53">
        <v>5222</v>
      </c>
      <c r="F50" s="54" t="s">
        <v>24</v>
      </c>
      <c r="G50" s="55">
        <v>200</v>
      </c>
      <c r="H50" s="55">
        <v>200</v>
      </c>
      <c r="I50" s="56">
        <v>0</v>
      </c>
      <c r="J50" s="55">
        <v>200</v>
      </c>
    </row>
    <row r="51" spans="1:10" s="65" customFormat="1" ht="12.75" customHeight="1" x14ac:dyDescent="0.2">
      <c r="A51" s="36" t="s">
        <v>6</v>
      </c>
      <c r="B51" s="46" t="s">
        <v>32</v>
      </c>
      <c r="C51" s="38" t="s">
        <v>10</v>
      </c>
      <c r="D51" s="39" t="s">
        <v>7</v>
      </c>
      <c r="E51" s="40" t="s">
        <v>7</v>
      </c>
      <c r="F51" s="47" t="s">
        <v>33</v>
      </c>
      <c r="G51" s="48">
        <f>G52</f>
        <v>50</v>
      </c>
      <c r="H51" s="48">
        <f>H52</f>
        <v>50</v>
      </c>
      <c r="I51" s="48">
        <v>0</v>
      </c>
      <c r="J51" s="48">
        <f>J52</f>
        <v>50</v>
      </c>
    </row>
    <row r="52" spans="1:10" s="65" customFormat="1" ht="12.75" customHeight="1" thickBot="1" x14ac:dyDescent="0.25">
      <c r="A52" s="49"/>
      <c r="B52" s="50"/>
      <c r="C52" s="51"/>
      <c r="D52" s="52">
        <v>3900</v>
      </c>
      <c r="E52" s="53">
        <v>5221</v>
      </c>
      <c r="F52" s="54" t="s">
        <v>34</v>
      </c>
      <c r="G52" s="55">
        <v>50</v>
      </c>
      <c r="H52" s="55">
        <v>50</v>
      </c>
      <c r="I52" s="56">
        <v>0</v>
      </c>
      <c r="J52" s="55">
        <v>50</v>
      </c>
    </row>
    <row r="53" spans="1:10" s="65" customFormat="1" ht="12.75" customHeight="1" x14ac:dyDescent="0.2">
      <c r="A53" s="36" t="s">
        <v>6</v>
      </c>
      <c r="B53" s="46" t="s">
        <v>35</v>
      </c>
      <c r="C53" s="38" t="s">
        <v>10</v>
      </c>
      <c r="D53" s="39" t="s">
        <v>7</v>
      </c>
      <c r="E53" s="40" t="s">
        <v>7</v>
      </c>
      <c r="F53" s="47" t="s">
        <v>36</v>
      </c>
      <c r="G53" s="48">
        <f>G54</f>
        <v>100</v>
      </c>
      <c r="H53" s="48">
        <f>H54</f>
        <v>100</v>
      </c>
      <c r="I53" s="48">
        <v>0</v>
      </c>
      <c r="J53" s="48">
        <f>J54</f>
        <v>100</v>
      </c>
    </row>
    <row r="54" spans="1:10" s="65" customFormat="1" ht="12.75" customHeight="1" thickBot="1" x14ac:dyDescent="0.25">
      <c r="A54" s="49"/>
      <c r="B54" s="50"/>
      <c r="C54" s="51"/>
      <c r="D54" s="52">
        <v>3900</v>
      </c>
      <c r="E54" s="53">
        <v>5221</v>
      </c>
      <c r="F54" s="54" t="s">
        <v>34</v>
      </c>
      <c r="G54" s="55">
        <v>100</v>
      </c>
      <c r="H54" s="55">
        <v>100</v>
      </c>
      <c r="I54" s="56">
        <v>0</v>
      </c>
      <c r="J54" s="55">
        <v>100</v>
      </c>
    </row>
    <row r="55" spans="1:10" s="65" customFormat="1" ht="12.75" customHeight="1" x14ac:dyDescent="0.2">
      <c r="A55" s="36" t="s">
        <v>6</v>
      </c>
      <c r="B55" s="46" t="s">
        <v>37</v>
      </c>
      <c r="C55" s="38" t="s">
        <v>38</v>
      </c>
      <c r="D55" s="39" t="s">
        <v>7</v>
      </c>
      <c r="E55" s="40" t="s">
        <v>7</v>
      </c>
      <c r="F55" s="47" t="s">
        <v>39</v>
      </c>
      <c r="G55" s="48">
        <f>G56</f>
        <v>100</v>
      </c>
      <c r="H55" s="48">
        <f>H56</f>
        <v>100</v>
      </c>
      <c r="I55" s="48">
        <v>0</v>
      </c>
      <c r="J55" s="48">
        <f>J56</f>
        <v>100</v>
      </c>
    </row>
    <row r="56" spans="1:10" s="65" customFormat="1" ht="12.75" customHeight="1" thickBot="1" x14ac:dyDescent="0.25">
      <c r="A56" s="49"/>
      <c r="B56" s="50"/>
      <c r="C56" s="51"/>
      <c r="D56" s="52">
        <v>3900</v>
      </c>
      <c r="E56" s="53">
        <v>5339</v>
      </c>
      <c r="F56" s="54" t="s">
        <v>40</v>
      </c>
      <c r="G56" s="55">
        <v>100</v>
      </c>
      <c r="H56" s="55">
        <v>100</v>
      </c>
      <c r="I56" s="56">
        <v>0</v>
      </c>
      <c r="J56" s="55">
        <v>100</v>
      </c>
    </row>
    <row r="57" spans="1:10" s="65" customFormat="1" ht="22.5" x14ac:dyDescent="0.2">
      <c r="A57" s="36" t="s">
        <v>6</v>
      </c>
      <c r="B57" s="46" t="s">
        <v>41</v>
      </c>
      <c r="C57" s="38" t="s">
        <v>10</v>
      </c>
      <c r="D57" s="39" t="s">
        <v>7</v>
      </c>
      <c r="E57" s="40" t="s">
        <v>7</v>
      </c>
      <c r="F57" s="47" t="s">
        <v>42</v>
      </c>
      <c r="G57" s="48">
        <v>6000</v>
      </c>
      <c r="H57" s="48">
        <v>6000</v>
      </c>
      <c r="I57" s="48">
        <v>0</v>
      </c>
      <c r="J57" s="48">
        <v>6000</v>
      </c>
    </row>
    <row r="58" spans="1:10" s="65" customFormat="1" ht="12.75" customHeight="1" thickBot="1" x14ac:dyDescent="0.25">
      <c r="A58" s="49"/>
      <c r="B58" s="50"/>
      <c r="C58" s="51"/>
      <c r="D58" s="52">
        <v>5512</v>
      </c>
      <c r="E58" s="53">
        <v>6901</v>
      </c>
      <c r="F58" s="54" t="s">
        <v>43</v>
      </c>
      <c r="G58" s="55">
        <v>6000</v>
      </c>
      <c r="H58" s="55">
        <v>6000</v>
      </c>
      <c r="I58" s="56">
        <v>0</v>
      </c>
      <c r="J58" s="55">
        <v>6000</v>
      </c>
    </row>
    <row r="59" spans="1:10" ht="37.5" customHeight="1" x14ac:dyDescent="0.25"/>
    <row r="63" spans="1:10" ht="15.75" x14ac:dyDescent="0.25">
      <c r="A63" s="201" t="s">
        <v>285</v>
      </c>
      <c r="B63" s="201"/>
      <c r="C63" s="201"/>
      <c r="D63" s="201"/>
      <c r="E63" s="201"/>
      <c r="F63" s="201"/>
      <c r="G63" s="201"/>
      <c r="H63" s="201"/>
      <c r="I63" s="202"/>
      <c r="J63" s="202"/>
    </row>
    <row r="64" spans="1:10" ht="18" x14ac:dyDescent="0.25">
      <c r="A64" s="203"/>
      <c r="B64" s="203"/>
      <c r="C64" s="203"/>
      <c r="D64" s="203"/>
      <c r="E64" s="203"/>
      <c r="F64" s="203"/>
      <c r="G64" s="203"/>
      <c r="H64" s="203"/>
      <c r="I64" s="203"/>
      <c r="J64" s="203"/>
    </row>
    <row r="65" spans="1:10" ht="15.75" x14ac:dyDescent="0.25">
      <c r="A65" s="204" t="s">
        <v>286</v>
      </c>
      <c r="B65" s="204"/>
      <c r="C65" s="204"/>
      <c r="D65" s="204"/>
      <c r="E65" s="204"/>
      <c r="F65" s="204"/>
      <c r="G65" s="204"/>
      <c r="H65" s="204"/>
      <c r="I65" s="204"/>
      <c r="J65" s="204"/>
    </row>
    <row r="66" spans="1:10" ht="15.75" x14ac:dyDescent="0.25">
      <c r="A66" s="187"/>
      <c r="B66" s="187"/>
      <c r="C66" s="187"/>
      <c r="D66" s="187"/>
      <c r="E66" s="187"/>
      <c r="F66" s="187"/>
      <c r="G66" s="188"/>
      <c r="H66" s="188"/>
      <c r="I66" s="189"/>
      <c r="J66" s="189"/>
    </row>
    <row r="67" spans="1:10" ht="15.75" thickBot="1" x14ac:dyDescent="0.3">
      <c r="A67" s="190"/>
      <c r="B67" s="191"/>
      <c r="C67" s="191"/>
      <c r="D67" s="191"/>
      <c r="E67" s="191"/>
      <c r="F67" s="191"/>
      <c r="G67" s="192"/>
      <c r="H67" s="193"/>
      <c r="I67" s="189"/>
      <c r="J67" s="194" t="s">
        <v>26</v>
      </c>
    </row>
    <row r="68" spans="1:10" ht="34.5" thickBot="1" x14ac:dyDescent="0.3">
      <c r="A68" s="133" t="s">
        <v>0</v>
      </c>
      <c r="B68" s="199" t="s">
        <v>1</v>
      </c>
      <c r="C68" s="200"/>
      <c r="D68" s="134" t="s">
        <v>2</v>
      </c>
      <c r="E68" s="135" t="s">
        <v>3</v>
      </c>
      <c r="F68" s="136" t="s">
        <v>166</v>
      </c>
      <c r="G68" s="137" t="s">
        <v>167</v>
      </c>
      <c r="H68" s="138" t="s">
        <v>50</v>
      </c>
      <c r="I68" s="138" t="s">
        <v>290</v>
      </c>
      <c r="J68" s="139" t="s">
        <v>168</v>
      </c>
    </row>
    <row r="69" spans="1:10" ht="15.75" thickBot="1" x14ac:dyDescent="0.3">
      <c r="A69" s="140" t="s">
        <v>6</v>
      </c>
      <c r="B69" s="205" t="s">
        <v>7</v>
      </c>
      <c r="C69" s="206"/>
      <c r="D69" s="141" t="s">
        <v>7</v>
      </c>
      <c r="E69" s="142" t="s">
        <v>7</v>
      </c>
      <c r="F69" s="143" t="s">
        <v>169</v>
      </c>
      <c r="G69" s="144">
        <f>G73+G127+G70</f>
        <v>13288.7</v>
      </c>
      <c r="H69" s="145">
        <f>H73+H127+H70</f>
        <v>13388.7</v>
      </c>
      <c r="I69" s="146">
        <f>ROUNDDOWN((I70+I73+I127),5)</f>
        <v>125.5</v>
      </c>
      <c r="J69" s="147">
        <f>H69+I69</f>
        <v>13514.2</v>
      </c>
    </row>
    <row r="70" spans="1:10" x14ac:dyDescent="0.25">
      <c r="A70" s="148" t="s">
        <v>7</v>
      </c>
      <c r="B70" s="197" t="s">
        <v>7</v>
      </c>
      <c r="C70" s="198"/>
      <c r="D70" s="149" t="s">
        <v>7</v>
      </c>
      <c r="E70" s="150" t="s">
        <v>7</v>
      </c>
      <c r="F70" s="151" t="s">
        <v>170</v>
      </c>
      <c r="G70" s="152">
        <f>SUM(G71)</f>
        <v>0</v>
      </c>
      <c r="H70" s="153">
        <f>SUM(H71)</f>
        <v>0</v>
      </c>
      <c r="I70" s="153">
        <f>SUM(I71)</f>
        <v>0</v>
      </c>
      <c r="J70" s="154">
        <f t="shared" ref="J70:J133" si="0">H70+I70</f>
        <v>0</v>
      </c>
    </row>
    <row r="71" spans="1:10" x14ac:dyDescent="0.25">
      <c r="A71" s="155" t="s">
        <v>7</v>
      </c>
      <c r="B71" s="156">
        <v>14018</v>
      </c>
      <c r="C71" s="157"/>
      <c r="D71" s="158" t="s">
        <v>7</v>
      </c>
      <c r="E71" s="159" t="s">
        <v>7</v>
      </c>
      <c r="F71" s="160" t="s">
        <v>171</v>
      </c>
      <c r="G71" s="161">
        <f>SUM(G72)</f>
        <v>0</v>
      </c>
      <c r="H71" s="162">
        <f t="shared" ref="H71:I71" si="1">SUM(H72)</f>
        <v>0</v>
      </c>
      <c r="I71" s="163">
        <f t="shared" si="1"/>
        <v>0</v>
      </c>
      <c r="J71" s="164">
        <f t="shared" si="0"/>
        <v>0</v>
      </c>
    </row>
    <row r="72" spans="1:10" ht="15.75" thickBot="1" x14ac:dyDescent="0.3">
      <c r="A72" s="165"/>
      <c r="B72" s="166"/>
      <c r="C72" s="167"/>
      <c r="D72" s="168">
        <v>6402</v>
      </c>
      <c r="E72" s="169">
        <v>5364</v>
      </c>
      <c r="F72" s="170" t="s">
        <v>172</v>
      </c>
      <c r="G72" s="171">
        <v>0</v>
      </c>
      <c r="H72" s="172">
        <v>0</v>
      </c>
      <c r="I72" s="173">
        <v>0</v>
      </c>
      <c r="J72" s="174">
        <f t="shared" si="0"/>
        <v>0</v>
      </c>
    </row>
    <row r="73" spans="1:10" ht="15.75" thickBot="1" x14ac:dyDescent="0.3">
      <c r="A73" s="148" t="s">
        <v>173</v>
      </c>
      <c r="B73" s="197" t="s">
        <v>7</v>
      </c>
      <c r="C73" s="198"/>
      <c r="D73" s="149" t="s">
        <v>7</v>
      </c>
      <c r="E73" s="150" t="s">
        <v>7</v>
      </c>
      <c r="F73" s="151" t="s">
        <v>174</v>
      </c>
      <c r="G73" s="152">
        <f>G74+G80+G87+G98+G103+G105+G110+G112+G114+G116+G118</f>
        <v>1505</v>
      </c>
      <c r="H73" s="153">
        <f>H74+H80+H87+H98+H103+H105+H110+H112+H114+H116+H118</f>
        <v>1505</v>
      </c>
      <c r="I73" s="153">
        <f>I74+I80+I87+I98+I103+I105+I110+I112+I114+I116+I118</f>
        <v>0</v>
      </c>
      <c r="J73" s="154">
        <f t="shared" si="0"/>
        <v>1505</v>
      </c>
    </row>
    <row r="74" spans="1:10" hidden="1" x14ac:dyDescent="0.25">
      <c r="A74" s="155" t="s">
        <v>175</v>
      </c>
      <c r="B74" s="156" t="s">
        <v>176</v>
      </c>
      <c r="C74" s="157" t="s">
        <v>10</v>
      </c>
      <c r="D74" s="158" t="s">
        <v>7</v>
      </c>
      <c r="E74" s="159" t="s">
        <v>7</v>
      </c>
      <c r="F74" s="160" t="s">
        <v>177</v>
      </c>
      <c r="G74" s="161">
        <f>SUM(G76:G79)</f>
        <v>115</v>
      </c>
      <c r="H74" s="162">
        <f>SUM(H75:H79)</f>
        <v>115</v>
      </c>
      <c r="I74" s="163">
        <f>SUM(I75:I79)</f>
        <v>0</v>
      </c>
      <c r="J74" s="164">
        <f t="shared" si="0"/>
        <v>115</v>
      </c>
    </row>
    <row r="75" spans="1:10" hidden="1" x14ac:dyDescent="0.25">
      <c r="A75" s="155"/>
      <c r="B75" s="156"/>
      <c r="C75" s="157"/>
      <c r="D75" s="168">
        <v>5273</v>
      </c>
      <c r="E75" s="169">
        <v>5021</v>
      </c>
      <c r="F75" s="170" t="s">
        <v>178</v>
      </c>
      <c r="G75" s="171">
        <v>0</v>
      </c>
      <c r="H75" s="172">
        <v>20</v>
      </c>
      <c r="I75" s="175">
        <v>0</v>
      </c>
      <c r="J75" s="176">
        <v>20</v>
      </c>
    </row>
    <row r="76" spans="1:10" hidden="1" x14ac:dyDescent="0.25">
      <c r="A76" s="165"/>
      <c r="B76" s="166"/>
      <c r="C76" s="167"/>
      <c r="D76" s="168">
        <v>5273</v>
      </c>
      <c r="E76" s="169">
        <v>5137</v>
      </c>
      <c r="F76" s="170" t="s">
        <v>179</v>
      </c>
      <c r="G76" s="171">
        <v>5</v>
      </c>
      <c r="H76" s="172">
        <v>5</v>
      </c>
      <c r="I76" s="173">
        <v>0</v>
      </c>
      <c r="J76" s="174">
        <f t="shared" si="0"/>
        <v>5</v>
      </c>
    </row>
    <row r="77" spans="1:10" hidden="1" x14ac:dyDescent="0.25">
      <c r="A77" s="165"/>
      <c r="B77" s="166"/>
      <c r="C77" s="167"/>
      <c r="D77" s="168">
        <v>5273</v>
      </c>
      <c r="E77" s="169">
        <v>5139</v>
      </c>
      <c r="F77" s="170" t="s">
        <v>180</v>
      </c>
      <c r="G77" s="171">
        <v>70</v>
      </c>
      <c r="H77" s="172">
        <v>50</v>
      </c>
      <c r="I77" s="173">
        <v>0</v>
      </c>
      <c r="J77" s="174">
        <f t="shared" si="0"/>
        <v>50</v>
      </c>
    </row>
    <row r="78" spans="1:10" hidden="1" x14ac:dyDescent="0.25">
      <c r="A78" s="165"/>
      <c r="B78" s="166"/>
      <c r="C78" s="167"/>
      <c r="D78" s="168">
        <v>5273</v>
      </c>
      <c r="E78" s="169">
        <v>5169</v>
      </c>
      <c r="F78" s="170" t="s">
        <v>181</v>
      </c>
      <c r="G78" s="171">
        <v>20</v>
      </c>
      <c r="H78" s="172">
        <v>20</v>
      </c>
      <c r="I78" s="173">
        <v>0</v>
      </c>
      <c r="J78" s="174">
        <f t="shared" si="0"/>
        <v>20</v>
      </c>
    </row>
    <row r="79" spans="1:10" hidden="1" x14ac:dyDescent="0.25">
      <c r="A79" s="165"/>
      <c r="B79" s="166"/>
      <c r="C79" s="167"/>
      <c r="D79" s="168">
        <v>5273</v>
      </c>
      <c r="E79" s="169">
        <v>5175</v>
      </c>
      <c r="F79" s="170" t="s">
        <v>182</v>
      </c>
      <c r="G79" s="171">
        <v>20</v>
      </c>
      <c r="H79" s="172">
        <v>20</v>
      </c>
      <c r="I79" s="173">
        <v>0</v>
      </c>
      <c r="J79" s="174">
        <f t="shared" si="0"/>
        <v>20</v>
      </c>
    </row>
    <row r="80" spans="1:10" hidden="1" x14ac:dyDescent="0.25">
      <c r="A80" s="155" t="s">
        <v>175</v>
      </c>
      <c r="B80" s="156" t="s">
        <v>183</v>
      </c>
      <c r="C80" s="157" t="s">
        <v>10</v>
      </c>
      <c r="D80" s="158" t="s">
        <v>7</v>
      </c>
      <c r="E80" s="159" t="s">
        <v>7</v>
      </c>
      <c r="F80" s="160" t="s">
        <v>184</v>
      </c>
      <c r="G80" s="161">
        <f>SUM(G81:G86)</f>
        <v>140</v>
      </c>
      <c r="H80" s="162">
        <f>SUM(H81:H86)</f>
        <v>140</v>
      </c>
      <c r="I80" s="163">
        <f>SUM(I81:I86)</f>
        <v>0</v>
      </c>
      <c r="J80" s="164">
        <f t="shared" si="0"/>
        <v>140</v>
      </c>
    </row>
    <row r="81" spans="1:10" hidden="1" x14ac:dyDescent="0.25">
      <c r="A81" s="165"/>
      <c r="B81" s="166"/>
      <c r="C81" s="167"/>
      <c r="D81" s="168">
        <v>5273</v>
      </c>
      <c r="E81" s="169">
        <v>5132</v>
      </c>
      <c r="F81" s="170" t="s">
        <v>185</v>
      </c>
      <c r="G81" s="171">
        <v>30</v>
      </c>
      <c r="H81" s="172">
        <v>30</v>
      </c>
      <c r="I81" s="173">
        <v>0</v>
      </c>
      <c r="J81" s="174">
        <f t="shared" si="0"/>
        <v>30</v>
      </c>
    </row>
    <row r="82" spans="1:10" hidden="1" x14ac:dyDescent="0.25">
      <c r="A82" s="165"/>
      <c r="B82" s="166"/>
      <c r="C82" s="167"/>
      <c r="D82" s="168">
        <v>5273</v>
      </c>
      <c r="E82" s="169">
        <v>5136</v>
      </c>
      <c r="F82" s="170" t="s">
        <v>186</v>
      </c>
      <c r="G82" s="171">
        <v>5</v>
      </c>
      <c r="H82" s="172">
        <v>5</v>
      </c>
      <c r="I82" s="173">
        <v>0</v>
      </c>
      <c r="J82" s="174">
        <f t="shared" si="0"/>
        <v>5</v>
      </c>
    </row>
    <row r="83" spans="1:10" hidden="1" x14ac:dyDescent="0.25">
      <c r="A83" s="165"/>
      <c r="B83" s="166"/>
      <c r="C83" s="167"/>
      <c r="D83" s="168">
        <v>5273</v>
      </c>
      <c r="E83" s="169">
        <v>5137</v>
      </c>
      <c r="F83" s="170" t="s">
        <v>179</v>
      </c>
      <c r="G83" s="171">
        <v>45</v>
      </c>
      <c r="H83" s="172">
        <v>45</v>
      </c>
      <c r="I83" s="173">
        <v>0</v>
      </c>
      <c r="J83" s="174">
        <f t="shared" si="0"/>
        <v>45</v>
      </c>
    </row>
    <row r="84" spans="1:10" hidden="1" x14ac:dyDescent="0.25">
      <c r="A84" s="165"/>
      <c r="B84" s="166"/>
      <c r="C84" s="167"/>
      <c r="D84" s="168">
        <v>5273</v>
      </c>
      <c r="E84" s="169">
        <v>5139</v>
      </c>
      <c r="F84" s="170" t="s">
        <v>180</v>
      </c>
      <c r="G84" s="171">
        <v>35</v>
      </c>
      <c r="H84" s="172">
        <v>35</v>
      </c>
      <c r="I84" s="173">
        <v>0</v>
      </c>
      <c r="J84" s="174">
        <f t="shared" si="0"/>
        <v>35</v>
      </c>
    </row>
    <row r="85" spans="1:10" hidden="1" x14ac:dyDescent="0.25">
      <c r="A85" s="165"/>
      <c r="B85" s="166"/>
      <c r="C85" s="167"/>
      <c r="D85" s="168">
        <v>5273</v>
      </c>
      <c r="E85" s="169">
        <v>5169</v>
      </c>
      <c r="F85" s="170" t="s">
        <v>181</v>
      </c>
      <c r="G85" s="171">
        <v>15</v>
      </c>
      <c r="H85" s="172">
        <v>15</v>
      </c>
      <c r="I85" s="173">
        <v>0</v>
      </c>
      <c r="J85" s="174">
        <f t="shared" si="0"/>
        <v>15</v>
      </c>
    </row>
    <row r="86" spans="1:10" hidden="1" x14ac:dyDescent="0.25">
      <c r="A86" s="165"/>
      <c r="B86" s="166"/>
      <c r="C86" s="167"/>
      <c r="D86" s="168">
        <v>5273</v>
      </c>
      <c r="E86" s="169">
        <v>5171</v>
      </c>
      <c r="F86" s="170" t="s">
        <v>187</v>
      </c>
      <c r="G86" s="171">
        <v>10</v>
      </c>
      <c r="H86" s="172">
        <v>10</v>
      </c>
      <c r="I86" s="173">
        <v>0</v>
      </c>
      <c r="J86" s="174">
        <f t="shared" si="0"/>
        <v>10</v>
      </c>
    </row>
    <row r="87" spans="1:10" hidden="1" x14ac:dyDescent="0.25">
      <c r="A87" s="155" t="s">
        <v>175</v>
      </c>
      <c r="B87" s="156" t="s">
        <v>188</v>
      </c>
      <c r="C87" s="157" t="s">
        <v>10</v>
      </c>
      <c r="D87" s="158" t="s">
        <v>7</v>
      </c>
      <c r="E87" s="159" t="s">
        <v>7</v>
      </c>
      <c r="F87" s="160" t="s">
        <v>189</v>
      </c>
      <c r="G87" s="161">
        <f>SUM(G88:G97)</f>
        <v>200</v>
      </c>
      <c r="H87" s="162">
        <f t="shared" ref="H87" si="2">SUM(H88:H97)</f>
        <v>200</v>
      </c>
      <c r="I87" s="163">
        <f>SUM(I88:I97)</f>
        <v>0</v>
      </c>
      <c r="J87" s="164">
        <f t="shared" si="0"/>
        <v>200</v>
      </c>
    </row>
    <row r="88" spans="1:10" hidden="1" x14ac:dyDescent="0.25">
      <c r="A88" s="165"/>
      <c r="B88" s="166"/>
      <c r="C88" s="167"/>
      <c r="D88" s="168">
        <v>5273</v>
      </c>
      <c r="E88" s="169">
        <v>5021</v>
      </c>
      <c r="F88" s="170" t="s">
        <v>190</v>
      </c>
      <c r="G88" s="171">
        <v>50</v>
      </c>
      <c r="H88" s="172">
        <v>50</v>
      </c>
      <c r="I88" s="173">
        <v>0</v>
      </c>
      <c r="J88" s="174">
        <f t="shared" si="0"/>
        <v>50</v>
      </c>
    </row>
    <row r="89" spans="1:10" hidden="1" x14ac:dyDescent="0.25">
      <c r="A89" s="165"/>
      <c r="B89" s="166"/>
      <c r="C89" s="167"/>
      <c r="D89" s="168">
        <v>5273</v>
      </c>
      <c r="E89" s="169">
        <v>5031</v>
      </c>
      <c r="F89" s="170" t="s">
        <v>191</v>
      </c>
      <c r="G89" s="171">
        <v>13</v>
      </c>
      <c r="H89" s="172">
        <v>13</v>
      </c>
      <c r="I89" s="173">
        <v>0</v>
      </c>
      <c r="J89" s="174">
        <f t="shared" si="0"/>
        <v>13</v>
      </c>
    </row>
    <row r="90" spans="1:10" hidden="1" x14ac:dyDescent="0.25">
      <c r="A90" s="165"/>
      <c r="B90" s="166"/>
      <c r="C90" s="167"/>
      <c r="D90" s="168">
        <v>5273</v>
      </c>
      <c r="E90" s="169">
        <v>5032</v>
      </c>
      <c r="F90" s="170" t="s">
        <v>192</v>
      </c>
      <c r="G90" s="171">
        <v>5</v>
      </c>
      <c r="H90" s="172">
        <v>5</v>
      </c>
      <c r="I90" s="173">
        <v>0</v>
      </c>
      <c r="J90" s="174">
        <f t="shared" si="0"/>
        <v>5</v>
      </c>
    </row>
    <row r="91" spans="1:10" hidden="1" x14ac:dyDescent="0.25">
      <c r="A91" s="165"/>
      <c r="B91" s="166"/>
      <c r="C91" s="167"/>
      <c r="D91" s="168">
        <v>5273</v>
      </c>
      <c r="E91" s="169">
        <v>5137</v>
      </c>
      <c r="F91" s="170" t="s">
        <v>179</v>
      </c>
      <c r="G91" s="171">
        <v>5</v>
      </c>
      <c r="H91" s="172">
        <v>5</v>
      </c>
      <c r="I91" s="173">
        <v>0</v>
      </c>
      <c r="J91" s="174">
        <f t="shared" si="0"/>
        <v>5</v>
      </c>
    </row>
    <row r="92" spans="1:10" hidden="1" x14ac:dyDescent="0.25">
      <c r="A92" s="165"/>
      <c r="B92" s="166"/>
      <c r="C92" s="167"/>
      <c r="D92" s="168">
        <v>5273</v>
      </c>
      <c r="E92" s="169">
        <v>5139</v>
      </c>
      <c r="F92" s="170" t="s">
        <v>180</v>
      </c>
      <c r="G92" s="171">
        <v>5</v>
      </c>
      <c r="H92" s="172">
        <v>5</v>
      </c>
      <c r="I92" s="173">
        <v>0</v>
      </c>
      <c r="J92" s="174">
        <f t="shared" si="0"/>
        <v>5</v>
      </c>
    </row>
    <row r="93" spans="1:10" hidden="1" x14ac:dyDescent="0.25">
      <c r="A93" s="165"/>
      <c r="B93" s="166"/>
      <c r="C93" s="167"/>
      <c r="D93" s="168">
        <v>5273</v>
      </c>
      <c r="E93" s="169">
        <v>5151</v>
      </c>
      <c r="F93" s="170" t="s">
        <v>193</v>
      </c>
      <c r="G93" s="171">
        <v>15</v>
      </c>
      <c r="H93" s="172">
        <v>15</v>
      </c>
      <c r="I93" s="173">
        <v>0</v>
      </c>
      <c r="J93" s="174">
        <f t="shared" si="0"/>
        <v>15</v>
      </c>
    </row>
    <row r="94" spans="1:10" hidden="1" x14ac:dyDescent="0.25">
      <c r="A94" s="165"/>
      <c r="B94" s="166"/>
      <c r="C94" s="167"/>
      <c r="D94" s="168">
        <v>5273</v>
      </c>
      <c r="E94" s="169">
        <v>5154</v>
      </c>
      <c r="F94" s="170" t="s">
        <v>194</v>
      </c>
      <c r="G94" s="171">
        <v>17</v>
      </c>
      <c r="H94" s="172">
        <v>17</v>
      </c>
      <c r="I94" s="173">
        <v>0</v>
      </c>
      <c r="J94" s="174">
        <f t="shared" si="0"/>
        <v>17</v>
      </c>
    </row>
    <row r="95" spans="1:10" hidden="1" x14ac:dyDescent="0.25">
      <c r="A95" s="165"/>
      <c r="B95" s="166"/>
      <c r="C95" s="167"/>
      <c r="D95" s="168">
        <v>5273</v>
      </c>
      <c r="E95" s="169">
        <v>5156</v>
      </c>
      <c r="F95" s="170" t="s">
        <v>195</v>
      </c>
      <c r="G95" s="171">
        <v>5</v>
      </c>
      <c r="H95" s="172">
        <v>5</v>
      </c>
      <c r="I95" s="173">
        <v>0</v>
      </c>
      <c r="J95" s="174">
        <f t="shared" si="0"/>
        <v>5</v>
      </c>
    </row>
    <row r="96" spans="1:10" hidden="1" x14ac:dyDescent="0.25">
      <c r="A96" s="165"/>
      <c r="B96" s="166"/>
      <c r="C96" s="167"/>
      <c r="D96" s="168">
        <v>5273</v>
      </c>
      <c r="E96" s="169">
        <v>5169</v>
      </c>
      <c r="F96" s="170" t="s">
        <v>181</v>
      </c>
      <c r="G96" s="171">
        <v>5</v>
      </c>
      <c r="H96" s="172">
        <v>5</v>
      </c>
      <c r="I96" s="173">
        <v>0</v>
      </c>
      <c r="J96" s="174">
        <f t="shared" si="0"/>
        <v>5</v>
      </c>
    </row>
    <row r="97" spans="1:10" hidden="1" x14ac:dyDescent="0.25">
      <c r="A97" s="165"/>
      <c r="B97" s="166"/>
      <c r="C97" s="167"/>
      <c r="D97" s="168">
        <v>5273</v>
      </c>
      <c r="E97" s="169">
        <v>5171</v>
      </c>
      <c r="F97" s="170" t="s">
        <v>187</v>
      </c>
      <c r="G97" s="171">
        <v>80</v>
      </c>
      <c r="H97" s="172">
        <v>80</v>
      </c>
      <c r="I97" s="173">
        <v>0</v>
      </c>
      <c r="J97" s="174">
        <f t="shared" si="0"/>
        <v>80</v>
      </c>
    </row>
    <row r="98" spans="1:10" hidden="1" x14ac:dyDescent="0.25">
      <c r="A98" s="155" t="s">
        <v>175</v>
      </c>
      <c r="B98" s="156" t="s">
        <v>196</v>
      </c>
      <c r="C98" s="157" t="s">
        <v>10</v>
      </c>
      <c r="D98" s="158" t="s">
        <v>7</v>
      </c>
      <c r="E98" s="159" t="s">
        <v>7</v>
      </c>
      <c r="F98" s="160" t="s">
        <v>197</v>
      </c>
      <c r="G98" s="161">
        <f>SUM(G99:G102)</f>
        <v>120</v>
      </c>
      <c r="H98" s="162">
        <f>SUM(H99:H102)</f>
        <v>120</v>
      </c>
      <c r="I98" s="163">
        <f>SUM(I99:I102)</f>
        <v>0</v>
      </c>
      <c r="J98" s="164">
        <f t="shared" si="0"/>
        <v>120</v>
      </c>
    </row>
    <row r="99" spans="1:10" hidden="1" x14ac:dyDescent="0.25">
      <c r="A99" s="165"/>
      <c r="B99" s="166"/>
      <c r="C99" s="167"/>
      <c r="D99" s="168">
        <v>5273</v>
      </c>
      <c r="E99" s="169">
        <v>5164</v>
      </c>
      <c r="F99" s="170" t="s">
        <v>198</v>
      </c>
      <c r="G99" s="171">
        <v>10</v>
      </c>
      <c r="H99" s="172">
        <v>10</v>
      </c>
      <c r="I99" s="173">
        <v>0</v>
      </c>
      <c r="J99" s="174">
        <f t="shared" si="0"/>
        <v>10</v>
      </c>
    </row>
    <row r="100" spans="1:10" hidden="1" x14ac:dyDescent="0.25">
      <c r="A100" s="165"/>
      <c r="B100" s="166"/>
      <c r="C100" s="167"/>
      <c r="D100" s="168">
        <v>5273</v>
      </c>
      <c r="E100" s="169">
        <v>5167</v>
      </c>
      <c r="F100" s="170" t="s">
        <v>199</v>
      </c>
      <c r="G100" s="171">
        <v>20</v>
      </c>
      <c r="H100" s="172">
        <v>20</v>
      </c>
      <c r="I100" s="173">
        <v>0</v>
      </c>
      <c r="J100" s="174">
        <f t="shared" si="0"/>
        <v>20</v>
      </c>
    </row>
    <row r="101" spans="1:10" hidden="1" x14ac:dyDescent="0.25">
      <c r="A101" s="165"/>
      <c r="B101" s="166"/>
      <c r="C101" s="167"/>
      <c r="D101" s="168">
        <v>5273</v>
      </c>
      <c r="E101" s="169">
        <v>5169</v>
      </c>
      <c r="F101" s="170" t="s">
        <v>181</v>
      </c>
      <c r="G101" s="171">
        <v>20</v>
      </c>
      <c r="H101" s="172">
        <v>20</v>
      </c>
      <c r="I101" s="173">
        <v>0</v>
      </c>
      <c r="J101" s="174">
        <f t="shared" si="0"/>
        <v>20</v>
      </c>
    </row>
    <row r="102" spans="1:10" hidden="1" x14ac:dyDescent="0.25">
      <c r="A102" s="165"/>
      <c r="B102" s="166"/>
      <c r="C102" s="167"/>
      <c r="D102" s="168">
        <v>5273</v>
      </c>
      <c r="E102" s="169">
        <v>5175</v>
      </c>
      <c r="F102" s="170" t="s">
        <v>182</v>
      </c>
      <c r="G102" s="171">
        <v>70</v>
      </c>
      <c r="H102" s="172">
        <v>70</v>
      </c>
      <c r="I102" s="173">
        <v>0</v>
      </c>
      <c r="J102" s="174">
        <f t="shared" si="0"/>
        <v>70</v>
      </c>
    </row>
    <row r="103" spans="1:10" hidden="1" x14ac:dyDescent="0.25">
      <c r="A103" s="155" t="s">
        <v>175</v>
      </c>
      <c r="B103" s="156" t="s">
        <v>200</v>
      </c>
      <c r="C103" s="157" t="s">
        <v>10</v>
      </c>
      <c r="D103" s="158" t="s">
        <v>7</v>
      </c>
      <c r="E103" s="159" t="s">
        <v>7</v>
      </c>
      <c r="F103" s="160" t="s">
        <v>201</v>
      </c>
      <c r="G103" s="161">
        <f>SUM(G104)</f>
        <v>10</v>
      </c>
      <c r="H103" s="162">
        <f t="shared" ref="H103:I103" si="3">SUM(H104)</f>
        <v>10</v>
      </c>
      <c r="I103" s="163">
        <f t="shared" si="3"/>
        <v>0</v>
      </c>
      <c r="J103" s="164">
        <f t="shared" si="0"/>
        <v>10</v>
      </c>
    </row>
    <row r="104" spans="1:10" hidden="1" x14ac:dyDescent="0.25">
      <c r="A104" s="165"/>
      <c r="B104" s="166"/>
      <c r="C104" s="167"/>
      <c r="D104" s="168">
        <v>5273</v>
      </c>
      <c r="E104" s="169">
        <v>5169</v>
      </c>
      <c r="F104" s="170" t="s">
        <v>181</v>
      </c>
      <c r="G104" s="171">
        <v>10</v>
      </c>
      <c r="H104" s="172">
        <v>10</v>
      </c>
      <c r="I104" s="173">
        <v>0</v>
      </c>
      <c r="J104" s="174">
        <f t="shared" si="0"/>
        <v>10</v>
      </c>
    </row>
    <row r="105" spans="1:10" hidden="1" x14ac:dyDescent="0.25">
      <c r="A105" s="155" t="s">
        <v>175</v>
      </c>
      <c r="B105" s="156" t="s">
        <v>202</v>
      </c>
      <c r="C105" s="157" t="s">
        <v>10</v>
      </c>
      <c r="D105" s="158" t="s">
        <v>7</v>
      </c>
      <c r="E105" s="159" t="s">
        <v>7</v>
      </c>
      <c r="F105" s="160" t="s">
        <v>203</v>
      </c>
      <c r="G105" s="161">
        <f>SUM(G106:G109)</f>
        <v>150</v>
      </c>
      <c r="H105" s="162">
        <f t="shared" ref="H105:I105" si="4">SUM(H106:H109)</f>
        <v>150</v>
      </c>
      <c r="I105" s="163">
        <f t="shared" si="4"/>
        <v>0</v>
      </c>
      <c r="J105" s="164">
        <f t="shared" si="0"/>
        <v>150</v>
      </c>
    </row>
    <row r="106" spans="1:10" hidden="1" x14ac:dyDescent="0.25">
      <c r="A106" s="165"/>
      <c r="B106" s="166"/>
      <c r="C106" s="167"/>
      <c r="D106" s="168">
        <v>4349</v>
      </c>
      <c r="E106" s="169">
        <v>5136</v>
      </c>
      <c r="F106" s="170" t="s">
        <v>186</v>
      </c>
      <c r="G106" s="171">
        <v>10</v>
      </c>
      <c r="H106" s="172">
        <v>10</v>
      </c>
      <c r="I106" s="173">
        <v>0</v>
      </c>
      <c r="J106" s="174">
        <f t="shared" si="0"/>
        <v>10</v>
      </c>
    </row>
    <row r="107" spans="1:10" hidden="1" x14ac:dyDescent="0.25">
      <c r="A107" s="165"/>
      <c r="B107" s="166"/>
      <c r="C107" s="167"/>
      <c r="D107" s="168">
        <v>4349</v>
      </c>
      <c r="E107" s="169">
        <v>5139</v>
      </c>
      <c r="F107" s="170" t="s">
        <v>180</v>
      </c>
      <c r="G107" s="171">
        <v>70</v>
      </c>
      <c r="H107" s="172">
        <v>70</v>
      </c>
      <c r="I107" s="173">
        <v>0</v>
      </c>
      <c r="J107" s="174">
        <f t="shared" si="0"/>
        <v>70</v>
      </c>
    </row>
    <row r="108" spans="1:10" hidden="1" x14ac:dyDescent="0.25">
      <c r="A108" s="165"/>
      <c r="B108" s="166"/>
      <c r="C108" s="167"/>
      <c r="D108" s="168">
        <v>4349</v>
      </c>
      <c r="E108" s="169">
        <v>5169</v>
      </c>
      <c r="F108" s="170" t="s">
        <v>181</v>
      </c>
      <c r="G108" s="171">
        <v>50</v>
      </c>
      <c r="H108" s="172">
        <v>50</v>
      </c>
      <c r="I108" s="173">
        <v>0</v>
      </c>
      <c r="J108" s="174">
        <f t="shared" si="0"/>
        <v>50</v>
      </c>
    </row>
    <row r="109" spans="1:10" hidden="1" x14ac:dyDescent="0.25">
      <c r="A109" s="165"/>
      <c r="B109" s="166"/>
      <c r="C109" s="167"/>
      <c r="D109" s="168">
        <v>4349</v>
      </c>
      <c r="E109" s="169">
        <v>5175</v>
      </c>
      <c r="F109" s="170" t="s">
        <v>182</v>
      </c>
      <c r="G109" s="171">
        <v>20</v>
      </c>
      <c r="H109" s="172">
        <v>20</v>
      </c>
      <c r="I109" s="173">
        <v>0</v>
      </c>
      <c r="J109" s="174">
        <f t="shared" si="0"/>
        <v>20</v>
      </c>
    </row>
    <row r="110" spans="1:10" hidden="1" x14ac:dyDescent="0.25">
      <c r="A110" s="155" t="s">
        <v>175</v>
      </c>
      <c r="B110" s="156" t="s">
        <v>204</v>
      </c>
      <c r="C110" s="157" t="s">
        <v>10</v>
      </c>
      <c r="D110" s="158" t="s">
        <v>7</v>
      </c>
      <c r="E110" s="159" t="s">
        <v>7</v>
      </c>
      <c r="F110" s="160" t="s">
        <v>205</v>
      </c>
      <c r="G110" s="161">
        <f>SUM(G111)</f>
        <v>470</v>
      </c>
      <c r="H110" s="162">
        <f t="shared" ref="H110:I110" si="5">SUM(H111)</f>
        <v>470</v>
      </c>
      <c r="I110" s="163">
        <f t="shared" si="5"/>
        <v>0</v>
      </c>
      <c r="J110" s="164">
        <f t="shared" si="0"/>
        <v>470</v>
      </c>
    </row>
    <row r="111" spans="1:10" hidden="1" x14ac:dyDescent="0.25">
      <c r="A111" s="165"/>
      <c r="B111" s="166"/>
      <c r="C111" s="167"/>
      <c r="D111" s="168">
        <v>5273</v>
      </c>
      <c r="E111" s="169">
        <v>5168</v>
      </c>
      <c r="F111" s="170" t="s">
        <v>206</v>
      </c>
      <c r="G111" s="171">
        <v>470</v>
      </c>
      <c r="H111" s="172">
        <v>470</v>
      </c>
      <c r="I111" s="173">
        <v>0</v>
      </c>
      <c r="J111" s="174">
        <f t="shared" si="0"/>
        <v>470</v>
      </c>
    </row>
    <row r="112" spans="1:10" hidden="1" x14ac:dyDescent="0.25">
      <c r="A112" s="155" t="s">
        <v>175</v>
      </c>
      <c r="B112" s="156" t="s">
        <v>207</v>
      </c>
      <c r="C112" s="157" t="s">
        <v>10</v>
      </c>
      <c r="D112" s="158" t="s">
        <v>7</v>
      </c>
      <c r="E112" s="159" t="s">
        <v>7</v>
      </c>
      <c r="F112" s="160" t="s">
        <v>208</v>
      </c>
      <c r="G112" s="161">
        <f>SUM(G113)</f>
        <v>140</v>
      </c>
      <c r="H112" s="162">
        <f t="shared" ref="H112:I112" si="6">SUM(H113)</f>
        <v>140</v>
      </c>
      <c r="I112" s="163">
        <f t="shared" si="6"/>
        <v>0</v>
      </c>
      <c r="J112" s="164">
        <f t="shared" si="0"/>
        <v>140</v>
      </c>
    </row>
    <row r="113" spans="1:10" hidden="1" x14ac:dyDescent="0.25">
      <c r="A113" s="165"/>
      <c r="B113" s="166"/>
      <c r="C113" s="167"/>
      <c r="D113" s="168">
        <v>5521</v>
      </c>
      <c r="E113" s="169">
        <v>5168</v>
      </c>
      <c r="F113" s="170" t="s">
        <v>206</v>
      </c>
      <c r="G113" s="171">
        <v>140</v>
      </c>
      <c r="H113" s="172">
        <v>140</v>
      </c>
      <c r="I113" s="173">
        <v>0</v>
      </c>
      <c r="J113" s="174">
        <f t="shared" si="0"/>
        <v>140</v>
      </c>
    </row>
    <row r="114" spans="1:10" hidden="1" x14ac:dyDescent="0.25">
      <c r="A114" s="155" t="s">
        <v>175</v>
      </c>
      <c r="B114" s="156" t="s">
        <v>209</v>
      </c>
      <c r="C114" s="157" t="s">
        <v>10</v>
      </c>
      <c r="D114" s="158" t="s">
        <v>7</v>
      </c>
      <c r="E114" s="159" t="s">
        <v>7</v>
      </c>
      <c r="F114" s="160" t="s">
        <v>210</v>
      </c>
      <c r="G114" s="161">
        <f>SUM(G115:G115)</f>
        <v>20</v>
      </c>
      <c r="H114" s="162">
        <f>SUM(H115:H115)</f>
        <v>20</v>
      </c>
      <c r="I114" s="163">
        <f>SUM(I115:I115)</f>
        <v>0</v>
      </c>
      <c r="J114" s="164">
        <f t="shared" si="0"/>
        <v>20</v>
      </c>
    </row>
    <row r="115" spans="1:10" hidden="1" x14ac:dyDescent="0.25">
      <c r="A115" s="165"/>
      <c r="B115" s="166"/>
      <c r="C115" s="167"/>
      <c r="D115" s="168">
        <v>5273</v>
      </c>
      <c r="E115" s="169">
        <v>5167</v>
      </c>
      <c r="F115" s="170" t="s">
        <v>199</v>
      </c>
      <c r="G115" s="171">
        <v>20</v>
      </c>
      <c r="H115" s="172">
        <v>20</v>
      </c>
      <c r="I115" s="173">
        <v>0</v>
      </c>
      <c r="J115" s="174">
        <f t="shared" si="0"/>
        <v>20</v>
      </c>
    </row>
    <row r="116" spans="1:10" hidden="1" x14ac:dyDescent="0.25">
      <c r="A116" s="155" t="s">
        <v>175</v>
      </c>
      <c r="B116" s="156" t="s">
        <v>211</v>
      </c>
      <c r="C116" s="157" t="s">
        <v>10</v>
      </c>
      <c r="D116" s="158" t="s">
        <v>7</v>
      </c>
      <c r="E116" s="159" t="s">
        <v>7</v>
      </c>
      <c r="F116" s="160" t="s">
        <v>212</v>
      </c>
      <c r="G116" s="161">
        <f>SUM(G117)</f>
        <v>30</v>
      </c>
      <c r="H116" s="162">
        <f t="shared" ref="H116:I116" si="7">SUM(H117)</f>
        <v>30</v>
      </c>
      <c r="I116" s="163">
        <f t="shared" si="7"/>
        <v>0</v>
      </c>
      <c r="J116" s="164">
        <f t="shared" si="0"/>
        <v>30</v>
      </c>
    </row>
    <row r="117" spans="1:10" hidden="1" x14ac:dyDescent="0.25">
      <c r="A117" s="165"/>
      <c r="B117" s="166"/>
      <c r="C117" s="167"/>
      <c r="D117" s="168">
        <v>5521</v>
      </c>
      <c r="E117" s="169">
        <v>5169</v>
      </c>
      <c r="F117" s="170" t="s">
        <v>181</v>
      </c>
      <c r="G117" s="171">
        <v>30</v>
      </c>
      <c r="H117" s="172">
        <v>30</v>
      </c>
      <c r="I117" s="173">
        <v>0</v>
      </c>
      <c r="J117" s="174">
        <f t="shared" si="0"/>
        <v>30</v>
      </c>
    </row>
    <row r="118" spans="1:10" hidden="1" x14ac:dyDescent="0.25">
      <c r="A118" s="155" t="s">
        <v>175</v>
      </c>
      <c r="B118" s="156" t="s">
        <v>213</v>
      </c>
      <c r="C118" s="157" t="s">
        <v>10</v>
      </c>
      <c r="D118" s="158" t="s">
        <v>7</v>
      </c>
      <c r="E118" s="159" t="s">
        <v>7</v>
      </c>
      <c r="F118" s="160" t="s">
        <v>214</v>
      </c>
      <c r="G118" s="161">
        <f>SUM(G119:G126)</f>
        <v>110</v>
      </c>
      <c r="H118" s="162">
        <f>SUM(H119:H126)</f>
        <v>110</v>
      </c>
      <c r="I118" s="163">
        <f>SUM(I119:I126)</f>
        <v>0</v>
      </c>
      <c r="J118" s="164">
        <f t="shared" si="0"/>
        <v>110</v>
      </c>
    </row>
    <row r="119" spans="1:10" hidden="1" x14ac:dyDescent="0.25">
      <c r="A119" s="165"/>
      <c r="B119" s="166"/>
      <c r="C119" s="167"/>
      <c r="D119" s="168">
        <v>5273</v>
      </c>
      <c r="E119" s="169">
        <v>5137</v>
      </c>
      <c r="F119" s="170" t="s">
        <v>179</v>
      </c>
      <c r="G119" s="171">
        <v>5</v>
      </c>
      <c r="H119" s="172">
        <v>5</v>
      </c>
      <c r="I119" s="173">
        <v>0</v>
      </c>
      <c r="J119" s="174">
        <f t="shared" si="0"/>
        <v>5</v>
      </c>
    </row>
    <row r="120" spans="1:10" hidden="1" x14ac:dyDescent="0.25">
      <c r="A120" s="165"/>
      <c r="B120" s="166"/>
      <c r="C120" s="167"/>
      <c r="D120" s="168">
        <v>5273</v>
      </c>
      <c r="E120" s="169">
        <v>5139</v>
      </c>
      <c r="F120" s="170" t="s">
        <v>180</v>
      </c>
      <c r="G120" s="171">
        <v>5</v>
      </c>
      <c r="H120" s="172">
        <v>5</v>
      </c>
      <c r="I120" s="173">
        <v>0</v>
      </c>
      <c r="J120" s="174">
        <f t="shared" si="0"/>
        <v>5</v>
      </c>
    </row>
    <row r="121" spans="1:10" hidden="1" x14ac:dyDescent="0.25">
      <c r="A121" s="165"/>
      <c r="B121" s="166"/>
      <c r="C121" s="167"/>
      <c r="D121" s="168">
        <v>5273</v>
      </c>
      <c r="E121" s="169">
        <v>5156</v>
      </c>
      <c r="F121" s="170" t="s">
        <v>195</v>
      </c>
      <c r="G121" s="171">
        <v>20</v>
      </c>
      <c r="H121" s="172">
        <v>20</v>
      </c>
      <c r="I121" s="173">
        <v>0</v>
      </c>
      <c r="J121" s="174">
        <f t="shared" si="0"/>
        <v>20</v>
      </c>
    </row>
    <row r="122" spans="1:10" hidden="1" x14ac:dyDescent="0.25">
      <c r="A122" s="165"/>
      <c r="B122" s="166"/>
      <c r="C122" s="167"/>
      <c r="D122" s="168">
        <v>5273</v>
      </c>
      <c r="E122" s="169">
        <v>5162</v>
      </c>
      <c r="F122" s="170" t="s">
        <v>215</v>
      </c>
      <c r="G122" s="171">
        <v>30</v>
      </c>
      <c r="H122" s="172">
        <v>30</v>
      </c>
      <c r="I122" s="173">
        <v>0</v>
      </c>
      <c r="J122" s="174">
        <v>10</v>
      </c>
    </row>
    <row r="123" spans="1:10" hidden="1" x14ac:dyDescent="0.25">
      <c r="A123" s="165"/>
      <c r="B123" s="166"/>
      <c r="C123" s="167"/>
      <c r="D123" s="168">
        <v>5273</v>
      </c>
      <c r="E123" s="169">
        <v>5168</v>
      </c>
      <c r="F123" s="170" t="s">
        <v>206</v>
      </c>
      <c r="G123" s="171">
        <v>2</v>
      </c>
      <c r="H123" s="172">
        <v>2</v>
      </c>
      <c r="I123" s="173">
        <v>0</v>
      </c>
      <c r="J123" s="174">
        <f t="shared" si="0"/>
        <v>2</v>
      </c>
    </row>
    <row r="124" spans="1:10" hidden="1" x14ac:dyDescent="0.25">
      <c r="A124" s="165"/>
      <c r="B124" s="166"/>
      <c r="C124" s="167"/>
      <c r="D124" s="168">
        <v>5273</v>
      </c>
      <c r="E124" s="169">
        <v>5169</v>
      </c>
      <c r="F124" s="170" t="s">
        <v>181</v>
      </c>
      <c r="G124" s="171">
        <v>23</v>
      </c>
      <c r="H124" s="172">
        <v>23</v>
      </c>
      <c r="I124" s="173">
        <v>0</v>
      </c>
      <c r="J124" s="174">
        <f t="shared" si="0"/>
        <v>23</v>
      </c>
    </row>
    <row r="125" spans="1:10" hidden="1" x14ac:dyDescent="0.25">
      <c r="A125" s="165"/>
      <c r="B125" s="166"/>
      <c r="C125" s="167"/>
      <c r="D125" s="168">
        <v>5273</v>
      </c>
      <c r="E125" s="169">
        <v>5171</v>
      </c>
      <c r="F125" s="170" t="s">
        <v>187</v>
      </c>
      <c r="G125" s="171">
        <v>20</v>
      </c>
      <c r="H125" s="172">
        <v>20</v>
      </c>
      <c r="I125" s="173">
        <v>0</v>
      </c>
      <c r="J125" s="174">
        <f t="shared" si="0"/>
        <v>20</v>
      </c>
    </row>
    <row r="126" spans="1:10" ht="15.75" hidden="1" thickBot="1" x14ac:dyDescent="0.3">
      <c r="A126" s="165"/>
      <c r="B126" s="166"/>
      <c r="C126" s="167"/>
      <c r="D126" s="168">
        <v>5273</v>
      </c>
      <c r="E126" s="169">
        <v>5362</v>
      </c>
      <c r="F126" s="170" t="s">
        <v>216</v>
      </c>
      <c r="G126" s="171">
        <v>5</v>
      </c>
      <c r="H126" s="172">
        <v>5</v>
      </c>
      <c r="I126" s="173">
        <v>0</v>
      </c>
      <c r="J126" s="174">
        <f t="shared" si="0"/>
        <v>5</v>
      </c>
    </row>
    <row r="127" spans="1:10" x14ac:dyDescent="0.25">
      <c r="A127" s="148" t="s">
        <v>173</v>
      </c>
      <c r="B127" s="197" t="s">
        <v>7</v>
      </c>
      <c r="C127" s="198"/>
      <c r="D127" s="149" t="s">
        <v>7</v>
      </c>
      <c r="E127" s="150" t="s">
        <v>7</v>
      </c>
      <c r="F127" s="151" t="s">
        <v>217</v>
      </c>
      <c r="G127" s="152">
        <f>G128+G130+G132+G134+G136+G138+G140+G143+G145+G148+G150+G156+G159+G163+G170+G172+G176+G182+G187+G192+G194+G196+G202+G206+G210+G212+G215+G218+G220+G223+G227+G229</f>
        <v>11783.7</v>
      </c>
      <c r="H127" s="153">
        <f>H128+H130+H132+H134+H136+H138+H140+H143+H145+H148+H150+H156+H159+H163+H170+H172+H176+H182+H187+H192+H194+H196+H202+H206+H210+H212+H215+H218+H220+H223+H227+H229</f>
        <v>11883.7</v>
      </c>
      <c r="I127" s="153">
        <f>I128+I130+I132+I134+I136+I138+I140+I143+I145+I148+I150+I156+I159+I163+I170+I172+I176+I182+I187+I192+I194+I196+I202+I206+I210+I212+I215+I218+I220+I223+I227+I229</f>
        <v>125.5</v>
      </c>
      <c r="J127" s="154">
        <f t="shared" si="0"/>
        <v>12009.2</v>
      </c>
    </row>
    <row r="128" spans="1:10" hidden="1" x14ac:dyDescent="0.25">
      <c r="A128" s="155" t="s">
        <v>175</v>
      </c>
      <c r="B128" s="156" t="s">
        <v>218</v>
      </c>
      <c r="C128" s="157" t="s">
        <v>10</v>
      </c>
      <c r="D128" s="158" t="s">
        <v>7</v>
      </c>
      <c r="E128" s="159" t="s">
        <v>7</v>
      </c>
      <c r="F128" s="160" t="s">
        <v>219</v>
      </c>
      <c r="G128" s="161">
        <f>SUM(G129:G129)</f>
        <v>1550</v>
      </c>
      <c r="H128" s="162">
        <f>SUM(H129:H129)</f>
        <v>1550</v>
      </c>
      <c r="I128" s="163">
        <f>SUM(I129:I129)</f>
        <v>0</v>
      </c>
      <c r="J128" s="164">
        <f t="shared" si="0"/>
        <v>1550</v>
      </c>
    </row>
    <row r="129" spans="1:10" hidden="1" x14ac:dyDescent="0.25">
      <c r="A129" s="165"/>
      <c r="B129" s="166"/>
      <c r="C129" s="167"/>
      <c r="D129" s="168">
        <v>6113</v>
      </c>
      <c r="E129" s="169">
        <v>5139</v>
      </c>
      <c r="F129" s="170" t="s">
        <v>180</v>
      </c>
      <c r="G129" s="171">
        <v>1550</v>
      </c>
      <c r="H129" s="172">
        <v>1550</v>
      </c>
      <c r="I129" s="173">
        <v>0</v>
      </c>
      <c r="J129" s="174">
        <f t="shared" si="0"/>
        <v>1550</v>
      </c>
    </row>
    <row r="130" spans="1:10" hidden="1" x14ac:dyDescent="0.25">
      <c r="A130" s="155" t="s">
        <v>175</v>
      </c>
      <c r="B130" s="156" t="s">
        <v>220</v>
      </c>
      <c r="C130" s="157" t="s">
        <v>10</v>
      </c>
      <c r="D130" s="158" t="s">
        <v>7</v>
      </c>
      <c r="E130" s="159" t="s">
        <v>7</v>
      </c>
      <c r="F130" s="160" t="s">
        <v>221</v>
      </c>
      <c r="G130" s="161">
        <f>SUM(G131:G131)</f>
        <v>300</v>
      </c>
      <c r="H130" s="162">
        <f>SUM(H131:H131)</f>
        <v>300</v>
      </c>
      <c r="I130" s="163">
        <f>SUM(I131:I131)</f>
        <v>0</v>
      </c>
      <c r="J130" s="164">
        <f t="shared" si="0"/>
        <v>300</v>
      </c>
    </row>
    <row r="131" spans="1:10" hidden="1" x14ac:dyDescent="0.25">
      <c r="A131" s="165"/>
      <c r="B131" s="166"/>
      <c r="C131" s="167"/>
      <c r="D131" s="168">
        <v>6113</v>
      </c>
      <c r="E131" s="169">
        <v>5168</v>
      </c>
      <c r="F131" s="170" t="s">
        <v>206</v>
      </c>
      <c r="G131" s="171">
        <v>300</v>
      </c>
      <c r="H131" s="172">
        <v>300</v>
      </c>
      <c r="I131" s="173">
        <v>0</v>
      </c>
      <c r="J131" s="174">
        <f t="shared" si="0"/>
        <v>300</v>
      </c>
    </row>
    <row r="132" spans="1:10" hidden="1" x14ac:dyDescent="0.25">
      <c r="A132" s="155" t="s">
        <v>175</v>
      </c>
      <c r="B132" s="156" t="s">
        <v>222</v>
      </c>
      <c r="C132" s="157" t="s">
        <v>10</v>
      </c>
      <c r="D132" s="158" t="s">
        <v>7</v>
      </c>
      <c r="E132" s="159" t="s">
        <v>7</v>
      </c>
      <c r="F132" s="160" t="s">
        <v>223</v>
      </c>
      <c r="G132" s="161">
        <f>SUM(G133)</f>
        <v>300</v>
      </c>
      <c r="H132" s="162">
        <f>SUM(H133:H133)</f>
        <v>300</v>
      </c>
      <c r="I132" s="163">
        <f>SUM(I133:I133)</f>
        <v>0</v>
      </c>
      <c r="J132" s="164">
        <f t="shared" si="0"/>
        <v>300</v>
      </c>
    </row>
    <row r="133" spans="1:10" hidden="1" x14ac:dyDescent="0.25">
      <c r="A133" s="165"/>
      <c r="B133" s="166"/>
      <c r="C133" s="167"/>
      <c r="D133" s="168" t="s">
        <v>224</v>
      </c>
      <c r="E133" s="169">
        <v>5169</v>
      </c>
      <c r="F133" s="170" t="s">
        <v>181</v>
      </c>
      <c r="G133" s="171">
        <v>300</v>
      </c>
      <c r="H133" s="172">
        <v>300</v>
      </c>
      <c r="I133" s="173">
        <v>0</v>
      </c>
      <c r="J133" s="174">
        <f t="shared" si="0"/>
        <v>300</v>
      </c>
    </row>
    <row r="134" spans="1:10" hidden="1" x14ac:dyDescent="0.25">
      <c r="A134" s="155" t="s">
        <v>175</v>
      </c>
      <c r="B134" s="156" t="s">
        <v>225</v>
      </c>
      <c r="C134" s="157" t="s">
        <v>10</v>
      </c>
      <c r="D134" s="158" t="s">
        <v>7</v>
      </c>
      <c r="E134" s="159" t="s">
        <v>7</v>
      </c>
      <c r="F134" s="160" t="s">
        <v>226</v>
      </c>
      <c r="G134" s="161">
        <f>SUM(G135)</f>
        <v>250</v>
      </c>
      <c r="H134" s="162">
        <f>SUM(H135)</f>
        <v>250</v>
      </c>
      <c r="I134" s="163">
        <f>SUM(I135)</f>
        <v>0</v>
      </c>
      <c r="J134" s="164">
        <f t="shared" ref="J134:J206" si="8">H134+I134</f>
        <v>250</v>
      </c>
    </row>
    <row r="135" spans="1:10" hidden="1" x14ac:dyDescent="0.25">
      <c r="A135" s="165"/>
      <c r="B135" s="166"/>
      <c r="C135" s="167"/>
      <c r="D135" s="168">
        <v>6113</v>
      </c>
      <c r="E135" s="169">
        <v>5169</v>
      </c>
      <c r="F135" s="170" t="s">
        <v>181</v>
      </c>
      <c r="G135" s="171">
        <v>250</v>
      </c>
      <c r="H135" s="172">
        <v>250</v>
      </c>
      <c r="I135" s="173">
        <v>0</v>
      </c>
      <c r="J135" s="174">
        <f t="shared" si="8"/>
        <v>250</v>
      </c>
    </row>
    <row r="136" spans="1:10" hidden="1" x14ac:dyDescent="0.25">
      <c r="A136" s="155" t="s">
        <v>175</v>
      </c>
      <c r="B136" s="156" t="s">
        <v>227</v>
      </c>
      <c r="C136" s="157" t="s">
        <v>10</v>
      </c>
      <c r="D136" s="158" t="s">
        <v>7</v>
      </c>
      <c r="E136" s="159" t="s">
        <v>7</v>
      </c>
      <c r="F136" s="160" t="s">
        <v>228</v>
      </c>
      <c r="G136" s="161">
        <f>SUM(G137)</f>
        <v>700</v>
      </c>
      <c r="H136" s="162">
        <f>SUM(H137)</f>
        <v>700</v>
      </c>
      <c r="I136" s="163">
        <f>SUM(I137)</f>
        <v>0</v>
      </c>
      <c r="J136" s="164">
        <f t="shared" si="8"/>
        <v>700</v>
      </c>
    </row>
    <row r="137" spans="1:10" hidden="1" x14ac:dyDescent="0.25">
      <c r="A137" s="165"/>
      <c r="B137" s="166"/>
      <c r="C137" s="167"/>
      <c r="D137" s="168">
        <v>6113</v>
      </c>
      <c r="E137" s="169">
        <v>5169</v>
      </c>
      <c r="F137" s="170" t="s">
        <v>181</v>
      </c>
      <c r="G137" s="171">
        <v>700</v>
      </c>
      <c r="H137" s="172">
        <v>700</v>
      </c>
      <c r="I137" s="173">
        <v>0</v>
      </c>
      <c r="J137" s="174">
        <f t="shared" si="8"/>
        <v>700</v>
      </c>
    </row>
    <row r="138" spans="1:10" hidden="1" x14ac:dyDescent="0.25">
      <c r="A138" s="155" t="s">
        <v>175</v>
      </c>
      <c r="B138" s="156" t="s">
        <v>229</v>
      </c>
      <c r="C138" s="157" t="s">
        <v>10</v>
      </c>
      <c r="D138" s="158" t="s">
        <v>7</v>
      </c>
      <c r="E138" s="159" t="s">
        <v>7</v>
      </c>
      <c r="F138" s="160" t="s">
        <v>230</v>
      </c>
      <c r="G138" s="161">
        <f>SUM(G139)</f>
        <v>500</v>
      </c>
      <c r="H138" s="162">
        <f>SUM(H139)</f>
        <v>500</v>
      </c>
      <c r="I138" s="163">
        <f>SUM(I139)</f>
        <v>0</v>
      </c>
      <c r="J138" s="164">
        <f t="shared" si="8"/>
        <v>500</v>
      </c>
    </row>
    <row r="139" spans="1:10" hidden="1" x14ac:dyDescent="0.25">
      <c r="A139" s="165"/>
      <c r="B139" s="166"/>
      <c r="C139" s="167"/>
      <c r="D139" s="168">
        <v>6113</v>
      </c>
      <c r="E139" s="169">
        <v>5169</v>
      </c>
      <c r="F139" s="170" t="s">
        <v>181</v>
      </c>
      <c r="G139" s="171">
        <v>500</v>
      </c>
      <c r="H139" s="172">
        <v>500</v>
      </c>
      <c r="I139" s="173">
        <v>0</v>
      </c>
      <c r="J139" s="174">
        <f t="shared" si="8"/>
        <v>500</v>
      </c>
    </row>
    <row r="140" spans="1:10" hidden="1" x14ac:dyDescent="0.25">
      <c r="A140" s="155" t="s">
        <v>175</v>
      </c>
      <c r="B140" s="156" t="s">
        <v>231</v>
      </c>
      <c r="C140" s="157" t="s">
        <v>10</v>
      </c>
      <c r="D140" s="158" t="s">
        <v>7</v>
      </c>
      <c r="E140" s="159" t="s">
        <v>7</v>
      </c>
      <c r="F140" s="160" t="s">
        <v>232</v>
      </c>
      <c r="G140" s="161">
        <f>SUM(G141:G142)</f>
        <v>600</v>
      </c>
      <c r="H140" s="162">
        <f>SUM(H141:H142)</f>
        <v>600</v>
      </c>
      <c r="I140" s="163">
        <f>SUM(I141:I142)</f>
        <v>0</v>
      </c>
      <c r="J140" s="164">
        <f t="shared" si="8"/>
        <v>600</v>
      </c>
    </row>
    <row r="141" spans="1:10" hidden="1" x14ac:dyDescent="0.25">
      <c r="A141" s="165"/>
      <c r="B141" s="166"/>
      <c r="C141" s="167"/>
      <c r="D141" s="168">
        <v>6113</v>
      </c>
      <c r="E141" s="169">
        <v>5139</v>
      </c>
      <c r="F141" s="170" t="s">
        <v>180</v>
      </c>
      <c r="G141" s="171">
        <v>20</v>
      </c>
      <c r="H141" s="172">
        <v>20</v>
      </c>
      <c r="I141" s="173">
        <v>0</v>
      </c>
      <c r="J141" s="174">
        <f t="shared" si="8"/>
        <v>20</v>
      </c>
    </row>
    <row r="142" spans="1:10" hidden="1" x14ac:dyDescent="0.25">
      <c r="A142" s="165"/>
      <c r="B142" s="166"/>
      <c r="C142" s="167"/>
      <c r="D142" s="168">
        <v>6113</v>
      </c>
      <c r="E142" s="169">
        <v>5169</v>
      </c>
      <c r="F142" s="170" t="s">
        <v>181</v>
      </c>
      <c r="G142" s="171">
        <v>580</v>
      </c>
      <c r="H142" s="172">
        <v>580</v>
      </c>
      <c r="I142" s="173">
        <v>0</v>
      </c>
      <c r="J142" s="174">
        <f t="shared" si="8"/>
        <v>580</v>
      </c>
    </row>
    <row r="143" spans="1:10" hidden="1" x14ac:dyDescent="0.25">
      <c r="A143" s="155" t="s">
        <v>175</v>
      </c>
      <c r="B143" s="156" t="s">
        <v>233</v>
      </c>
      <c r="C143" s="157" t="s">
        <v>10</v>
      </c>
      <c r="D143" s="158" t="s">
        <v>7</v>
      </c>
      <c r="E143" s="159" t="s">
        <v>7</v>
      </c>
      <c r="F143" s="160" t="s">
        <v>234</v>
      </c>
      <c r="G143" s="161">
        <f>SUM(G144)</f>
        <v>700</v>
      </c>
      <c r="H143" s="162">
        <f>SUM(H144)</f>
        <v>700</v>
      </c>
      <c r="I143" s="163">
        <f>SUM(I144)</f>
        <v>0</v>
      </c>
      <c r="J143" s="164">
        <f t="shared" si="8"/>
        <v>700</v>
      </c>
    </row>
    <row r="144" spans="1:10" hidden="1" x14ac:dyDescent="0.25">
      <c r="A144" s="165"/>
      <c r="B144" s="166"/>
      <c r="C144" s="167"/>
      <c r="D144" s="168">
        <v>6113</v>
      </c>
      <c r="E144" s="169">
        <v>5169</v>
      </c>
      <c r="F144" s="170" t="s">
        <v>181</v>
      </c>
      <c r="G144" s="171">
        <v>700</v>
      </c>
      <c r="H144" s="172">
        <v>700</v>
      </c>
      <c r="I144" s="173">
        <v>0</v>
      </c>
      <c r="J144" s="174">
        <f t="shared" si="8"/>
        <v>700</v>
      </c>
    </row>
    <row r="145" spans="1:10" hidden="1" x14ac:dyDescent="0.25">
      <c r="A145" s="155" t="s">
        <v>175</v>
      </c>
      <c r="B145" s="156" t="s">
        <v>235</v>
      </c>
      <c r="C145" s="157" t="s">
        <v>10</v>
      </c>
      <c r="D145" s="158" t="s">
        <v>7</v>
      </c>
      <c r="E145" s="159" t="s">
        <v>7</v>
      </c>
      <c r="F145" s="160" t="s">
        <v>236</v>
      </c>
      <c r="G145" s="161">
        <f>SUM(G146:G147)</f>
        <v>300</v>
      </c>
      <c r="H145" s="162">
        <f>SUM(H146:H147)</f>
        <v>300</v>
      </c>
      <c r="I145" s="163">
        <f>SUM(I146:I147)</f>
        <v>0</v>
      </c>
      <c r="J145" s="164">
        <f t="shared" si="8"/>
        <v>300</v>
      </c>
    </row>
    <row r="146" spans="1:10" hidden="1" x14ac:dyDescent="0.25">
      <c r="A146" s="165"/>
      <c r="B146" s="166"/>
      <c r="C146" s="167"/>
      <c r="D146" s="168">
        <v>6113</v>
      </c>
      <c r="E146" s="169">
        <v>5139</v>
      </c>
      <c r="F146" s="170" t="s">
        <v>180</v>
      </c>
      <c r="G146" s="171">
        <v>270</v>
      </c>
      <c r="H146" s="172">
        <v>270</v>
      </c>
      <c r="I146" s="173">
        <v>0</v>
      </c>
      <c r="J146" s="174">
        <f t="shared" si="8"/>
        <v>270</v>
      </c>
    </row>
    <row r="147" spans="1:10" hidden="1" x14ac:dyDescent="0.25">
      <c r="A147" s="165"/>
      <c r="B147" s="166"/>
      <c r="C147" s="167"/>
      <c r="D147" s="168">
        <v>6113</v>
      </c>
      <c r="E147" s="169">
        <v>5169</v>
      </c>
      <c r="F147" s="170" t="s">
        <v>181</v>
      </c>
      <c r="G147" s="171">
        <v>30</v>
      </c>
      <c r="H147" s="172">
        <v>30</v>
      </c>
      <c r="I147" s="173">
        <v>0</v>
      </c>
      <c r="J147" s="174">
        <f t="shared" si="8"/>
        <v>30</v>
      </c>
    </row>
    <row r="148" spans="1:10" hidden="1" x14ac:dyDescent="0.25">
      <c r="A148" s="155" t="s">
        <v>175</v>
      </c>
      <c r="B148" s="156" t="s">
        <v>237</v>
      </c>
      <c r="C148" s="157" t="s">
        <v>10</v>
      </c>
      <c r="D148" s="158" t="s">
        <v>7</v>
      </c>
      <c r="E148" s="159" t="s">
        <v>7</v>
      </c>
      <c r="F148" s="160" t="s">
        <v>238</v>
      </c>
      <c r="G148" s="161">
        <f>SUM(G149)</f>
        <v>50</v>
      </c>
      <c r="H148" s="162">
        <f>SUM(H149)</f>
        <v>50</v>
      </c>
      <c r="I148" s="163">
        <f>SUM(I149)</f>
        <v>0</v>
      </c>
      <c r="J148" s="164">
        <f t="shared" si="8"/>
        <v>50</v>
      </c>
    </row>
    <row r="149" spans="1:10" hidden="1" x14ac:dyDescent="0.25">
      <c r="A149" s="165"/>
      <c r="B149" s="166"/>
      <c r="C149" s="167"/>
      <c r="D149" s="168">
        <v>6113</v>
      </c>
      <c r="E149" s="169">
        <v>5169</v>
      </c>
      <c r="F149" s="170" t="s">
        <v>181</v>
      </c>
      <c r="G149" s="171">
        <v>50</v>
      </c>
      <c r="H149" s="172">
        <v>50</v>
      </c>
      <c r="I149" s="173">
        <v>0</v>
      </c>
      <c r="J149" s="174">
        <f t="shared" si="8"/>
        <v>50</v>
      </c>
    </row>
    <row r="150" spans="1:10" hidden="1" x14ac:dyDescent="0.25">
      <c r="A150" s="155" t="s">
        <v>175</v>
      </c>
      <c r="B150" s="156" t="s">
        <v>239</v>
      </c>
      <c r="C150" s="157" t="s">
        <v>10</v>
      </c>
      <c r="D150" s="158" t="s">
        <v>7</v>
      </c>
      <c r="E150" s="159" t="s">
        <v>7</v>
      </c>
      <c r="F150" s="160" t="s">
        <v>240</v>
      </c>
      <c r="G150" s="161">
        <f>SUM(G151:G155)</f>
        <v>300</v>
      </c>
      <c r="H150" s="162">
        <f>SUM(H151:H155)</f>
        <v>400</v>
      </c>
      <c r="I150" s="163">
        <f>SUM(I151:I155)</f>
        <v>0</v>
      </c>
      <c r="J150" s="164">
        <f t="shared" si="8"/>
        <v>400</v>
      </c>
    </row>
    <row r="151" spans="1:10" hidden="1" x14ac:dyDescent="0.25">
      <c r="A151" s="165"/>
      <c r="B151" s="166"/>
      <c r="C151" s="167"/>
      <c r="D151" s="168">
        <v>3900</v>
      </c>
      <c r="E151" s="169">
        <v>5041</v>
      </c>
      <c r="F151" s="170" t="s">
        <v>241</v>
      </c>
      <c r="G151" s="171">
        <v>30</v>
      </c>
      <c r="H151" s="172">
        <v>30</v>
      </c>
      <c r="I151" s="173">
        <v>0</v>
      </c>
      <c r="J151" s="174">
        <f t="shared" si="8"/>
        <v>30</v>
      </c>
    </row>
    <row r="152" spans="1:10" hidden="1" x14ac:dyDescent="0.25">
      <c r="A152" s="165"/>
      <c r="B152" s="166"/>
      <c r="C152" s="167"/>
      <c r="D152" s="168">
        <v>3900</v>
      </c>
      <c r="E152" s="169">
        <v>5139</v>
      </c>
      <c r="F152" s="170" t="s">
        <v>180</v>
      </c>
      <c r="G152" s="171">
        <v>100</v>
      </c>
      <c r="H152" s="172">
        <v>100</v>
      </c>
      <c r="I152" s="173">
        <v>0</v>
      </c>
      <c r="J152" s="174">
        <f t="shared" si="8"/>
        <v>100</v>
      </c>
    </row>
    <row r="153" spans="1:10" hidden="1" x14ac:dyDescent="0.25">
      <c r="A153" s="165"/>
      <c r="B153" s="166"/>
      <c r="C153" s="167"/>
      <c r="D153" s="168">
        <v>3900</v>
      </c>
      <c r="E153" s="169">
        <v>5164</v>
      </c>
      <c r="F153" s="170" t="s">
        <v>198</v>
      </c>
      <c r="G153" s="171">
        <v>15</v>
      </c>
      <c r="H153" s="172">
        <v>15</v>
      </c>
      <c r="I153" s="173">
        <v>0</v>
      </c>
      <c r="J153" s="174">
        <f t="shared" si="8"/>
        <v>15</v>
      </c>
    </row>
    <row r="154" spans="1:10" hidden="1" x14ac:dyDescent="0.25">
      <c r="A154" s="165"/>
      <c r="B154" s="166"/>
      <c r="C154" s="167"/>
      <c r="D154" s="168">
        <v>3900</v>
      </c>
      <c r="E154" s="169">
        <v>5909</v>
      </c>
      <c r="F154" s="170" t="s">
        <v>242</v>
      </c>
      <c r="G154" s="171">
        <v>0</v>
      </c>
      <c r="H154" s="172">
        <v>100</v>
      </c>
      <c r="I154" s="173">
        <v>0</v>
      </c>
      <c r="J154" s="174">
        <v>100</v>
      </c>
    </row>
    <row r="155" spans="1:10" hidden="1" x14ac:dyDescent="0.25">
      <c r="A155" s="165"/>
      <c r="B155" s="166"/>
      <c r="C155" s="167"/>
      <c r="D155" s="168">
        <v>3900</v>
      </c>
      <c r="E155" s="169">
        <v>5169</v>
      </c>
      <c r="F155" s="170" t="s">
        <v>181</v>
      </c>
      <c r="G155" s="171">
        <v>155</v>
      </c>
      <c r="H155" s="172">
        <v>155</v>
      </c>
      <c r="I155" s="173">
        <v>0</v>
      </c>
      <c r="J155" s="174">
        <f t="shared" si="8"/>
        <v>155</v>
      </c>
    </row>
    <row r="156" spans="1:10" hidden="1" x14ac:dyDescent="0.25">
      <c r="A156" s="155" t="s">
        <v>175</v>
      </c>
      <c r="B156" s="156" t="s">
        <v>243</v>
      </c>
      <c r="C156" s="157" t="s">
        <v>10</v>
      </c>
      <c r="D156" s="158" t="s">
        <v>7</v>
      </c>
      <c r="E156" s="159" t="s">
        <v>7</v>
      </c>
      <c r="F156" s="160" t="s">
        <v>244</v>
      </c>
      <c r="G156" s="161">
        <f>SUM(G157:G158)</f>
        <v>2000</v>
      </c>
      <c r="H156" s="162">
        <f>SUM(H157:H158)</f>
        <v>2000</v>
      </c>
      <c r="I156" s="163">
        <f>SUM(I157:I158)</f>
        <v>0</v>
      </c>
      <c r="J156" s="164">
        <f t="shared" si="8"/>
        <v>2000</v>
      </c>
    </row>
    <row r="157" spans="1:10" hidden="1" x14ac:dyDescent="0.25">
      <c r="A157" s="165"/>
      <c r="B157" s="166"/>
      <c r="C157" s="167"/>
      <c r="D157" s="168">
        <v>6113</v>
      </c>
      <c r="E157" s="169">
        <v>5139</v>
      </c>
      <c r="F157" s="170" t="s">
        <v>180</v>
      </c>
      <c r="G157" s="171">
        <v>10</v>
      </c>
      <c r="H157" s="172">
        <v>10</v>
      </c>
      <c r="I157" s="173">
        <v>0</v>
      </c>
      <c r="J157" s="174">
        <f t="shared" si="8"/>
        <v>10</v>
      </c>
    </row>
    <row r="158" spans="1:10" hidden="1" x14ac:dyDescent="0.25">
      <c r="A158" s="165"/>
      <c r="B158" s="166"/>
      <c r="C158" s="167"/>
      <c r="D158" s="168">
        <v>6113</v>
      </c>
      <c r="E158" s="169">
        <v>5169</v>
      </c>
      <c r="F158" s="170" t="s">
        <v>181</v>
      </c>
      <c r="G158" s="171">
        <v>1990</v>
      </c>
      <c r="H158" s="172">
        <v>1990</v>
      </c>
      <c r="I158" s="173">
        <v>0</v>
      </c>
      <c r="J158" s="174">
        <f t="shared" si="8"/>
        <v>1990</v>
      </c>
    </row>
    <row r="159" spans="1:10" hidden="1" x14ac:dyDescent="0.25">
      <c r="A159" s="155" t="s">
        <v>175</v>
      </c>
      <c r="B159" s="156" t="s">
        <v>245</v>
      </c>
      <c r="C159" s="157" t="s">
        <v>10</v>
      </c>
      <c r="D159" s="158" t="s">
        <v>7</v>
      </c>
      <c r="E159" s="159" t="s">
        <v>7</v>
      </c>
      <c r="F159" s="160" t="s">
        <v>246</v>
      </c>
      <c r="G159" s="161">
        <f>SUM(G160:G162)</f>
        <v>50</v>
      </c>
      <c r="H159" s="162">
        <f>SUM(H160:H162)</f>
        <v>50</v>
      </c>
      <c r="I159" s="163">
        <f>SUM(I160:I162)</f>
        <v>0</v>
      </c>
      <c r="J159" s="164">
        <f t="shared" si="8"/>
        <v>50</v>
      </c>
    </row>
    <row r="160" spans="1:10" hidden="1" x14ac:dyDescent="0.25">
      <c r="A160" s="165"/>
      <c r="B160" s="166"/>
      <c r="C160" s="167"/>
      <c r="D160" s="168">
        <v>3900</v>
      </c>
      <c r="E160" s="169">
        <v>5139</v>
      </c>
      <c r="F160" s="170" t="s">
        <v>180</v>
      </c>
      <c r="G160" s="171">
        <v>10</v>
      </c>
      <c r="H160" s="172">
        <v>10</v>
      </c>
      <c r="I160" s="173">
        <v>0</v>
      </c>
      <c r="J160" s="174">
        <f t="shared" si="8"/>
        <v>10</v>
      </c>
    </row>
    <row r="161" spans="1:10" hidden="1" x14ac:dyDescent="0.25">
      <c r="A161" s="165"/>
      <c r="B161" s="166"/>
      <c r="C161" s="167"/>
      <c r="D161" s="168">
        <v>3900</v>
      </c>
      <c r="E161" s="169">
        <v>5169</v>
      </c>
      <c r="F161" s="170" t="s">
        <v>181</v>
      </c>
      <c r="G161" s="171">
        <v>10</v>
      </c>
      <c r="H161" s="172">
        <v>10</v>
      </c>
      <c r="I161" s="173">
        <v>0</v>
      </c>
      <c r="J161" s="174">
        <f t="shared" si="8"/>
        <v>10</v>
      </c>
    </row>
    <row r="162" spans="1:10" hidden="1" x14ac:dyDescent="0.25">
      <c r="A162" s="165"/>
      <c r="B162" s="166"/>
      <c r="C162" s="167"/>
      <c r="D162" s="168">
        <v>3900</v>
      </c>
      <c r="E162" s="169">
        <v>5175</v>
      </c>
      <c r="F162" s="170" t="s">
        <v>182</v>
      </c>
      <c r="G162" s="171">
        <v>30</v>
      </c>
      <c r="H162" s="172">
        <v>30</v>
      </c>
      <c r="I162" s="173">
        <v>0</v>
      </c>
      <c r="J162" s="174">
        <f t="shared" si="8"/>
        <v>30</v>
      </c>
    </row>
    <row r="163" spans="1:10" hidden="1" x14ac:dyDescent="0.25">
      <c r="A163" s="155" t="s">
        <v>175</v>
      </c>
      <c r="B163" s="156" t="s">
        <v>247</v>
      </c>
      <c r="C163" s="157" t="s">
        <v>10</v>
      </c>
      <c r="D163" s="158" t="s">
        <v>7</v>
      </c>
      <c r="E163" s="159" t="s">
        <v>7</v>
      </c>
      <c r="F163" s="160" t="s">
        <v>248</v>
      </c>
      <c r="G163" s="161">
        <f>SUM(G164:G169)</f>
        <v>350</v>
      </c>
      <c r="H163" s="162">
        <f>SUM(H164:H169)</f>
        <v>350</v>
      </c>
      <c r="I163" s="163">
        <f>SUM(I164:I169)</f>
        <v>0</v>
      </c>
      <c r="J163" s="164">
        <f t="shared" si="8"/>
        <v>350</v>
      </c>
    </row>
    <row r="164" spans="1:10" hidden="1" x14ac:dyDescent="0.25">
      <c r="A164" s="165"/>
      <c r="B164" s="166"/>
      <c r="C164" s="167"/>
      <c r="D164" s="168">
        <v>3399</v>
      </c>
      <c r="E164" s="169">
        <v>5021</v>
      </c>
      <c r="F164" s="170" t="s">
        <v>190</v>
      </c>
      <c r="G164" s="171">
        <v>5</v>
      </c>
      <c r="H164" s="172">
        <v>5</v>
      </c>
      <c r="I164" s="173">
        <v>0</v>
      </c>
      <c r="J164" s="174">
        <f t="shared" si="8"/>
        <v>5</v>
      </c>
    </row>
    <row r="165" spans="1:10" hidden="1" x14ac:dyDescent="0.25">
      <c r="A165" s="165"/>
      <c r="B165" s="166"/>
      <c r="C165" s="167"/>
      <c r="D165" s="168">
        <v>3399</v>
      </c>
      <c r="E165" s="169">
        <v>5041</v>
      </c>
      <c r="F165" s="170" t="s">
        <v>241</v>
      </c>
      <c r="G165" s="171">
        <v>10</v>
      </c>
      <c r="H165" s="172">
        <v>10</v>
      </c>
      <c r="I165" s="173">
        <v>0</v>
      </c>
      <c r="J165" s="174">
        <f t="shared" si="8"/>
        <v>10</v>
      </c>
    </row>
    <row r="166" spans="1:10" hidden="1" x14ac:dyDescent="0.25">
      <c r="A166" s="165"/>
      <c r="B166" s="166"/>
      <c r="C166" s="167"/>
      <c r="D166" s="168">
        <v>3399</v>
      </c>
      <c r="E166" s="169">
        <v>5139</v>
      </c>
      <c r="F166" s="170" t="s">
        <v>180</v>
      </c>
      <c r="G166" s="171">
        <v>20</v>
      </c>
      <c r="H166" s="172">
        <v>20</v>
      </c>
      <c r="I166" s="173">
        <v>0</v>
      </c>
      <c r="J166" s="174">
        <f t="shared" si="8"/>
        <v>20</v>
      </c>
    </row>
    <row r="167" spans="1:10" hidden="1" x14ac:dyDescent="0.25">
      <c r="A167" s="165"/>
      <c r="B167" s="166"/>
      <c r="C167" s="167"/>
      <c r="D167" s="168">
        <v>3399</v>
      </c>
      <c r="E167" s="169">
        <v>5164</v>
      </c>
      <c r="F167" s="170" t="s">
        <v>198</v>
      </c>
      <c r="G167" s="171">
        <v>5</v>
      </c>
      <c r="H167" s="172">
        <v>5</v>
      </c>
      <c r="I167" s="173">
        <v>0</v>
      </c>
      <c r="J167" s="174">
        <f t="shared" si="8"/>
        <v>5</v>
      </c>
    </row>
    <row r="168" spans="1:10" hidden="1" x14ac:dyDescent="0.25">
      <c r="A168" s="165"/>
      <c r="B168" s="166"/>
      <c r="C168" s="167"/>
      <c r="D168" s="168">
        <v>3399</v>
      </c>
      <c r="E168" s="169">
        <v>5169</v>
      </c>
      <c r="F168" s="170" t="s">
        <v>181</v>
      </c>
      <c r="G168" s="171">
        <v>300</v>
      </c>
      <c r="H168" s="172">
        <v>300</v>
      </c>
      <c r="I168" s="173">
        <v>0</v>
      </c>
      <c r="J168" s="174">
        <f t="shared" si="8"/>
        <v>300</v>
      </c>
    </row>
    <row r="169" spans="1:10" hidden="1" x14ac:dyDescent="0.25">
      <c r="A169" s="165"/>
      <c r="B169" s="166"/>
      <c r="C169" s="167"/>
      <c r="D169" s="168">
        <v>3399</v>
      </c>
      <c r="E169" s="169">
        <v>5175</v>
      </c>
      <c r="F169" s="170" t="s">
        <v>182</v>
      </c>
      <c r="G169" s="171">
        <v>10</v>
      </c>
      <c r="H169" s="172">
        <v>10</v>
      </c>
      <c r="I169" s="173">
        <v>0</v>
      </c>
      <c r="J169" s="174">
        <f t="shared" si="8"/>
        <v>10</v>
      </c>
    </row>
    <row r="170" spans="1:10" hidden="1" x14ac:dyDescent="0.25">
      <c r="A170" s="155" t="s">
        <v>175</v>
      </c>
      <c r="B170" s="156" t="s">
        <v>249</v>
      </c>
      <c r="C170" s="157" t="s">
        <v>10</v>
      </c>
      <c r="D170" s="158" t="s">
        <v>7</v>
      </c>
      <c r="E170" s="159" t="s">
        <v>7</v>
      </c>
      <c r="F170" s="160" t="s">
        <v>250</v>
      </c>
      <c r="G170" s="161">
        <f>SUM(G171)</f>
        <v>100</v>
      </c>
      <c r="H170" s="162">
        <f>SUM(H171)</f>
        <v>100</v>
      </c>
      <c r="I170" s="163">
        <f>SUM(I171)</f>
        <v>0</v>
      </c>
      <c r="J170" s="164">
        <f t="shared" si="8"/>
        <v>100</v>
      </c>
    </row>
    <row r="171" spans="1:10" hidden="1" x14ac:dyDescent="0.25">
      <c r="A171" s="165"/>
      <c r="B171" s="166"/>
      <c r="C171" s="167"/>
      <c r="D171" s="168">
        <v>6113</v>
      </c>
      <c r="E171" s="169">
        <v>5169</v>
      </c>
      <c r="F171" s="170" t="s">
        <v>181</v>
      </c>
      <c r="G171" s="171">
        <v>100</v>
      </c>
      <c r="H171" s="172">
        <v>100</v>
      </c>
      <c r="I171" s="173">
        <v>0</v>
      </c>
      <c r="J171" s="174">
        <f t="shared" si="8"/>
        <v>100</v>
      </c>
    </row>
    <row r="172" spans="1:10" x14ac:dyDescent="0.25">
      <c r="A172" s="155" t="s">
        <v>175</v>
      </c>
      <c r="B172" s="156" t="s">
        <v>251</v>
      </c>
      <c r="C172" s="157" t="s">
        <v>10</v>
      </c>
      <c r="D172" s="158" t="s">
        <v>7</v>
      </c>
      <c r="E172" s="159" t="s">
        <v>7</v>
      </c>
      <c r="F172" s="160" t="s">
        <v>252</v>
      </c>
      <c r="G172" s="161">
        <f>SUM(G173:G175)</f>
        <v>500</v>
      </c>
      <c r="H172" s="162">
        <f>SUM(H173:H175)</f>
        <v>500</v>
      </c>
      <c r="I172" s="163">
        <f>SUM(I173:I175)</f>
        <v>125.5</v>
      </c>
      <c r="J172" s="164">
        <f t="shared" si="8"/>
        <v>625.5</v>
      </c>
    </row>
    <row r="173" spans="1:10" x14ac:dyDescent="0.25">
      <c r="A173" s="165"/>
      <c r="B173" s="166"/>
      <c r="C173" s="167"/>
      <c r="D173" s="168">
        <v>3399</v>
      </c>
      <c r="E173" s="169">
        <v>5041</v>
      </c>
      <c r="F173" s="170" t="s">
        <v>241</v>
      </c>
      <c r="G173" s="171">
        <v>200</v>
      </c>
      <c r="H173" s="172">
        <v>200</v>
      </c>
      <c r="I173" s="173">
        <v>0</v>
      </c>
      <c r="J173" s="174">
        <f t="shared" si="8"/>
        <v>200</v>
      </c>
    </row>
    <row r="174" spans="1:10" x14ac:dyDescent="0.25">
      <c r="A174" s="165"/>
      <c r="B174" s="166"/>
      <c r="C174" s="167"/>
      <c r="D174" s="168">
        <v>3399</v>
      </c>
      <c r="E174" s="169">
        <v>5139</v>
      </c>
      <c r="F174" s="170" t="s">
        <v>180</v>
      </c>
      <c r="G174" s="171">
        <v>40</v>
      </c>
      <c r="H174" s="172">
        <v>40</v>
      </c>
      <c r="I174" s="173">
        <v>0</v>
      </c>
      <c r="J174" s="174">
        <f t="shared" si="8"/>
        <v>40</v>
      </c>
    </row>
    <row r="175" spans="1:10" x14ac:dyDescent="0.25">
      <c r="A175" s="165"/>
      <c r="B175" s="166"/>
      <c r="C175" s="167"/>
      <c r="D175" s="168">
        <v>3399</v>
      </c>
      <c r="E175" s="169">
        <v>5169</v>
      </c>
      <c r="F175" s="170" t="s">
        <v>181</v>
      </c>
      <c r="G175" s="171">
        <v>260</v>
      </c>
      <c r="H175" s="172">
        <v>260</v>
      </c>
      <c r="I175" s="173">
        <v>125.5</v>
      </c>
      <c r="J175" s="174">
        <f t="shared" si="8"/>
        <v>385.5</v>
      </c>
    </row>
    <row r="176" spans="1:10" hidden="1" x14ac:dyDescent="0.25">
      <c r="A176" s="155" t="s">
        <v>175</v>
      </c>
      <c r="B176" s="156" t="s">
        <v>253</v>
      </c>
      <c r="C176" s="157" t="s">
        <v>10</v>
      </c>
      <c r="D176" s="158" t="s">
        <v>7</v>
      </c>
      <c r="E176" s="159" t="s">
        <v>7</v>
      </c>
      <c r="F176" s="160" t="s">
        <v>254</v>
      </c>
      <c r="G176" s="161">
        <f>SUM(G177:G181)</f>
        <v>450</v>
      </c>
      <c r="H176" s="162">
        <f>SUM(H177:H181)</f>
        <v>450</v>
      </c>
      <c r="I176" s="163">
        <f>SUM(I177:I181)</f>
        <v>0</v>
      </c>
      <c r="J176" s="164">
        <f t="shared" si="8"/>
        <v>450</v>
      </c>
    </row>
    <row r="177" spans="1:10" hidden="1" x14ac:dyDescent="0.25">
      <c r="A177" s="165"/>
      <c r="B177" s="166"/>
      <c r="C177" s="167"/>
      <c r="D177" s="168">
        <v>3399</v>
      </c>
      <c r="E177" s="169">
        <v>5021</v>
      </c>
      <c r="F177" s="170" t="s">
        <v>190</v>
      </c>
      <c r="G177" s="171">
        <v>3</v>
      </c>
      <c r="H177" s="172">
        <v>3</v>
      </c>
      <c r="I177" s="173">
        <v>0</v>
      </c>
      <c r="J177" s="174">
        <f t="shared" si="8"/>
        <v>3</v>
      </c>
    </row>
    <row r="178" spans="1:10" hidden="1" x14ac:dyDescent="0.25">
      <c r="A178" s="165"/>
      <c r="B178" s="166"/>
      <c r="C178" s="167"/>
      <c r="D178" s="168">
        <v>3399</v>
      </c>
      <c r="E178" s="169">
        <v>5139</v>
      </c>
      <c r="F178" s="170" t="s">
        <v>180</v>
      </c>
      <c r="G178" s="171">
        <v>86</v>
      </c>
      <c r="H178" s="172">
        <v>86</v>
      </c>
      <c r="I178" s="173">
        <v>0</v>
      </c>
      <c r="J178" s="174">
        <f t="shared" si="8"/>
        <v>86</v>
      </c>
    </row>
    <row r="179" spans="1:10" hidden="1" x14ac:dyDescent="0.25">
      <c r="A179" s="165"/>
      <c r="B179" s="166"/>
      <c r="C179" s="167"/>
      <c r="D179" s="168">
        <v>3399</v>
      </c>
      <c r="E179" s="169">
        <v>5164</v>
      </c>
      <c r="F179" s="170" t="s">
        <v>198</v>
      </c>
      <c r="G179" s="171">
        <v>30</v>
      </c>
      <c r="H179" s="172">
        <v>30</v>
      </c>
      <c r="I179" s="173">
        <v>0</v>
      </c>
      <c r="J179" s="174">
        <f t="shared" si="8"/>
        <v>30</v>
      </c>
    </row>
    <row r="180" spans="1:10" hidden="1" x14ac:dyDescent="0.25">
      <c r="A180" s="165"/>
      <c r="B180" s="166"/>
      <c r="C180" s="167"/>
      <c r="D180" s="168">
        <v>3399</v>
      </c>
      <c r="E180" s="169">
        <v>5169</v>
      </c>
      <c r="F180" s="170" t="s">
        <v>181</v>
      </c>
      <c r="G180" s="171">
        <v>330</v>
      </c>
      <c r="H180" s="172">
        <v>330</v>
      </c>
      <c r="I180" s="173">
        <v>0</v>
      </c>
      <c r="J180" s="174">
        <f t="shared" si="8"/>
        <v>330</v>
      </c>
    </row>
    <row r="181" spans="1:10" hidden="1" x14ac:dyDescent="0.25">
      <c r="A181" s="165"/>
      <c r="B181" s="166"/>
      <c r="C181" s="167"/>
      <c r="D181" s="168">
        <v>3399</v>
      </c>
      <c r="E181" s="169">
        <v>5365</v>
      </c>
      <c r="F181" s="170" t="s">
        <v>216</v>
      </c>
      <c r="G181" s="171">
        <v>1</v>
      </c>
      <c r="H181" s="172">
        <v>1</v>
      </c>
      <c r="I181" s="173">
        <v>0</v>
      </c>
      <c r="J181" s="174">
        <f t="shared" si="8"/>
        <v>1</v>
      </c>
    </row>
    <row r="182" spans="1:10" hidden="1" x14ac:dyDescent="0.25">
      <c r="A182" s="155" t="s">
        <v>175</v>
      </c>
      <c r="B182" s="156" t="s">
        <v>255</v>
      </c>
      <c r="C182" s="157" t="s">
        <v>10</v>
      </c>
      <c r="D182" s="158" t="s">
        <v>7</v>
      </c>
      <c r="E182" s="159" t="s">
        <v>7</v>
      </c>
      <c r="F182" s="160" t="s">
        <v>256</v>
      </c>
      <c r="G182" s="161">
        <f>SUM(G183:G186)</f>
        <v>300</v>
      </c>
      <c r="H182" s="162">
        <f>SUM(H183:H186)</f>
        <v>300</v>
      </c>
      <c r="I182" s="163">
        <f>SUM(I183:I186)</f>
        <v>0</v>
      </c>
      <c r="J182" s="164">
        <f t="shared" si="8"/>
        <v>300</v>
      </c>
    </row>
    <row r="183" spans="1:10" hidden="1" x14ac:dyDescent="0.25">
      <c r="A183" s="165"/>
      <c r="B183" s="166"/>
      <c r="C183" s="167"/>
      <c r="D183" s="168">
        <v>3399</v>
      </c>
      <c r="E183" s="169">
        <v>5139</v>
      </c>
      <c r="F183" s="170" t="s">
        <v>180</v>
      </c>
      <c r="G183" s="171">
        <v>5</v>
      </c>
      <c r="H183" s="172">
        <v>5</v>
      </c>
      <c r="I183" s="173">
        <v>0</v>
      </c>
      <c r="J183" s="174">
        <f t="shared" si="8"/>
        <v>5</v>
      </c>
    </row>
    <row r="184" spans="1:10" hidden="1" x14ac:dyDescent="0.25">
      <c r="A184" s="165"/>
      <c r="B184" s="166"/>
      <c r="C184" s="167"/>
      <c r="D184" s="168">
        <v>3399</v>
      </c>
      <c r="E184" s="169">
        <v>5164</v>
      </c>
      <c r="F184" s="170" t="s">
        <v>198</v>
      </c>
      <c r="G184" s="171">
        <v>100</v>
      </c>
      <c r="H184" s="172">
        <v>100</v>
      </c>
      <c r="I184" s="173">
        <v>0</v>
      </c>
      <c r="J184" s="174">
        <f t="shared" si="8"/>
        <v>100</v>
      </c>
    </row>
    <row r="185" spans="1:10" hidden="1" x14ac:dyDescent="0.25">
      <c r="A185" s="165"/>
      <c r="B185" s="166"/>
      <c r="C185" s="167"/>
      <c r="D185" s="168">
        <v>3399</v>
      </c>
      <c r="E185" s="169">
        <v>5169</v>
      </c>
      <c r="F185" s="170" t="s">
        <v>181</v>
      </c>
      <c r="G185" s="171">
        <v>95</v>
      </c>
      <c r="H185" s="172">
        <v>95</v>
      </c>
      <c r="I185" s="173">
        <v>0</v>
      </c>
      <c r="J185" s="174">
        <f t="shared" si="8"/>
        <v>95</v>
      </c>
    </row>
    <row r="186" spans="1:10" hidden="1" x14ac:dyDescent="0.25">
      <c r="A186" s="165"/>
      <c r="B186" s="166"/>
      <c r="C186" s="167"/>
      <c r="D186" s="168">
        <v>3399</v>
      </c>
      <c r="E186" s="169">
        <v>5175</v>
      </c>
      <c r="F186" s="170" t="s">
        <v>182</v>
      </c>
      <c r="G186" s="171">
        <v>100</v>
      </c>
      <c r="H186" s="172">
        <v>100</v>
      </c>
      <c r="I186" s="173">
        <v>0</v>
      </c>
      <c r="J186" s="174">
        <f t="shared" si="8"/>
        <v>100</v>
      </c>
    </row>
    <row r="187" spans="1:10" hidden="1" x14ac:dyDescent="0.25">
      <c r="A187" s="155" t="s">
        <v>175</v>
      </c>
      <c r="B187" s="156" t="s">
        <v>257</v>
      </c>
      <c r="C187" s="157" t="s">
        <v>10</v>
      </c>
      <c r="D187" s="158" t="s">
        <v>7</v>
      </c>
      <c r="E187" s="159" t="s">
        <v>7</v>
      </c>
      <c r="F187" s="160" t="s">
        <v>258</v>
      </c>
      <c r="G187" s="161">
        <f>SUM(G188:G191)</f>
        <v>200</v>
      </c>
      <c r="H187" s="162">
        <f>SUM(H188:H191)</f>
        <v>200</v>
      </c>
      <c r="I187" s="163">
        <f>SUM(I188:I191)</f>
        <v>0</v>
      </c>
      <c r="J187" s="164">
        <f t="shared" si="8"/>
        <v>200</v>
      </c>
    </row>
    <row r="188" spans="1:10" hidden="1" x14ac:dyDescent="0.25">
      <c r="A188" s="165"/>
      <c r="B188" s="166"/>
      <c r="C188" s="167"/>
      <c r="D188" s="168">
        <v>3399</v>
      </c>
      <c r="E188" s="169">
        <v>5139</v>
      </c>
      <c r="F188" s="170" t="s">
        <v>180</v>
      </c>
      <c r="G188" s="171">
        <v>5</v>
      </c>
      <c r="H188" s="172">
        <v>5</v>
      </c>
      <c r="I188" s="173">
        <v>0</v>
      </c>
      <c r="J188" s="174">
        <f t="shared" si="8"/>
        <v>5</v>
      </c>
    </row>
    <row r="189" spans="1:10" hidden="1" x14ac:dyDescent="0.25">
      <c r="A189" s="165"/>
      <c r="B189" s="166"/>
      <c r="C189" s="167"/>
      <c r="D189" s="168">
        <v>3399</v>
      </c>
      <c r="E189" s="169">
        <v>5164</v>
      </c>
      <c r="F189" s="170" t="s">
        <v>198</v>
      </c>
      <c r="G189" s="171">
        <v>50</v>
      </c>
      <c r="H189" s="172">
        <v>50</v>
      </c>
      <c r="I189" s="173">
        <v>0</v>
      </c>
      <c r="J189" s="174">
        <f t="shared" si="8"/>
        <v>50</v>
      </c>
    </row>
    <row r="190" spans="1:10" hidden="1" x14ac:dyDescent="0.25">
      <c r="A190" s="165"/>
      <c r="B190" s="166"/>
      <c r="C190" s="167"/>
      <c r="D190" s="168">
        <v>3399</v>
      </c>
      <c r="E190" s="169">
        <v>5169</v>
      </c>
      <c r="F190" s="170" t="s">
        <v>181</v>
      </c>
      <c r="G190" s="171">
        <v>95</v>
      </c>
      <c r="H190" s="172">
        <v>95</v>
      </c>
      <c r="I190" s="173">
        <v>0</v>
      </c>
      <c r="J190" s="174">
        <f t="shared" si="8"/>
        <v>95</v>
      </c>
    </row>
    <row r="191" spans="1:10" hidden="1" x14ac:dyDescent="0.25">
      <c r="A191" s="165"/>
      <c r="B191" s="166"/>
      <c r="C191" s="167"/>
      <c r="D191" s="168">
        <v>3399</v>
      </c>
      <c r="E191" s="169">
        <v>5175</v>
      </c>
      <c r="F191" s="170" t="s">
        <v>182</v>
      </c>
      <c r="G191" s="171">
        <v>50</v>
      </c>
      <c r="H191" s="172">
        <v>50</v>
      </c>
      <c r="I191" s="173">
        <v>0</v>
      </c>
      <c r="J191" s="174">
        <f t="shared" si="8"/>
        <v>50</v>
      </c>
    </row>
    <row r="192" spans="1:10" hidden="1" x14ac:dyDescent="0.25">
      <c r="A192" s="155" t="s">
        <v>175</v>
      </c>
      <c r="B192" s="156" t="s">
        <v>259</v>
      </c>
      <c r="C192" s="157" t="s">
        <v>10</v>
      </c>
      <c r="D192" s="158" t="s">
        <v>7</v>
      </c>
      <c r="E192" s="159" t="s">
        <v>7</v>
      </c>
      <c r="F192" s="160" t="s">
        <v>260</v>
      </c>
      <c r="G192" s="161">
        <f>SUM(G193)</f>
        <v>150</v>
      </c>
      <c r="H192" s="162">
        <f>SUM(H193)</f>
        <v>150</v>
      </c>
      <c r="I192" s="163">
        <f>SUM(I193)</f>
        <v>0</v>
      </c>
      <c r="J192" s="164">
        <f t="shared" si="8"/>
        <v>150</v>
      </c>
    </row>
    <row r="193" spans="1:10" hidden="1" x14ac:dyDescent="0.25">
      <c r="A193" s="165"/>
      <c r="B193" s="166"/>
      <c r="C193" s="167"/>
      <c r="D193" s="168">
        <v>6113</v>
      </c>
      <c r="E193" s="169">
        <v>5169</v>
      </c>
      <c r="F193" s="170" t="s">
        <v>181</v>
      </c>
      <c r="G193" s="171">
        <v>150</v>
      </c>
      <c r="H193" s="172">
        <v>150</v>
      </c>
      <c r="I193" s="175">
        <v>0</v>
      </c>
      <c r="J193" s="174">
        <f t="shared" si="8"/>
        <v>150</v>
      </c>
    </row>
    <row r="194" spans="1:10" hidden="1" x14ac:dyDescent="0.25">
      <c r="A194" s="155" t="s">
        <v>175</v>
      </c>
      <c r="B194" s="156" t="s">
        <v>261</v>
      </c>
      <c r="C194" s="157" t="s">
        <v>10</v>
      </c>
      <c r="D194" s="158" t="s">
        <v>7</v>
      </c>
      <c r="E194" s="159" t="s">
        <v>7</v>
      </c>
      <c r="F194" s="160" t="s">
        <v>262</v>
      </c>
      <c r="G194" s="161">
        <f>SUM(G195)</f>
        <v>871.2</v>
      </c>
      <c r="H194" s="162">
        <f>SUM(H195)</f>
        <v>871.2</v>
      </c>
      <c r="I194" s="163">
        <f>SUM(I195)</f>
        <v>0</v>
      </c>
      <c r="J194" s="164">
        <f t="shared" si="8"/>
        <v>871.2</v>
      </c>
    </row>
    <row r="195" spans="1:10" hidden="1" x14ac:dyDescent="0.25">
      <c r="A195" s="165"/>
      <c r="B195" s="166"/>
      <c r="C195" s="167"/>
      <c r="D195" s="168">
        <v>6113</v>
      </c>
      <c r="E195" s="169">
        <v>5169</v>
      </c>
      <c r="F195" s="170" t="s">
        <v>181</v>
      </c>
      <c r="G195" s="171">
        <v>871.2</v>
      </c>
      <c r="H195" s="172">
        <v>871.2</v>
      </c>
      <c r="I195" s="173">
        <v>0</v>
      </c>
      <c r="J195" s="174">
        <f t="shared" si="8"/>
        <v>871.2</v>
      </c>
    </row>
    <row r="196" spans="1:10" hidden="1" x14ac:dyDescent="0.25">
      <c r="A196" s="155" t="s">
        <v>175</v>
      </c>
      <c r="B196" s="156" t="s">
        <v>263</v>
      </c>
      <c r="C196" s="157" t="s">
        <v>10</v>
      </c>
      <c r="D196" s="158" t="s">
        <v>7</v>
      </c>
      <c r="E196" s="159" t="s">
        <v>7</v>
      </c>
      <c r="F196" s="160" t="s">
        <v>264</v>
      </c>
      <c r="G196" s="161">
        <f>SUM(G197:G201)</f>
        <v>80</v>
      </c>
      <c r="H196" s="162">
        <f>SUM(H197:H201)</f>
        <v>80</v>
      </c>
      <c r="I196" s="163">
        <f>SUM(I197:I201)</f>
        <v>0</v>
      </c>
      <c r="J196" s="164">
        <f t="shared" si="8"/>
        <v>80</v>
      </c>
    </row>
    <row r="197" spans="1:10" hidden="1" x14ac:dyDescent="0.25">
      <c r="A197" s="165"/>
      <c r="B197" s="166"/>
      <c r="C197" s="167"/>
      <c r="D197" s="168">
        <v>3399</v>
      </c>
      <c r="E197" s="169">
        <v>5021</v>
      </c>
      <c r="F197" s="170" t="s">
        <v>190</v>
      </c>
      <c r="G197" s="171">
        <v>10</v>
      </c>
      <c r="H197" s="172">
        <v>10</v>
      </c>
      <c r="I197" s="173">
        <v>0</v>
      </c>
      <c r="J197" s="174">
        <f t="shared" si="8"/>
        <v>10</v>
      </c>
    </row>
    <row r="198" spans="1:10" hidden="1" x14ac:dyDescent="0.25">
      <c r="A198" s="165"/>
      <c r="B198" s="166"/>
      <c r="C198" s="167"/>
      <c r="D198" s="168">
        <v>3399</v>
      </c>
      <c r="E198" s="169">
        <v>5137</v>
      </c>
      <c r="F198" s="170" t="s">
        <v>179</v>
      </c>
      <c r="G198" s="171">
        <v>4</v>
      </c>
      <c r="H198" s="172">
        <v>4</v>
      </c>
      <c r="I198" s="173">
        <v>0</v>
      </c>
      <c r="J198" s="174">
        <f t="shared" si="8"/>
        <v>4</v>
      </c>
    </row>
    <row r="199" spans="1:10" hidden="1" x14ac:dyDescent="0.25">
      <c r="A199" s="165"/>
      <c r="B199" s="166"/>
      <c r="C199" s="167"/>
      <c r="D199" s="168">
        <v>3399</v>
      </c>
      <c r="E199" s="169">
        <v>5139</v>
      </c>
      <c r="F199" s="170" t="s">
        <v>180</v>
      </c>
      <c r="G199" s="171">
        <v>2</v>
      </c>
      <c r="H199" s="172">
        <v>2</v>
      </c>
      <c r="I199" s="173">
        <v>0</v>
      </c>
      <c r="J199" s="174">
        <f t="shared" si="8"/>
        <v>2</v>
      </c>
    </row>
    <row r="200" spans="1:10" hidden="1" x14ac:dyDescent="0.25">
      <c r="A200" s="165"/>
      <c r="B200" s="166"/>
      <c r="C200" s="167"/>
      <c r="D200" s="168">
        <v>3399</v>
      </c>
      <c r="E200" s="169">
        <v>5164</v>
      </c>
      <c r="F200" s="170" t="s">
        <v>198</v>
      </c>
      <c r="G200" s="171">
        <v>2</v>
      </c>
      <c r="H200" s="172">
        <v>2</v>
      </c>
      <c r="I200" s="173">
        <v>0</v>
      </c>
      <c r="J200" s="174">
        <f t="shared" si="8"/>
        <v>2</v>
      </c>
    </row>
    <row r="201" spans="1:10" hidden="1" x14ac:dyDescent="0.25">
      <c r="A201" s="165"/>
      <c r="B201" s="166"/>
      <c r="C201" s="167"/>
      <c r="D201" s="168">
        <v>3399</v>
      </c>
      <c r="E201" s="169">
        <v>5169</v>
      </c>
      <c r="F201" s="170" t="s">
        <v>181</v>
      </c>
      <c r="G201" s="171">
        <v>62</v>
      </c>
      <c r="H201" s="172">
        <v>62</v>
      </c>
      <c r="I201" s="173">
        <v>0</v>
      </c>
      <c r="J201" s="174">
        <f t="shared" si="8"/>
        <v>62</v>
      </c>
    </row>
    <row r="202" spans="1:10" hidden="1" x14ac:dyDescent="0.25">
      <c r="A202" s="155" t="s">
        <v>175</v>
      </c>
      <c r="B202" s="156" t="s">
        <v>265</v>
      </c>
      <c r="C202" s="157" t="s">
        <v>10</v>
      </c>
      <c r="D202" s="158" t="s">
        <v>7</v>
      </c>
      <c r="E202" s="159" t="s">
        <v>7</v>
      </c>
      <c r="F202" s="160" t="s">
        <v>266</v>
      </c>
      <c r="G202" s="161">
        <f>SUM(G203:G205)</f>
        <v>80</v>
      </c>
      <c r="H202" s="162">
        <f>SUM(H203:H205)</f>
        <v>80</v>
      </c>
      <c r="I202" s="163">
        <f>SUM(I203:I205)</f>
        <v>0</v>
      </c>
      <c r="J202" s="164">
        <f t="shared" si="8"/>
        <v>80</v>
      </c>
    </row>
    <row r="203" spans="1:10" hidden="1" x14ac:dyDescent="0.25">
      <c r="A203" s="165"/>
      <c r="B203" s="166"/>
      <c r="C203" s="167"/>
      <c r="D203" s="168">
        <v>3900</v>
      </c>
      <c r="E203" s="169">
        <v>5139</v>
      </c>
      <c r="F203" s="170" t="s">
        <v>180</v>
      </c>
      <c r="G203" s="171">
        <v>12</v>
      </c>
      <c r="H203" s="172">
        <v>12</v>
      </c>
      <c r="I203" s="173">
        <v>0</v>
      </c>
      <c r="J203" s="174">
        <f t="shared" si="8"/>
        <v>12</v>
      </c>
    </row>
    <row r="204" spans="1:10" hidden="1" x14ac:dyDescent="0.25">
      <c r="A204" s="165"/>
      <c r="B204" s="166"/>
      <c r="C204" s="167"/>
      <c r="D204" s="168">
        <v>3900</v>
      </c>
      <c r="E204" s="169">
        <v>5164</v>
      </c>
      <c r="F204" s="170" t="s">
        <v>198</v>
      </c>
      <c r="G204" s="171">
        <v>21</v>
      </c>
      <c r="H204" s="172">
        <v>21</v>
      </c>
      <c r="I204" s="173">
        <v>0</v>
      </c>
      <c r="J204" s="174">
        <f t="shared" si="8"/>
        <v>21</v>
      </c>
    </row>
    <row r="205" spans="1:10" hidden="1" x14ac:dyDescent="0.25">
      <c r="A205" s="165"/>
      <c r="B205" s="166"/>
      <c r="C205" s="167"/>
      <c r="D205" s="168">
        <v>3900</v>
      </c>
      <c r="E205" s="169">
        <v>5169</v>
      </c>
      <c r="F205" s="170" t="s">
        <v>181</v>
      </c>
      <c r="G205" s="171">
        <v>47</v>
      </c>
      <c r="H205" s="172">
        <v>47</v>
      </c>
      <c r="I205" s="173">
        <v>0</v>
      </c>
      <c r="J205" s="174">
        <f t="shared" si="8"/>
        <v>47</v>
      </c>
    </row>
    <row r="206" spans="1:10" hidden="1" x14ac:dyDescent="0.25">
      <c r="A206" s="155" t="s">
        <v>175</v>
      </c>
      <c r="B206" s="156" t="s">
        <v>267</v>
      </c>
      <c r="C206" s="157" t="s">
        <v>10</v>
      </c>
      <c r="D206" s="158" t="s">
        <v>7</v>
      </c>
      <c r="E206" s="159" t="s">
        <v>7</v>
      </c>
      <c r="F206" s="160" t="s">
        <v>268</v>
      </c>
      <c r="G206" s="161">
        <f>SUM(G207:G209)</f>
        <v>90</v>
      </c>
      <c r="H206" s="162">
        <f>SUM(H207:H209)</f>
        <v>90</v>
      </c>
      <c r="I206" s="163">
        <f>SUM(I207:I209)</f>
        <v>0</v>
      </c>
      <c r="J206" s="164">
        <f t="shared" si="8"/>
        <v>90</v>
      </c>
    </row>
    <row r="207" spans="1:10" hidden="1" x14ac:dyDescent="0.25">
      <c r="A207" s="165"/>
      <c r="B207" s="166"/>
      <c r="C207" s="167"/>
      <c r="D207" s="168">
        <v>6113</v>
      </c>
      <c r="E207" s="169">
        <v>5139</v>
      </c>
      <c r="F207" s="170" t="s">
        <v>180</v>
      </c>
      <c r="G207" s="171">
        <v>60</v>
      </c>
      <c r="H207" s="172">
        <v>60</v>
      </c>
      <c r="I207" s="173">
        <v>0</v>
      </c>
      <c r="J207" s="174">
        <f t="shared" ref="J207:J231" si="9">H207+I207</f>
        <v>60</v>
      </c>
    </row>
    <row r="208" spans="1:10" hidden="1" x14ac:dyDescent="0.25">
      <c r="A208" s="165"/>
      <c r="B208" s="166"/>
      <c r="C208" s="167"/>
      <c r="D208" s="168">
        <v>6113</v>
      </c>
      <c r="E208" s="169">
        <v>5164</v>
      </c>
      <c r="F208" s="170" t="s">
        <v>198</v>
      </c>
      <c r="G208" s="171">
        <v>10</v>
      </c>
      <c r="H208" s="172">
        <v>10</v>
      </c>
      <c r="I208" s="173">
        <v>0</v>
      </c>
      <c r="J208" s="174">
        <f t="shared" si="9"/>
        <v>10</v>
      </c>
    </row>
    <row r="209" spans="1:10" hidden="1" x14ac:dyDescent="0.25">
      <c r="A209" s="165"/>
      <c r="B209" s="166"/>
      <c r="C209" s="167"/>
      <c r="D209" s="168">
        <v>6113</v>
      </c>
      <c r="E209" s="169">
        <v>5169</v>
      </c>
      <c r="F209" s="170" t="s">
        <v>181</v>
      </c>
      <c r="G209" s="171">
        <v>20</v>
      </c>
      <c r="H209" s="172">
        <v>20</v>
      </c>
      <c r="I209" s="173">
        <v>0</v>
      </c>
      <c r="J209" s="174">
        <f t="shared" si="9"/>
        <v>20</v>
      </c>
    </row>
    <row r="210" spans="1:10" hidden="1" x14ac:dyDescent="0.25">
      <c r="A210" s="155" t="s">
        <v>175</v>
      </c>
      <c r="B210" s="156" t="s">
        <v>269</v>
      </c>
      <c r="C210" s="157" t="s">
        <v>10</v>
      </c>
      <c r="D210" s="158" t="s">
        <v>7</v>
      </c>
      <c r="E210" s="159" t="s">
        <v>7</v>
      </c>
      <c r="F210" s="160" t="s">
        <v>270</v>
      </c>
      <c r="G210" s="161">
        <f>SUM(G211)</f>
        <v>120</v>
      </c>
      <c r="H210" s="162">
        <f>SUM(H211)</f>
        <v>120</v>
      </c>
      <c r="I210" s="163">
        <f>SUM(I211:I211)</f>
        <v>0</v>
      </c>
      <c r="J210" s="164">
        <f t="shared" si="9"/>
        <v>120</v>
      </c>
    </row>
    <row r="211" spans="1:10" hidden="1" x14ac:dyDescent="0.25">
      <c r="A211" s="165"/>
      <c r="B211" s="166"/>
      <c r="C211" s="167"/>
      <c r="D211" s="168">
        <v>6172</v>
      </c>
      <c r="E211" s="169">
        <v>5169</v>
      </c>
      <c r="F211" s="170" t="s">
        <v>181</v>
      </c>
      <c r="G211" s="171">
        <v>120</v>
      </c>
      <c r="H211" s="172">
        <v>120</v>
      </c>
      <c r="I211" s="173">
        <v>0</v>
      </c>
      <c r="J211" s="174">
        <f t="shared" si="9"/>
        <v>120</v>
      </c>
    </row>
    <row r="212" spans="1:10" hidden="1" x14ac:dyDescent="0.25">
      <c r="A212" s="155" t="s">
        <v>175</v>
      </c>
      <c r="B212" s="156" t="s">
        <v>271</v>
      </c>
      <c r="C212" s="157" t="s">
        <v>10</v>
      </c>
      <c r="D212" s="158" t="s">
        <v>7</v>
      </c>
      <c r="E212" s="159" t="s">
        <v>7</v>
      </c>
      <c r="F212" s="160" t="s">
        <v>272</v>
      </c>
      <c r="G212" s="161">
        <f>SUM(G213:G214)</f>
        <v>12.5</v>
      </c>
      <c r="H212" s="162">
        <f>SUM(H213:H214)</f>
        <v>12.5</v>
      </c>
      <c r="I212" s="163">
        <f>SUM(I213:I214)</f>
        <v>0</v>
      </c>
      <c r="J212" s="164">
        <f t="shared" si="9"/>
        <v>12.5</v>
      </c>
    </row>
    <row r="213" spans="1:10" hidden="1" x14ac:dyDescent="0.25">
      <c r="A213" s="165"/>
      <c r="B213" s="166"/>
      <c r="C213" s="167"/>
      <c r="D213" s="168">
        <v>6113</v>
      </c>
      <c r="E213" s="169">
        <v>5169</v>
      </c>
      <c r="F213" s="170" t="s">
        <v>181</v>
      </c>
      <c r="G213" s="171">
        <v>2.5</v>
      </c>
      <c r="H213" s="172">
        <v>2.5</v>
      </c>
      <c r="I213" s="173">
        <v>0</v>
      </c>
      <c r="J213" s="174">
        <f t="shared" si="9"/>
        <v>2.5</v>
      </c>
    </row>
    <row r="214" spans="1:10" hidden="1" x14ac:dyDescent="0.25">
      <c r="A214" s="165"/>
      <c r="B214" s="166"/>
      <c r="C214" s="167"/>
      <c r="D214" s="168">
        <v>6113</v>
      </c>
      <c r="E214" s="169">
        <v>5175</v>
      </c>
      <c r="F214" s="170" t="s">
        <v>182</v>
      </c>
      <c r="G214" s="171">
        <v>10</v>
      </c>
      <c r="H214" s="172">
        <v>10</v>
      </c>
      <c r="I214" s="173">
        <v>0</v>
      </c>
      <c r="J214" s="174">
        <f t="shared" si="9"/>
        <v>10</v>
      </c>
    </row>
    <row r="215" spans="1:10" hidden="1" x14ac:dyDescent="0.25">
      <c r="A215" s="155" t="s">
        <v>175</v>
      </c>
      <c r="B215" s="156" t="s">
        <v>273</v>
      </c>
      <c r="C215" s="157" t="s">
        <v>10</v>
      </c>
      <c r="D215" s="158" t="s">
        <v>7</v>
      </c>
      <c r="E215" s="159" t="s">
        <v>7</v>
      </c>
      <c r="F215" s="160" t="s">
        <v>274</v>
      </c>
      <c r="G215" s="161">
        <f>SUM(G216:G217)</f>
        <v>30</v>
      </c>
      <c r="H215" s="162">
        <f>SUM(H216:H217)</f>
        <v>30</v>
      </c>
      <c r="I215" s="163">
        <f>SUM(I216:I217)</f>
        <v>0</v>
      </c>
      <c r="J215" s="164">
        <f t="shared" si="9"/>
        <v>30</v>
      </c>
    </row>
    <row r="216" spans="1:10" hidden="1" x14ac:dyDescent="0.25">
      <c r="A216" s="165"/>
      <c r="B216" s="166"/>
      <c r="C216" s="167"/>
      <c r="D216" s="168">
        <v>3900</v>
      </c>
      <c r="E216" s="169">
        <v>5139</v>
      </c>
      <c r="F216" s="170" t="s">
        <v>180</v>
      </c>
      <c r="G216" s="171">
        <v>10</v>
      </c>
      <c r="H216" s="172">
        <v>10</v>
      </c>
      <c r="I216" s="173">
        <v>0</v>
      </c>
      <c r="J216" s="174">
        <f t="shared" si="9"/>
        <v>10</v>
      </c>
    </row>
    <row r="217" spans="1:10" hidden="1" x14ac:dyDescent="0.25">
      <c r="A217" s="165"/>
      <c r="B217" s="166"/>
      <c r="C217" s="167"/>
      <c r="D217" s="168">
        <v>3900</v>
      </c>
      <c r="E217" s="169">
        <v>5169</v>
      </c>
      <c r="F217" s="170" t="s">
        <v>181</v>
      </c>
      <c r="G217" s="171">
        <v>20</v>
      </c>
      <c r="H217" s="172">
        <v>20</v>
      </c>
      <c r="I217" s="173">
        <v>0</v>
      </c>
      <c r="J217" s="174">
        <f t="shared" si="9"/>
        <v>20</v>
      </c>
    </row>
    <row r="218" spans="1:10" hidden="1" x14ac:dyDescent="0.25">
      <c r="A218" s="155" t="s">
        <v>175</v>
      </c>
      <c r="B218" s="156" t="s">
        <v>275</v>
      </c>
      <c r="C218" s="157" t="s">
        <v>10</v>
      </c>
      <c r="D218" s="158" t="s">
        <v>7</v>
      </c>
      <c r="E218" s="159" t="s">
        <v>7</v>
      </c>
      <c r="F218" s="160" t="s">
        <v>276</v>
      </c>
      <c r="G218" s="161">
        <f>SUM(G219)</f>
        <v>540</v>
      </c>
      <c r="H218" s="162">
        <f t="shared" ref="H218:I218" si="10">SUM(H219)</f>
        <v>540</v>
      </c>
      <c r="I218" s="163">
        <f t="shared" si="10"/>
        <v>0</v>
      </c>
      <c r="J218" s="164">
        <f t="shared" si="9"/>
        <v>540</v>
      </c>
    </row>
    <row r="219" spans="1:10" hidden="1" x14ac:dyDescent="0.25">
      <c r="A219" s="165"/>
      <c r="B219" s="166"/>
      <c r="C219" s="167"/>
      <c r="D219" s="168">
        <v>3900</v>
      </c>
      <c r="E219" s="169">
        <v>5139</v>
      </c>
      <c r="F219" s="170" t="s">
        <v>180</v>
      </c>
      <c r="G219" s="171">
        <v>540</v>
      </c>
      <c r="H219" s="172">
        <v>540</v>
      </c>
      <c r="I219" s="173">
        <v>0</v>
      </c>
      <c r="J219" s="174">
        <f t="shared" si="9"/>
        <v>540</v>
      </c>
    </row>
    <row r="220" spans="1:10" hidden="1" x14ac:dyDescent="0.25">
      <c r="A220" s="155" t="s">
        <v>175</v>
      </c>
      <c r="B220" s="156" t="s">
        <v>277</v>
      </c>
      <c r="C220" s="157" t="s">
        <v>10</v>
      </c>
      <c r="D220" s="158" t="s">
        <v>7</v>
      </c>
      <c r="E220" s="159" t="s">
        <v>7</v>
      </c>
      <c r="F220" s="160" t="s">
        <v>278</v>
      </c>
      <c r="G220" s="161">
        <f>SUM(G221:G222)</f>
        <v>50</v>
      </c>
      <c r="H220" s="162">
        <f>SUM(H221:H222)</f>
        <v>50</v>
      </c>
      <c r="I220" s="163">
        <f>SUM(I221:I222)</f>
        <v>0</v>
      </c>
      <c r="J220" s="164">
        <f t="shared" si="9"/>
        <v>50</v>
      </c>
    </row>
    <row r="221" spans="1:10" hidden="1" x14ac:dyDescent="0.25">
      <c r="A221" s="165"/>
      <c r="B221" s="166"/>
      <c r="C221" s="167"/>
      <c r="D221" s="168">
        <v>6113</v>
      </c>
      <c r="E221" s="169">
        <v>5139</v>
      </c>
      <c r="F221" s="170" t="s">
        <v>180</v>
      </c>
      <c r="G221" s="171">
        <v>35</v>
      </c>
      <c r="H221" s="172">
        <v>35</v>
      </c>
      <c r="I221" s="173">
        <v>0</v>
      </c>
      <c r="J221" s="174">
        <f t="shared" si="9"/>
        <v>35</v>
      </c>
    </row>
    <row r="222" spans="1:10" hidden="1" x14ac:dyDescent="0.25">
      <c r="A222" s="165"/>
      <c r="B222" s="166"/>
      <c r="C222" s="167"/>
      <c r="D222" s="168">
        <v>6113</v>
      </c>
      <c r="E222" s="169">
        <v>5169</v>
      </c>
      <c r="F222" s="170" t="s">
        <v>181</v>
      </c>
      <c r="G222" s="171">
        <v>15</v>
      </c>
      <c r="H222" s="172">
        <v>15</v>
      </c>
      <c r="I222" s="173">
        <v>0</v>
      </c>
      <c r="J222" s="174">
        <f t="shared" si="9"/>
        <v>15</v>
      </c>
    </row>
    <row r="223" spans="1:10" hidden="1" x14ac:dyDescent="0.25">
      <c r="A223" s="155" t="s">
        <v>175</v>
      </c>
      <c r="B223" s="156" t="s">
        <v>279</v>
      </c>
      <c r="C223" s="157" t="s">
        <v>10</v>
      </c>
      <c r="D223" s="158" t="s">
        <v>7</v>
      </c>
      <c r="E223" s="159" t="s">
        <v>7</v>
      </c>
      <c r="F223" s="160" t="s">
        <v>280</v>
      </c>
      <c r="G223" s="161">
        <f>SUM(G224:G226)</f>
        <v>50</v>
      </c>
      <c r="H223" s="162">
        <f t="shared" ref="H223:I223" si="11">SUM(H224:H226)</f>
        <v>50</v>
      </c>
      <c r="I223" s="163">
        <f t="shared" si="11"/>
        <v>0</v>
      </c>
      <c r="J223" s="164">
        <f t="shared" si="9"/>
        <v>50</v>
      </c>
    </row>
    <row r="224" spans="1:10" hidden="1" x14ac:dyDescent="0.25">
      <c r="A224" s="165"/>
      <c r="B224" s="166"/>
      <c r="C224" s="167"/>
      <c r="D224" s="168">
        <v>3900</v>
      </c>
      <c r="E224" s="169">
        <v>5139</v>
      </c>
      <c r="F224" s="170" t="s">
        <v>180</v>
      </c>
      <c r="G224" s="171">
        <v>10</v>
      </c>
      <c r="H224" s="172">
        <v>10</v>
      </c>
      <c r="I224" s="173">
        <v>0</v>
      </c>
      <c r="J224" s="174">
        <f t="shared" si="9"/>
        <v>10</v>
      </c>
    </row>
    <row r="225" spans="1:10" hidden="1" x14ac:dyDescent="0.25">
      <c r="A225" s="165"/>
      <c r="B225" s="166"/>
      <c r="C225" s="167"/>
      <c r="D225" s="168">
        <v>3900</v>
      </c>
      <c r="E225" s="169">
        <v>5169</v>
      </c>
      <c r="F225" s="170" t="s">
        <v>181</v>
      </c>
      <c r="G225" s="171">
        <v>30</v>
      </c>
      <c r="H225" s="172">
        <v>30</v>
      </c>
      <c r="I225" s="175">
        <v>0</v>
      </c>
      <c r="J225" s="174">
        <f t="shared" si="9"/>
        <v>30</v>
      </c>
    </row>
    <row r="226" spans="1:10" hidden="1" x14ac:dyDescent="0.25">
      <c r="A226" s="165"/>
      <c r="B226" s="166"/>
      <c r="C226" s="167"/>
      <c r="D226" s="168">
        <v>3900</v>
      </c>
      <c r="E226" s="169">
        <v>5175</v>
      </c>
      <c r="F226" s="170" t="s">
        <v>182</v>
      </c>
      <c r="G226" s="171">
        <v>10</v>
      </c>
      <c r="H226" s="172">
        <v>10</v>
      </c>
      <c r="I226" s="173">
        <v>0</v>
      </c>
      <c r="J226" s="174">
        <f t="shared" si="9"/>
        <v>10</v>
      </c>
    </row>
    <row r="227" spans="1:10" hidden="1" x14ac:dyDescent="0.25">
      <c r="A227" s="155" t="s">
        <v>175</v>
      </c>
      <c r="B227" s="156" t="s">
        <v>281</v>
      </c>
      <c r="C227" s="157" t="s">
        <v>10</v>
      </c>
      <c r="D227" s="158" t="s">
        <v>7</v>
      </c>
      <c r="E227" s="159" t="s">
        <v>7</v>
      </c>
      <c r="F227" s="160" t="s">
        <v>282</v>
      </c>
      <c r="G227" s="161">
        <f>SUM(G228)</f>
        <v>50</v>
      </c>
      <c r="H227" s="162">
        <f t="shared" ref="H227:I227" si="12">SUM(H228)</f>
        <v>50</v>
      </c>
      <c r="I227" s="163">
        <f t="shared" si="12"/>
        <v>0</v>
      </c>
      <c r="J227" s="164">
        <f t="shared" si="9"/>
        <v>50</v>
      </c>
    </row>
    <row r="228" spans="1:10" hidden="1" x14ac:dyDescent="0.25">
      <c r="A228" s="165"/>
      <c r="B228" s="166"/>
      <c r="C228" s="167"/>
      <c r="D228" s="168">
        <v>3900</v>
      </c>
      <c r="E228" s="169">
        <v>5169</v>
      </c>
      <c r="F228" s="170" t="s">
        <v>181</v>
      </c>
      <c r="G228" s="171">
        <v>50</v>
      </c>
      <c r="H228" s="172">
        <v>50</v>
      </c>
      <c r="I228" s="173">
        <v>0</v>
      </c>
      <c r="J228" s="174">
        <f t="shared" si="9"/>
        <v>50</v>
      </c>
    </row>
    <row r="229" spans="1:10" hidden="1" x14ac:dyDescent="0.25">
      <c r="A229" s="155" t="s">
        <v>175</v>
      </c>
      <c r="B229" s="156" t="s">
        <v>283</v>
      </c>
      <c r="C229" s="157" t="s">
        <v>10</v>
      </c>
      <c r="D229" s="158" t="s">
        <v>7</v>
      </c>
      <c r="E229" s="159" t="s">
        <v>7</v>
      </c>
      <c r="F229" s="160" t="s">
        <v>284</v>
      </c>
      <c r="G229" s="161">
        <f>SUM(G230:G231)</f>
        <v>160</v>
      </c>
      <c r="H229" s="162">
        <f t="shared" ref="H229:I229" si="13">SUM(H230:H231)</f>
        <v>160</v>
      </c>
      <c r="I229" s="163">
        <f t="shared" si="13"/>
        <v>0</v>
      </c>
      <c r="J229" s="164">
        <f t="shared" si="9"/>
        <v>160</v>
      </c>
    </row>
    <row r="230" spans="1:10" hidden="1" x14ac:dyDescent="0.25">
      <c r="A230" s="165"/>
      <c r="B230" s="166"/>
      <c r="C230" s="167"/>
      <c r="D230" s="168">
        <v>6113</v>
      </c>
      <c r="E230" s="169">
        <v>5139</v>
      </c>
      <c r="F230" s="170" t="s">
        <v>180</v>
      </c>
      <c r="G230" s="171">
        <v>80</v>
      </c>
      <c r="H230" s="172">
        <v>80</v>
      </c>
      <c r="I230" s="173">
        <v>0</v>
      </c>
      <c r="J230" s="174">
        <f t="shared" si="9"/>
        <v>80</v>
      </c>
    </row>
    <row r="231" spans="1:10" ht="15.75" hidden="1" thickBot="1" x14ac:dyDescent="0.3">
      <c r="A231" s="177"/>
      <c r="B231" s="178"/>
      <c r="C231" s="179"/>
      <c r="D231" s="180">
        <v>6113</v>
      </c>
      <c r="E231" s="181">
        <v>5169</v>
      </c>
      <c r="F231" s="182" t="s">
        <v>181</v>
      </c>
      <c r="G231" s="183">
        <v>80</v>
      </c>
      <c r="H231" s="184">
        <v>80</v>
      </c>
      <c r="I231" s="185">
        <v>0</v>
      </c>
      <c r="J231" s="186">
        <f t="shared" si="9"/>
        <v>80</v>
      </c>
    </row>
  </sheetData>
  <mergeCells count="13">
    <mergeCell ref="A1:J1"/>
    <mergeCell ref="A3:J3"/>
    <mergeCell ref="A5:J5"/>
    <mergeCell ref="B8:C8"/>
    <mergeCell ref="B9:C9"/>
    <mergeCell ref="B127:C127"/>
    <mergeCell ref="B68:C68"/>
    <mergeCell ref="A63:J63"/>
    <mergeCell ref="A64:J64"/>
    <mergeCell ref="A65:J65"/>
    <mergeCell ref="B69:C69"/>
    <mergeCell ref="B70:C70"/>
    <mergeCell ref="B73:C73"/>
  </mergeCells>
  <conditionalFormatting sqref="A69:J72 A74:J126 A128:J231">
    <cfRule type="expression" dxfId="0" priority="1">
      <formula>$I69&lt;&gt;0</formula>
    </cfRule>
  </conditionalFormatting>
  <hyperlinks>
    <hyperlink ref="F128" location="'025000'!A1" display="Propagační předměty"/>
    <hyperlink ref="F130" location="'025200'!A1" display="Monitoring"/>
    <hyperlink ref="F132" location="'025201'!A1" display="Média, PR, infotisk"/>
    <hyperlink ref="F134" location="'025202'!A1" display="TV výstupy"/>
    <hyperlink ref="F136" location="'025203'!A1" display="Mediální prezentace LK - TV"/>
    <hyperlink ref="F138" location="'025204'!A1" display="RCL"/>
    <hyperlink ref="F140" location="'025205'!A1" display="Tištěná inzerce LK"/>
    <hyperlink ref="F143" location="'025206'!A1" display="Internetová prezentace LK"/>
    <hyperlink ref="F145" location="'025300'!A1" display="Kalendáře"/>
    <hyperlink ref="F148" location="'025400'!A1" display="Infografika"/>
    <hyperlink ref="F150" location="'025500'!A1" display="Ostatní akce"/>
    <hyperlink ref="F156" location="'025600'!A1" display="Magazín LK"/>
    <hyperlink ref="F159" location="'025700'!A1" display="Marketingová podpora regionálních výrobců"/>
    <hyperlink ref="F163" location="'025800'!A1" display="Partnerství St. Gallen"/>
    <hyperlink ref="F176" location="'026200'!A1" display="Krajské slavnosti 2014"/>
    <hyperlink ref="F187" location="'026700'!A1" display="Prezentační akce kraje v Bruselu"/>
    <hyperlink ref="F192" location="'026900'!A1" display="Grafický manuál"/>
    <hyperlink ref="F194" location="'027500'!A1" display="Zastoupení LK v Bruselu"/>
    <hyperlink ref="F196" location="'027600'!A1" display="Slavnostní večer k 28. 10. (Pocty hejtmana LK)"/>
    <hyperlink ref="F202" location="'027700'!A1" display="Den otevřených dveří LK"/>
    <hyperlink ref="F206" location="'027900'!A1" display="Dny hejtmana 2014"/>
    <hyperlink ref="F210" location="'028000'!A1" display="Výroční zpráva LK"/>
    <hyperlink ref="F215" location="'028200'!A1" display="Kreativní park u Oblastní galerie Liberec (Lázně)"/>
    <hyperlink ref="F182" location="'026600'!A1" display="Organizační zajištění návštěvy prezidenta republiky"/>
    <hyperlink ref="F212" location="'028100'!A1" display="Tripartita - pakt zaměstnanosti"/>
    <hyperlink ref="F172" location="'026100'!A1" display="Hejtmanský ples"/>
    <hyperlink ref="F170" location="'025800'!A1" display="Partnerství St. Gallen"/>
    <hyperlink ref="F74" location="'018100'!A1" display="Prevence pro krizové stavy a cvičení krizového štábu"/>
    <hyperlink ref="F80" location="'018200'!A1" display="Činnost a vybavení krizového štábu"/>
    <hyperlink ref="F87" location="'018201'!A1" display="Provozní náklady chráněného pracoviště Česká Lípa"/>
    <hyperlink ref="F98" location="'018300'!A1" display="Opatření pro krizové stavy, školení obcí, jednání BRK"/>
    <hyperlink ref="F103" location="'018400'!A1" display="Příprava hospodářských opatření pro krizové situace"/>
    <hyperlink ref="F105" location="'018700'!A1" display="Prevence kriminality v LK"/>
    <hyperlink ref="F110" location="'018900'!A1" display="Sběr dat a zpracování podkladů pro dílčí krizové plány"/>
    <hyperlink ref="F112" location="'018901'!A1" display="Datové spojení IZS - provoz"/>
    <hyperlink ref="F114" location="'019100'!A1" display="Zajištění úkolů v oblasti utajovaných informací"/>
    <hyperlink ref="F116" location="'019300'!A1" display="Úpravy a rozšíření SW pořízeného v rámci projektu č. 10098187"/>
    <hyperlink ref="F118" location="'019400'!A1" display="Zásahové vozidlo pro mobilní řízení krizových situací"/>
    <hyperlink ref="F218" location="'028300'!A1" display="Kufříky pro prvňáky"/>
    <hyperlink ref="F220" location="'028400'!A1" display="Brožura Rok vlády"/>
    <hyperlink ref="F223" location="'028500'!A1" display="Memoriál záchranářů z Manhattanu"/>
    <hyperlink ref="F227" location="'028600'!A1" display="Manažer roku"/>
    <hyperlink ref="F229" location="'028700'!A1" display="Grafické práce, tisky, výlepy"/>
  </hyperlinks>
  <pageMargins left="0.25" right="0.25" top="0.75" bottom="0.75" header="0.3" footer="0.3"/>
  <pageSetup paperSize="9" scale="99" fitToHeight="0" orientation="portrait" horizontalDpi="0" verticalDpi="0" r:id="rId1"/>
  <rowBreaks count="1" manualBreakCount="1">
    <brk id="59" max="9" man="1"/>
  </rowBreaks>
  <colBreaks count="1" manualBreakCount="1">
    <brk id="3" max="1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I34" sqref="I3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1.2851562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15" t="s">
        <v>53</v>
      </c>
      <c r="B1" s="215"/>
      <c r="C1" s="90"/>
      <c r="D1" s="90"/>
      <c r="E1" s="91" t="s">
        <v>54</v>
      </c>
    </row>
    <row r="2" spans="1:10" ht="24.75" thickBot="1" x14ac:dyDescent="0.3">
      <c r="A2" s="92" t="s">
        <v>55</v>
      </c>
      <c r="B2" s="93" t="s">
        <v>3</v>
      </c>
      <c r="C2" s="94" t="s">
        <v>56</v>
      </c>
      <c r="D2" s="94" t="s">
        <v>287</v>
      </c>
      <c r="E2" s="94" t="s">
        <v>57</v>
      </c>
    </row>
    <row r="3" spans="1:10" ht="15" customHeight="1" x14ac:dyDescent="0.25">
      <c r="A3" s="95" t="s">
        <v>58</v>
      </c>
      <c r="B3" s="96" t="s">
        <v>59</v>
      </c>
      <c r="C3" s="97">
        <f>C4+C5+C6</f>
        <v>2742756.47</v>
      </c>
      <c r="D3" s="97">
        <f>D4+D5+D6</f>
        <v>0</v>
      </c>
      <c r="E3" s="98">
        <f t="shared" ref="E3:E25" si="0">C3+D3</f>
        <v>2742756.47</v>
      </c>
    </row>
    <row r="4" spans="1:10" ht="15" customHeight="1" x14ac:dyDescent="0.25">
      <c r="A4" s="99" t="s">
        <v>60</v>
      </c>
      <c r="B4" s="100" t="s">
        <v>61</v>
      </c>
      <c r="C4" s="101">
        <v>2661000</v>
      </c>
      <c r="D4" s="102">
        <v>0</v>
      </c>
      <c r="E4" s="103">
        <f t="shared" si="0"/>
        <v>2661000</v>
      </c>
      <c r="J4" s="77"/>
    </row>
    <row r="5" spans="1:10" ht="15" customHeight="1" x14ac:dyDescent="0.25">
      <c r="A5" s="99" t="s">
        <v>62</v>
      </c>
      <c r="B5" s="100" t="s">
        <v>63</v>
      </c>
      <c r="C5" s="101">
        <v>81756.47</v>
      </c>
      <c r="D5" s="104">
        <v>0</v>
      </c>
      <c r="E5" s="103">
        <f t="shared" si="0"/>
        <v>81756.47</v>
      </c>
    </row>
    <row r="6" spans="1:10" ht="15" customHeight="1" x14ac:dyDescent="0.25">
      <c r="A6" s="99" t="s">
        <v>64</v>
      </c>
      <c r="B6" s="100" t="s">
        <v>65</v>
      </c>
      <c r="C6" s="101">
        <v>0</v>
      </c>
      <c r="D6" s="101">
        <v>0</v>
      </c>
      <c r="E6" s="103">
        <f t="shared" si="0"/>
        <v>0</v>
      </c>
    </row>
    <row r="7" spans="1:10" ht="15" customHeight="1" x14ac:dyDescent="0.25">
      <c r="A7" s="105" t="s">
        <v>66</v>
      </c>
      <c r="B7" s="100" t="s">
        <v>67</v>
      </c>
      <c r="C7" s="106">
        <f>C8+C14</f>
        <v>4506642.45</v>
      </c>
      <c r="D7" s="106">
        <f>D8+D14</f>
        <v>0</v>
      </c>
      <c r="E7" s="107">
        <f t="shared" si="0"/>
        <v>4506642.45</v>
      </c>
    </row>
    <row r="8" spans="1:10" ht="15" customHeight="1" x14ac:dyDescent="0.25">
      <c r="A8" s="99" t="s">
        <v>68</v>
      </c>
      <c r="B8" s="100" t="s">
        <v>69</v>
      </c>
      <c r="C8" s="101">
        <f>C9+C10+C12+C13+C11</f>
        <v>4502435.57</v>
      </c>
      <c r="D8" s="101">
        <f>D9+D10+D12+D13</f>
        <v>0</v>
      </c>
      <c r="E8" s="108">
        <f t="shared" si="0"/>
        <v>4502435.57</v>
      </c>
    </row>
    <row r="9" spans="1:10" ht="15" customHeight="1" x14ac:dyDescent="0.25">
      <c r="A9" s="99" t="s">
        <v>70</v>
      </c>
      <c r="B9" s="100" t="s">
        <v>71</v>
      </c>
      <c r="C9" s="101">
        <v>67590.7</v>
      </c>
      <c r="D9" s="101">
        <v>0</v>
      </c>
      <c r="E9" s="108">
        <f t="shared" si="0"/>
        <v>67590.7</v>
      </c>
    </row>
    <row r="10" spans="1:10" ht="15" customHeight="1" x14ac:dyDescent="0.25">
      <c r="A10" s="99" t="s">
        <v>72</v>
      </c>
      <c r="B10" s="100" t="s">
        <v>69</v>
      </c>
      <c r="C10" s="101">
        <v>4408711.8</v>
      </c>
      <c r="D10" s="101">
        <v>0</v>
      </c>
      <c r="E10" s="108">
        <f t="shared" si="0"/>
        <v>4408711.8</v>
      </c>
    </row>
    <row r="11" spans="1:10" ht="15" customHeight="1" x14ac:dyDescent="0.25">
      <c r="A11" s="99" t="s">
        <v>73</v>
      </c>
      <c r="B11" s="100">
        <v>4123</v>
      </c>
      <c r="C11" s="101">
        <v>0</v>
      </c>
      <c r="D11" s="101">
        <v>0</v>
      </c>
      <c r="E11" s="108">
        <f>SUM(C11:D11)</f>
        <v>0</v>
      </c>
    </row>
    <row r="12" spans="1:10" ht="15" customHeight="1" x14ac:dyDescent="0.25">
      <c r="A12" s="99" t="s">
        <v>74</v>
      </c>
      <c r="B12" s="100" t="s">
        <v>75</v>
      </c>
      <c r="C12" s="101">
        <v>0</v>
      </c>
      <c r="D12" s="101">
        <v>0</v>
      </c>
      <c r="E12" s="108">
        <f>SUM(C12:D12)</f>
        <v>0</v>
      </c>
    </row>
    <row r="13" spans="1:10" ht="15" customHeight="1" x14ac:dyDescent="0.25">
      <c r="A13" s="99" t="s">
        <v>76</v>
      </c>
      <c r="B13" s="100">
        <v>4121</v>
      </c>
      <c r="C13" s="101">
        <f>31370-5236.93</f>
        <v>26133.07</v>
      </c>
      <c r="D13" s="101">
        <v>0</v>
      </c>
      <c r="E13" s="108">
        <f>SUM(C13:D13)</f>
        <v>26133.07</v>
      </c>
    </row>
    <row r="14" spans="1:10" ht="15" customHeight="1" x14ac:dyDescent="0.25">
      <c r="A14" s="99" t="s">
        <v>77</v>
      </c>
      <c r="B14" s="100" t="s">
        <v>78</v>
      </c>
      <c r="C14" s="101">
        <f>C15+C16+C17+C18</f>
        <v>4206.88</v>
      </c>
      <c r="D14" s="101">
        <f>D15+D17+D18</f>
        <v>0</v>
      </c>
      <c r="E14" s="108">
        <f t="shared" si="0"/>
        <v>4206.88</v>
      </c>
    </row>
    <row r="15" spans="1:10" ht="15" customHeight="1" x14ac:dyDescent="0.25">
      <c r="A15" s="99" t="s">
        <v>79</v>
      </c>
      <c r="B15" s="100" t="s">
        <v>80</v>
      </c>
      <c r="C15" s="101">
        <v>0</v>
      </c>
      <c r="D15" s="101">
        <v>0</v>
      </c>
      <c r="E15" s="108">
        <f t="shared" si="0"/>
        <v>0</v>
      </c>
    </row>
    <row r="16" spans="1:10" ht="15" customHeight="1" x14ac:dyDescent="0.25">
      <c r="A16" s="99" t="s">
        <v>81</v>
      </c>
      <c r="B16" s="100">
        <v>4223</v>
      </c>
      <c r="C16" s="101">
        <v>0</v>
      </c>
      <c r="D16" s="101">
        <v>0</v>
      </c>
      <c r="E16" s="108">
        <f>SUM(C16:D16)</f>
        <v>0</v>
      </c>
    </row>
    <row r="17" spans="1:5" ht="15" customHeight="1" x14ac:dyDescent="0.25">
      <c r="A17" s="99" t="s">
        <v>82</v>
      </c>
      <c r="B17" s="100" t="s">
        <v>83</v>
      </c>
      <c r="C17" s="101">
        <v>0</v>
      </c>
      <c r="D17" s="101">
        <v>0</v>
      </c>
      <c r="E17" s="108">
        <f>SUM(C17:D17)</f>
        <v>0</v>
      </c>
    </row>
    <row r="18" spans="1:5" ht="15" customHeight="1" x14ac:dyDescent="0.25">
      <c r="A18" s="99" t="s">
        <v>84</v>
      </c>
      <c r="B18" s="100">
        <v>4221</v>
      </c>
      <c r="C18" s="101">
        <v>4206.88</v>
      </c>
      <c r="D18" s="101">
        <v>0</v>
      </c>
      <c r="E18" s="108">
        <f>SUM(C18:D18)</f>
        <v>4206.88</v>
      </c>
    </row>
    <row r="19" spans="1:5" ht="15" customHeight="1" x14ac:dyDescent="0.25">
      <c r="A19" s="105" t="s">
        <v>85</v>
      </c>
      <c r="B19" s="109" t="s">
        <v>86</v>
      </c>
      <c r="C19" s="106">
        <f>C3+C7</f>
        <v>7249398.9199999999</v>
      </c>
      <c r="D19" s="106">
        <f>D3+D7</f>
        <v>0</v>
      </c>
      <c r="E19" s="107">
        <f t="shared" si="0"/>
        <v>7249398.9199999999</v>
      </c>
    </row>
    <row r="20" spans="1:5" ht="15" customHeight="1" x14ac:dyDescent="0.25">
      <c r="A20" s="105" t="s">
        <v>87</v>
      </c>
      <c r="B20" s="109" t="s">
        <v>88</v>
      </c>
      <c r="C20" s="106">
        <f>SUM(C21:C24)</f>
        <v>1549966.9900000002</v>
      </c>
      <c r="D20" s="106">
        <f>SUM(D21:D24)</f>
        <v>0</v>
      </c>
      <c r="E20" s="107">
        <f t="shared" si="0"/>
        <v>1549966.9900000002</v>
      </c>
    </row>
    <row r="21" spans="1:5" ht="15" customHeight="1" x14ac:dyDescent="0.25">
      <c r="A21" s="99" t="s">
        <v>89</v>
      </c>
      <c r="B21" s="100" t="s">
        <v>90</v>
      </c>
      <c r="C21" s="101">
        <v>100564.53000000001</v>
      </c>
      <c r="D21" s="101">
        <v>0</v>
      </c>
      <c r="E21" s="108">
        <f t="shared" si="0"/>
        <v>100564.53000000001</v>
      </c>
    </row>
    <row r="22" spans="1:5" ht="15" customHeight="1" x14ac:dyDescent="0.25">
      <c r="A22" s="99" t="s">
        <v>91</v>
      </c>
      <c r="B22" s="100">
        <v>8115</v>
      </c>
      <c r="C22" s="101">
        <v>1546277.4600000002</v>
      </c>
      <c r="D22" s="101">
        <v>0</v>
      </c>
      <c r="E22" s="108">
        <f>SUM(C22:D22)</f>
        <v>1546277.4600000002</v>
      </c>
    </row>
    <row r="23" spans="1:5" ht="15" customHeight="1" x14ac:dyDescent="0.25">
      <c r="A23" s="99" t="s">
        <v>92</v>
      </c>
      <c r="B23" s="100">
        <v>8123</v>
      </c>
      <c r="C23" s="101">
        <v>0</v>
      </c>
      <c r="D23" s="101">
        <v>0</v>
      </c>
      <c r="E23" s="108">
        <f>C23+D23</f>
        <v>0</v>
      </c>
    </row>
    <row r="24" spans="1:5" ht="15" customHeight="1" thickBot="1" x14ac:dyDescent="0.3">
      <c r="A24" s="110" t="s">
        <v>93</v>
      </c>
      <c r="B24" s="111">
        <v>-8124</v>
      </c>
      <c r="C24" s="112">
        <v>-96875</v>
      </c>
      <c r="D24" s="112">
        <v>0</v>
      </c>
      <c r="E24" s="113">
        <f>C24+D24</f>
        <v>-96875</v>
      </c>
    </row>
    <row r="25" spans="1:5" ht="15" customHeight="1" thickBot="1" x14ac:dyDescent="0.3">
      <c r="A25" s="114" t="s">
        <v>94</v>
      </c>
      <c r="B25" s="115"/>
      <c r="C25" s="116">
        <f>C3+C7+C20</f>
        <v>8799365.9100000001</v>
      </c>
      <c r="D25" s="116">
        <f>D19+D20</f>
        <v>0</v>
      </c>
      <c r="E25" s="117">
        <f t="shared" si="0"/>
        <v>8799365.9100000001</v>
      </c>
    </row>
    <row r="26" spans="1:5" ht="15.75" thickBot="1" x14ac:dyDescent="0.3">
      <c r="A26" s="215" t="s">
        <v>95</v>
      </c>
      <c r="B26" s="215"/>
      <c r="C26" s="118"/>
      <c r="D26" s="118"/>
      <c r="E26" s="119" t="s">
        <v>54</v>
      </c>
    </row>
    <row r="27" spans="1:5" ht="24.75" thickBot="1" x14ac:dyDescent="0.3">
      <c r="A27" s="92" t="s">
        <v>96</v>
      </c>
      <c r="B27" s="93" t="s">
        <v>97</v>
      </c>
      <c r="C27" s="94" t="s">
        <v>56</v>
      </c>
      <c r="D27" s="94" t="s">
        <v>287</v>
      </c>
      <c r="E27" s="94" t="s">
        <v>57</v>
      </c>
    </row>
    <row r="28" spans="1:5" ht="15" customHeight="1" x14ac:dyDescent="0.25">
      <c r="A28" s="120" t="s">
        <v>98</v>
      </c>
      <c r="B28" s="121" t="s">
        <v>99</v>
      </c>
      <c r="C28" s="104">
        <v>29496.959999999999</v>
      </c>
      <c r="D28" s="104"/>
      <c r="E28" s="122">
        <f>C28+D28</f>
        <v>29496.959999999999</v>
      </c>
    </row>
    <row r="29" spans="1:5" ht="15" customHeight="1" x14ac:dyDescent="0.25">
      <c r="A29" s="123" t="s">
        <v>100</v>
      </c>
      <c r="B29" s="100" t="s">
        <v>99</v>
      </c>
      <c r="C29" s="101">
        <v>260591.53</v>
      </c>
      <c r="D29" s="104"/>
      <c r="E29" s="122">
        <f t="shared" ref="E29:E44" si="1">C29+D29</f>
        <v>260591.53</v>
      </c>
    </row>
    <row r="30" spans="1:5" ht="15" customHeight="1" x14ac:dyDescent="0.25">
      <c r="A30" s="123" t="s">
        <v>101</v>
      </c>
      <c r="B30" s="100" t="s">
        <v>102</v>
      </c>
      <c r="C30" s="101">
        <v>115275.74</v>
      </c>
      <c r="D30" s="104"/>
      <c r="E30" s="122">
        <f>SUM(C30:D30)</f>
        <v>115275.74</v>
      </c>
    </row>
    <row r="31" spans="1:5" ht="15" customHeight="1" x14ac:dyDescent="0.25">
      <c r="A31" s="123" t="s">
        <v>103</v>
      </c>
      <c r="B31" s="100" t="s">
        <v>99</v>
      </c>
      <c r="C31" s="101">
        <v>1003300</v>
      </c>
      <c r="D31" s="104"/>
      <c r="E31" s="122">
        <f t="shared" si="1"/>
        <v>1003300</v>
      </c>
    </row>
    <row r="32" spans="1:5" ht="15" customHeight="1" x14ac:dyDescent="0.25">
      <c r="A32" s="123" t="s">
        <v>104</v>
      </c>
      <c r="B32" s="100" t="s">
        <v>99</v>
      </c>
      <c r="C32" s="101">
        <v>736700.46000000008</v>
      </c>
      <c r="D32" s="195">
        <v>125500</v>
      </c>
      <c r="E32" s="122">
        <f t="shared" si="1"/>
        <v>862200.46000000008</v>
      </c>
    </row>
    <row r="33" spans="1:5" ht="15" customHeight="1" x14ac:dyDescent="0.25">
      <c r="A33" s="123" t="s">
        <v>105</v>
      </c>
      <c r="B33" s="100" t="s">
        <v>99</v>
      </c>
      <c r="C33" s="101">
        <v>4028133.7</v>
      </c>
      <c r="D33" s="104"/>
      <c r="E33" s="122">
        <f>C33+D33</f>
        <v>4028133.7</v>
      </c>
    </row>
    <row r="34" spans="1:5" ht="15" customHeight="1" x14ac:dyDescent="0.25">
      <c r="A34" s="123" t="s">
        <v>106</v>
      </c>
      <c r="B34" s="100" t="s">
        <v>102</v>
      </c>
      <c r="C34" s="101">
        <v>495025.03</v>
      </c>
      <c r="D34" s="195">
        <v>591500</v>
      </c>
      <c r="E34" s="122">
        <f t="shared" si="1"/>
        <v>1086525.03</v>
      </c>
    </row>
    <row r="35" spans="1:5" ht="15" customHeight="1" x14ac:dyDescent="0.25">
      <c r="A35" s="123" t="s">
        <v>107</v>
      </c>
      <c r="B35" s="100" t="s">
        <v>99</v>
      </c>
      <c r="C35" s="101">
        <v>26600</v>
      </c>
      <c r="D35" s="104"/>
      <c r="E35" s="122">
        <f t="shared" si="1"/>
        <v>26600</v>
      </c>
    </row>
    <row r="36" spans="1:5" ht="15" customHeight="1" x14ac:dyDescent="0.25">
      <c r="A36" s="123" t="s">
        <v>108</v>
      </c>
      <c r="B36" s="100" t="s">
        <v>102</v>
      </c>
      <c r="C36" s="101">
        <v>699028.58000000007</v>
      </c>
      <c r="D36" s="104"/>
      <c r="E36" s="122">
        <f t="shared" si="1"/>
        <v>699028.58000000007</v>
      </c>
    </row>
    <row r="37" spans="1:5" ht="15" customHeight="1" x14ac:dyDescent="0.25">
      <c r="A37" s="123" t="s">
        <v>109</v>
      </c>
      <c r="B37" s="100" t="s">
        <v>110</v>
      </c>
      <c r="C37" s="101">
        <v>0</v>
      </c>
      <c r="D37" s="104"/>
      <c r="E37" s="122">
        <f t="shared" si="1"/>
        <v>0</v>
      </c>
    </row>
    <row r="38" spans="1:5" ht="15" customHeight="1" x14ac:dyDescent="0.25">
      <c r="A38" s="123" t="s">
        <v>111</v>
      </c>
      <c r="B38" s="100" t="s">
        <v>102</v>
      </c>
      <c r="C38" s="101">
        <v>1146642.33</v>
      </c>
      <c r="D38" s="104"/>
      <c r="E38" s="122">
        <f t="shared" si="1"/>
        <v>1146642.33</v>
      </c>
    </row>
    <row r="39" spans="1:5" ht="15" customHeight="1" x14ac:dyDescent="0.25">
      <c r="A39" s="123" t="s">
        <v>112</v>
      </c>
      <c r="B39" s="100" t="s">
        <v>102</v>
      </c>
      <c r="C39" s="101">
        <v>17500</v>
      </c>
      <c r="D39" s="104"/>
      <c r="E39" s="122">
        <f t="shared" si="1"/>
        <v>17500</v>
      </c>
    </row>
    <row r="40" spans="1:5" ht="15" customHeight="1" x14ac:dyDescent="0.25">
      <c r="A40" s="123" t="s">
        <v>113</v>
      </c>
      <c r="B40" s="100" t="s">
        <v>99</v>
      </c>
      <c r="C40" s="101">
        <v>9541.25</v>
      </c>
      <c r="D40" s="104"/>
      <c r="E40" s="122">
        <f t="shared" si="1"/>
        <v>9541.25</v>
      </c>
    </row>
    <row r="41" spans="1:5" ht="15" customHeight="1" x14ac:dyDescent="0.25">
      <c r="A41" s="123" t="s">
        <v>114</v>
      </c>
      <c r="B41" s="100" t="s">
        <v>102</v>
      </c>
      <c r="C41" s="101">
        <v>129946.22</v>
      </c>
      <c r="D41" s="104"/>
      <c r="E41" s="122">
        <f>C41+D41</f>
        <v>129946.22</v>
      </c>
    </row>
    <row r="42" spans="1:5" ht="15" customHeight="1" x14ac:dyDescent="0.25">
      <c r="A42" s="123" t="s">
        <v>115</v>
      </c>
      <c r="B42" s="100" t="s">
        <v>102</v>
      </c>
      <c r="C42" s="101">
        <v>11471.73</v>
      </c>
      <c r="D42" s="104"/>
      <c r="E42" s="122">
        <f t="shared" si="1"/>
        <v>11471.73</v>
      </c>
    </row>
    <row r="43" spans="1:5" ht="15" customHeight="1" x14ac:dyDescent="0.25">
      <c r="A43" s="123" t="s">
        <v>116</v>
      </c>
      <c r="B43" s="100" t="s">
        <v>102</v>
      </c>
      <c r="C43" s="101">
        <v>79990.17</v>
      </c>
      <c r="D43" s="104"/>
      <c r="E43" s="122">
        <f t="shared" si="1"/>
        <v>79990.17</v>
      </c>
    </row>
    <row r="44" spans="1:5" ht="15" customHeight="1" thickBot="1" x14ac:dyDescent="0.3">
      <c r="A44" s="123" t="s">
        <v>117</v>
      </c>
      <c r="B44" s="100" t="s">
        <v>102</v>
      </c>
      <c r="C44" s="101">
        <v>10122.209999999999</v>
      </c>
      <c r="D44" s="104"/>
      <c r="E44" s="122">
        <f t="shared" si="1"/>
        <v>10122.209999999999</v>
      </c>
    </row>
    <row r="45" spans="1:5" ht="15" customHeight="1" thickBot="1" x14ac:dyDescent="0.3">
      <c r="A45" s="124" t="s">
        <v>118</v>
      </c>
      <c r="B45" s="115"/>
      <c r="C45" s="116">
        <f>C28+C29+C31+C32+C33+C34+C35+C36+C37+C38+C39+C40+C41+C42+C43+C44+C30</f>
        <v>8799365.910000002</v>
      </c>
      <c r="D45" s="196">
        <f>SUM(D28:D44)</f>
        <v>717000</v>
      </c>
      <c r="E45" s="117">
        <f>SUM(E28:E44)</f>
        <v>9516365.9100000039</v>
      </c>
    </row>
    <row r="46" spans="1:5" x14ac:dyDescent="0.25">
      <c r="C46" s="77"/>
      <c r="E46" s="77"/>
    </row>
    <row r="48" spans="1:5" x14ac:dyDescent="0.25">
      <c r="C48" s="77"/>
    </row>
  </sheetData>
  <mergeCells count="2">
    <mergeCell ref="A1:B1"/>
    <mergeCell ref="A26:B2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RO_123_17</vt:lpstr>
      <vt:lpstr>Bilance PaV</vt:lpstr>
      <vt:lpstr>List3</vt:lpstr>
      <vt:lpstr>RO_123_17!Oblast_tisku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Vejvodová Kateřina</dc:creator>
  <cp:lastModifiedBy>Vejvodová Kateřina</cp:lastModifiedBy>
  <cp:lastPrinted>2017-04-11T14:21:03Z</cp:lastPrinted>
  <dcterms:created xsi:type="dcterms:W3CDTF">2017-01-18T11:16:17Z</dcterms:created>
  <dcterms:modified xsi:type="dcterms:W3CDTF">2017-04-12T11:27:30Z</dcterms:modified>
</cp:coreProperties>
</file>