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 activeTab="1"/>
  </bookViews>
  <sheets>
    <sheet name="RO_124_17" sheetId="1" r:id="rId1"/>
    <sheet name="Bilance PaV" sheetId="2" r:id="rId2"/>
    <sheet name="List3" sheetId="3" r:id="rId3"/>
  </sheets>
  <definedNames>
    <definedName name="_xlnm.Print_Area" localSheetId="0">RO_124_17!$A$1:$J$206</definedName>
  </definedName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C13" i="2"/>
  <c r="E12" i="2"/>
  <c r="E11" i="2"/>
  <c r="E10" i="2"/>
  <c r="E9" i="2"/>
  <c r="D8" i="2"/>
  <c r="C8" i="2"/>
  <c r="E8" i="2" s="1"/>
  <c r="D7" i="2"/>
  <c r="E6" i="2"/>
  <c r="E5" i="2"/>
  <c r="E4" i="2"/>
  <c r="D3" i="2"/>
  <c r="D19" i="2" s="1"/>
  <c r="D25" i="2" s="1"/>
  <c r="C3" i="2"/>
  <c r="I204" i="1"/>
  <c r="H204" i="1"/>
  <c r="J203" i="1"/>
  <c r="J202" i="1"/>
  <c r="J201" i="1"/>
  <c r="J200" i="1"/>
  <c r="H199" i="1"/>
  <c r="J199" i="1" s="1"/>
  <c r="G199" i="1"/>
  <c r="J198" i="1"/>
  <c r="J197" i="1"/>
  <c r="J196" i="1"/>
  <c r="J195" i="1"/>
  <c r="J194" i="1"/>
  <c r="J193" i="1"/>
  <c r="J192" i="1"/>
  <c r="J191" i="1"/>
  <c r="I190" i="1"/>
  <c r="J190" i="1" s="1"/>
  <c r="G190" i="1"/>
  <c r="J189" i="1"/>
  <c r="J187" i="1"/>
  <c r="J185" i="1"/>
  <c r="J183" i="1"/>
  <c r="H173" i="1"/>
  <c r="H171" i="1"/>
  <c r="J171" i="1" s="1"/>
  <c r="J170" i="1"/>
  <c r="H169" i="1"/>
  <c r="J169" i="1" s="1"/>
  <c r="J168" i="1"/>
  <c r="H167" i="1"/>
  <c r="J167" i="1" s="1"/>
  <c r="J166" i="1"/>
  <c r="J161" i="1"/>
  <c r="H159" i="1"/>
  <c r="J159" i="1" s="1"/>
  <c r="J158" i="1"/>
  <c r="J157" i="1"/>
  <c r="J155" i="1"/>
  <c r="J153" i="1"/>
  <c r="J152" i="1"/>
  <c r="J151" i="1"/>
  <c r="J149" i="1"/>
  <c r="H149" i="1"/>
  <c r="J147" i="1"/>
  <c r="H147" i="1"/>
  <c r="J145" i="1"/>
  <c r="H145" i="1"/>
  <c r="J143" i="1"/>
  <c r="H143" i="1"/>
  <c r="J141" i="1"/>
  <c r="H141" i="1"/>
  <c r="J139" i="1"/>
  <c r="H139" i="1"/>
  <c r="J137" i="1"/>
  <c r="H137" i="1"/>
  <c r="J135" i="1"/>
  <c r="H135" i="1"/>
  <c r="J133" i="1"/>
  <c r="H133" i="1"/>
  <c r="J131" i="1"/>
  <c r="H131" i="1"/>
  <c r="J129" i="1"/>
  <c r="H129" i="1"/>
  <c r="J127" i="1"/>
  <c r="H127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0" i="1"/>
  <c r="J79" i="1"/>
  <c r="I78" i="1"/>
  <c r="H78" i="1"/>
  <c r="J78" i="1" s="1"/>
  <c r="G78" i="1"/>
  <c r="J77" i="1"/>
  <c r="H76" i="1"/>
  <c r="J76" i="1" s="1"/>
  <c r="G76" i="1"/>
  <c r="G73" i="1" s="1"/>
  <c r="J75" i="1"/>
  <c r="H74" i="1"/>
  <c r="J74" i="1" s="1"/>
  <c r="G74" i="1"/>
  <c r="I73" i="1"/>
  <c r="J72" i="1"/>
  <c r="J71" i="1"/>
  <c r="G71" i="1"/>
  <c r="J70" i="1"/>
  <c r="J69" i="1"/>
  <c r="G69" i="1"/>
  <c r="J68" i="1"/>
  <c r="J67" i="1"/>
  <c r="G67" i="1"/>
  <c r="I66" i="1"/>
  <c r="H66" i="1"/>
  <c r="J66" i="1" s="1"/>
  <c r="I65" i="1"/>
  <c r="H73" i="1" l="1"/>
  <c r="J73" i="1" s="1"/>
  <c r="G66" i="1"/>
  <c r="G65" i="1" s="1"/>
  <c r="E3" i="2"/>
  <c r="C7" i="2"/>
  <c r="E7" i="2" s="1"/>
  <c r="H65" i="1"/>
  <c r="J65" i="1" s="1"/>
  <c r="J11" i="1"/>
  <c r="C25" i="2" l="1"/>
  <c r="E25" i="2" s="1"/>
  <c r="C19" i="2"/>
  <c r="E19" i="2" s="1"/>
  <c r="J15" i="1"/>
  <c r="J10" i="1" l="1"/>
  <c r="J53" i="1"/>
  <c r="J51" i="1"/>
  <c r="J49" i="1"/>
  <c r="J47" i="1"/>
  <c r="J43" i="1"/>
  <c r="J41" i="1"/>
  <c r="J39" i="1"/>
  <c r="J37" i="1"/>
  <c r="H53" i="1"/>
  <c r="H51" i="1"/>
  <c r="H49" i="1"/>
  <c r="H47" i="1"/>
  <c r="H43" i="1"/>
  <c r="H41" i="1"/>
  <c r="H39" i="1"/>
  <c r="H37" i="1"/>
  <c r="H10" i="1"/>
  <c r="H9" i="1" s="1"/>
  <c r="J9" i="1" s="1"/>
  <c r="G53" i="1"/>
  <c r="G51" i="1"/>
  <c r="G49" i="1"/>
  <c r="G47" i="1"/>
  <c r="G43" i="1"/>
  <c r="G41" i="1"/>
  <c r="G39" i="1"/>
  <c r="G37" i="1"/>
  <c r="G10" i="1"/>
  <c r="G9" i="1" s="1"/>
</calcChain>
</file>

<file path=xl/sharedStrings.xml><?xml version="1.0" encoding="utf-8"?>
<sst xmlns="http://schemas.openxmlformats.org/spreadsheetml/2006/main" count="851" uniqueCount="357">
  <si>
    <t xml:space="preserve">uk. </t>
  </si>
  <si>
    <t xml:space="preserve">č. a. </t>
  </si>
  <si>
    <t>§</t>
  </si>
  <si>
    <t xml:space="preserve">pol. </t>
  </si>
  <si>
    <t>91701 - T R A N S F E R Y</t>
  </si>
  <si>
    <t>SR 2017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</si>
  <si>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</si>
  <si>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</si>
  <si>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</si>
  <si>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</si>
  <si>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</si>
  <si>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</si>
  <si>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</si>
  <si>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</si>
  <si>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</si>
  <si>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</si>
  <si>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</si>
  <si>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</si>
  <si>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</si>
  <si>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</si>
  <si>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</si>
  <si>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</si>
  <si>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</si>
  <si>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</si>
  <si>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</si>
  <si>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Odbor kancelář hejtmana</t>
  </si>
  <si>
    <t>tis. Kč</t>
  </si>
  <si>
    <t>0170007</t>
  </si>
  <si>
    <t>Česká membránová platforma o. s. - mezinárodní konference</t>
  </si>
  <si>
    <t xml:space="preserve">neinvestiční transfery spolkům </t>
  </si>
  <si>
    <t>0170012</t>
  </si>
  <si>
    <t>Československá obec legionářská - Dětský den</t>
  </si>
  <si>
    <t>0170013</t>
  </si>
  <si>
    <t>Brána Trojzemí</t>
  </si>
  <si>
    <t xml:space="preserve">neinvestiční transfery obecně prospěšným společnostem </t>
  </si>
  <si>
    <t>0170014</t>
  </si>
  <si>
    <t>0170015</t>
  </si>
  <si>
    <t>2601</t>
  </si>
  <si>
    <t>Zoologická zahrada Liberec - konference</t>
  </si>
  <si>
    <t xml:space="preserve">neinvestiční transfery cizím příspěvkovým organizacím </t>
  </si>
  <si>
    <t>0180224</t>
  </si>
  <si>
    <t>Dotace jednotkám požární ochrany obcí (SDH) k programu Ministerstva vnitra</t>
  </si>
  <si>
    <t>rezervy kapitálových výdajů</t>
  </si>
  <si>
    <t xml:space="preserve">Kapitola 917 01 - transfery </t>
  </si>
  <si>
    <t>Charitativní ples útulku Azyl Pes</t>
  </si>
  <si>
    <t>0180266</t>
  </si>
  <si>
    <t>Monika Petružalek
finanční dar matce 1. děvčete Libereckého kraje 2017</t>
  </si>
  <si>
    <t>0180267</t>
  </si>
  <si>
    <t>Gabriela Karbanová
finanční dar 1. chlapce Libereckého kraje 2017</t>
  </si>
  <si>
    <t>UR I
2017</t>
  </si>
  <si>
    <t>UR II 
2017</t>
  </si>
  <si>
    <t>0180268</t>
  </si>
  <si>
    <t>Zdrojová část rozpočtu LK 2017</t>
  </si>
  <si>
    <t>v tis. Kč</t>
  </si>
  <si>
    <t>ukazatel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</si>
  <si>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</si>
  <si>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</si>
  <si>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</si>
  <si>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</si>
  <si>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</si>
  <si>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</si>
  <si>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</si>
  <si>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</si>
  <si>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</si>
  <si>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</si>
  <si>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</si>
  <si>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</si>
  <si>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</si>
  <si>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</si>
  <si>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</si>
  <si>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</si>
  <si>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</si>
  <si>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</si>
  <si>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</si>
  <si>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</si>
  <si>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</si>
  <si>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</si>
  <si>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</si>
  <si>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</si>
  <si>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</si>
  <si>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</si>
  <si>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</si>
  <si>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</si>
  <si>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</si>
  <si>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</si>
  <si>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</si>
  <si>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</si>
  <si>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</si>
  <si>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</si>
  <si>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</si>
  <si>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</si>
  <si>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</si>
  <si>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</si>
  <si>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</si>
  <si>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</si>
  <si>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</si>
  <si>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</si>
  <si>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</si>
  <si>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</si>
  <si>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</si>
  <si>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</si>
  <si>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</si>
  <si>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</si>
  <si>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</si>
  <si>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</si>
  <si>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</si>
  <si>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</si>
  <si>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</si>
  <si>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</si>
  <si>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</si>
  <si>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</si>
  <si>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</si>
  <si>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</si>
  <si>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</si>
  <si>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</si>
  <si>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</si>
  <si>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</si>
  <si>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</si>
  <si>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0180269</t>
  </si>
  <si>
    <t>0180270</t>
  </si>
  <si>
    <t>0180271</t>
  </si>
  <si>
    <t>0180272</t>
  </si>
  <si>
    <t>MŠ Korálek
Liberecká Mateřinaka 2017</t>
  </si>
  <si>
    <t xml:space="preserve">Základní org. Nezávislého odborového svazu PČR
Společenský večer PČR Liberec </t>
  </si>
  <si>
    <t>SK Zásada z.s.
Mistrovství republiky ZÁSADSKÝ MID - Závody psích spřežení</t>
  </si>
  <si>
    <t>Obec Jindřichovice pod Smrkem 
Jindřichovické dny 2017</t>
  </si>
  <si>
    <t>0180273</t>
  </si>
  <si>
    <t>Územní sdružení Českého zahrádkářského svazu
6. ročník floristické soutěže</t>
  </si>
  <si>
    <t>0180274</t>
  </si>
  <si>
    <t>0180275</t>
  </si>
  <si>
    <t>0180276</t>
  </si>
  <si>
    <t xml:space="preserve">Společnost pro Orbu ČR, z.s.
3. ročník otevřeného mistrovství  v orbě LK </t>
  </si>
  <si>
    <t>Klub historických vozidel Mladá Boleslav v AČR 
Oldtimer Bohemia Rally 2017</t>
  </si>
  <si>
    <t>0180277</t>
  </si>
  <si>
    <t xml:space="preserve">Severočeský Metropol 
Osobnost roku LK </t>
  </si>
  <si>
    <t>0180278</t>
  </si>
  <si>
    <t>0180279</t>
  </si>
  <si>
    <t xml:space="preserve">Podkrkonošská společnost přátel dětí zdravotně postižených z.s. 
….aby měl člověk blíže k člověku </t>
  </si>
  <si>
    <t xml:space="preserve">Sdružení tělesně posdtižených Česká Lípa, o.p.s. 
Ples (ne) jen pro zdravotně postižené </t>
  </si>
  <si>
    <t>0180280</t>
  </si>
  <si>
    <t xml:space="preserve">Sdružení tělesně posdtižených Česká Lípa, o.p.s. 
13. ročník dne dětí se zdravotním postižením </t>
  </si>
  <si>
    <t>0180281</t>
  </si>
  <si>
    <t>Svaz výrobců skla a bižuterie
Made in Jablonec 2017</t>
  </si>
  <si>
    <t>0180282</t>
  </si>
  <si>
    <t xml:space="preserve">Sdružení válečných veteránů
Memoriál ppor. Petra Šimonky - x.ročník </t>
  </si>
  <si>
    <t>0180283</t>
  </si>
  <si>
    <t xml:space="preserve">Spolek přátel Ostašova 
Ostašovké poutní slavnosti </t>
  </si>
  <si>
    <t>0180284</t>
  </si>
  <si>
    <t xml:space="preserve">Turnovské památky a cestovní ruch
Český ráj dětem </t>
  </si>
  <si>
    <t>0180285</t>
  </si>
  <si>
    <t xml:space="preserve">Královehradecká diecéze církve československé husitské
Den ThDr. Karla Farského </t>
  </si>
  <si>
    <t>0180286</t>
  </si>
  <si>
    <t>Biskupství Litoměřické
Noc kostelů</t>
  </si>
  <si>
    <t>0180287</t>
  </si>
  <si>
    <t>MAJÁK o.p.s. 
Krajská konference PPRCH - Prakticky a spolu III.</t>
  </si>
  <si>
    <t xml:space="preserve">GrowJOB s.r.o.
Svět patří smělým </t>
  </si>
  <si>
    <t>5707</t>
  </si>
  <si>
    <t>2027</t>
  </si>
  <si>
    <t>2415</t>
  </si>
  <si>
    <t>0180288</t>
  </si>
  <si>
    <t>Konfederace politických vězňů
příspěvek na činnost liberecké pobočky č. 31</t>
  </si>
  <si>
    <t>Změna rozpočtu - rozpočtové opatření č. 124/17</t>
  </si>
  <si>
    <t>změny 
ZR RO 124/17</t>
  </si>
  <si>
    <t>Odbor kultury, památkové péče a cestovního ruchu</t>
  </si>
  <si>
    <t>tis.Kč</t>
  </si>
  <si>
    <t>uk.</t>
  </si>
  <si>
    <t>č.a.</t>
  </si>
  <si>
    <t>917 07 - T R A N S F E R Y</t>
  </si>
  <si>
    <t>UR II. 2017</t>
  </si>
  <si>
    <t>UR III. 2017</t>
  </si>
  <si>
    <t>Regionální funkce knihoven</t>
  </si>
  <si>
    <t>0770002</t>
  </si>
  <si>
    <t>3702</t>
  </si>
  <si>
    <r>
      <t xml:space="preserve">Městská knihovna Jablonec </t>
    </r>
    <r>
      <rPr>
        <b/>
        <sz val="7"/>
        <rFont val="Arial"/>
        <family val="2"/>
        <charset val="238"/>
      </rPr>
      <t>n. Nisou, přísp. organizace</t>
    </r>
  </si>
  <si>
    <t>3314</t>
  </si>
  <si>
    <t>neinvestiční transfery obcím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</si>
  <si>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</si>
  <si>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</si>
  <si>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</si>
  <si>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</si>
  <si>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</si>
  <si>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</si>
  <si>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Podpora českých divadel - Liberec</t>
  </si>
  <si>
    <t>0770005</t>
  </si>
  <si>
    <t>2701</t>
  </si>
  <si>
    <t>Divadlo F.X.Šaldy Liberec, příspěvková organizace</t>
  </si>
  <si>
    <t>3311</t>
  </si>
  <si>
    <t>0770006</t>
  </si>
  <si>
    <t>2703</t>
  </si>
  <si>
    <t>Naivní divadlo Liberec, příspěvková organizace</t>
  </si>
  <si>
    <t>Podpora vybraných aktivit v resortu</t>
  </si>
  <si>
    <t>0770007</t>
  </si>
  <si>
    <r>
      <t xml:space="preserve">Podpora rozvoje turistického regionu </t>
    </r>
    <r>
      <rPr>
        <b/>
        <sz val="7"/>
        <rFont val="Arial"/>
        <family val="2"/>
        <charset val="238"/>
      </rPr>
      <t xml:space="preserve">Český ráj - Sdružení Český ráj </t>
    </r>
  </si>
  <si>
    <t>2143</t>
  </si>
  <si>
    <t>ost.neinvest.transfery nezisk.a podobným organizacím</t>
  </si>
  <si>
    <t>0780191</t>
  </si>
  <si>
    <t>neinvestiční transfery obecně prospěšným společnostem</t>
  </si>
  <si>
    <t>0770008</t>
  </si>
  <si>
    <t>Podpora rozvoje turist. regionu Českolipsko - Sdružení Českolipsko</t>
  </si>
  <si>
    <t>0770009</t>
  </si>
  <si>
    <t xml:space="preserve">Podpora rozvoje turistického regionu Jizerské hory - Jizerské hory </t>
  </si>
  <si>
    <t>0770010</t>
  </si>
  <si>
    <t>Podpora rozvoje turistického regionu Krkonoše - svazek měst a obcí</t>
  </si>
  <si>
    <t>ZJ 035</t>
  </si>
  <si>
    <t>ost.neinvest.transfery veř. rozpočtům územní úrovně</t>
  </si>
  <si>
    <t>0770011</t>
  </si>
  <si>
    <r>
      <t>Marketingové aktivity sdružení -</t>
    </r>
    <r>
      <rPr>
        <b/>
        <sz val="7"/>
        <rFont val="Arial"/>
        <family val="2"/>
        <charset val="238"/>
      </rPr>
      <t xml:space="preserve"> Sdružení pro rozvoj cestov. ruchu LK</t>
    </r>
  </si>
  <si>
    <t>0770012</t>
  </si>
  <si>
    <r>
      <t>Obnova značení turistických tras -</t>
    </r>
    <r>
      <rPr>
        <b/>
        <sz val="7"/>
        <rFont val="Arial"/>
        <family val="2"/>
        <charset val="238"/>
      </rPr>
      <t xml:space="preserve"> Klub českých turistů</t>
    </r>
  </si>
  <si>
    <t>0770013</t>
  </si>
  <si>
    <t>Veletrh Euroregiontour Jablonec nad Nisou - Eurocentrum s.r.o.  Jbc.</t>
  </si>
  <si>
    <t>neinvestiční transfery nefin.podni.subj. - právnickým os.</t>
  </si>
  <si>
    <t>0770014</t>
  </si>
  <si>
    <r>
      <t xml:space="preserve">Podpora postupových soutěží a přehlídek </t>
    </r>
    <r>
      <rPr>
        <b/>
        <sz val="7"/>
        <rFont val="Arial"/>
        <family val="2"/>
        <charset val="238"/>
      </rPr>
      <t>neprofesionálních uměleckých aktivit dětí, mládeže a dospělých</t>
    </r>
  </si>
  <si>
    <t>3319</t>
  </si>
  <si>
    <t>nerozepsaná finanční rezerva</t>
  </si>
  <si>
    <t>0770015</t>
  </si>
  <si>
    <r>
      <t xml:space="preserve">Mezinár. hud. festival Lípa Musica - </t>
    </r>
    <r>
      <rPr>
        <b/>
        <sz val="7"/>
        <rFont val="Arial"/>
        <family val="2"/>
        <charset val="238"/>
      </rPr>
      <t>ABOR, o.s. pro duchovní kulturu, Česká Lípa</t>
    </r>
  </si>
  <si>
    <t>3312</t>
  </si>
  <si>
    <t>0770016</t>
  </si>
  <si>
    <t>Dvořákův Turnov a Sychrov-spol. přátel hud.fest.</t>
  </si>
  <si>
    <t>0770017</t>
  </si>
  <si>
    <t>Mezinár.pěvecký festival Bohemia Cantát Liberec</t>
  </si>
  <si>
    <t>0770018</t>
  </si>
  <si>
    <r>
      <t xml:space="preserve">Křehká krása Jablonec nad Nisou - </t>
    </r>
    <r>
      <rPr>
        <b/>
        <sz val="7"/>
        <rFont val="Arial"/>
        <family val="2"/>
        <charset val="238"/>
      </rPr>
      <t>Svaz výrobců skla a bižuterie Jbc.</t>
    </r>
  </si>
  <si>
    <t>0770019</t>
  </si>
  <si>
    <t>0770020</t>
  </si>
  <si>
    <r>
      <t xml:space="preserve">Podpora publikační činnosti - </t>
    </r>
    <r>
      <rPr>
        <b/>
        <sz val="7"/>
        <rFont val="Arial"/>
        <family val="2"/>
        <charset val="238"/>
      </rPr>
      <t>Národní památkový ústav</t>
    </r>
  </si>
  <si>
    <t>3321</t>
  </si>
  <si>
    <t>neinvestiční transfery cizím příspěvkovým organizacím</t>
  </si>
  <si>
    <t>0780001</t>
  </si>
  <si>
    <r>
      <t>Mezinár. folklórní festival v </t>
    </r>
    <r>
      <rPr>
        <b/>
        <sz val="7"/>
        <rFont val="Arial"/>
        <family val="2"/>
        <charset val="238"/>
      </rPr>
      <t>Jablonci nad Nisou - Eurocentrum s.r.o. Jbc.</t>
    </r>
  </si>
  <si>
    <t>0780045</t>
  </si>
  <si>
    <r>
      <t xml:space="preserve">Obnovení vnitřního vybaveni na Ještědu - </t>
    </r>
    <r>
      <rPr>
        <b/>
        <sz val="7"/>
        <rFont val="Arial"/>
        <family val="2"/>
        <charset val="238"/>
      </rPr>
      <t>Ještěd 73, Liberec</t>
    </r>
  </si>
  <si>
    <t>3322</t>
  </si>
  <si>
    <t>investiční transfery spolkům</t>
  </si>
  <si>
    <t>0780104</t>
  </si>
  <si>
    <t>BIG BAND JAM 2016 -  Big O Band - Ottl</t>
  </si>
  <si>
    <t>neinvestiční transfery nefin.podni.subj. - fyzickým osobám</t>
  </si>
  <si>
    <t>0780105</t>
  </si>
  <si>
    <t>Benátská! 2016 - První festivalová, s.r.o.</t>
  </si>
  <si>
    <t>0780106</t>
  </si>
  <si>
    <t>Jazzfest Liberec 2016 - Bohemia Jazzfest, o.p.s.</t>
  </si>
  <si>
    <t>0780107</t>
  </si>
  <si>
    <t>2003</t>
  </si>
  <si>
    <t>Město Frýdlant - Valdštejnské slavnosti (bienále)</t>
  </si>
  <si>
    <t>0780114</t>
  </si>
  <si>
    <t xml:space="preserve">Soutěž o nejlepší knihovnu LK - čtyři zřizovatelé městských nebo obecních knihoven LK </t>
  </si>
  <si>
    <t>0780116</t>
  </si>
  <si>
    <r>
      <t>Noc pod hvězdami,</t>
    </r>
    <r>
      <rPr>
        <b/>
        <sz val="7"/>
        <rFont val="Arial"/>
        <family val="2"/>
        <charset val="238"/>
      </rPr>
      <t>Zahrádky(benef.koncert)-Martin France</t>
    </r>
  </si>
  <si>
    <t>0780117</t>
  </si>
  <si>
    <t>LS Na Židli Spolek - XXVI. Turnovský drahokam</t>
  </si>
  <si>
    <t xml:space="preserve">neinvestiční transfery spollkům </t>
  </si>
  <si>
    <t>0780118</t>
  </si>
  <si>
    <t>Evr.centru.pantm. neslyšících-Mezikraj.postup.přehl.OTEVŘENO</t>
  </si>
  <si>
    <t>0780119</t>
  </si>
  <si>
    <r>
      <t xml:space="preserve">Taneční škola Duha - </t>
    </r>
    <r>
      <rPr>
        <b/>
        <sz val="7"/>
        <rFont val="Arial"/>
        <family val="2"/>
        <charset val="238"/>
      </rPr>
      <t>Celostátní kolo Festivalu tančního mládí</t>
    </r>
  </si>
  <si>
    <t>0780120</t>
  </si>
  <si>
    <t xml:space="preserve">Taneční škola Duha - Českolipský zvoneček </t>
  </si>
  <si>
    <t>0780121</t>
  </si>
  <si>
    <t>3002</t>
  </si>
  <si>
    <t>Město Desná - O desenského medvěda</t>
  </si>
  <si>
    <t>0780122</t>
  </si>
  <si>
    <t>Studio Hamlet Ž.B.- Postupové soutěže SČDO v Ž.B.</t>
  </si>
  <si>
    <t>0780123</t>
  </si>
  <si>
    <t>3454</t>
  </si>
  <si>
    <t>DDaM Vikýř Jbc. - Regionální kola hudebních soutěží</t>
  </si>
  <si>
    <t>0780124</t>
  </si>
  <si>
    <t>DS J. K. Tyl - 20. krajská postupová přehlídka</t>
  </si>
  <si>
    <t>0780125</t>
  </si>
  <si>
    <t>DS J. K. Tyl - Josefodolské divadelní jaro 2016</t>
  </si>
  <si>
    <t>0780126</t>
  </si>
  <si>
    <t>KP DPS Vrabčáci - Krajské kolo přehlídky DPS 2017</t>
  </si>
  <si>
    <t>0780127</t>
  </si>
  <si>
    <t>Turnovská Bohéma - Modrý kocour</t>
  </si>
  <si>
    <t>0780128</t>
  </si>
  <si>
    <t>DS Odevšad - Wolkrův Prostějov kraj.postup.přehlídka</t>
  </si>
  <si>
    <t>0780129</t>
  </si>
  <si>
    <t>Kultura N.B. s.r.o.  - Dospělí dětem Nový Bor</t>
  </si>
  <si>
    <t>neinv.transf.nefin. podnik. subjektům - právnickým osobám</t>
  </si>
  <si>
    <t>0780130</t>
  </si>
  <si>
    <r>
      <t xml:space="preserve">Taneční stud.Magdaléna - </t>
    </r>
    <r>
      <rPr>
        <b/>
        <sz val="7"/>
        <rFont val="Arial"/>
        <family val="2"/>
        <charset val="238"/>
      </rPr>
      <t>Nár. přehl.scén. Tance - Tanec, tance ….</t>
    </r>
  </si>
  <si>
    <t>0780131</t>
  </si>
  <si>
    <r>
      <t xml:space="preserve">Taneční a pohybové studio Magdaléna - </t>
    </r>
    <r>
      <rPr>
        <b/>
        <sz val="7"/>
        <rFont val="Arial"/>
        <family val="2"/>
        <charset val="238"/>
      </rPr>
      <t>Tanec srdcem 2017</t>
    </r>
  </si>
  <si>
    <t>0780132</t>
  </si>
  <si>
    <t>Taneční a pohybové studio Magdaléna - Dětská scéna 2017</t>
  </si>
  <si>
    <t>0780133</t>
  </si>
  <si>
    <t>OS Větrov Vysoké n.J. - Krakonošův divadelní podzim</t>
  </si>
  <si>
    <t>0780134</t>
  </si>
  <si>
    <t>5702</t>
  </si>
  <si>
    <t>Stř.pro volný čas DaM Turnov - Turnovská Mateřinka, Turnovský kos 2017,Turnovský štěk 2017</t>
  </si>
  <si>
    <t>0780135</t>
  </si>
  <si>
    <t>4505</t>
  </si>
  <si>
    <t>MěKS Doksy-Máchovo j.naše moře+Karel IV.+100</t>
  </si>
  <si>
    <t>0780138</t>
  </si>
  <si>
    <t>5016</t>
  </si>
  <si>
    <t>Obec Bystrá - Obnova věšadlového mostu +1155</t>
  </si>
  <si>
    <t>0780142</t>
  </si>
  <si>
    <t>Naivní divadlo Liberec-Fest.prof.loutk.divadel - Matřinka (bienále)</t>
  </si>
  <si>
    <t>0780168</t>
  </si>
  <si>
    <t>Libuše Vrtíšková Hájková-dopr.div. Vydýcháno +35</t>
  </si>
  <si>
    <t>neinv.transf.nefin.podnik.subjektům-fyz.osob.</t>
  </si>
  <si>
    <t>0780171</t>
  </si>
  <si>
    <t>NPÚ - Mapování válečných konfliktů v krajině Liberecka - 2. etapa</t>
  </si>
  <si>
    <t>neinvestiční transfery cizím přípěvkovým org.</t>
  </si>
  <si>
    <t>0780177</t>
  </si>
  <si>
    <t>Památka roku Libereckého kraje</t>
  </si>
  <si>
    <t>nespecifikované rezervy</t>
  </si>
  <si>
    <t>0780178</t>
  </si>
  <si>
    <t>Preciosa - Křišťálové údolí</t>
  </si>
  <si>
    <t>0780179</t>
  </si>
  <si>
    <t>Susanne Keller-Giger-publikace o star.Kostkovi</t>
  </si>
  <si>
    <t>3316</t>
  </si>
  <si>
    <t>účelové neinvest.transfery fyzickým osobám</t>
  </si>
  <si>
    <t>0780180</t>
  </si>
  <si>
    <t>Divadlo F.X.Šaldy Liberec - nákup hud.nástrojů</t>
  </si>
  <si>
    <t>0780181</t>
  </si>
  <si>
    <t>Naivní divadlo Liberec - svozy dětí</t>
  </si>
  <si>
    <t>0780185</t>
  </si>
  <si>
    <t>1485</t>
  </si>
  <si>
    <t>DDM Větrník - Dětská scéna 2017</t>
  </si>
  <si>
    <t>0780186</t>
  </si>
  <si>
    <t>DDM Větrník - Přehlídka dětských recitátorů</t>
  </si>
  <si>
    <t>neinvestiční transfery příspěv.organizacím</t>
  </si>
  <si>
    <t>078187</t>
  </si>
  <si>
    <t>Taneční škola Duha - Regionální kolo Festivalu tan.mladí 2017</t>
  </si>
  <si>
    <t>0780188</t>
  </si>
  <si>
    <t>Čtvrtlístek z.s. - Memoriál Rosti Čtvrltíka</t>
  </si>
  <si>
    <t>Podpora projektů obnov kulturních památek s celokrajským významem</t>
  </si>
  <si>
    <t>0780182</t>
  </si>
  <si>
    <t>4050</t>
  </si>
  <si>
    <t>Obec Stvolínky - obnova stř.pláště Zámek Stvol.</t>
  </si>
  <si>
    <t>0780183</t>
  </si>
  <si>
    <t>4004</t>
  </si>
  <si>
    <r>
      <t xml:space="preserve">Město Dubá-obnova objektu </t>
    </r>
    <r>
      <rPr>
        <b/>
        <sz val="7"/>
        <color indexed="8"/>
        <rFont val="Arial"/>
        <family val="2"/>
        <charset val="238"/>
      </rPr>
      <t>Sušárna chmele v Dubé</t>
    </r>
  </si>
  <si>
    <t>0780189</t>
  </si>
  <si>
    <t>4046</t>
  </si>
  <si>
    <t xml:space="preserve">Sloup v Čechách - obnova střešniho pláště kaple sv. Jana Nepomuckého </t>
  </si>
  <si>
    <t>0780190</t>
  </si>
  <si>
    <t>5004</t>
  </si>
  <si>
    <t xml:space="preserve">Město Jilemnice - zahradní dům v zám.areálu </t>
  </si>
  <si>
    <t>Program regenerace městských památkových rez. a zón</t>
  </si>
  <si>
    <t>0770021</t>
  </si>
  <si>
    <r>
      <t xml:space="preserve">Odměna za vitězství v kraj.kole soutěže o Cenu za nejlepší přípravu a realizaci </t>
    </r>
    <r>
      <rPr>
        <b/>
        <sz val="7"/>
        <rFont val="Arial"/>
        <family val="2"/>
        <charset val="238"/>
      </rPr>
      <t>Programu regenerace měst.památ.rez.a měst.památ.zón</t>
    </r>
  </si>
  <si>
    <t>neinvestiční dotace obcím</t>
  </si>
  <si>
    <t>0780184</t>
  </si>
  <si>
    <t>5008</t>
  </si>
  <si>
    <r>
      <t xml:space="preserve">Město Frýdlant - Odměna za vitězství v kraj.kole soutěže o Cenu za nejlepší přípravu a realizaci </t>
    </r>
    <r>
      <rPr>
        <b/>
        <sz val="7"/>
        <color indexed="8"/>
        <rFont val="Arial"/>
        <family val="2"/>
        <charset val="238"/>
      </rPr>
      <t>Programu regenerace měst.památ.rez.a měst.památ.zón</t>
    </r>
  </si>
  <si>
    <t>3329</t>
  </si>
  <si>
    <t>Plány ochrany památkových rezervací a zón</t>
  </si>
  <si>
    <t>0780173</t>
  </si>
  <si>
    <t>5005</t>
  </si>
  <si>
    <t>Město Lomnice n.P. Plány ochrany pam.zón</t>
  </si>
  <si>
    <t>ZR-RO č. 124/17</t>
  </si>
  <si>
    <t>Kapitola 917 07 - Transfery</t>
  </si>
  <si>
    <t>ARCHA 13 Bitva u Liberce 1757</t>
  </si>
  <si>
    <t>Archa 13, o.p.s. - Bitva u Liberce 1757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</si>
</sst>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b/>
      <sz val="8"/>
      <color rgb="FFFF0000"/>
      <name val="Arial"/>
      <family val="2"/>
    </font>
    <font>
      <b/>
      <sz val="8"/>
      <color rgb="FF000080"/>
      <name val="Arial"/>
      <family val="2"/>
    </font>
    <font>
      <b/>
      <sz val="7"/>
      <name val="Arial"/>
      <family val="2"/>
      <charset val="238"/>
    </font>
    <font>
      <b/>
      <sz val="8"/>
      <color indexed="17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80"/>
      <name val="Arial"/>
      <family val="2"/>
    </font>
    <font>
      <b/>
      <sz val="7"/>
      <color indexed="8"/>
      <name val="Arial"/>
      <family val="2"/>
      <charset val="238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1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" fontId="2" fillId="0" borderId="9" xfId="1" applyNumberFormat="1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center" vertical="center" wrapText="1"/>
    </xf>
    <xf numFmtId="49" fontId="3" fillId="0" borderId="9" xfId="4" applyNumberFormat="1" applyFont="1" applyBorder="1" applyAlignment="1">
      <alignment horizontal="center" vertical="center" wrapText="1"/>
    </xf>
    <xf numFmtId="49" fontId="3" fillId="0" borderId="8" xfId="4" applyNumberFormat="1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1" xfId="4" applyFont="1" applyBorder="1" applyAlignment="1">
      <alignment vertical="center" wrapText="1"/>
    </xf>
    <xf numFmtId="4" fontId="3" fillId="0" borderId="11" xfId="2" applyNumberFormat="1" applyFont="1" applyFill="1" applyBorder="1" applyAlignment="1">
      <alignment vertical="center" wrapText="1"/>
    </xf>
    <xf numFmtId="4" fontId="3" fillId="0" borderId="12" xfId="3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49" fontId="4" fillId="0" borderId="14" xfId="4" applyNumberFormat="1" applyFont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16" xfId="4" applyFont="1" applyBorder="1" applyAlignment="1">
      <alignment vertical="center" wrapText="1"/>
    </xf>
    <xf numFmtId="4" fontId="4" fillId="0" borderId="16" xfId="2" applyNumberFormat="1" applyFont="1" applyFill="1" applyBorder="1" applyAlignment="1">
      <alignment vertical="center" wrapText="1"/>
    </xf>
    <xf numFmtId="4" fontId="4" fillId="0" borderId="16" xfId="2" applyNumberFormat="1" applyFont="1" applyFill="1" applyBorder="1" applyAlignment="1" applyProtection="1">
      <alignment vertical="center" wrapText="1"/>
      <protection locked="0"/>
    </xf>
    <xf numFmtId="4" fontId="4" fillId="0" borderId="17" xfId="2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horizontal="center" vertical="center" wrapText="1"/>
    </xf>
    <xf numFmtId="49" fontId="3" fillId="0" borderId="0" xfId="4" applyNumberFormat="1" applyFont="1" applyFill="1" applyBorder="1" applyAlignment="1">
      <alignment horizontal="center" vertical="center" wrapText="1"/>
    </xf>
    <xf numFmtId="49" fontId="3" fillId="0" borderId="19" xfId="4" applyNumberFormat="1" applyFont="1" applyFill="1" applyBorder="1" applyAlignment="1">
      <alignment horizontal="center" vertical="center" wrapText="1"/>
    </xf>
    <xf numFmtId="0" fontId="3" fillId="0" borderId="2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vertical="center" wrapText="1"/>
    </xf>
    <xf numFmtId="4" fontId="3" fillId="0" borderId="16" xfId="2" applyNumberFormat="1" applyFont="1" applyFill="1" applyBorder="1" applyAlignment="1">
      <alignment vertical="center" wrapText="1"/>
    </xf>
    <xf numFmtId="49" fontId="4" fillId="0" borderId="14" xfId="4" applyNumberFormat="1" applyFont="1" applyFill="1" applyBorder="1" applyAlignment="1">
      <alignment horizontal="center" vertical="center" wrapText="1"/>
    </xf>
    <xf numFmtId="49" fontId="4" fillId="0" borderId="15" xfId="4" applyNumberFormat="1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horizontal="center" vertical="center" wrapText="1"/>
    </xf>
    <xf numFmtId="49" fontId="3" fillId="0" borderId="22" xfId="4" applyNumberFormat="1" applyFont="1" applyFill="1" applyBorder="1" applyAlignment="1">
      <alignment horizontal="center" vertical="center" wrapText="1"/>
    </xf>
    <xf numFmtId="49" fontId="3" fillId="0" borderId="23" xfId="4" applyNumberFormat="1" applyFont="1" applyFill="1" applyBorder="1" applyAlignment="1">
      <alignment horizontal="center" vertical="center" wrapText="1"/>
    </xf>
    <xf numFmtId="0" fontId="3" fillId="0" borderId="24" xfId="4" applyFont="1" applyFill="1" applyBorder="1" applyAlignment="1">
      <alignment horizontal="center" vertical="center" wrapText="1"/>
    </xf>
    <xf numFmtId="0" fontId="3" fillId="0" borderId="22" xfId="4" applyFont="1" applyFill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  <xf numFmtId="49" fontId="3" fillId="0" borderId="14" xfId="4" applyNumberFormat="1" applyFont="1" applyFill="1" applyBorder="1" applyAlignment="1">
      <alignment horizontal="center" vertical="center" wrapText="1"/>
    </xf>
    <xf numFmtId="49" fontId="3" fillId="0" borderId="15" xfId="4" applyNumberFormat="1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3" fillId="0" borderId="14" xfId="4" applyFont="1" applyFill="1" applyBorder="1" applyAlignment="1">
      <alignment horizontal="center" vertical="center" wrapText="1"/>
    </xf>
    <xf numFmtId="49" fontId="3" fillId="0" borderId="25" xfId="4" applyNumberFormat="1" applyFont="1" applyFill="1" applyBorder="1" applyAlignment="1">
      <alignment horizontal="center" vertical="center" wrapText="1"/>
    </xf>
    <xf numFmtId="0" fontId="3" fillId="0" borderId="16" xfId="5" applyFont="1" applyFill="1" applyBorder="1" applyAlignment="1">
      <alignment vertical="center" wrapText="1"/>
    </xf>
    <xf numFmtId="4" fontId="3" fillId="0" borderId="16" xfId="5" applyNumberFormat="1" applyFont="1" applyFill="1" applyBorder="1" applyAlignment="1">
      <alignment vertical="center" wrapText="1"/>
    </xf>
    <xf numFmtId="0" fontId="4" fillId="0" borderId="26" xfId="4" applyFont="1" applyFill="1" applyBorder="1" applyAlignment="1">
      <alignment horizontal="center" vertical="center" wrapText="1"/>
    </xf>
    <xf numFmtId="49" fontId="4" fillId="0" borderId="27" xfId="4" applyNumberFormat="1" applyFont="1" applyFill="1" applyBorder="1" applyAlignment="1">
      <alignment horizontal="center" vertical="center" wrapText="1"/>
    </xf>
    <xf numFmtId="49" fontId="4" fillId="0" borderId="28" xfId="4" applyNumberFormat="1" applyFont="1" applyFill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 wrapText="1"/>
    </xf>
    <xf numFmtId="0" fontId="4" fillId="0" borderId="27" xfId="4" applyFont="1" applyFill="1" applyBorder="1" applyAlignment="1">
      <alignment horizontal="center" vertical="center" wrapText="1"/>
    </xf>
    <xf numFmtId="0" fontId="4" fillId="0" borderId="29" xfId="5" applyFont="1" applyFill="1" applyBorder="1" applyAlignment="1">
      <alignment vertical="center" wrapText="1"/>
    </xf>
    <xf numFmtId="4" fontId="4" fillId="0" borderId="29" xfId="5" applyNumberFormat="1" applyFont="1" applyFill="1" applyBorder="1" applyAlignment="1">
      <alignment vertical="center" wrapText="1"/>
    </xf>
    <xf numFmtId="4" fontId="4" fillId="0" borderId="29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9" fillId="0" borderId="0" xfId="7" applyAlignment="1">
      <alignment wrapText="1"/>
    </xf>
    <xf numFmtId="0" fontId="1" fillId="0" borderId="0" xfId="2" applyAlignment="1">
      <alignment wrapText="1"/>
    </xf>
    <xf numFmtId="0" fontId="1" fillId="0" borderId="0" xfId="1" applyAlignment="1">
      <alignment wrapText="1"/>
    </xf>
    <xf numFmtId="4" fontId="1" fillId="0" borderId="0" xfId="1" applyNumberForma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24" xfId="5" applyFont="1" applyFill="1" applyBorder="1" applyAlignment="1">
      <alignment vertical="center" wrapText="1"/>
    </xf>
    <xf numFmtId="4" fontId="3" fillId="0" borderId="24" xfId="5" applyNumberFormat="1" applyFont="1" applyFill="1" applyBorder="1" applyAlignment="1">
      <alignment vertical="center" wrapText="1"/>
    </xf>
    <xf numFmtId="0" fontId="4" fillId="0" borderId="16" xfId="5" applyFont="1" applyFill="1" applyBorder="1" applyAlignment="1">
      <alignment vertical="center" wrapText="1"/>
    </xf>
    <xf numFmtId="4" fontId="4" fillId="0" borderId="16" xfId="5" applyNumberFormat="1" applyFont="1" applyFill="1" applyBorder="1" applyAlignment="1">
      <alignment vertical="center" wrapText="1"/>
    </xf>
    <xf numFmtId="0" fontId="1" fillId="0" borderId="0" xfId="2" applyBorder="1" applyAlignment="1">
      <alignment wrapText="1"/>
    </xf>
    <xf numFmtId="4" fontId="12" fillId="0" borderId="0" xfId="8" applyNumberFormat="1" applyFont="1" applyFill="1" applyBorder="1" applyAlignment="1">
      <alignment wrapText="1"/>
    </xf>
    <xf numFmtId="0" fontId="1" fillId="0" borderId="0" xfId="2" applyFill="1" applyAlignment="1">
      <alignment wrapText="1"/>
    </xf>
    <xf numFmtId="4" fontId="1" fillId="0" borderId="0" xfId="2" applyNumberFormat="1" applyAlignment="1">
      <alignment wrapText="1"/>
    </xf>
    <xf numFmtId="4" fontId="0" fillId="0" borderId="0" xfId="0" applyNumberFormat="1"/>
    <xf numFmtId="0" fontId="13" fillId="0" borderId="13" xfId="4" applyFont="1" applyFill="1" applyBorder="1" applyAlignment="1">
      <alignment horizontal="center" vertical="center" wrapText="1"/>
    </xf>
    <xf numFmtId="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4" fontId="1" fillId="0" borderId="0" xfId="2" applyNumberFormat="1" applyFill="1" applyAlignment="1">
      <alignment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2" borderId="3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4" xfId="0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4" fontId="18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4" fontId="19" fillId="0" borderId="24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right" vertical="center" wrapText="1"/>
    </xf>
    <xf numFmtId="4" fontId="19" fillId="0" borderId="34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0" fontId="18" fillId="0" borderId="3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4" fontId="16" fillId="0" borderId="32" xfId="0" applyNumberFormat="1" applyFont="1" applyFill="1" applyBorder="1" applyAlignment="1">
      <alignment horizontal="right"/>
    </xf>
    <xf numFmtId="0" fontId="19" fillId="0" borderId="2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right" vertical="center" wrapText="1"/>
    </xf>
    <xf numFmtId="4" fontId="19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4" fontId="3" fillId="0" borderId="17" xfId="2" applyNumberFormat="1" applyFont="1" applyFill="1" applyBorder="1" applyAlignment="1">
      <alignment vertical="center" wrapText="1"/>
    </xf>
    <xf numFmtId="4" fontId="3" fillId="0" borderId="17" xfId="5" applyNumberFormat="1" applyFont="1" applyFill="1" applyBorder="1" applyAlignment="1">
      <alignment vertical="center" wrapText="1"/>
    </xf>
    <xf numFmtId="4" fontId="4" fillId="0" borderId="35" xfId="5" applyNumberFormat="1" applyFont="1" applyFill="1" applyBorder="1" applyAlignment="1">
      <alignment vertical="center" wrapText="1"/>
    </xf>
    <xf numFmtId="0" fontId="20" fillId="0" borderId="21" xfId="4" applyFont="1" applyFill="1" applyBorder="1" applyAlignment="1">
      <alignment horizontal="center" vertical="center" wrapText="1"/>
    </xf>
    <xf numFmtId="49" fontId="20" fillId="0" borderId="25" xfId="4" applyNumberFormat="1" applyFont="1" applyFill="1" applyBorder="1" applyAlignment="1">
      <alignment horizontal="center" vertical="center" wrapText="1"/>
    </xf>
    <xf numFmtId="49" fontId="20" fillId="0" borderId="23" xfId="4" applyNumberFormat="1" applyFont="1" applyFill="1" applyBorder="1" applyAlignment="1">
      <alignment horizontal="center" vertical="center" wrapText="1"/>
    </xf>
    <xf numFmtId="0" fontId="20" fillId="0" borderId="24" xfId="4" applyFont="1" applyFill="1" applyBorder="1" applyAlignment="1">
      <alignment horizontal="center" vertical="center" wrapText="1"/>
    </xf>
    <xf numFmtId="0" fontId="20" fillId="0" borderId="22" xfId="4" applyFont="1" applyFill="1" applyBorder="1" applyAlignment="1">
      <alignment horizontal="center" vertical="center" wrapText="1"/>
    </xf>
    <xf numFmtId="0" fontId="20" fillId="0" borderId="16" xfId="5" applyFont="1" applyFill="1" applyBorder="1" applyAlignment="1">
      <alignment vertical="center" wrapText="1"/>
    </xf>
    <xf numFmtId="4" fontId="20" fillId="0" borderId="16" xfId="5" applyNumberFormat="1" applyFont="1" applyFill="1" applyBorder="1" applyAlignment="1">
      <alignment vertical="center" wrapText="1"/>
    </xf>
    <xf numFmtId="0" fontId="13" fillId="0" borderId="26" xfId="4" applyFont="1" applyFill="1" applyBorder="1" applyAlignment="1">
      <alignment horizontal="center" vertical="center" wrapText="1"/>
    </xf>
    <xf numFmtId="49" fontId="13" fillId="0" borderId="27" xfId="4" applyNumberFormat="1" applyFont="1" applyFill="1" applyBorder="1" applyAlignment="1">
      <alignment horizontal="center" vertical="center" wrapText="1"/>
    </xf>
    <xf numFmtId="49" fontId="13" fillId="0" borderId="28" xfId="4" applyNumberFormat="1" applyFont="1" applyFill="1" applyBorder="1" applyAlignment="1">
      <alignment horizontal="center" vertical="center" wrapText="1"/>
    </xf>
    <xf numFmtId="0" fontId="13" fillId="0" borderId="29" xfId="4" applyFont="1" applyFill="1" applyBorder="1" applyAlignment="1">
      <alignment horizontal="center" vertical="center" wrapText="1"/>
    </xf>
    <xf numFmtId="0" fontId="13" fillId="0" borderId="27" xfId="4" applyFont="1" applyFill="1" applyBorder="1" applyAlignment="1">
      <alignment horizontal="center" vertical="center" wrapText="1"/>
    </xf>
    <xf numFmtId="0" fontId="13" fillId="0" borderId="29" xfId="5" applyFont="1" applyFill="1" applyBorder="1" applyAlignment="1">
      <alignment vertical="center" wrapText="1"/>
    </xf>
    <xf numFmtId="4" fontId="13" fillId="0" borderId="29" xfId="5" applyNumberFormat="1" applyFont="1" applyFill="1" applyBorder="1" applyAlignment="1">
      <alignment vertical="center" wrapText="1"/>
    </xf>
    <xf numFmtId="4" fontId="13" fillId="0" borderId="29" xfId="2" applyNumberFormat="1" applyFont="1" applyFill="1" applyBorder="1" applyAlignment="1" applyProtection="1">
      <alignment vertical="center" wrapText="1"/>
      <protection locked="0"/>
    </xf>
    <xf numFmtId="4" fontId="21" fillId="0" borderId="9" xfId="1" applyNumberFormat="1" applyFont="1" applyFill="1" applyBorder="1" applyAlignment="1">
      <alignment vertical="center" wrapText="1"/>
    </xf>
    <xf numFmtId="4" fontId="21" fillId="0" borderId="6" xfId="1" applyNumberFormat="1" applyFont="1" applyFill="1" applyBorder="1" applyAlignment="1">
      <alignment vertical="center" wrapText="1"/>
    </xf>
    <xf numFmtId="4" fontId="21" fillId="0" borderId="10" xfId="3" applyNumberFormat="1" applyFont="1" applyFill="1" applyBorder="1" applyAlignment="1">
      <alignment horizontal="right" vertical="center" wrapText="1"/>
    </xf>
    <xf numFmtId="0" fontId="9" fillId="0" borderId="0" xfId="7"/>
    <xf numFmtId="0" fontId="1" fillId="0" borderId="0" xfId="9"/>
    <xf numFmtId="0" fontId="1" fillId="0" borderId="0" xfId="1"/>
    <xf numFmtId="4" fontId="1" fillId="0" borderId="0" xfId="1" applyNumberFormat="1"/>
    <xf numFmtId="0" fontId="3" fillId="0" borderId="0" xfId="1" applyFont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/>
    </xf>
    <xf numFmtId="4" fontId="2" fillId="0" borderId="3" xfId="1" applyNumberFormat="1" applyFont="1" applyFill="1" applyBorder="1" applyAlignment="1">
      <alignment vertical="center"/>
    </xf>
    <xf numFmtId="0" fontId="22" fillId="0" borderId="1" xfId="3" applyFont="1" applyFill="1" applyBorder="1" applyAlignment="1">
      <alignment horizontal="center" vertical="center"/>
    </xf>
    <xf numFmtId="49" fontId="22" fillId="0" borderId="4" xfId="3" applyNumberFormat="1" applyFont="1" applyFill="1" applyBorder="1" applyAlignment="1">
      <alignment horizontal="center" vertical="center"/>
    </xf>
    <xf numFmtId="0" fontId="22" fillId="0" borderId="9" xfId="3" applyFont="1" applyFill="1" applyBorder="1" applyAlignment="1">
      <alignment horizontal="center" vertical="center"/>
    </xf>
    <xf numFmtId="0" fontId="22" fillId="0" borderId="4" xfId="3" applyFont="1" applyFill="1" applyBorder="1" applyAlignment="1">
      <alignment vertical="center"/>
    </xf>
    <xf numFmtId="4" fontId="22" fillId="0" borderId="8" xfId="3" applyNumberFormat="1" applyFont="1" applyFill="1" applyBorder="1" applyAlignment="1">
      <alignment horizontal="right" vertical="center"/>
    </xf>
    <xf numFmtId="4" fontId="22" fillId="0" borderId="37" xfId="3" applyNumberFormat="1" applyFont="1" applyFill="1" applyBorder="1" applyAlignment="1">
      <alignment vertical="center"/>
    </xf>
    <xf numFmtId="0" fontId="2" fillId="0" borderId="38" xfId="3" applyFont="1" applyFill="1" applyBorder="1" applyAlignment="1">
      <alignment horizontal="center" vertical="center"/>
    </xf>
    <xf numFmtId="49" fontId="2" fillId="0" borderId="39" xfId="3" applyNumberFormat="1" applyFont="1" applyFill="1" applyBorder="1" applyAlignment="1">
      <alignment horizontal="center" vertical="center"/>
    </xf>
    <xf numFmtId="49" fontId="2" fillId="0" borderId="40" xfId="3" applyNumberFormat="1" applyFont="1" applyFill="1" applyBorder="1" applyAlignment="1">
      <alignment horizontal="center" vertical="center"/>
    </xf>
    <xf numFmtId="49" fontId="2" fillId="0" borderId="11" xfId="3" applyNumberFormat="1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vertical="center" wrapText="1"/>
    </xf>
    <xf numFmtId="4" fontId="2" fillId="0" borderId="40" xfId="3" applyNumberFormat="1" applyFont="1" applyFill="1" applyBorder="1" applyAlignment="1">
      <alignment horizontal="right" vertical="center"/>
    </xf>
    <xf numFmtId="4" fontId="2" fillId="0" borderId="11" xfId="3" applyNumberFormat="1" applyFont="1" applyFill="1" applyBorder="1" applyAlignment="1">
      <alignment vertical="center"/>
    </xf>
    <xf numFmtId="4" fontId="2" fillId="0" borderId="42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49" fontId="12" fillId="0" borderId="43" xfId="3" applyNumberFormat="1" applyFont="1" applyFill="1" applyBorder="1" applyAlignment="1">
      <alignment horizontal="center" vertical="center"/>
    </xf>
    <xf numFmtId="49" fontId="12" fillId="0" borderId="28" xfId="3" applyNumberFormat="1" applyFont="1" applyFill="1" applyBorder="1" applyAlignment="1">
      <alignment horizontal="center" vertical="center"/>
    </xf>
    <xf numFmtId="49" fontId="12" fillId="0" borderId="29" xfId="3" applyNumberFormat="1" applyFont="1" applyFill="1" applyBorder="1" applyAlignment="1">
      <alignment horizontal="center" vertical="center"/>
    </xf>
    <xf numFmtId="0" fontId="12" fillId="0" borderId="27" xfId="3" applyFont="1" applyFill="1" applyBorder="1" applyAlignment="1">
      <alignment horizontal="center" vertical="center"/>
    </xf>
    <xf numFmtId="0" fontId="12" fillId="0" borderId="29" xfId="3" applyFont="1" applyFill="1" applyBorder="1" applyAlignment="1">
      <alignment vertical="center"/>
    </xf>
    <xf numFmtId="4" fontId="12" fillId="0" borderId="28" xfId="3" applyNumberFormat="1" applyFont="1" applyFill="1" applyBorder="1" applyAlignment="1">
      <alignment horizontal="right" vertical="center"/>
    </xf>
    <xf numFmtId="4" fontId="12" fillId="0" borderId="29" xfId="3" applyNumberFormat="1" applyFont="1" applyFill="1" applyBorder="1" applyAlignment="1">
      <alignment vertical="center"/>
    </xf>
    <xf numFmtId="4" fontId="12" fillId="0" borderId="44" xfId="3" applyNumberFormat="1" applyFont="1" applyFill="1" applyBorder="1" applyAlignment="1">
      <alignment vertical="center"/>
    </xf>
    <xf numFmtId="0" fontId="2" fillId="0" borderId="11" xfId="3" applyFont="1" applyFill="1" applyBorder="1" applyAlignment="1">
      <alignment vertical="center"/>
    </xf>
    <xf numFmtId="4" fontId="2" fillId="0" borderId="45" xfId="3" applyNumberFormat="1" applyFont="1" applyFill="1" applyBorder="1" applyAlignment="1">
      <alignment horizontal="right" vertical="center"/>
    </xf>
    <xf numFmtId="0" fontId="22" fillId="0" borderId="30" xfId="3" applyFont="1" applyFill="1" applyBorder="1" applyAlignment="1">
      <alignment horizontal="center" vertical="center"/>
    </xf>
    <xf numFmtId="49" fontId="22" fillId="0" borderId="2" xfId="3" applyNumberFormat="1" applyFont="1" applyFill="1" applyBorder="1" applyAlignment="1">
      <alignment horizontal="center" vertical="center"/>
    </xf>
    <xf numFmtId="49" fontId="22" fillId="0" borderId="3" xfId="3" applyNumberFormat="1" applyFont="1" applyFill="1" applyBorder="1" applyAlignment="1">
      <alignment horizontal="center" vertical="center"/>
    </xf>
    <xf numFmtId="49" fontId="22" fillId="0" borderId="6" xfId="3" applyNumberFormat="1" applyFont="1" applyFill="1" applyBorder="1" applyAlignment="1">
      <alignment horizontal="center" vertical="center"/>
    </xf>
    <xf numFmtId="0" fontId="22" fillId="0" borderId="46" xfId="3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vertical="center"/>
    </xf>
    <xf numFmtId="4" fontId="22" fillId="0" borderId="3" xfId="3" applyNumberFormat="1" applyFont="1" applyFill="1" applyBorder="1" applyAlignment="1">
      <alignment horizontal="right" vertical="center"/>
    </xf>
    <xf numFmtId="4" fontId="22" fillId="0" borderId="36" xfId="3" applyNumberFormat="1" applyFont="1" applyFill="1" applyBorder="1" applyAlignment="1">
      <alignment vertical="center"/>
    </xf>
    <xf numFmtId="0" fontId="2" fillId="0" borderId="21" xfId="3" applyFont="1" applyFill="1" applyBorder="1" applyAlignment="1">
      <alignment horizontal="center" vertical="center"/>
    </xf>
    <xf numFmtId="49" fontId="2" fillId="0" borderId="25" xfId="3" applyNumberFormat="1" applyFont="1" applyFill="1" applyBorder="1" applyAlignment="1">
      <alignment horizontal="center" vertical="center"/>
    </xf>
    <xf numFmtId="49" fontId="2" fillId="0" borderId="23" xfId="3" applyNumberFormat="1" applyFont="1" applyFill="1" applyBorder="1" applyAlignment="1">
      <alignment horizontal="center" vertical="center"/>
    </xf>
    <xf numFmtId="49" fontId="2" fillId="0" borderId="24" xfId="3" applyNumberFormat="1" applyFont="1" applyFill="1" applyBorder="1" applyAlignment="1">
      <alignment horizontal="center" vertical="center"/>
    </xf>
    <xf numFmtId="0" fontId="2" fillId="0" borderId="22" xfId="3" applyFont="1" applyFill="1" applyBorder="1" applyAlignment="1">
      <alignment horizontal="center" vertical="center"/>
    </xf>
    <xf numFmtId="0" fontId="2" fillId="0" borderId="24" xfId="3" applyFont="1" applyFill="1" applyBorder="1" applyAlignment="1">
      <alignment vertical="center"/>
    </xf>
    <xf numFmtId="4" fontId="2" fillId="0" borderId="23" xfId="3" applyNumberFormat="1" applyFont="1" applyFill="1" applyBorder="1" applyAlignment="1">
      <alignment horizontal="right" vertical="center"/>
    </xf>
    <xf numFmtId="4" fontId="2" fillId="0" borderId="24" xfId="3" applyNumberFormat="1" applyFont="1" applyFill="1" applyBorder="1" applyAlignment="1">
      <alignment vertical="center"/>
    </xf>
    <xf numFmtId="4" fontId="2" fillId="0" borderId="47" xfId="3" applyNumberFormat="1" applyFont="1" applyFill="1" applyBorder="1" applyAlignment="1">
      <alignment vertical="center"/>
    </xf>
    <xf numFmtId="4" fontId="12" fillId="0" borderId="48" xfId="3" applyNumberFormat="1" applyFont="1" applyFill="1" applyBorder="1" applyAlignment="1">
      <alignment vertical="center"/>
    </xf>
    <xf numFmtId="0" fontId="2" fillId="0" borderId="49" xfId="3" applyFont="1" applyFill="1" applyBorder="1" applyAlignment="1">
      <alignment horizontal="center" vertical="center"/>
    </xf>
    <xf numFmtId="49" fontId="2" fillId="0" borderId="50" xfId="3" applyNumberFormat="1" applyFont="1" applyFill="1" applyBorder="1" applyAlignment="1">
      <alignment horizontal="center" vertical="center"/>
    </xf>
    <xf numFmtId="49" fontId="2" fillId="0" borderId="19" xfId="3" applyNumberFormat="1" applyFont="1" applyFill="1" applyBorder="1" applyAlignment="1">
      <alignment horizontal="center" vertical="center"/>
    </xf>
    <xf numFmtId="49" fontId="2" fillId="0" borderId="51" xfId="3" applyNumberFormat="1" applyFont="1" applyFill="1" applyBorder="1" applyAlignment="1">
      <alignment horizontal="center" vertical="center"/>
    </xf>
    <xf numFmtId="0" fontId="2" fillId="0" borderId="32" xfId="3" applyFont="1" applyFill="1" applyBorder="1" applyAlignment="1">
      <alignment horizontal="center" vertical="center"/>
    </xf>
    <xf numFmtId="0" fontId="4" fillId="0" borderId="51" xfId="3" applyFont="1" applyFill="1" applyBorder="1" applyAlignment="1">
      <alignment vertical="center" wrapText="1"/>
    </xf>
    <xf numFmtId="4" fontId="4" fillId="0" borderId="45" xfId="3" applyNumberFormat="1" applyFont="1" applyFill="1" applyBorder="1" applyAlignment="1">
      <alignment horizontal="right" vertical="center"/>
    </xf>
    <xf numFmtId="4" fontId="4" fillId="0" borderId="51" xfId="3" applyNumberFormat="1" applyFont="1" applyFill="1" applyBorder="1" applyAlignment="1">
      <alignment vertical="center"/>
    </xf>
    <xf numFmtId="4" fontId="4" fillId="0" borderId="48" xfId="3" applyNumberFormat="1" applyFont="1" applyFill="1" applyBorder="1" applyAlignment="1">
      <alignment vertical="center"/>
    </xf>
    <xf numFmtId="0" fontId="12" fillId="0" borderId="49" xfId="3" applyFont="1" applyFill="1" applyBorder="1" applyAlignment="1">
      <alignment horizontal="center" vertical="center"/>
    </xf>
    <xf numFmtId="49" fontId="12" fillId="0" borderId="50" xfId="3" applyNumberFormat="1" applyFont="1" applyFill="1" applyBorder="1" applyAlignment="1">
      <alignment horizontal="center" vertical="center"/>
    </xf>
    <xf numFmtId="49" fontId="12" fillId="0" borderId="45" xfId="3" applyNumberFormat="1" applyFont="1" applyFill="1" applyBorder="1" applyAlignment="1">
      <alignment horizontal="center" vertical="center"/>
    </xf>
    <xf numFmtId="4" fontId="12" fillId="0" borderId="45" xfId="3" applyNumberFormat="1" applyFont="1" applyFill="1" applyBorder="1" applyAlignment="1">
      <alignment horizontal="right" vertical="center"/>
    </xf>
    <xf numFmtId="4" fontId="12" fillId="0" borderId="51" xfId="3" applyNumberFormat="1" applyFont="1" applyFill="1" applyBorder="1" applyAlignment="1">
      <alignment vertical="center"/>
    </xf>
    <xf numFmtId="4" fontId="12" fillId="0" borderId="28" xfId="10" applyNumberFormat="1" applyFont="1" applyFill="1" applyBorder="1" applyAlignment="1">
      <alignment horizontal="right" vertical="center"/>
    </xf>
    <xf numFmtId="4" fontId="2" fillId="3" borderId="40" xfId="3" applyNumberFormat="1" applyFont="1" applyFill="1" applyBorder="1" applyAlignment="1">
      <alignment horizontal="right" vertical="center"/>
    </xf>
    <xf numFmtId="4" fontId="25" fillId="3" borderId="19" xfId="10" applyNumberFormat="1" applyFont="1" applyFill="1" applyBorder="1" applyAlignment="1">
      <alignment horizontal="right" vertical="center"/>
    </xf>
    <xf numFmtId="4" fontId="26" fillId="3" borderId="28" xfId="10" applyNumberFormat="1" applyFont="1" applyFill="1" applyBorder="1" applyAlignment="1">
      <alignment horizontal="right" vertical="center"/>
    </xf>
    <xf numFmtId="4" fontId="25" fillId="0" borderId="19" xfId="10" applyNumberFormat="1" applyFont="1" applyFill="1" applyBorder="1" applyAlignment="1">
      <alignment horizontal="right" vertical="center"/>
    </xf>
    <xf numFmtId="4" fontId="2" fillId="0" borderId="19" xfId="10" applyNumberFormat="1" applyFont="1" applyFill="1" applyBorder="1" applyAlignment="1">
      <alignment horizontal="right" vertical="center"/>
    </xf>
    <xf numFmtId="4" fontId="12" fillId="0" borderId="29" xfId="10" applyNumberFormat="1" applyFont="1" applyFill="1" applyBorder="1" applyAlignment="1">
      <alignment horizontal="right" vertical="center"/>
    </xf>
    <xf numFmtId="4" fontId="2" fillId="0" borderId="11" xfId="10" applyNumberFormat="1" applyFont="1" applyFill="1" applyBorder="1" applyAlignment="1">
      <alignment horizontal="right" vertical="center"/>
    </xf>
    <xf numFmtId="4" fontId="12" fillId="0" borderId="45" xfId="10" applyNumberFormat="1" applyFont="1" applyFill="1" applyBorder="1" applyAlignment="1">
      <alignment horizontal="right" vertical="center"/>
    </xf>
    <xf numFmtId="4" fontId="25" fillId="0" borderId="11" xfId="10" applyNumberFormat="1" applyFont="1" applyFill="1" applyBorder="1" applyAlignment="1">
      <alignment horizontal="right" vertical="center"/>
    </xf>
    <xf numFmtId="4" fontId="26" fillId="0" borderId="29" xfId="10" applyNumberFormat="1" applyFont="1" applyFill="1" applyBorder="1" applyAlignment="1">
      <alignment horizontal="right" vertical="center"/>
    </xf>
    <xf numFmtId="4" fontId="2" fillId="0" borderId="23" xfId="10" applyNumberFormat="1" applyFont="1" applyFill="1" applyBorder="1" applyAlignment="1">
      <alignment horizontal="right" vertical="center"/>
    </xf>
    <xf numFmtId="4" fontId="2" fillId="0" borderId="40" xfId="10" applyNumberFormat="1" applyFont="1" applyFill="1" applyBorder="1" applyAlignment="1">
      <alignment horizontal="right" vertical="center"/>
    </xf>
    <xf numFmtId="4" fontId="2" fillId="3" borderId="11" xfId="10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 wrapText="1"/>
    </xf>
    <xf numFmtId="4" fontId="12" fillId="3" borderId="28" xfId="10" applyNumberFormat="1" applyFont="1" applyFill="1" applyBorder="1" applyAlignment="1">
      <alignment horizontal="right" vertical="center"/>
    </xf>
    <xf numFmtId="0" fontId="2" fillId="0" borderId="24" xfId="3" applyFont="1" applyFill="1" applyBorder="1" applyAlignment="1">
      <alignment vertical="center" wrapText="1"/>
    </xf>
    <xf numFmtId="4" fontId="25" fillId="0" borderId="23" xfId="3" applyNumberFormat="1" applyFont="1" applyFill="1" applyBorder="1" applyAlignment="1">
      <alignment horizontal="right" vertical="center"/>
    </xf>
    <xf numFmtId="4" fontId="25" fillId="0" borderId="40" xfId="10" applyNumberFormat="1" applyFont="1" applyFill="1" applyBorder="1" applyAlignment="1">
      <alignment horizontal="right" vertical="center"/>
    </xf>
    <xf numFmtId="4" fontId="25" fillId="0" borderId="12" xfId="10" applyNumberFormat="1" applyFont="1" applyFill="1" applyBorder="1" applyAlignment="1">
      <alignment horizontal="right" vertical="center"/>
    </xf>
    <xf numFmtId="4" fontId="26" fillId="0" borderId="28" xfId="3" applyNumberFormat="1" applyFont="1" applyFill="1" applyBorder="1" applyAlignment="1">
      <alignment horizontal="right" vertical="center"/>
    </xf>
    <xf numFmtId="4" fontId="26" fillId="0" borderId="45" xfId="10" applyNumberFormat="1" applyFont="1" applyFill="1" applyBorder="1" applyAlignment="1">
      <alignment horizontal="right" vertical="center"/>
    </xf>
    <xf numFmtId="4" fontId="26" fillId="0" borderId="52" xfId="10" applyNumberFormat="1" applyFont="1" applyFill="1" applyBorder="1" applyAlignment="1">
      <alignment horizontal="right" vertical="center"/>
    </xf>
    <xf numFmtId="4" fontId="26" fillId="0" borderId="28" xfId="10" applyNumberFormat="1" applyFont="1" applyFill="1" applyBorder="1" applyAlignment="1">
      <alignment horizontal="right" vertical="center"/>
    </xf>
    <xf numFmtId="4" fontId="26" fillId="0" borderId="35" xfId="10" applyNumberFormat="1" applyFont="1" applyFill="1" applyBorder="1" applyAlignment="1">
      <alignment horizontal="right" vertical="center"/>
    </xf>
    <xf numFmtId="4" fontId="25" fillId="0" borderId="23" xfId="10" applyNumberFormat="1" applyFont="1" applyFill="1" applyBorder="1" applyAlignment="1">
      <alignment horizontal="right" vertical="center"/>
    </xf>
    <xf numFmtId="4" fontId="25" fillId="0" borderId="31" xfId="10" applyNumberFormat="1" applyFont="1" applyFill="1" applyBorder="1" applyAlignment="1">
      <alignment horizontal="right" vertical="center"/>
    </xf>
    <xf numFmtId="4" fontId="26" fillId="0" borderId="19" xfId="10" applyNumberFormat="1" applyFont="1" applyFill="1" applyBorder="1" applyAlignment="1">
      <alignment horizontal="right" vertical="center"/>
    </xf>
    <xf numFmtId="4" fontId="26" fillId="0" borderId="53" xfId="10" applyNumberFormat="1" applyFont="1" applyFill="1" applyBorder="1" applyAlignment="1">
      <alignment horizontal="right" vertical="center"/>
    </xf>
    <xf numFmtId="0" fontId="2" fillId="3" borderId="38" xfId="3" applyFont="1" applyFill="1" applyBorder="1" applyAlignment="1">
      <alignment horizontal="center" vertical="center"/>
    </xf>
    <xf numFmtId="49" fontId="2" fillId="3" borderId="39" xfId="3" applyNumberFormat="1" applyFont="1" applyFill="1" applyBorder="1" applyAlignment="1">
      <alignment horizontal="center" vertical="center"/>
    </xf>
    <xf numFmtId="49" fontId="2" fillId="3" borderId="40" xfId="3" applyNumberFormat="1" applyFont="1" applyFill="1" applyBorder="1" applyAlignment="1">
      <alignment horizontal="center" vertical="center"/>
    </xf>
    <xf numFmtId="49" fontId="2" fillId="3" borderId="11" xfId="3" applyNumberFormat="1" applyFont="1" applyFill="1" applyBorder="1" applyAlignment="1">
      <alignment horizontal="center" vertical="center"/>
    </xf>
    <xf numFmtId="0" fontId="2" fillId="3" borderId="41" xfId="3" applyFont="1" applyFill="1" applyBorder="1" applyAlignment="1">
      <alignment horizontal="center" vertical="center"/>
    </xf>
    <xf numFmtId="0" fontId="2" fillId="3" borderId="11" xfId="3" applyFont="1" applyFill="1" applyBorder="1" applyAlignment="1">
      <alignment vertical="center" wrapText="1"/>
    </xf>
    <xf numFmtId="4" fontId="25" fillId="3" borderId="40" xfId="10" applyNumberFormat="1" applyFont="1" applyFill="1" applyBorder="1" applyAlignment="1">
      <alignment horizontal="right" vertical="center"/>
    </xf>
    <xf numFmtId="4" fontId="2" fillId="3" borderId="11" xfId="3" applyNumberFormat="1" applyFont="1" applyFill="1" applyBorder="1" applyAlignment="1">
      <alignment vertical="center"/>
    </xf>
    <xf numFmtId="4" fontId="2" fillId="3" borderId="42" xfId="3" applyNumberFormat="1" applyFont="1" applyFill="1" applyBorder="1" applyAlignment="1">
      <alignment vertical="center"/>
    </xf>
    <xf numFmtId="0" fontId="12" fillId="3" borderId="26" xfId="3" applyFont="1" applyFill="1" applyBorder="1" applyAlignment="1">
      <alignment horizontal="center" vertical="center"/>
    </xf>
    <xf numFmtId="49" fontId="12" fillId="3" borderId="43" xfId="3" applyNumberFormat="1" applyFont="1" applyFill="1" applyBorder="1" applyAlignment="1">
      <alignment horizontal="center" vertical="center"/>
    </xf>
    <xf numFmtId="49" fontId="12" fillId="3" borderId="28" xfId="3" applyNumberFormat="1" applyFont="1" applyFill="1" applyBorder="1" applyAlignment="1">
      <alignment horizontal="center" vertical="center"/>
    </xf>
    <xf numFmtId="49" fontId="12" fillId="3" borderId="29" xfId="3" applyNumberFormat="1" applyFont="1" applyFill="1" applyBorder="1" applyAlignment="1">
      <alignment horizontal="center" vertical="center"/>
    </xf>
    <xf numFmtId="0" fontId="12" fillId="3" borderId="27" xfId="3" applyFont="1" applyFill="1" applyBorder="1" applyAlignment="1">
      <alignment horizontal="center" vertical="center"/>
    </xf>
    <xf numFmtId="0" fontId="12" fillId="3" borderId="29" xfId="3" applyFont="1" applyFill="1" applyBorder="1" applyAlignment="1">
      <alignment vertical="center"/>
    </xf>
    <xf numFmtId="4" fontId="12" fillId="3" borderId="28" xfId="3" applyNumberFormat="1" applyFont="1" applyFill="1" applyBorder="1" applyAlignment="1">
      <alignment horizontal="right" vertical="center"/>
    </xf>
    <xf numFmtId="4" fontId="26" fillId="3" borderId="45" xfId="10" applyNumberFormat="1" applyFont="1" applyFill="1" applyBorder="1" applyAlignment="1">
      <alignment horizontal="right" vertical="center"/>
    </xf>
    <xf numFmtId="4" fontId="12" fillId="3" borderId="29" xfId="3" applyNumberFormat="1" applyFont="1" applyFill="1" applyBorder="1" applyAlignment="1">
      <alignment vertical="center"/>
    </xf>
    <xf numFmtId="4" fontId="12" fillId="3" borderId="44" xfId="3" applyNumberFormat="1" applyFont="1" applyFill="1" applyBorder="1" applyAlignment="1">
      <alignment vertical="center"/>
    </xf>
    <xf numFmtId="49" fontId="2" fillId="3" borderId="25" xfId="3" applyNumberFormat="1" applyFont="1" applyFill="1" applyBorder="1" applyAlignment="1">
      <alignment horizontal="center" vertical="center"/>
    </xf>
    <xf numFmtId="49" fontId="2" fillId="3" borderId="23" xfId="3" applyNumberFormat="1" applyFont="1" applyFill="1" applyBorder="1" applyAlignment="1">
      <alignment horizontal="center" vertical="center"/>
    </xf>
    <xf numFmtId="49" fontId="2" fillId="3" borderId="24" xfId="3" applyNumberFormat="1" applyFont="1" applyFill="1" applyBorder="1" applyAlignment="1">
      <alignment horizontal="center" vertical="center"/>
    </xf>
    <xf numFmtId="0" fontId="2" fillId="3" borderId="22" xfId="3" applyFont="1" applyFill="1" applyBorder="1" applyAlignment="1">
      <alignment horizontal="center" vertical="center"/>
    </xf>
    <xf numFmtId="0" fontId="2" fillId="3" borderId="24" xfId="3" applyFont="1" applyFill="1" applyBorder="1" applyAlignment="1">
      <alignment vertical="center" wrapText="1"/>
    </xf>
    <xf numFmtId="4" fontId="25" fillId="3" borderId="23" xfId="3" applyNumberFormat="1" applyFont="1" applyFill="1" applyBorder="1" applyAlignment="1">
      <alignment horizontal="right" vertical="center"/>
    </xf>
    <xf numFmtId="4" fontId="25" fillId="3" borderId="12" xfId="10" applyNumberFormat="1" applyFont="1" applyFill="1" applyBorder="1" applyAlignment="1">
      <alignment horizontal="right" vertical="center"/>
    </xf>
    <xf numFmtId="4" fontId="26" fillId="3" borderId="28" xfId="3" applyNumberFormat="1" applyFont="1" applyFill="1" applyBorder="1" applyAlignment="1">
      <alignment horizontal="right" vertical="center"/>
    </xf>
    <xf numFmtId="4" fontId="26" fillId="3" borderId="52" xfId="10" applyNumberFormat="1" applyFont="1" applyFill="1" applyBorder="1" applyAlignment="1">
      <alignment horizontal="right" vertical="center"/>
    </xf>
    <xf numFmtId="49" fontId="25" fillId="3" borderId="25" xfId="3" applyNumberFormat="1" applyFont="1" applyFill="1" applyBorder="1" applyAlignment="1">
      <alignment horizontal="center" vertical="center"/>
    </xf>
    <xf numFmtId="49" fontId="25" fillId="3" borderId="23" xfId="3" applyNumberFormat="1" applyFont="1" applyFill="1" applyBorder="1" applyAlignment="1">
      <alignment horizontal="center" vertical="center"/>
    </xf>
    <xf numFmtId="49" fontId="25" fillId="3" borderId="24" xfId="3" applyNumberFormat="1" applyFont="1" applyFill="1" applyBorder="1" applyAlignment="1">
      <alignment horizontal="center" vertical="center"/>
    </xf>
    <xf numFmtId="0" fontId="25" fillId="3" borderId="22" xfId="3" applyFont="1" applyFill="1" applyBorder="1" applyAlignment="1">
      <alignment horizontal="center" vertical="center"/>
    </xf>
    <xf numFmtId="0" fontId="25" fillId="3" borderId="24" xfId="3" applyFont="1" applyFill="1" applyBorder="1" applyAlignment="1">
      <alignment vertical="center" wrapText="1"/>
    </xf>
    <xf numFmtId="4" fontId="25" fillId="3" borderId="31" xfId="3" applyNumberFormat="1" applyFont="1" applyFill="1" applyBorder="1" applyAlignment="1">
      <alignment horizontal="right" vertical="center"/>
    </xf>
    <xf numFmtId="49" fontId="26" fillId="3" borderId="43" xfId="3" applyNumberFormat="1" applyFont="1" applyFill="1" applyBorder="1" applyAlignment="1">
      <alignment horizontal="center" vertical="center"/>
    </xf>
    <xf numFmtId="49" fontId="26" fillId="3" borderId="28" xfId="3" applyNumberFormat="1" applyFont="1" applyFill="1" applyBorder="1" applyAlignment="1">
      <alignment horizontal="center" vertical="center"/>
    </xf>
    <xf numFmtId="49" fontId="26" fillId="3" borderId="29" xfId="3" applyNumberFormat="1" applyFont="1" applyFill="1" applyBorder="1" applyAlignment="1">
      <alignment horizontal="center" vertical="center"/>
    </xf>
    <xf numFmtId="0" fontId="26" fillId="3" borderId="27" xfId="3" applyFont="1" applyFill="1" applyBorder="1" applyAlignment="1">
      <alignment horizontal="center" vertical="center"/>
    </xf>
    <xf numFmtId="0" fontId="26" fillId="3" borderId="29" xfId="3" applyFont="1" applyFill="1" applyBorder="1" applyAlignment="1">
      <alignment vertical="center"/>
    </xf>
    <xf numFmtId="4" fontId="26" fillId="3" borderId="45" xfId="3" applyNumberFormat="1" applyFont="1" applyFill="1" applyBorder="1" applyAlignment="1">
      <alignment horizontal="right" vertical="center"/>
    </xf>
    <xf numFmtId="4" fontId="26" fillId="3" borderId="52" xfId="3" applyNumberFormat="1" applyFont="1" applyFill="1" applyBorder="1" applyAlignment="1">
      <alignment horizontal="right" vertical="center"/>
    </xf>
    <xf numFmtId="4" fontId="25" fillId="0" borderId="40" xfId="3" applyNumberFormat="1" applyFont="1" applyFill="1" applyBorder="1" applyAlignment="1">
      <alignment horizontal="right" vertical="center"/>
    </xf>
    <xf numFmtId="4" fontId="25" fillId="0" borderId="42" xfId="10" applyNumberFormat="1" applyFont="1" applyFill="1" applyBorder="1" applyAlignment="1">
      <alignment horizontal="right" vertical="center"/>
    </xf>
    <xf numFmtId="4" fontId="26" fillId="0" borderId="45" xfId="3" applyNumberFormat="1" applyFont="1" applyFill="1" applyBorder="1" applyAlignment="1">
      <alignment horizontal="right" vertical="center"/>
    </xf>
    <xf numFmtId="4" fontId="26" fillId="0" borderId="48" xfId="3" applyNumberFormat="1" applyFont="1" applyFill="1" applyBorder="1" applyAlignment="1">
      <alignment horizontal="right" vertical="center"/>
    </xf>
    <xf numFmtId="49" fontId="25" fillId="0" borderId="39" xfId="3" applyNumberFormat="1" applyFont="1" applyFill="1" applyBorder="1" applyAlignment="1">
      <alignment horizontal="center" vertical="center"/>
    </xf>
    <xf numFmtId="49" fontId="25" fillId="0" borderId="23" xfId="3" applyNumberFormat="1" applyFont="1" applyFill="1" applyBorder="1" applyAlignment="1">
      <alignment horizontal="center" vertical="center"/>
    </xf>
    <xf numFmtId="49" fontId="25" fillId="0" borderId="24" xfId="3" applyNumberFormat="1" applyFont="1" applyFill="1" applyBorder="1" applyAlignment="1">
      <alignment horizontal="center" vertical="center"/>
    </xf>
    <xf numFmtId="0" fontId="25" fillId="0" borderId="22" xfId="3" applyFont="1" applyFill="1" applyBorder="1" applyAlignment="1">
      <alignment horizontal="center" vertical="center"/>
    </xf>
    <xf numFmtId="0" fontId="25" fillId="0" borderId="24" xfId="3" applyFont="1" applyFill="1" applyBorder="1" applyAlignment="1">
      <alignment vertical="center" wrapText="1"/>
    </xf>
    <xf numFmtId="4" fontId="25" fillId="0" borderId="47" xfId="10" applyNumberFormat="1" applyFont="1" applyFill="1" applyBorder="1" applyAlignment="1">
      <alignment horizontal="right" vertical="center"/>
    </xf>
    <xf numFmtId="49" fontId="25" fillId="0" borderId="50" xfId="3" applyNumberFormat="1" applyFont="1" applyFill="1" applyBorder="1" applyAlignment="1">
      <alignment horizontal="center" vertical="center"/>
    </xf>
    <xf numFmtId="49" fontId="25" fillId="0" borderId="45" xfId="3" applyNumberFormat="1" applyFont="1" applyFill="1" applyBorder="1" applyAlignment="1">
      <alignment horizontal="center" vertical="center"/>
    </xf>
    <xf numFmtId="49" fontId="26" fillId="0" borderId="51" xfId="3" applyNumberFormat="1" applyFont="1" applyFill="1" applyBorder="1" applyAlignment="1">
      <alignment horizontal="center" vertical="center"/>
    </xf>
    <xf numFmtId="0" fontId="26" fillId="0" borderId="32" xfId="3" applyFont="1" applyFill="1" applyBorder="1" applyAlignment="1">
      <alignment horizontal="center" vertical="center"/>
    </xf>
    <xf numFmtId="0" fontId="12" fillId="0" borderId="51" xfId="3" applyFont="1" applyFill="1" applyBorder="1" applyAlignment="1">
      <alignment vertical="center" wrapText="1"/>
    </xf>
    <xf numFmtId="4" fontId="26" fillId="3" borderId="48" xfId="10" applyNumberFormat="1" applyFont="1" applyFill="1" applyBorder="1" applyAlignment="1">
      <alignment horizontal="right" vertical="center"/>
    </xf>
    <xf numFmtId="4" fontId="25" fillId="3" borderId="42" xfId="10" applyNumberFormat="1" applyFont="1" applyFill="1" applyBorder="1" applyAlignment="1">
      <alignment horizontal="right" vertical="center"/>
    </xf>
    <xf numFmtId="49" fontId="25" fillId="0" borderId="43" xfId="3" applyNumberFormat="1" applyFont="1" applyFill="1" applyBorder="1" applyAlignment="1">
      <alignment horizontal="center" vertical="center"/>
    </xf>
    <xf numFmtId="49" fontId="25" fillId="0" borderId="28" xfId="3" applyNumberFormat="1" applyFont="1" applyFill="1" applyBorder="1" applyAlignment="1">
      <alignment horizontal="center" vertical="center"/>
    </xf>
    <xf numFmtId="4" fontId="26" fillId="3" borderId="19" xfId="10" applyNumberFormat="1" applyFont="1" applyFill="1" applyBorder="1" applyAlignment="1">
      <alignment horizontal="right" vertical="center"/>
    </xf>
    <xf numFmtId="4" fontId="26" fillId="3" borderId="54" xfId="10" applyNumberFormat="1" applyFont="1" applyFill="1" applyBorder="1" applyAlignment="1">
      <alignment horizontal="right" vertical="center"/>
    </xf>
    <xf numFmtId="49" fontId="25" fillId="0" borderId="25" xfId="3" applyNumberFormat="1" applyFont="1" applyFill="1" applyBorder="1" applyAlignment="1">
      <alignment horizontal="center" vertical="center"/>
    </xf>
    <xf numFmtId="4" fontId="26" fillId="3" borderId="23" xfId="3" applyNumberFormat="1" applyFont="1" applyFill="1" applyBorder="1" applyAlignment="1">
      <alignment horizontal="right" vertical="center"/>
    </xf>
    <xf numFmtId="4" fontId="25" fillId="3" borderId="23" xfId="10" applyNumberFormat="1" applyFont="1" applyFill="1" applyBorder="1" applyAlignment="1">
      <alignment horizontal="right" vertical="center"/>
    </xf>
    <xf numFmtId="49" fontId="25" fillId="3" borderId="50" xfId="3" applyNumberFormat="1" applyFont="1" applyFill="1" applyBorder="1" applyAlignment="1">
      <alignment horizontal="center" vertical="center"/>
    </xf>
    <xf numFmtId="49" fontId="25" fillId="3" borderId="45" xfId="3" applyNumberFormat="1" applyFont="1" applyFill="1" applyBorder="1" applyAlignment="1">
      <alignment horizontal="center" vertical="center"/>
    </xf>
    <xf numFmtId="49" fontId="26" fillId="3" borderId="51" xfId="3" applyNumberFormat="1" applyFont="1" applyFill="1" applyBorder="1" applyAlignment="1">
      <alignment horizontal="center" vertical="center"/>
    </xf>
    <xf numFmtId="0" fontId="26" fillId="3" borderId="51" xfId="3" applyFont="1" applyFill="1" applyBorder="1" applyAlignment="1">
      <alignment vertical="center" wrapText="1"/>
    </xf>
    <xf numFmtId="0" fontId="26" fillId="0" borderId="51" xfId="3" applyFont="1" applyFill="1" applyBorder="1" applyAlignment="1">
      <alignment vertical="center" wrapText="1"/>
    </xf>
    <xf numFmtId="4" fontId="26" fillId="0" borderId="23" xfId="3" applyNumberFormat="1" applyFont="1" applyFill="1" applyBorder="1" applyAlignment="1">
      <alignment horizontal="right" vertical="center"/>
    </xf>
    <xf numFmtId="49" fontId="25" fillId="0" borderId="40" xfId="3" applyNumberFormat="1" applyFont="1" applyFill="1" applyBorder="1" applyAlignment="1">
      <alignment horizontal="center" vertical="center"/>
    </xf>
    <xf numFmtId="0" fontId="25" fillId="0" borderId="11" xfId="3" applyFont="1" applyFill="1" applyBorder="1" applyAlignment="1">
      <alignment vertical="center" wrapText="1"/>
    </xf>
    <xf numFmtId="49" fontId="26" fillId="0" borderId="16" xfId="3" applyNumberFormat="1" applyFont="1" applyFill="1" applyBorder="1" applyAlignment="1">
      <alignment horizontal="center" vertical="center"/>
    </xf>
    <xf numFmtId="0" fontId="26" fillId="0" borderId="14" xfId="3" applyFont="1" applyFill="1" applyBorder="1" applyAlignment="1">
      <alignment horizontal="center" vertical="center"/>
    </xf>
    <xf numFmtId="4" fontId="26" fillId="3" borderId="44" xfId="10" applyNumberFormat="1" applyFont="1" applyFill="1" applyBorder="1" applyAlignment="1">
      <alignment horizontal="right" vertical="center"/>
    </xf>
    <xf numFmtId="49" fontId="25" fillId="0" borderId="15" xfId="3" applyNumberFormat="1" applyFont="1" applyFill="1" applyBorder="1" applyAlignment="1">
      <alignment horizontal="center" vertical="center"/>
    </xf>
    <xf numFmtId="49" fontId="26" fillId="0" borderId="29" xfId="3" applyNumberFormat="1" applyFont="1" applyFill="1" applyBorder="1" applyAlignment="1">
      <alignment horizontal="center" vertical="center"/>
    </xf>
    <xf numFmtId="0" fontId="26" fillId="0" borderId="28" xfId="3" applyFont="1" applyFill="1" applyBorder="1" applyAlignment="1">
      <alignment horizontal="center" vertical="center"/>
    </xf>
    <xf numFmtId="49" fontId="22" fillId="0" borderId="50" xfId="3" applyNumberFormat="1" applyFont="1" applyFill="1" applyBorder="1" applyAlignment="1">
      <alignment horizontal="center" vertical="center"/>
    </xf>
    <xf numFmtId="0" fontId="12" fillId="0" borderId="33" xfId="3" applyFont="1" applyFill="1" applyBorder="1" applyAlignment="1">
      <alignment horizontal="center" vertical="center"/>
    </xf>
    <xf numFmtId="49" fontId="12" fillId="0" borderId="55" xfId="3" applyNumberFormat="1" applyFont="1" applyFill="1" applyBorder="1" applyAlignment="1">
      <alignment horizontal="center" vertical="center"/>
    </xf>
    <xf numFmtId="49" fontId="25" fillId="0" borderId="19" xfId="3" applyNumberFormat="1" applyFont="1" applyFill="1" applyBorder="1" applyAlignment="1">
      <alignment horizontal="center" vertical="center"/>
    </xf>
    <xf numFmtId="49" fontId="12" fillId="0" borderId="34" xfId="3" applyNumberFormat="1" applyFont="1" applyFill="1" applyBorder="1" applyAlignment="1">
      <alignment horizontal="center" vertical="center"/>
    </xf>
    <xf numFmtId="0" fontId="12" fillId="0" borderId="56" xfId="3" applyFont="1" applyFill="1" applyBorder="1" applyAlignment="1">
      <alignment horizontal="center" vertical="center"/>
    </xf>
    <xf numFmtId="0" fontId="12" fillId="0" borderId="34" xfId="3" applyFont="1" applyFill="1" applyBorder="1" applyAlignment="1">
      <alignment vertical="center"/>
    </xf>
    <xf numFmtId="4" fontId="26" fillId="0" borderId="57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vertical="center" wrapText="1"/>
    </xf>
    <xf numFmtId="4" fontId="22" fillId="0" borderId="3" xfId="10" applyNumberFormat="1" applyFont="1" applyFill="1" applyBorder="1" applyAlignment="1">
      <alignment horizontal="right" vertical="center"/>
    </xf>
    <xf numFmtId="4" fontId="22" fillId="0" borderId="7" xfId="10" applyNumberFormat="1" applyFont="1" applyFill="1" applyBorder="1" applyAlignment="1">
      <alignment horizontal="right" vertical="center"/>
    </xf>
    <xf numFmtId="4" fontId="25" fillId="0" borderId="11" xfId="3" applyNumberFormat="1" applyFont="1" applyFill="1" applyBorder="1" applyAlignment="1">
      <alignment horizontal="right" vertical="center"/>
    </xf>
    <xf numFmtId="4" fontId="26" fillId="3" borderId="29" xfId="10" applyNumberFormat="1" applyFont="1" applyFill="1" applyBorder="1" applyAlignment="1">
      <alignment horizontal="right" vertical="center"/>
    </xf>
    <xf numFmtId="4" fontId="12" fillId="0" borderId="51" xfId="10" applyNumberFormat="1" applyFont="1" applyFill="1" applyBorder="1" applyAlignment="1">
      <alignment horizontal="right" vertical="center"/>
    </xf>
    <xf numFmtId="49" fontId="25" fillId="3" borderId="39" xfId="3" applyNumberFormat="1" applyFont="1" applyFill="1" applyBorder="1" applyAlignment="1">
      <alignment horizontal="center" vertical="center"/>
    </xf>
    <xf numFmtId="49" fontId="25" fillId="3" borderId="40" xfId="3" applyNumberFormat="1" applyFont="1" applyFill="1" applyBorder="1" applyAlignment="1">
      <alignment horizontal="center" vertical="center"/>
    </xf>
    <xf numFmtId="0" fontId="25" fillId="3" borderId="11" xfId="3" applyFont="1" applyFill="1" applyBorder="1" applyAlignment="1">
      <alignment vertical="center" wrapText="1"/>
    </xf>
    <xf numFmtId="4" fontId="12" fillId="3" borderId="11" xfId="10" applyNumberFormat="1" applyFont="1" applyFill="1" applyBorder="1" applyAlignment="1">
      <alignment horizontal="right" vertical="center"/>
    </xf>
    <xf numFmtId="0" fontId="26" fillId="3" borderId="32" xfId="3" applyFont="1" applyFill="1" applyBorder="1" applyAlignment="1">
      <alignment horizontal="center" vertical="center"/>
    </xf>
    <xf numFmtId="4" fontId="25" fillId="3" borderId="45" xfId="3" applyNumberFormat="1" applyFont="1" applyFill="1" applyBorder="1" applyAlignment="1">
      <alignment horizontal="right" vertical="center"/>
    </xf>
    <xf numFmtId="4" fontId="25" fillId="3" borderId="11" xfId="3" applyNumberFormat="1" applyFont="1" applyFill="1" applyBorder="1" applyAlignment="1">
      <alignment horizontal="right" vertical="center"/>
    </xf>
    <xf numFmtId="4" fontId="26" fillId="3" borderId="51" xfId="10" applyNumberFormat="1" applyFont="1" applyFill="1" applyBorder="1" applyAlignment="1">
      <alignment horizontal="right" vertical="center"/>
    </xf>
    <xf numFmtId="0" fontId="22" fillId="0" borderId="49" xfId="3" applyFont="1" applyFill="1" applyBorder="1" applyAlignment="1">
      <alignment horizontal="center" vertical="center"/>
    </xf>
    <xf numFmtId="49" fontId="22" fillId="0" borderId="45" xfId="3" applyNumberFormat="1" applyFont="1" applyFill="1" applyBorder="1" applyAlignment="1">
      <alignment horizontal="center" vertical="center"/>
    </xf>
    <xf numFmtId="49" fontId="22" fillId="0" borderId="51" xfId="3" applyNumberFormat="1" applyFont="1" applyFill="1" applyBorder="1" applyAlignment="1">
      <alignment horizontal="center" vertical="center"/>
    </xf>
    <xf numFmtId="0" fontId="22" fillId="0" borderId="32" xfId="3" applyFont="1" applyFill="1" applyBorder="1" applyAlignment="1">
      <alignment horizontal="center" vertical="center"/>
    </xf>
    <xf numFmtId="0" fontId="22" fillId="0" borderId="51" xfId="3" applyFont="1" applyFill="1" applyBorder="1" applyAlignment="1">
      <alignment vertical="center" wrapText="1"/>
    </xf>
    <xf numFmtId="4" fontId="22" fillId="0" borderId="45" xfId="3" applyNumberFormat="1" applyFont="1" applyFill="1" applyBorder="1" applyAlignment="1">
      <alignment horizontal="right" vertical="center"/>
    </xf>
    <xf numFmtId="4" fontId="22" fillId="3" borderId="45" xfId="3" applyNumberFormat="1" applyFont="1" applyFill="1" applyBorder="1" applyAlignment="1">
      <alignment horizontal="right" vertical="center"/>
    </xf>
    <xf numFmtId="4" fontId="22" fillId="0" borderId="48" xfId="3" applyNumberFormat="1" applyFont="1" applyFill="1" applyBorder="1" applyAlignment="1">
      <alignment vertical="center"/>
    </xf>
    <xf numFmtId="4" fontId="2" fillId="3" borderId="42" xfId="3" applyNumberFormat="1" applyFont="1" applyFill="1" applyBorder="1" applyAlignment="1">
      <alignment horizontal="right" vertical="center"/>
    </xf>
    <xf numFmtId="4" fontId="12" fillId="3" borderId="51" xfId="3" applyNumberFormat="1" applyFont="1" applyFill="1" applyBorder="1" applyAlignment="1">
      <alignment vertical="center"/>
    </xf>
    <xf numFmtId="49" fontId="26" fillId="3" borderId="24" xfId="3" applyNumberFormat="1" applyFont="1" applyFill="1" applyBorder="1" applyAlignment="1">
      <alignment horizontal="center" vertical="center"/>
    </xf>
    <xf numFmtId="0" fontId="26" fillId="3" borderId="22" xfId="3" applyFont="1" applyFill="1" applyBorder="1" applyAlignment="1">
      <alignment horizontal="center" vertical="center"/>
    </xf>
    <xf numFmtId="0" fontId="27" fillId="0" borderId="58" xfId="3" applyFont="1" applyFill="1" applyBorder="1" applyAlignment="1">
      <alignment horizontal="center" vertical="center"/>
    </xf>
    <xf numFmtId="4" fontId="22" fillId="0" borderId="36" xfId="10" applyNumberFormat="1" applyFont="1" applyFill="1" applyBorder="1" applyAlignment="1">
      <alignment horizontal="right" vertical="center"/>
    </xf>
    <xf numFmtId="0" fontId="12" fillId="0" borderId="21" xfId="3" applyFont="1" applyFill="1" applyBorder="1" applyAlignment="1">
      <alignment horizontal="center" vertical="center"/>
    </xf>
    <xf numFmtId="4" fontId="25" fillId="3" borderId="47" xfId="10" applyNumberFormat="1" applyFont="1" applyFill="1" applyBorder="1" applyAlignment="1">
      <alignment horizontal="right" vertical="center"/>
    </xf>
    <xf numFmtId="0" fontId="12" fillId="0" borderId="59" xfId="3" applyFont="1" applyFill="1" applyBorder="1" applyAlignment="1">
      <alignment horizontal="center" vertical="center"/>
    </xf>
    <xf numFmtId="4" fontId="21" fillId="0" borderId="3" xfId="1" applyNumberFormat="1" applyFont="1" applyFill="1" applyBorder="1" applyAlignment="1">
      <alignment vertical="center"/>
    </xf>
    <xf numFmtId="4" fontId="21" fillId="3" borderId="3" xfId="1" applyNumberFormat="1" applyFont="1" applyFill="1" applyBorder="1" applyAlignment="1">
      <alignment vertical="center"/>
    </xf>
    <xf numFmtId="4" fontId="21" fillId="0" borderId="36" xfId="1" applyNumberFormat="1" applyFont="1" applyFill="1" applyBorder="1" applyAlignment="1">
      <alignment vertical="center"/>
    </xf>
    <xf numFmtId="49" fontId="21" fillId="0" borderId="41" xfId="3" applyNumberFormat="1" applyFont="1" applyFill="1" applyBorder="1" applyAlignment="1">
      <alignment horizontal="center" vertical="center"/>
    </xf>
    <xf numFmtId="49" fontId="21" fillId="0" borderId="11" xfId="3" applyNumberFormat="1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horizontal="center" vertical="center"/>
    </xf>
    <xf numFmtId="49" fontId="21" fillId="0" borderId="43" xfId="3" applyNumberFormat="1" applyFont="1" applyFill="1" applyBorder="1" applyAlignment="1">
      <alignment horizontal="center" vertical="center"/>
    </xf>
    <xf numFmtId="49" fontId="21" fillId="0" borderId="45" xfId="3" applyNumberFormat="1" applyFont="1" applyFill="1" applyBorder="1" applyAlignment="1">
      <alignment horizontal="center" vertical="center"/>
    </xf>
    <xf numFmtId="49" fontId="29" fillId="0" borderId="51" xfId="3" applyNumberFormat="1" applyFont="1" applyFill="1" applyBorder="1" applyAlignment="1">
      <alignment horizontal="center" vertical="center"/>
    </xf>
    <xf numFmtId="0" fontId="29" fillId="0" borderId="27" xfId="3" applyFont="1" applyFill="1" applyBorder="1" applyAlignment="1">
      <alignment horizontal="center" vertical="center"/>
    </xf>
    <xf numFmtId="0" fontId="29" fillId="0" borderId="29" xfId="3" applyFont="1" applyFill="1" applyBorder="1" applyAlignment="1">
      <alignment vertical="center"/>
    </xf>
    <xf numFmtId="4" fontId="29" fillId="0" borderId="29" xfId="3" applyNumberFormat="1" applyFont="1" applyFill="1" applyBorder="1" applyAlignment="1">
      <alignment horizontal="right" vertical="center"/>
    </xf>
    <xf numFmtId="4" fontId="29" fillId="0" borderId="28" xfId="3" applyNumberFormat="1" applyFont="1" applyFill="1" applyBorder="1" applyAlignment="1">
      <alignment horizontal="right" vertical="center"/>
    </xf>
    <xf numFmtId="4" fontId="29" fillId="0" borderId="29" xfId="3" applyNumberFormat="1" applyFont="1" applyFill="1" applyBorder="1" applyAlignment="1">
      <alignment vertical="center"/>
    </xf>
    <xf numFmtId="4" fontId="29" fillId="0" borderId="44" xfId="3" applyNumberFormat="1" applyFont="1" applyFill="1" applyBorder="1" applyAlignment="1">
      <alignment vertical="center"/>
    </xf>
    <xf numFmtId="0" fontId="21" fillId="0" borderId="38" xfId="3" applyFont="1" applyFill="1" applyBorder="1" applyAlignment="1">
      <alignment horizontal="center" vertical="center"/>
    </xf>
    <xf numFmtId="49" fontId="21" fillId="0" borderId="39" xfId="3" applyNumberFormat="1" applyFont="1" applyFill="1" applyBorder="1" applyAlignment="1">
      <alignment horizontal="center" vertical="center"/>
    </xf>
    <xf numFmtId="0" fontId="21" fillId="0" borderId="11" xfId="3" applyFont="1" applyFill="1" applyBorder="1" applyAlignment="1">
      <alignment horizontal="center" vertical="center"/>
    </xf>
    <xf numFmtId="0" fontId="21" fillId="0" borderId="11" xfId="3" applyFont="1" applyFill="1" applyBorder="1" applyAlignment="1">
      <alignment vertical="center"/>
    </xf>
    <xf numFmtId="4" fontId="21" fillId="0" borderId="11" xfId="3" applyNumberFormat="1" applyFont="1" applyFill="1" applyBorder="1" applyAlignment="1">
      <alignment horizontal="right" vertical="center"/>
    </xf>
    <xf numFmtId="4" fontId="21" fillId="0" borderId="11" xfId="3" applyNumberFormat="1" applyFont="1" applyFill="1" applyBorder="1" applyAlignment="1">
      <alignment vertical="center"/>
    </xf>
    <xf numFmtId="4" fontId="21" fillId="0" borderId="12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horizontal="center" vertical="center"/>
    </xf>
    <xf numFmtId="49" fontId="21" fillId="0" borderId="2" xfId="3" applyNumberFormat="1" applyFont="1" applyFill="1" applyBorder="1" applyAlignment="1">
      <alignment horizontal="center" vertical="center"/>
    </xf>
    <xf numFmtId="49" fontId="21" fillId="0" borderId="3" xfId="3" applyNumberFormat="1" applyFont="1" applyFill="1" applyBorder="1" applyAlignment="1">
      <alignment horizontal="center" vertical="center"/>
    </xf>
    <xf numFmtId="49" fontId="21" fillId="0" borderId="6" xfId="3" applyNumberFormat="1" applyFont="1" applyFill="1" applyBorder="1" applyAlignment="1">
      <alignment horizontal="center" vertical="center"/>
    </xf>
    <xf numFmtId="0" fontId="21" fillId="0" borderId="46" xfId="3" applyFont="1" applyFill="1" applyBorder="1" applyAlignment="1">
      <alignment horizontal="center" vertical="center"/>
    </xf>
    <xf numFmtId="0" fontId="21" fillId="0" borderId="6" xfId="3" applyFont="1" applyFill="1" applyBorder="1" applyAlignment="1">
      <alignment vertical="center"/>
    </xf>
    <xf numFmtId="4" fontId="21" fillId="0" borderId="3" xfId="3" applyNumberFormat="1" applyFont="1" applyFill="1" applyBorder="1" applyAlignment="1">
      <alignment horizontal="right" vertical="center"/>
    </xf>
    <xf numFmtId="4" fontId="21" fillId="0" borderId="36" xfId="3" applyNumberFormat="1" applyFont="1" applyFill="1" applyBorder="1" applyAlignment="1">
      <alignment vertical="center"/>
    </xf>
    <xf numFmtId="0" fontId="10" fillId="0" borderId="0" xfId="7" applyFont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0" fontId="1" fillId="0" borderId="0" xfId="2" applyAlignment="1">
      <alignment wrapText="1"/>
    </xf>
    <xf numFmtId="0" fontId="11" fillId="0" borderId="0" xfId="2" applyFont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49" fontId="22" fillId="0" borderId="5" xfId="3" applyNumberFormat="1" applyFont="1" applyFill="1" applyBorder="1" applyAlignment="1">
      <alignment horizontal="center" vertical="center"/>
    </xf>
    <xf numFmtId="49" fontId="22" fillId="0" borderId="8" xfId="3" applyNumberFormat="1" applyFont="1" applyFill="1" applyBorder="1" applyAlignment="1">
      <alignment horizontal="center" vertical="center"/>
    </xf>
    <xf numFmtId="49" fontId="24" fillId="0" borderId="43" xfId="3" applyNumberFormat="1" applyFont="1" applyFill="1" applyBorder="1" applyAlignment="1">
      <alignment horizontal="center" vertical="center"/>
    </xf>
    <xf numFmtId="49" fontId="24" fillId="0" borderId="28" xfId="3" applyNumberFormat="1" applyFont="1" applyFill="1" applyBorder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0" xfId="9" applyFont="1" applyFill="1" applyAlignment="1">
      <alignment horizontal="center"/>
    </xf>
    <xf numFmtId="0" fontId="11" fillId="0" borderId="0" xfId="2" applyFont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/>
    </xf>
  </cellXfs>
  <cellStyles count="11">
    <cellStyle name="čárky 2" xfId="10"/>
    <cellStyle name="Normální" xfId="0" builtinId="0"/>
    <cellStyle name="normální 2" xfId="9"/>
    <cellStyle name="Normální 4" xfId="2"/>
    <cellStyle name="normální_03 Podrobny_rozpis_rozpoctu_2010_Klíma" xfId="6"/>
    <cellStyle name="normální_2. Rozpočet 2007 - tabulky" xfId="7"/>
    <cellStyle name="normální_Rozpis výdajů 03 bez PO 2 2" xfId="3"/>
    <cellStyle name="normální_Rozpis výdajů 03 bez PO_03 Podrobny_rozpis_rozpoctu_2010_Klíma" xfId="8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6"/>
  <sheetViews>
    <sheetView zoomScale="120" zoomScaleNormal="120" workbookViewId="0">
      <selection sqref="A1:J206"/>
    </sheetView>
  </sheetViews>
  <sheetFormatPr defaultRowHeight="15" x14ac:dyDescent="0.25"/>
  <cols>
    <col min="1" max="1" width="3.42578125" bestFit="1" customWidth="1"/>
    <col min="2" max="2" width="7" bestFit="1" customWidth="1"/>
    <col min="3" max="5" width="4.42578125" bestFit="1" customWidth="1"/>
    <col min="6" max="6" width="41.5703125" bestFit="1" customWidth="1"/>
    <col min="7" max="7" width="7.85546875" bestFit="1" customWidth="1"/>
    <col min="8" max="8" width="7.7109375" customWidth="1"/>
    <col min="10" max="10" width="9.7109375" bestFit="1" customWidth="1"/>
    <col min="13" max="13" width="12" bestFit="1" customWidth="1"/>
    <col min="14" max="14" width="9.5703125" bestFit="1" customWidth="1"/>
  </cols>
  <sheetData>
    <row r="1" spans="1:15" s="66" customFormat="1" ht="18" x14ac:dyDescent="0.25">
      <c r="A1" s="392" t="s">
        <v>161</v>
      </c>
      <c r="B1" s="392"/>
      <c r="C1" s="392"/>
      <c r="D1" s="392"/>
      <c r="E1" s="392"/>
      <c r="F1" s="392"/>
      <c r="G1" s="392"/>
      <c r="H1" s="392"/>
      <c r="I1" s="392"/>
      <c r="J1" s="392"/>
      <c r="L1" s="74"/>
    </row>
    <row r="2" spans="1:15" s="66" customFormat="1" ht="12.75" x14ac:dyDescent="0.2">
      <c r="A2" s="65"/>
      <c r="B2" s="65"/>
      <c r="C2" s="65"/>
      <c r="D2" s="65"/>
      <c r="E2" s="65"/>
      <c r="F2" s="65"/>
      <c r="G2" s="65"/>
      <c r="H2" s="65"/>
      <c r="L2" s="74"/>
    </row>
    <row r="3" spans="1:15" s="66" customFormat="1" ht="15.75" x14ac:dyDescent="0.25">
      <c r="A3" s="393" t="s">
        <v>25</v>
      </c>
      <c r="B3" s="393"/>
      <c r="C3" s="393"/>
      <c r="D3" s="393"/>
      <c r="E3" s="393"/>
      <c r="F3" s="393"/>
      <c r="G3" s="393"/>
      <c r="H3" s="393"/>
      <c r="I3" s="394"/>
      <c r="J3" s="394"/>
      <c r="L3" s="74"/>
    </row>
    <row r="4" spans="1:15" s="66" customFormat="1" ht="12.75" x14ac:dyDescent="0.2">
      <c r="A4" s="58"/>
      <c r="B4" s="59"/>
      <c r="C4" s="59"/>
      <c r="D4" s="60"/>
      <c r="E4" s="61"/>
      <c r="F4" s="62"/>
      <c r="G4" s="63"/>
      <c r="H4" s="63"/>
      <c r="I4" s="64"/>
      <c r="J4" s="64"/>
      <c r="L4" s="75"/>
    </row>
    <row r="5" spans="1:15" s="66" customFormat="1" ht="15.75" x14ac:dyDescent="0.25">
      <c r="A5" s="395" t="s">
        <v>43</v>
      </c>
      <c r="B5" s="395"/>
      <c r="C5" s="395"/>
      <c r="D5" s="395"/>
      <c r="E5" s="395"/>
      <c r="F5" s="395"/>
      <c r="G5" s="395"/>
      <c r="H5" s="395"/>
      <c r="I5" s="395"/>
      <c r="J5" s="395"/>
      <c r="L5" s="74"/>
    </row>
    <row r="6" spans="1:15" s="66" customFormat="1" ht="12.75" x14ac:dyDescent="0.2">
      <c r="A6" s="67"/>
      <c r="B6" s="67"/>
      <c r="C6" s="67"/>
      <c r="D6" s="67"/>
      <c r="E6" s="67"/>
      <c r="F6" s="67"/>
      <c r="G6" s="68"/>
      <c r="H6" s="68"/>
      <c r="I6" s="67"/>
      <c r="J6" s="69" t="s">
        <v>26</v>
      </c>
    </row>
    <row r="7" spans="1:15" ht="15.75" thickBot="1" x14ac:dyDescent="0.3"/>
    <row r="8" spans="1:15" s="76" customFormat="1" ht="34.5" thickBot="1" x14ac:dyDescent="0.25">
      <c r="A8" s="1" t="s">
        <v>0</v>
      </c>
      <c r="B8" s="396" t="s">
        <v>1</v>
      </c>
      <c r="C8" s="397"/>
      <c r="D8" s="2" t="s">
        <v>2</v>
      </c>
      <c r="E8" s="3" t="s">
        <v>3</v>
      </c>
      <c r="F8" s="2" t="s">
        <v>4</v>
      </c>
      <c r="G8" s="4" t="s">
        <v>5</v>
      </c>
      <c r="H8" s="4" t="s">
        <v>49</v>
      </c>
      <c r="I8" s="4" t="s">
        <v>162</v>
      </c>
      <c r="J8" s="5" t="s">
        <v>50</v>
      </c>
      <c r="L8" s="82"/>
    </row>
    <row r="9" spans="1:15" s="66" customFormat="1" ht="13.5" thickBot="1" x14ac:dyDescent="0.25">
      <c r="A9" s="1" t="s">
        <v>6</v>
      </c>
      <c r="B9" s="398" t="s">
        <v>7</v>
      </c>
      <c r="C9" s="399"/>
      <c r="D9" s="3" t="s">
        <v>7</v>
      </c>
      <c r="E9" s="3" t="s">
        <v>7</v>
      </c>
      <c r="F9" s="6" t="s">
        <v>8</v>
      </c>
      <c r="G9" s="7">
        <f>SUM(G10+G37+G39+G41+G43+G45+G47+G49+G51+G53+G55)</f>
        <v>10512</v>
      </c>
      <c r="H9" s="136">
        <f>SUM(H10+H37+H39+H41+H43+H45+H47+H49+H51+H53+H55)</f>
        <v>10512</v>
      </c>
      <c r="I9" s="137">
        <v>-100</v>
      </c>
      <c r="J9" s="138">
        <f>SUM(H9:I9)</f>
        <v>10412</v>
      </c>
    </row>
    <row r="10" spans="1:15" s="66" customFormat="1" ht="12.75" x14ac:dyDescent="0.2">
      <c r="A10" s="8" t="s">
        <v>6</v>
      </c>
      <c r="B10" s="9" t="s">
        <v>9</v>
      </c>
      <c r="C10" s="10" t="s">
        <v>10</v>
      </c>
      <c r="D10" s="11" t="s">
        <v>7</v>
      </c>
      <c r="E10" s="12" t="s">
        <v>7</v>
      </c>
      <c r="F10" s="13" t="s">
        <v>11</v>
      </c>
      <c r="G10" s="14">
        <f>SUM(G11:G36)</f>
        <v>1700</v>
      </c>
      <c r="H10" s="14">
        <f>SUM(H11:H36)</f>
        <v>1700</v>
      </c>
      <c r="I10" s="14">
        <v>0</v>
      </c>
      <c r="J10" s="15">
        <f>SUM(J11:J36)</f>
        <v>1700</v>
      </c>
      <c r="M10" s="77"/>
    </row>
    <row r="11" spans="1:15" s="81" customFormat="1" ht="12.75" hidden="1" x14ac:dyDescent="0.2">
      <c r="A11" s="16"/>
      <c r="B11" s="17" t="s">
        <v>7</v>
      </c>
      <c r="C11" s="18" t="s">
        <v>7</v>
      </c>
      <c r="D11" s="19">
        <v>6113</v>
      </c>
      <c r="E11" s="20">
        <v>5492</v>
      </c>
      <c r="F11" s="21" t="s">
        <v>12</v>
      </c>
      <c r="G11" s="22">
        <v>50</v>
      </c>
      <c r="H11" s="22">
        <v>30</v>
      </c>
      <c r="I11" s="23">
        <v>0</v>
      </c>
      <c r="J11" s="24">
        <f>SUM(H11:I11)</f>
        <v>30</v>
      </c>
    </row>
    <row r="12" spans="1:15" s="66" customFormat="1" ht="22.5" hidden="1" x14ac:dyDescent="0.2">
      <c r="A12" s="16"/>
      <c r="B12" s="17" t="s">
        <v>45</v>
      </c>
      <c r="C12" s="18" t="s">
        <v>10</v>
      </c>
      <c r="D12" s="19">
        <v>3900</v>
      </c>
      <c r="E12" s="20">
        <v>5492</v>
      </c>
      <c r="F12" s="21" t="s">
        <v>46</v>
      </c>
      <c r="G12" s="22">
        <v>0</v>
      </c>
      <c r="H12" s="22">
        <v>5</v>
      </c>
      <c r="I12" s="23">
        <v>0</v>
      </c>
      <c r="J12" s="24">
        <v>5</v>
      </c>
    </row>
    <row r="13" spans="1:15" s="66" customFormat="1" ht="22.5" hidden="1" x14ac:dyDescent="0.2">
      <c r="A13" s="16"/>
      <c r="B13" s="17" t="s">
        <v>47</v>
      </c>
      <c r="C13" s="18" t="s">
        <v>10</v>
      </c>
      <c r="D13" s="19">
        <v>3900</v>
      </c>
      <c r="E13" s="20">
        <v>5492</v>
      </c>
      <c r="F13" s="21" t="s">
        <v>48</v>
      </c>
      <c r="G13" s="22">
        <v>0</v>
      </c>
      <c r="H13" s="22">
        <v>5</v>
      </c>
      <c r="I13" s="23">
        <v>0</v>
      </c>
      <c r="J13" s="24">
        <v>5</v>
      </c>
    </row>
    <row r="14" spans="1:15" s="81" customFormat="1" ht="22.5" hidden="1" x14ac:dyDescent="0.2">
      <c r="A14" s="79"/>
      <c r="B14" s="17" t="s">
        <v>159</v>
      </c>
      <c r="C14" s="18" t="s">
        <v>10</v>
      </c>
      <c r="D14" s="19">
        <v>3900</v>
      </c>
      <c r="E14" s="20">
        <v>5240</v>
      </c>
      <c r="F14" s="21" t="s">
        <v>160</v>
      </c>
      <c r="G14" s="22">
        <v>0</v>
      </c>
      <c r="H14" s="22">
        <v>10</v>
      </c>
      <c r="I14" s="23">
        <v>0</v>
      </c>
      <c r="J14" s="24">
        <v>10</v>
      </c>
    </row>
    <row r="15" spans="1:15" s="81" customFormat="1" ht="22.5" hidden="1" x14ac:dyDescent="0.2">
      <c r="A15" s="79"/>
      <c r="B15" s="17" t="s">
        <v>7</v>
      </c>
      <c r="C15" s="18" t="s">
        <v>7</v>
      </c>
      <c r="D15" s="19">
        <v>6113</v>
      </c>
      <c r="E15" s="20">
        <v>5499</v>
      </c>
      <c r="F15" s="21" t="s">
        <v>13</v>
      </c>
      <c r="G15" s="22">
        <v>1350</v>
      </c>
      <c r="H15" s="22">
        <v>1066</v>
      </c>
      <c r="I15" s="23">
        <v>0</v>
      </c>
      <c r="J15" s="24">
        <f>H15+I15</f>
        <v>1066</v>
      </c>
      <c r="K15" s="80"/>
      <c r="L15" s="80"/>
      <c r="M15" s="80"/>
      <c r="O15" s="80"/>
    </row>
    <row r="16" spans="1:15" s="81" customFormat="1" ht="12.75" hidden="1" x14ac:dyDescent="0.2">
      <c r="A16" s="79"/>
      <c r="B16" s="17" t="s">
        <v>51</v>
      </c>
      <c r="C16" s="18" t="s">
        <v>10</v>
      </c>
      <c r="D16" s="19">
        <v>3399</v>
      </c>
      <c r="E16" s="20">
        <v>5212</v>
      </c>
      <c r="F16" s="21" t="s">
        <v>44</v>
      </c>
      <c r="G16" s="22">
        <v>0</v>
      </c>
      <c r="H16" s="22">
        <v>10</v>
      </c>
      <c r="I16" s="23">
        <v>0</v>
      </c>
      <c r="J16" s="24">
        <v>10</v>
      </c>
      <c r="K16" s="80"/>
      <c r="L16" s="80"/>
    </row>
    <row r="17" spans="1:15" s="81" customFormat="1" ht="22.5" hidden="1" x14ac:dyDescent="0.2">
      <c r="A17" s="79"/>
      <c r="B17" s="17" t="s">
        <v>118</v>
      </c>
      <c r="C17" s="18" t="s">
        <v>158</v>
      </c>
      <c r="D17" s="19">
        <v>3111</v>
      </c>
      <c r="E17" s="20">
        <v>5321</v>
      </c>
      <c r="F17" s="21" t="s">
        <v>122</v>
      </c>
      <c r="G17" s="22">
        <v>0</v>
      </c>
      <c r="H17" s="22">
        <v>15</v>
      </c>
      <c r="I17" s="23">
        <v>0</v>
      </c>
      <c r="J17" s="24">
        <v>15</v>
      </c>
      <c r="K17" s="80"/>
      <c r="L17" s="80"/>
    </row>
    <row r="18" spans="1:15" s="81" customFormat="1" ht="22.5" hidden="1" x14ac:dyDescent="0.2">
      <c r="A18" s="79"/>
      <c r="B18" s="17" t="s">
        <v>119</v>
      </c>
      <c r="C18" s="18" t="s">
        <v>10</v>
      </c>
      <c r="D18" s="19">
        <v>3900</v>
      </c>
      <c r="E18" s="20">
        <v>5229</v>
      </c>
      <c r="F18" s="21" t="s">
        <v>123</v>
      </c>
      <c r="G18" s="22">
        <v>0</v>
      </c>
      <c r="H18" s="22">
        <v>10</v>
      </c>
      <c r="I18" s="23">
        <v>0</v>
      </c>
      <c r="J18" s="24">
        <v>10</v>
      </c>
      <c r="K18" s="80"/>
      <c r="L18" s="80"/>
      <c r="O18" s="80"/>
    </row>
    <row r="19" spans="1:15" s="81" customFormat="1" ht="33.75" hidden="1" x14ac:dyDescent="0.2">
      <c r="A19" s="79"/>
      <c r="B19" s="17" t="s">
        <v>120</v>
      </c>
      <c r="C19" s="18" t="s">
        <v>10</v>
      </c>
      <c r="D19" s="19">
        <v>3900</v>
      </c>
      <c r="E19" s="20">
        <v>5222</v>
      </c>
      <c r="F19" s="21" t="s">
        <v>124</v>
      </c>
      <c r="G19" s="22">
        <v>0</v>
      </c>
      <c r="H19" s="22">
        <v>15</v>
      </c>
      <c r="I19" s="23">
        <v>0</v>
      </c>
      <c r="J19" s="24">
        <v>15</v>
      </c>
      <c r="K19" s="80"/>
      <c r="L19" s="80"/>
      <c r="M19" s="80"/>
    </row>
    <row r="20" spans="1:15" s="81" customFormat="1" ht="22.5" hidden="1" x14ac:dyDescent="0.2">
      <c r="A20" s="79"/>
      <c r="B20" s="17" t="s">
        <v>121</v>
      </c>
      <c r="C20" s="18" t="s">
        <v>157</v>
      </c>
      <c r="D20" s="19">
        <v>3399</v>
      </c>
      <c r="E20" s="20">
        <v>5321</v>
      </c>
      <c r="F20" s="21" t="s">
        <v>125</v>
      </c>
      <c r="G20" s="22">
        <v>0</v>
      </c>
      <c r="H20" s="22">
        <v>20</v>
      </c>
      <c r="I20" s="23">
        <v>0</v>
      </c>
      <c r="J20" s="24">
        <v>20</v>
      </c>
      <c r="K20" s="80"/>
      <c r="L20" s="80"/>
      <c r="M20" s="80"/>
    </row>
    <row r="21" spans="1:15" s="81" customFormat="1" ht="22.5" hidden="1" x14ac:dyDescent="0.2">
      <c r="A21" s="79"/>
      <c r="B21" s="17" t="s">
        <v>126</v>
      </c>
      <c r="C21" s="18" t="s">
        <v>10</v>
      </c>
      <c r="D21" s="34">
        <v>3429</v>
      </c>
      <c r="E21" s="35">
        <v>5222</v>
      </c>
      <c r="F21" s="36" t="s">
        <v>127</v>
      </c>
      <c r="G21" s="22">
        <v>0</v>
      </c>
      <c r="H21" s="22">
        <v>6</v>
      </c>
      <c r="I21" s="23">
        <v>0</v>
      </c>
      <c r="J21" s="24">
        <v>6</v>
      </c>
      <c r="K21" s="80"/>
      <c r="L21" s="80"/>
    </row>
    <row r="22" spans="1:15" s="81" customFormat="1" ht="22.5" hidden="1" x14ac:dyDescent="0.2">
      <c r="A22" s="79"/>
      <c r="B22" s="17" t="s">
        <v>128</v>
      </c>
      <c r="C22" s="18" t="s">
        <v>10</v>
      </c>
      <c r="D22" s="19">
        <v>3429</v>
      </c>
      <c r="E22" s="20">
        <v>5222</v>
      </c>
      <c r="F22" s="21" t="s">
        <v>131</v>
      </c>
      <c r="G22" s="22">
        <v>0</v>
      </c>
      <c r="H22" s="22">
        <v>10</v>
      </c>
      <c r="I22" s="23">
        <v>0</v>
      </c>
      <c r="J22" s="24">
        <v>10</v>
      </c>
      <c r="K22" s="80"/>
      <c r="L22" s="80"/>
      <c r="M22" s="80"/>
    </row>
    <row r="23" spans="1:15" s="81" customFormat="1" ht="22.5" hidden="1" x14ac:dyDescent="0.2">
      <c r="A23" s="79"/>
      <c r="B23" s="17" t="s">
        <v>129</v>
      </c>
      <c r="C23" s="18" t="s">
        <v>10</v>
      </c>
      <c r="D23" s="19">
        <v>3900</v>
      </c>
      <c r="E23" s="20">
        <v>5222</v>
      </c>
      <c r="F23" s="21" t="s">
        <v>132</v>
      </c>
      <c r="G23" s="22">
        <v>0</v>
      </c>
      <c r="H23" s="22">
        <v>10</v>
      </c>
      <c r="I23" s="23">
        <v>0</v>
      </c>
      <c r="J23" s="24">
        <v>10</v>
      </c>
      <c r="K23" s="80"/>
      <c r="L23" s="80"/>
      <c r="M23" s="80"/>
    </row>
    <row r="24" spans="1:15" s="81" customFormat="1" ht="22.5" hidden="1" x14ac:dyDescent="0.2">
      <c r="A24" s="79"/>
      <c r="B24" s="17" t="s">
        <v>130</v>
      </c>
      <c r="C24" s="18" t="s">
        <v>10</v>
      </c>
      <c r="D24" s="34">
        <v>3900</v>
      </c>
      <c r="E24" s="35">
        <v>5213</v>
      </c>
      <c r="F24" s="36" t="s">
        <v>155</v>
      </c>
      <c r="G24" s="22">
        <v>0</v>
      </c>
      <c r="H24" s="22">
        <v>10</v>
      </c>
      <c r="I24" s="23">
        <v>0</v>
      </c>
      <c r="J24" s="24">
        <v>10</v>
      </c>
      <c r="K24" s="80"/>
      <c r="L24" s="80"/>
      <c r="N24" s="80"/>
    </row>
    <row r="25" spans="1:15" s="81" customFormat="1" ht="22.5" hidden="1" x14ac:dyDescent="0.2">
      <c r="A25" s="79"/>
      <c r="B25" s="17" t="s">
        <v>133</v>
      </c>
      <c r="C25" s="18" t="s">
        <v>10</v>
      </c>
      <c r="D25" s="19">
        <v>3900</v>
      </c>
      <c r="E25" s="20">
        <v>5213</v>
      </c>
      <c r="F25" s="21" t="s">
        <v>134</v>
      </c>
      <c r="G25" s="22">
        <v>0</v>
      </c>
      <c r="H25" s="22">
        <v>20</v>
      </c>
      <c r="I25" s="23">
        <v>0</v>
      </c>
      <c r="J25" s="24">
        <v>20</v>
      </c>
      <c r="K25" s="80"/>
      <c r="L25" s="80"/>
    </row>
    <row r="26" spans="1:15" s="81" customFormat="1" ht="33.75" hidden="1" x14ac:dyDescent="0.2">
      <c r="A26" s="79"/>
      <c r="B26" s="17" t="s">
        <v>135</v>
      </c>
      <c r="C26" s="18" t="s">
        <v>10</v>
      </c>
      <c r="D26" s="34">
        <v>3543</v>
      </c>
      <c r="E26" s="35">
        <v>5222</v>
      </c>
      <c r="F26" s="36" t="s">
        <v>137</v>
      </c>
      <c r="G26" s="22">
        <v>0</v>
      </c>
      <c r="H26" s="22">
        <v>10</v>
      </c>
      <c r="I26" s="23">
        <v>0</v>
      </c>
      <c r="J26" s="24">
        <v>10</v>
      </c>
      <c r="K26" s="80"/>
      <c r="L26" s="80"/>
    </row>
    <row r="27" spans="1:15" s="81" customFormat="1" ht="22.5" hidden="1" x14ac:dyDescent="0.2">
      <c r="A27" s="79"/>
      <c r="B27" s="17" t="s">
        <v>136</v>
      </c>
      <c r="C27" s="18" t="s">
        <v>10</v>
      </c>
      <c r="D27" s="19">
        <v>3399</v>
      </c>
      <c r="E27" s="20">
        <v>5221</v>
      </c>
      <c r="F27" s="21" t="s">
        <v>138</v>
      </c>
      <c r="G27" s="22">
        <v>0</v>
      </c>
      <c r="H27" s="22">
        <v>20</v>
      </c>
      <c r="I27" s="23">
        <v>0</v>
      </c>
      <c r="J27" s="24">
        <v>20</v>
      </c>
      <c r="K27" s="80"/>
      <c r="L27" s="80"/>
    </row>
    <row r="28" spans="1:15" s="81" customFormat="1" ht="22.5" hidden="1" x14ac:dyDescent="0.2">
      <c r="A28" s="79"/>
      <c r="B28" s="17" t="s">
        <v>139</v>
      </c>
      <c r="C28" s="18" t="s">
        <v>10</v>
      </c>
      <c r="D28" s="19">
        <v>3429</v>
      </c>
      <c r="E28" s="20">
        <v>5221</v>
      </c>
      <c r="F28" s="21" t="s">
        <v>140</v>
      </c>
      <c r="G28" s="22">
        <v>0</v>
      </c>
      <c r="H28" s="22">
        <v>20</v>
      </c>
      <c r="I28" s="23">
        <v>0</v>
      </c>
      <c r="J28" s="24">
        <v>20</v>
      </c>
      <c r="K28" s="80"/>
      <c r="L28" s="80"/>
    </row>
    <row r="29" spans="1:15" s="81" customFormat="1" ht="22.5" hidden="1" x14ac:dyDescent="0.2">
      <c r="A29" s="79"/>
      <c r="B29" s="17" t="s">
        <v>141</v>
      </c>
      <c r="C29" s="18" t="s">
        <v>10</v>
      </c>
      <c r="D29" s="34">
        <v>3900</v>
      </c>
      <c r="E29" s="35">
        <v>5222</v>
      </c>
      <c r="F29" s="36" t="s">
        <v>142</v>
      </c>
      <c r="G29" s="22">
        <v>0</v>
      </c>
      <c r="H29" s="22">
        <v>20</v>
      </c>
      <c r="I29" s="23">
        <v>0</v>
      </c>
      <c r="J29" s="24">
        <v>20</v>
      </c>
      <c r="K29" s="80"/>
      <c r="L29" s="80"/>
    </row>
    <row r="30" spans="1:15" s="81" customFormat="1" ht="22.5" hidden="1" x14ac:dyDescent="0.2">
      <c r="A30" s="79"/>
      <c r="B30" s="17" t="s">
        <v>143</v>
      </c>
      <c r="C30" s="18" t="s">
        <v>10</v>
      </c>
      <c r="D30" s="19">
        <v>3419</v>
      </c>
      <c r="E30" s="20">
        <v>5222</v>
      </c>
      <c r="F30" s="21" t="s">
        <v>144</v>
      </c>
      <c r="G30" s="22">
        <v>0</v>
      </c>
      <c r="H30" s="22">
        <v>20</v>
      </c>
      <c r="I30" s="23">
        <v>0</v>
      </c>
      <c r="J30" s="24">
        <v>20</v>
      </c>
      <c r="K30" s="80"/>
      <c r="L30" s="80"/>
    </row>
    <row r="31" spans="1:15" s="81" customFormat="1" ht="22.5" hidden="1" x14ac:dyDescent="0.2">
      <c r="A31" s="79"/>
      <c r="B31" s="17" t="s">
        <v>145</v>
      </c>
      <c r="C31" s="18" t="s">
        <v>10</v>
      </c>
      <c r="D31" s="19">
        <v>3900</v>
      </c>
      <c r="E31" s="20">
        <v>5222</v>
      </c>
      <c r="F31" s="21" t="s">
        <v>146</v>
      </c>
      <c r="G31" s="22">
        <v>0</v>
      </c>
      <c r="H31" s="22">
        <v>10</v>
      </c>
      <c r="I31" s="23">
        <v>0</v>
      </c>
      <c r="J31" s="24">
        <v>10</v>
      </c>
      <c r="K31" s="80"/>
      <c r="L31" s="80"/>
    </row>
    <row r="32" spans="1:15" s="81" customFormat="1" ht="22.5" hidden="1" x14ac:dyDescent="0.2">
      <c r="A32" s="79"/>
      <c r="B32" s="17" t="s">
        <v>147</v>
      </c>
      <c r="C32" s="18" t="s">
        <v>156</v>
      </c>
      <c r="D32" s="19">
        <v>3429</v>
      </c>
      <c r="E32" s="20">
        <v>5321</v>
      </c>
      <c r="F32" s="21" t="s">
        <v>148</v>
      </c>
      <c r="G32" s="22">
        <v>0</v>
      </c>
      <c r="H32" s="22">
        <v>15</v>
      </c>
      <c r="I32" s="23">
        <v>0</v>
      </c>
      <c r="J32" s="24">
        <v>15</v>
      </c>
      <c r="K32" s="80"/>
      <c r="L32" s="80"/>
    </row>
    <row r="33" spans="1:14" s="81" customFormat="1" ht="22.5" hidden="1" x14ac:dyDescent="0.2">
      <c r="A33" s="79"/>
      <c r="B33" s="17" t="s">
        <v>149</v>
      </c>
      <c r="C33" s="18" t="s">
        <v>10</v>
      </c>
      <c r="D33" s="19">
        <v>3399</v>
      </c>
      <c r="E33" s="20">
        <v>5223</v>
      </c>
      <c r="F33" s="21" t="s">
        <v>150</v>
      </c>
      <c r="G33" s="22">
        <v>0</v>
      </c>
      <c r="H33" s="22">
        <v>10</v>
      </c>
      <c r="I33" s="23">
        <v>0</v>
      </c>
      <c r="J33" s="24">
        <v>10</v>
      </c>
      <c r="K33" s="80"/>
      <c r="L33" s="80"/>
    </row>
    <row r="34" spans="1:14" s="81" customFormat="1" ht="22.5" hidden="1" x14ac:dyDescent="0.2">
      <c r="A34" s="79"/>
      <c r="B34" s="17" t="s">
        <v>151</v>
      </c>
      <c r="C34" s="18" t="s">
        <v>10</v>
      </c>
      <c r="D34" s="19">
        <v>3399</v>
      </c>
      <c r="E34" s="20">
        <v>5223</v>
      </c>
      <c r="F34" s="21" t="s">
        <v>152</v>
      </c>
      <c r="G34" s="22">
        <v>0</v>
      </c>
      <c r="H34" s="22">
        <v>20</v>
      </c>
      <c r="I34" s="23">
        <v>0</v>
      </c>
      <c r="J34" s="24">
        <v>20</v>
      </c>
      <c r="K34" s="80"/>
      <c r="L34" s="80"/>
    </row>
    <row r="35" spans="1:14" s="81" customFormat="1" ht="22.5" hidden="1" x14ac:dyDescent="0.2">
      <c r="A35" s="79"/>
      <c r="B35" s="17" t="s">
        <v>153</v>
      </c>
      <c r="C35" s="18" t="s">
        <v>10</v>
      </c>
      <c r="D35" s="34">
        <v>3900</v>
      </c>
      <c r="E35" s="35">
        <v>5221</v>
      </c>
      <c r="F35" s="36" t="s">
        <v>154</v>
      </c>
      <c r="G35" s="22">
        <v>0</v>
      </c>
      <c r="H35" s="22">
        <v>13</v>
      </c>
      <c r="I35" s="23">
        <v>0</v>
      </c>
      <c r="J35" s="24">
        <v>13</v>
      </c>
      <c r="K35" s="80"/>
      <c r="L35" s="80"/>
    </row>
    <row r="36" spans="1:14" s="66" customFormat="1" ht="12.75" hidden="1" x14ac:dyDescent="0.2">
      <c r="A36" s="16"/>
      <c r="B36" s="17" t="s">
        <v>7</v>
      </c>
      <c r="C36" s="18" t="s">
        <v>7</v>
      </c>
      <c r="D36" s="19">
        <v>3900</v>
      </c>
      <c r="E36" s="20">
        <v>5499</v>
      </c>
      <c r="F36" s="21" t="s">
        <v>14</v>
      </c>
      <c r="G36" s="22">
        <v>300</v>
      </c>
      <c r="H36" s="22">
        <v>300</v>
      </c>
      <c r="I36" s="23">
        <v>0</v>
      </c>
      <c r="J36" s="24">
        <v>300</v>
      </c>
    </row>
    <row r="37" spans="1:14" s="66" customFormat="1" ht="12.75" x14ac:dyDescent="0.2">
      <c r="A37" s="25" t="s">
        <v>6</v>
      </c>
      <c r="B37" s="26" t="s">
        <v>15</v>
      </c>
      <c r="C37" s="27" t="s">
        <v>10</v>
      </c>
      <c r="D37" s="28" t="s">
        <v>7</v>
      </c>
      <c r="E37" s="29" t="s">
        <v>7</v>
      </c>
      <c r="F37" s="30" t="s">
        <v>16</v>
      </c>
      <c r="G37" s="31">
        <f>G38</f>
        <v>800</v>
      </c>
      <c r="H37" s="31">
        <f>H38</f>
        <v>800</v>
      </c>
      <c r="I37" s="31">
        <v>0</v>
      </c>
      <c r="J37" s="118">
        <f>J38</f>
        <v>800</v>
      </c>
      <c r="L37" s="77"/>
    </row>
    <row r="38" spans="1:14" s="66" customFormat="1" ht="22.5" x14ac:dyDescent="0.2">
      <c r="A38" s="16"/>
      <c r="B38" s="32"/>
      <c r="C38" s="33"/>
      <c r="D38" s="34">
        <v>6113</v>
      </c>
      <c r="E38" s="35">
        <v>5229</v>
      </c>
      <c r="F38" s="36" t="s">
        <v>17</v>
      </c>
      <c r="G38" s="22">
        <v>800</v>
      </c>
      <c r="H38" s="22">
        <v>800</v>
      </c>
      <c r="I38" s="23">
        <v>0</v>
      </c>
      <c r="J38" s="24">
        <v>800</v>
      </c>
      <c r="L38" s="77"/>
    </row>
    <row r="39" spans="1:14" s="66" customFormat="1" ht="12.75" x14ac:dyDescent="0.2">
      <c r="A39" s="37" t="s">
        <v>6</v>
      </c>
      <c r="B39" s="38" t="s">
        <v>18</v>
      </c>
      <c r="C39" s="39" t="s">
        <v>10</v>
      </c>
      <c r="D39" s="40" t="s">
        <v>7</v>
      </c>
      <c r="E39" s="41" t="s">
        <v>7</v>
      </c>
      <c r="F39" s="30" t="s">
        <v>19</v>
      </c>
      <c r="G39" s="31">
        <f>G40</f>
        <v>300</v>
      </c>
      <c r="H39" s="31">
        <f>H40</f>
        <v>300</v>
      </c>
      <c r="I39" s="31">
        <v>0</v>
      </c>
      <c r="J39" s="118">
        <f>J40</f>
        <v>300</v>
      </c>
      <c r="L39" s="77"/>
    </row>
    <row r="40" spans="1:14" s="66" customFormat="1" ht="22.5" x14ac:dyDescent="0.2">
      <c r="A40" s="16"/>
      <c r="B40" s="32"/>
      <c r="C40" s="33"/>
      <c r="D40" s="34">
        <v>6113</v>
      </c>
      <c r="E40" s="35">
        <v>5229</v>
      </c>
      <c r="F40" s="36" t="s">
        <v>17</v>
      </c>
      <c r="G40" s="22">
        <v>300</v>
      </c>
      <c r="H40" s="22">
        <v>300</v>
      </c>
      <c r="I40" s="23">
        <v>0</v>
      </c>
      <c r="J40" s="24">
        <v>300</v>
      </c>
      <c r="L40" s="77"/>
    </row>
    <row r="41" spans="1:14" s="66" customFormat="1" ht="12.75" customHeight="1" x14ac:dyDescent="0.2">
      <c r="A41" s="42" t="s">
        <v>6</v>
      </c>
      <c r="B41" s="43" t="s">
        <v>20</v>
      </c>
      <c r="C41" s="44" t="s">
        <v>10</v>
      </c>
      <c r="D41" s="45" t="s">
        <v>7</v>
      </c>
      <c r="E41" s="46" t="s">
        <v>7</v>
      </c>
      <c r="F41" s="30" t="s">
        <v>21</v>
      </c>
      <c r="G41" s="31">
        <f>G42</f>
        <v>662</v>
      </c>
      <c r="H41" s="31">
        <f>H42</f>
        <v>662</v>
      </c>
      <c r="I41" s="31">
        <v>0</v>
      </c>
      <c r="J41" s="118">
        <f>J42</f>
        <v>662</v>
      </c>
      <c r="L41" s="77"/>
    </row>
    <row r="42" spans="1:14" s="66" customFormat="1" ht="22.5" x14ac:dyDescent="0.2">
      <c r="A42" s="16"/>
      <c r="B42" s="32"/>
      <c r="C42" s="33"/>
      <c r="D42" s="34">
        <v>3639</v>
      </c>
      <c r="E42" s="35">
        <v>5229</v>
      </c>
      <c r="F42" s="36" t="s">
        <v>17</v>
      </c>
      <c r="G42" s="22">
        <v>662</v>
      </c>
      <c r="H42" s="22">
        <v>662</v>
      </c>
      <c r="I42" s="23">
        <v>0</v>
      </c>
      <c r="J42" s="24">
        <v>662</v>
      </c>
      <c r="L42" s="77"/>
    </row>
    <row r="43" spans="1:14" s="66" customFormat="1" ht="12.75" customHeight="1" x14ac:dyDescent="0.2">
      <c r="A43" s="37" t="s">
        <v>6</v>
      </c>
      <c r="B43" s="47" t="s">
        <v>22</v>
      </c>
      <c r="C43" s="39" t="s">
        <v>10</v>
      </c>
      <c r="D43" s="40" t="s">
        <v>7</v>
      </c>
      <c r="E43" s="41" t="s">
        <v>7</v>
      </c>
      <c r="F43" s="48" t="s">
        <v>23</v>
      </c>
      <c r="G43" s="49">
        <f>G44</f>
        <v>500</v>
      </c>
      <c r="H43" s="49">
        <f>H44</f>
        <v>500</v>
      </c>
      <c r="I43" s="49">
        <v>0</v>
      </c>
      <c r="J43" s="119">
        <f>J44</f>
        <v>500</v>
      </c>
    </row>
    <row r="44" spans="1:14" s="66" customFormat="1" ht="12.75" customHeight="1" thickBot="1" x14ac:dyDescent="0.25">
      <c r="A44" s="50"/>
      <c r="B44" s="51"/>
      <c r="C44" s="52"/>
      <c r="D44" s="53">
        <v>5512</v>
      </c>
      <c r="E44" s="54">
        <v>5222</v>
      </c>
      <c r="F44" s="55" t="s">
        <v>24</v>
      </c>
      <c r="G44" s="56">
        <v>500</v>
      </c>
      <c r="H44" s="56">
        <v>500</v>
      </c>
      <c r="I44" s="57">
        <v>0</v>
      </c>
      <c r="J44" s="120">
        <v>500</v>
      </c>
    </row>
    <row r="45" spans="1:14" s="66" customFormat="1" ht="22.5" x14ac:dyDescent="0.2">
      <c r="A45" s="37" t="s">
        <v>6</v>
      </c>
      <c r="B45" s="47" t="s">
        <v>27</v>
      </c>
      <c r="C45" s="39" t="s">
        <v>10</v>
      </c>
      <c r="D45" s="40" t="s">
        <v>7</v>
      </c>
      <c r="E45" s="41" t="s">
        <v>7</v>
      </c>
      <c r="F45" s="70" t="s">
        <v>28</v>
      </c>
      <c r="G45" s="71">
        <v>100</v>
      </c>
      <c r="H45" s="71">
        <v>100</v>
      </c>
      <c r="I45" s="71">
        <v>0</v>
      </c>
      <c r="J45" s="71">
        <v>100</v>
      </c>
      <c r="N45" s="77"/>
    </row>
    <row r="46" spans="1:14" s="66" customFormat="1" ht="12.75" customHeight="1" x14ac:dyDescent="0.2">
      <c r="A46" s="16"/>
      <c r="B46" s="32"/>
      <c r="C46" s="33"/>
      <c r="D46" s="34">
        <v>3900</v>
      </c>
      <c r="E46" s="35">
        <v>5222</v>
      </c>
      <c r="F46" s="72" t="s">
        <v>29</v>
      </c>
      <c r="G46" s="73"/>
      <c r="H46" s="73"/>
      <c r="I46" s="23">
        <v>0</v>
      </c>
      <c r="J46" s="73"/>
    </row>
    <row r="47" spans="1:14" s="66" customFormat="1" ht="12.75" customHeight="1" x14ac:dyDescent="0.2">
      <c r="A47" s="37" t="s">
        <v>6</v>
      </c>
      <c r="B47" s="47" t="s">
        <v>30</v>
      </c>
      <c r="C47" s="39" t="s">
        <v>10</v>
      </c>
      <c r="D47" s="40" t="s">
        <v>7</v>
      </c>
      <c r="E47" s="41" t="s">
        <v>7</v>
      </c>
      <c r="F47" s="48" t="s">
        <v>31</v>
      </c>
      <c r="G47" s="49">
        <f>G48</f>
        <v>200</v>
      </c>
      <c r="H47" s="49">
        <f>H48</f>
        <v>200</v>
      </c>
      <c r="I47" s="49">
        <v>0</v>
      </c>
      <c r="J47" s="49">
        <f>J48</f>
        <v>200</v>
      </c>
    </row>
    <row r="48" spans="1:14" s="66" customFormat="1" ht="12.75" customHeight="1" thickBot="1" x14ac:dyDescent="0.25">
      <c r="A48" s="50"/>
      <c r="B48" s="51"/>
      <c r="C48" s="52"/>
      <c r="D48" s="53">
        <v>3900</v>
      </c>
      <c r="E48" s="54">
        <v>5222</v>
      </c>
      <c r="F48" s="55" t="s">
        <v>24</v>
      </c>
      <c r="G48" s="56">
        <v>200</v>
      </c>
      <c r="H48" s="56">
        <v>200</v>
      </c>
      <c r="I48" s="57">
        <v>0</v>
      </c>
      <c r="J48" s="56">
        <v>200</v>
      </c>
    </row>
    <row r="49" spans="1:10" s="66" customFormat="1" ht="12.75" customHeight="1" x14ac:dyDescent="0.2">
      <c r="A49" s="37" t="s">
        <v>6</v>
      </c>
      <c r="B49" s="47" t="s">
        <v>32</v>
      </c>
      <c r="C49" s="39" t="s">
        <v>10</v>
      </c>
      <c r="D49" s="40" t="s">
        <v>7</v>
      </c>
      <c r="E49" s="41" t="s">
        <v>7</v>
      </c>
      <c r="F49" s="48" t="s">
        <v>33</v>
      </c>
      <c r="G49" s="49">
        <f>G50</f>
        <v>50</v>
      </c>
      <c r="H49" s="49">
        <f>H50</f>
        <v>50</v>
      </c>
      <c r="I49" s="49">
        <v>0</v>
      </c>
      <c r="J49" s="49">
        <f>J50</f>
        <v>50</v>
      </c>
    </row>
    <row r="50" spans="1:10" s="66" customFormat="1" ht="12.75" customHeight="1" thickBot="1" x14ac:dyDescent="0.25">
      <c r="A50" s="50"/>
      <c r="B50" s="51"/>
      <c r="C50" s="52"/>
      <c r="D50" s="53">
        <v>3900</v>
      </c>
      <c r="E50" s="54">
        <v>5221</v>
      </c>
      <c r="F50" s="55" t="s">
        <v>34</v>
      </c>
      <c r="G50" s="56">
        <v>50</v>
      </c>
      <c r="H50" s="56">
        <v>50</v>
      </c>
      <c r="I50" s="57">
        <v>0</v>
      </c>
      <c r="J50" s="56">
        <v>50</v>
      </c>
    </row>
    <row r="51" spans="1:10" s="66" customFormat="1" ht="12.75" customHeight="1" x14ac:dyDescent="0.2">
      <c r="A51" s="121" t="s">
        <v>6</v>
      </c>
      <c r="B51" s="122" t="s">
        <v>35</v>
      </c>
      <c r="C51" s="123" t="s">
        <v>10</v>
      </c>
      <c r="D51" s="124" t="s">
        <v>7</v>
      </c>
      <c r="E51" s="125" t="s">
        <v>7</v>
      </c>
      <c r="F51" s="126" t="s">
        <v>355</v>
      </c>
      <c r="G51" s="127">
        <f>G52</f>
        <v>100</v>
      </c>
      <c r="H51" s="127">
        <f>H52</f>
        <v>100</v>
      </c>
      <c r="I51" s="127">
        <v>-100</v>
      </c>
      <c r="J51" s="127">
        <f>J52</f>
        <v>0</v>
      </c>
    </row>
    <row r="52" spans="1:10" s="66" customFormat="1" ht="12.75" customHeight="1" thickBot="1" x14ac:dyDescent="0.25">
      <c r="A52" s="128"/>
      <c r="B52" s="129"/>
      <c r="C52" s="130"/>
      <c r="D52" s="131">
        <v>3900</v>
      </c>
      <c r="E52" s="132">
        <v>5221</v>
      </c>
      <c r="F52" s="133" t="s">
        <v>34</v>
      </c>
      <c r="G52" s="134">
        <v>100</v>
      </c>
      <c r="H52" s="134">
        <v>100</v>
      </c>
      <c r="I52" s="135">
        <v>-100</v>
      </c>
      <c r="J52" s="134">
        <v>0</v>
      </c>
    </row>
    <row r="53" spans="1:10" s="66" customFormat="1" ht="12.75" customHeight="1" x14ac:dyDescent="0.2">
      <c r="A53" s="37" t="s">
        <v>6</v>
      </c>
      <c r="B53" s="47" t="s">
        <v>36</v>
      </c>
      <c r="C53" s="39" t="s">
        <v>37</v>
      </c>
      <c r="D53" s="40" t="s">
        <v>7</v>
      </c>
      <c r="E53" s="41" t="s">
        <v>7</v>
      </c>
      <c r="F53" s="48" t="s">
        <v>38</v>
      </c>
      <c r="G53" s="49">
        <f>G54</f>
        <v>100</v>
      </c>
      <c r="H53" s="49">
        <f>H54</f>
        <v>100</v>
      </c>
      <c r="I53" s="49">
        <v>0</v>
      </c>
      <c r="J53" s="49">
        <f>J54</f>
        <v>100</v>
      </c>
    </row>
    <row r="54" spans="1:10" s="66" customFormat="1" ht="12.75" customHeight="1" thickBot="1" x14ac:dyDescent="0.25">
      <c r="A54" s="50"/>
      <c r="B54" s="51"/>
      <c r="C54" s="52"/>
      <c r="D54" s="53">
        <v>3900</v>
      </c>
      <c r="E54" s="54">
        <v>5339</v>
      </c>
      <c r="F54" s="55" t="s">
        <v>39</v>
      </c>
      <c r="G54" s="56">
        <v>100</v>
      </c>
      <c r="H54" s="56">
        <v>100</v>
      </c>
      <c r="I54" s="57">
        <v>0</v>
      </c>
      <c r="J54" s="56">
        <v>100</v>
      </c>
    </row>
    <row r="55" spans="1:10" s="66" customFormat="1" ht="22.5" x14ac:dyDescent="0.2">
      <c r="A55" s="37" t="s">
        <v>6</v>
      </c>
      <c r="B55" s="47" t="s">
        <v>40</v>
      </c>
      <c r="C55" s="39" t="s">
        <v>10</v>
      </c>
      <c r="D55" s="40" t="s">
        <v>7</v>
      </c>
      <c r="E55" s="41" t="s">
        <v>7</v>
      </c>
      <c r="F55" s="48" t="s">
        <v>41</v>
      </c>
      <c r="G55" s="49">
        <v>6000</v>
      </c>
      <c r="H55" s="49">
        <v>6000</v>
      </c>
      <c r="I55" s="49">
        <v>0</v>
      </c>
      <c r="J55" s="49">
        <v>6000</v>
      </c>
    </row>
    <row r="56" spans="1:10" s="66" customFormat="1" ht="12.75" customHeight="1" thickBot="1" x14ac:dyDescent="0.25">
      <c r="A56" s="50"/>
      <c r="B56" s="51"/>
      <c r="C56" s="52"/>
      <c r="D56" s="53">
        <v>5512</v>
      </c>
      <c r="E56" s="54">
        <v>6901</v>
      </c>
      <c r="F56" s="55" t="s">
        <v>42</v>
      </c>
      <c r="G56" s="56">
        <v>6000</v>
      </c>
      <c r="H56" s="56">
        <v>6000</v>
      </c>
      <c r="I56" s="57">
        <v>0</v>
      </c>
      <c r="J56" s="56">
        <v>6000</v>
      </c>
    </row>
    <row r="58" spans="1:10" ht="18" x14ac:dyDescent="0.25">
      <c r="A58" s="404"/>
      <c r="B58" s="404"/>
      <c r="C58" s="404"/>
      <c r="D58" s="404"/>
      <c r="E58" s="404"/>
      <c r="F58" s="404"/>
      <c r="G58" s="404"/>
      <c r="H58" s="404"/>
      <c r="I58" s="404"/>
      <c r="J58" s="404"/>
    </row>
    <row r="59" spans="1:10" x14ac:dyDescent="0.25">
      <c r="A59" s="139"/>
      <c r="B59" s="139"/>
      <c r="C59" s="139"/>
      <c r="D59" s="139"/>
      <c r="E59" s="139"/>
      <c r="F59" s="139"/>
      <c r="G59" s="139"/>
      <c r="H59" s="139"/>
      <c r="I59" s="139"/>
      <c r="J59" s="140"/>
    </row>
    <row r="60" spans="1:10" ht="15.75" x14ac:dyDescent="0.25">
      <c r="A60" s="405" t="s">
        <v>163</v>
      </c>
      <c r="B60" s="405"/>
      <c r="C60" s="405"/>
      <c r="D60" s="405"/>
      <c r="E60" s="405"/>
      <c r="F60" s="405"/>
      <c r="G60" s="405"/>
      <c r="H60" s="405"/>
      <c r="I60" s="405"/>
      <c r="J60" s="405"/>
    </row>
    <row r="61" spans="1:10" x14ac:dyDescent="0.25">
      <c r="A61" s="139"/>
      <c r="B61" s="139"/>
      <c r="C61" s="139"/>
      <c r="D61" s="139"/>
      <c r="E61" s="139"/>
      <c r="F61" s="139"/>
      <c r="G61" s="139"/>
      <c r="H61" s="139"/>
      <c r="I61" s="139"/>
      <c r="J61" s="140"/>
    </row>
    <row r="62" spans="1:10" ht="15.75" x14ac:dyDescent="0.25">
      <c r="A62" s="406" t="s">
        <v>354</v>
      </c>
      <c r="B62" s="406"/>
      <c r="C62" s="406"/>
      <c r="D62" s="406"/>
      <c r="E62" s="406"/>
      <c r="F62" s="406"/>
      <c r="G62" s="406"/>
      <c r="H62" s="406"/>
      <c r="I62" s="406"/>
      <c r="J62" s="406"/>
    </row>
    <row r="63" spans="1:10" ht="15.75" thickBot="1" x14ac:dyDescent="0.3">
      <c r="A63" s="141"/>
      <c r="B63" s="141"/>
      <c r="C63" s="141"/>
      <c r="D63" s="141"/>
      <c r="E63" s="141"/>
      <c r="F63" s="141"/>
      <c r="G63" s="142"/>
      <c r="H63" s="142"/>
      <c r="I63" s="141"/>
      <c r="J63" s="143" t="s">
        <v>164</v>
      </c>
    </row>
    <row r="64" spans="1:10" ht="23.25" thickBot="1" x14ac:dyDescent="0.3">
      <c r="A64" s="144" t="s">
        <v>165</v>
      </c>
      <c r="B64" s="407" t="s">
        <v>166</v>
      </c>
      <c r="C64" s="408"/>
      <c r="D64" s="145" t="s">
        <v>2</v>
      </c>
      <c r="E64" s="146" t="s">
        <v>96</v>
      </c>
      <c r="F64" s="145" t="s">
        <v>167</v>
      </c>
      <c r="G64" s="147" t="s">
        <v>5</v>
      </c>
      <c r="H64" s="148" t="s">
        <v>168</v>
      </c>
      <c r="I64" s="148" t="s">
        <v>353</v>
      </c>
      <c r="J64" s="149" t="s">
        <v>169</v>
      </c>
    </row>
    <row r="65" spans="1:10" ht="15.75" thickBot="1" x14ac:dyDescent="0.3">
      <c r="A65" s="150" t="s">
        <v>6</v>
      </c>
      <c r="B65" s="407" t="s">
        <v>7</v>
      </c>
      <c r="C65" s="408"/>
      <c r="D65" s="151" t="s">
        <v>7</v>
      </c>
      <c r="E65" s="151" t="s">
        <v>7</v>
      </c>
      <c r="F65" s="152" t="s">
        <v>8</v>
      </c>
      <c r="G65" s="153">
        <f>G66+G73+G78+G190+G199+G204</f>
        <v>9926</v>
      </c>
      <c r="H65" s="362">
        <f>H66+H73+H78+H190+H199+H204</f>
        <v>14498</v>
      </c>
      <c r="I65" s="363">
        <f>I66+I73+I78+I190+I199+I204</f>
        <v>100</v>
      </c>
      <c r="J65" s="364">
        <f>H65+I65</f>
        <v>14598</v>
      </c>
    </row>
    <row r="66" spans="1:10" ht="15.75" thickBot="1" x14ac:dyDescent="0.3">
      <c r="A66" s="154" t="s">
        <v>6</v>
      </c>
      <c r="B66" s="400" t="s">
        <v>7</v>
      </c>
      <c r="C66" s="401"/>
      <c r="D66" s="155" t="s">
        <v>7</v>
      </c>
      <c r="E66" s="156" t="s">
        <v>7</v>
      </c>
      <c r="F66" s="157" t="s">
        <v>170</v>
      </c>
      <c r="G66" s="158">
        <f>+G67+G69+G71</f>
        <v>3660</v>
      </c>
      <c r="H66" s="158">
        <f>+H67+H69+H71</f>
        <v>3752</v>
      </c>
      <c r="I66" s="158">
        <f>+I67+I69+I71</f>
        <v>0</v>
      </c>
      <c r="J66" s="159">
        <f>H66+I66</f>
        <v>3752</v>
      </c>
    </row>
    <row r="67" spans="1:10" ht="20.25" x14ac:dyDescent="0.25">
      <c r="A67" s="160" t="s">
        <v>6</v>
      </c>
      <c r="B67" s="161" t="s">
        <v>171</v>
      </c>
      <c r="C67" s="162" t="s">
        <v>172</v>
      </c>
      <c r="D67" s="163" t="s">
        <v>7</v>
      </c>
      <c r="E67" s="164" t="s">
        <v>7</v>
      </c>
      <c r="F67" s="165" t="s">
        <v>173</v>
      </c>
      <c r="G67" s="166">
        <f>G68</f>
        <v>1020</v>
      </c>
      <c r="H67" s="166">
        <v>1042</v>
      </c>
      <c r="I67" s="167">
        <v>0</v>
      </c>
      <c r="J67" s="168">
        <f>H67+I67</f>
        <v>1042</v>
      </c>
    </row>
    <row r="68" spans="1:10" ht="15.75" thickBot="1" x14ac:dyDescent="0.3">
      <c r="A68" s="169"/>
      <c r="B68" s="170"/>
      <c r="C68" s="171"/>
      <c r="D68" s="172" t="s">
        <v>174</v>
      </c>
      <c r="E68" s="173">
        <v>5321</v>
      </c>
      <c r="F68" s="174" t="s">
        <v>175</v>
      </c>
      <c r="G68" s="175">
        <v>1020</v>
      </c>
      <c r="H68" s="175">
        <v>1042</v>
      </c>
      <c r="I68" s="176">
        <v>0</v>
      </c>
      <c r="J68" s="177">
        <f>H68+I68</f>
        <v>1042</v>
      </c>
    </row>
    <row r="69" spans="1:10" x14ac:dyDescent="0.25">
      <c r="A69" s="160" t="s">
        <v>6</v>
      </c>
      <c r="B69" s="161" t="s">
        <v>176</v>
      </c>
      <c r="C69" s="162" t="s">
        <v>177</v>
      </c>
      <c r="D69" s="163" t="s">
        <v>7</v>
      </c>
      <c r="E69" s="164" t="s">
        <v>7</v>
      </c>
      <c r="F69" s="178" t="s">
        <v>178</v>
      </c>
      <c r="G69" s="166">
        <f>G70</f>
        <v>1330</v>
      </c>
      <c r="H69" s="166">
        <v>1364</v>
      </c>
      <c r="I69" s="167">
        <v>0</v>
      </c>
      <c r="J69" s="168">
        <f t="shared" ref="J69:J125" si="0">H69+I69</f>
        <v>1364</v>
      </c>
    </row>
    <row r="70" spans="1:10" ht="15.75" thickBot="1" x14ac:dyDescent="0.3">
      <c r="A70" s="169"/>
      <c r="B70" s="170"/>
      <c r="C70" s="171"/>
      <c r="D70" s="172" t="s">
        <v>174</v>
      </c>
      <c r="E70" s="173">
        <v>5321</v>
      </c>
      <c r="F70" s="174" t="s">
        <v>175</v>
      </c>
      <c r="G70" s="175">
        <v>1330</v>
      </c>
      <c r="H70" s="179">
        <v>1364</v>
      </c>
      <c r="I70" s="176">
        <v>0</v>
      </c>
      <c r="J70" s="177">
        <f t="shared" si="0"/>
        <v>1364</v>
      </c>
    </row>
    <row r="71" spans="1:10" x14ac:dyDescent="0.25">
      <c r="A71" s="160" t="s">
        <v>6</v>
      </c>
      <c r="B71" s="161" t="s">
        <v>179</v>
      </c>
      <c r="C71" s="162" t="s">
        <v>180</v>
      </c>
      <c r="D71" s="163" t="s">
        <v>7</v>
      </c>
      <c r="E71" s="164" t="s">
        <v>7</v>
      </c>
      <c r="F71" s="178" t="s">
        <v>181</v>
      </c>
      <c r="G71" s="166">
        <f>G72</f>
        <v>1310</v>
      </c>
      <c r="H71" s="166">
        <v>1346</v>
      </c>
      <c r="I71" s="167">
        <v>0</v>
      </c>
      <c r="J71" s="168">
        <f t="shared" si="0"/>
        <v>1346</v>
      </c>
    </row>
    <row r="72" spans="1:10" ht="15.75" thickBot="1" x14ac:dyDescent="0.3">
      <c r="A72" s="169"/>
      <c r="B72" s="170"/>
      <c r="C72" s="171"/>
      <c r="D72" s="172" t="s">
        <v>174</v>
      </c>
      <c r="E72" s="173">
        <v>5321</v>
      </c>
      <c r="F72" s="174" t="s">
        <v>175</v>
      </c>
      <c r="G72" s="175">
        <v>1310</v>
      </c>
      <c r="H72" s="175">
        <v>1346</v>
      </c>
      <c r="I72" s="176">
        <v>0</v>
      </c>
      <c r="J72" s="177">
        <f t="shared" si="0"/>
        <v>1346</v>
      </c>
    </row>
    <row r="73" spans="1:10" ht="15.75" thickBot="1" x14ac:dyDescent="0.3">
      <c r="A73" s="180" t="s">
        <v>6</v>
      </c>
      <c r="B73" s="181" t="s">
        <v>7</v>
      </c>
      <c r="C73" s="182" t="s">
        <v>7</v>
      </c>
      <c r="D73" s="183" t="s">
        <v>7</v>
      </c>
      <c r="E73" s="184" t="s">
        <v>7</v>
      </c>
      <c r="F73" s="185" t="s">
        <v>182</v>
      </c>
      <c r="G73" s="186">
        <f>G74+G76</f>
        <v>1700</v>
      </c>
      <c r="H73" s="186">
        <f>H74+H76</f>
        <v>1700</v>
      </c>
      <c r="I73" s="186">
        <f>I74+I76</f>
        <v>0</v>
      </c>
      <c r="J73" s="187">
        <f t="shared" si="0"/>
        <v>1700</v>
      </c>
    </row>
    <row r="74" spans="1:10" x14ac:dyDescent="0.25">
      <c r="A74" s="188" t="s">
        <v>6</v>
      </c>
      <c r="B74" s="189" t="s">
        <v>183</v>
      </c>
      <c r="C74" s="190" t="s">
        <v>184</v>
      </c>
      <c r="D74" s="191" t="s">
        <v>7</v>
      </c>
      <c r="E74" s="192" t="s">
        <v>7</v>
      </c>
      <c r="F74" s="193" t="s">
        <v>185</v>
      </c>
      <c r="G74" s="194">
        <f>G75</f>
        <v>1200</v>
      </c>
      <c r="H74" s="194">
        <f>H75</f>
        <v>1200</v>
      </c>
      <c r="I74" s="195">
        <v>0</v>
      </c>
      <c r="J74" s="196">
        <f t="shared" si="0"/>
        <v>1200</v>
      </c>
    </row>
    <row r="75" spans="1:10" ht="15.75" thickBot="1" x14ac:dyDescent="0.3">
      <c r="A75" s="169"/>
      <c r="B75" s="170"/>
      <c r="C75" s="171"/>
      <c r="D75" s="172" t="s">
        <v>186</v>
      </c>
      <c r="E75" s="173">
        <v>5321</v>
      </c>
      <c r="F75" s="174" t="s">
        <v>175</v>
      </c>
      <c r="G75" s="175">
        <v>1200</v>
      </c>
      <c r="H75" s="175">
        <v>1200</v>
      </c>
      <c r="I75" s="176">
        <v>0</v>
      </c>
      <c r="J75" s="197">
        <f t="shared" si="0"/>
        <v>1200</v>
      </c>
    </row>
    <row r="76" spans="1:10" x14ac:dyDescent="0.25">
      <c r="A76" s="188" t="s">
        <v>6</v>
      </c>
      <c r="B76" s="189" t="s">
        <v>187</v>
      </c>
      <c r="C76" s="190" t="s">
        <v>188</v>
      </c>
      <c r="D76" s="191" t="s">
        <v>7</v>
      </c>
      <c r="E76" s="192" t="s">
        <v>7</v>
      </c>
      <c r="F76" s="193" t="s">
        <v>189</v>
      </c>
      <c r="G76" s="194">
        <f>G77</f>
        <v>500</v>
      </c>
      <c r="H76" s="194">
        <f>H77</f>
        <v>500</v>
      </c>
      <c r="I76" s="195">
        <v>0</v>
      </c>
      <c r="J76" s="196">
        <f t="shared" si="0"/>
        <v>500</v>
      </c>
    </row>
    <row r="77" spans="1:10" ht="15.75" thickBot="1" x14ac:dyDescent="0.3">
      <c r="A77" s="169"/>
      <c r="B77" s="170"/>
      <c r="C77" s="171"/>
      <c r="D77" s="172" t="s">
        <v>186</v>
      </c>
      <c r="E77" s="173">
        <v>5321</v>
      </c>
      <c r="F77" s="174" t="s">
        <v>175</v>
      </c>
      <c r="G77" s="175">
        <v>500</v>
      </c>
      <c r="H77" s="175">
        <v>500</v>
      </c>
      <c r="I77" s="176">
        <v>0</v>
      </c>
      <c r="J77" s="197">
        <f t="shared" si="0"/>
        <v>500</v>
      </c>
    </row>
    <row r="78" spans="1:10" ht="15.75" thickBot="1" x14ac:dyDescent="0.3">
      <c r="A78" s="384" t="s">
        <v>6</v>
      </c>
      <c r="B78" s="385" t="s">
        <v>7</v>
      </c>
      <c r="C78" s="386" t="s">
        <v>7</v>
      </c>
      <c r="D78" s="387" t="s">
        <v>7</v>
      </c>
      <c r="E78" s="388" t="s">
        <v>7</v>
      </c>
      <c r="F78" s="389" t="s">
        <v>190</v>
      </c>
      <c r="G78" s="390">
        <f>G80+G84+G86+G88+G90+G92+G94+G96+G98+G100+G102+G104+G106+G108+G110+G112+G114+G116+G118+G120+G122+G124+G126+G128+G130+G132+G134+G136+G138+G140+G142+G144+G146+G148+G150+G152+G154+G156+G158+G160+G162+G164+G166+G168+G170+G172+G174+G176+G178+G180+G182+G184+G186+G188</f>
        <v>4466</v>
      </c>
      <c r="H78" s="390">
        <f>H80+H84+H86+H88+H90+H92+H94+H96+H98+H100+H102+H104+H106+H108+H110+H112+H114+H116+H118+H120+H122+H124+H126+H128+H130+H132+H134+H136+H138+H140+H142+H144+H146+H148+H150+H152+H154+H156+H158+H160+H162+H164+H166+H168+H170+H172+H174+H176+H178+H180+H182+H184+H186+H188</f>
        <v>6846</v>
      </c>
      <c r="I78" s="390">
        <f>I80+I81+I84+I86+I88+I90+I92+I94+I96+I98+I100+I102+I104+I106+I108+I110+I112+I114+I116+I118+I120+I122+I124+I126+I128+I130+I132+I134+I136+I138+I140+I142+I144+I146+I148+I150+I152+I154+I156+I158+I160+I162+I164+I166+I168+I170+I172+I174+I176+I178+I180+I182+I184+I186+I188</f>
        <v>100</v>
      </c>
      <c r="J78" s="391">
        <f t="shared" si="0"/>
        <v>6946</v>
      </c>
    </row>
    <row r="79" spans="1:10" ht="20.25" hidden="1" x14ac:dyDescent="0.25">
      <c r="A79" s="160" t="s">
        <v>6</v>
      </c>
      <c r="B79" s="161" t="s">
        <v>191</v>
      </c>
      <c r="C79" s="162" t="s">
        <v>10</v>
      </c>
      <c r="D79" s="163" t="s">
        <v>7</v>
      </c>
      <c r="E79" s="164" t="s">
        <v>7</v>
      </c>
      <c r="F79" s="165" t="s">
        <v>192</v>
      </c>
      <c r="G79" s="166">
        <v>400</v>
      </c>
      <c r="H79" s="166">
        <v>400</v>
      </c>
      <c r="I79" s="167">
        <v>0</v>
      </c>
      <c r="J79" s="168">
        <f>H79+I79</f>
        <v>400</v>
      </c>
    </row>
    <row r="80" spans="1:10" ht="15.75" hidden="1" thickBot="1" x14ac:dyDescent="0.3">
      <c r="A80" s="198"/>
      <c r="B80" s="199"/>
      <c r="C80" s="200"/>
      <c r="D80" s="201" t="s">
        <v>193</v>
      </c>
      <c r="E80" s="202">
        <v>5229</v>
      </c>
      <c r="F80" s="203" t="s">
        <v>194</v>
      </c>
      <c r="G80" s="204">
        <v>400</v>
      </c>
      <c r="H80" s="204">
        <v>400</v>
      </c>
      <c r="I80" s="205">
        <v>0</v>
      </c>
      <c r="J80" s="206">
        <f>H80-I80</f>
        <v>400</v>
      </c>
    </row>
    <row r="81" spans="1:10" x14ac:dyDescent="0.25">
      <c r="A81" s="377" t="s">
        <v>6</v>
      </c>
      <c r="B81" s="378" t="s">
        <v>195</v>
      </c>
      <c r="C81" s="365" t="s">
        <v>10</v>
      </c>
      <c r="D81" s="366" t="s">
        <v>7</v>
      </c>
      <c r="E81" s="379" t="s">
        <v>7</v>
      </c>
      <c r="F81" s="380" t="s">
        <v>356</v>
      </c>
      <c r="G81" s="381">
        <v>0</v>
      </c>
      <c r="H81" s="381">
        <v>0</v>
      </c>
      <c r="I81" s="382">
        <v>100</v>
      </c>
      <c r="J81" s="383">
        <v>100</v>
      </c>
    </row>
    <row r="82" spans="1:10" ht="15.75" thickBot="1" x14ac:dyDescent="0.3">
      <c r="A82" s="367"/>
      <c r="B82" s="368"/>
      <c r="C82" s="369"/>
      <c r="D82" s="370" t="s">
        <v>186</v>
      </c>
      <c r="E82" s="371">
        <v>5221</v>
      </c>
      <c r="F82" s="372" t="s">
        <v>196</v>
      </c>
      <c r="G82" s="373">
        <v>0</v>
      </c>
      <c r="H82" s="374">
        <v>0</v>
      </c>
      <c r="I82" s="375">
        <v>100</v>
      </c>
      <c r="J82" s="376">
        <v>100</v>
      </c>
    </row>
    <row r="83" spans="1:10" ht="15.75" thickBot="1" x14ac:dyDescent="0.3">
      <c r="A83" s="207"/>
      <c r="B83" s="208"/>
      <c r="C83" s="209"/>
      <c r="D83" s="172" t="s">
        <v>193</v>
      </c>
      <c r="E83" s="173">
        <v>5229</v>
      </c>
      <c r="F83" s="174" t="s">
        <v>194</v>
      </c>
      <c r="G83" s="210">
        <v>400</v>
      </c>
      <c r="H83" s="210">
        <v>400</v>
      </c>
      <c r="I83" s="211">
        <v>0</v>
      </c>
      <c r="J83" s="197">
        <f t="shared" si="0"/>
        <v>400</v>
      </c>
    </row>
    <row r="84" spans="1:10" ht="22.5" x14ac:dyDescent="0.25">
      <c r="A84" s="160" t="s">
        <v>6</v>
      </c>
      <c r="B84" s="161" t="s">
        <v>197</v>
      </c>
      <c r="C84" s="162" t="s">
        <v>10</v>
      </c>
      <c r="D84" s="163" t="s">
        <v>7</v>
      </c>
      <c r="E84" s="164" t="s">
        <v>7</v>
      </c>
      <c r="F84" s="165" t="s">
        <v>198</v>
      </c>
      <c r="G84" s="166">
        <v>400</v>
      </c>
      <c r="H84" s="166">
        <v>400</v>
      </c>
      <c r="I84" s="167">
        <v>0</v>
      </c>
      <c r="J84" s="168">
        <f t="shared" si="0"/>
        <v>400</v>
      </c>
    </row>
    <row r="85" spans="1:10" ht="15.75" thickBot="1" x14ac:dyDescent="0.3">
      <c r="A85" s="169"/>
      <c r="B85" s="170"/>
      <c r="C85" s="171"/>
      <c r="D85" s="172" t="s">
        <v>193</v>
      </c>
      <c r="E85" s="173">
        <v>5229</v>
      </c>
      <c r="F85" s="174" t="s">
        <v>194</v>
      </c>
      <c r="G85" s="175">
        <v>400</v>
      </c>
      <c r="H85" s="175">
        <v>400</v>
      </c>
      <c r="I85" s="176">
        <v>0</v>
      </c>
      <c r="J85" s="177">
        <f t="shared" si="0"/>
        <v>400</v>
      </c>
    </row>
    <row r="86" spans="1:10" ht="22.5" x14ac:dyDescent="0.25">
      <c r="A86" s="160" t="s">
        <v>6</v>
      </c>
      <c r="B86" s="161" t="s">
        <v>199</v>
      </c>
      <c r="C86" s="162" t="s">
        <v>10</v>
      </c>
      <c r="D86" s="163" t="s">
        <v>7</v>
      </c>
      <c r="E86" s="164" t="s">
        <v>7</v>
      </c>
      <c r="F86" s="165" t="s">
        <v>200</v>
      </c>
      <c r="G86" s="166">
        <v>400</v>
      </c>
      <c r="H86" s="166">
        <v>400</v>
      </c>
      <c r="I86" s="167">
        <v>0</v>
      </c>
      <c r="J86" s="168">
        <f t="shared" si="0"/>
        <v>400</v>
      </c>
    </row>
    <row r="87" spans="1:10" ht="15.75" thickBot="1" x14ac:dyDescent="0.3">
      <c r="A87" s="169"/>
      <c r="B87" s="170"/>
      <c r="C87" s="171"/>
      <c r="D87" s="172" t="s">
        <v>193</v>
      </c>
      <c r="E87" s="173">
        <v>5229</v>
      </c>
      <c r="F87" s="174" t="s">
        <v>194</v>
      </c>
      <c r="G87" s="175">
        <v>400</v>
      </c>
      <c r="H87" s="175">
        <v>400</v>
      </c>
      <c r="I87" s="176">
        <v>0</v>
      </c>
      <c r="J87" s="177">
        <f t="shared" si="0"/>
        <v>400</v>
      </c>
    </row>
    <row r="88" spans="1:10" ht="22.5" x14ac:dyDescent="0.25">
      <c r="A88" s="160" t="s">
        <v>6</v>
      </c>
      <c r="B88" s="161" t="s">
        <v>201</v>
      </c>
      <c r="C88" s="162" t="s">
        <v>10</v>
      </c>
      <c r="D88" s="163" t="s">
        <v>7</v>
      </c>
      <c r="E88" s="164" t="s">
        <v>7</v>
      </c>
      <c r="F88" s="165" t="s">
        <v>202</v>
      </c>
      <c r="G88" s="166">
        <v>300</v>
      </c>
      <c r="H88" s="166">
        <v>300</v>
      </c>
      <c r="I88" s="167">
        <v>0</v>
      </c>
      <c r="J88" s="168">
        <f t="shared" si="0"/>
        <v>300</v>
      </c>
    </row>
    <row r="89" spans="1:10" ht="15.75" thickBot="1" x14ac:dyDescent="0.3">
      <c r="A89" s="169"/>
      <c r="B89" s="402" t="s">
        <v>203</v>
      </c>
      <c r="C89" s="403"/>
      <c r="D89" s="172" t="s">
        <v>193</v>
      </c>
      <c r="E89" s="173">
        <v>5329</v>
      </c>
      <c r="F89" s="174" t="s">
        <v>204</v>
      </c>
      <c r="G89" s="175">
        <v>300</v>
      </c>
      <c r="H89" s="175">
        <v>300</v>
      </c>
      <c r="I89" s="176">
        <v>0</v>
      </c>
      <c r="J89" s="177">
        <f t="shared" si="0"/>
        <v>300</v>
      </c>
    </row>
    <row r="90" spans="1:10" ht="20.25" x14ac:dyDescent="0.25">
      <c r="A90" s="160" t="s">
        <v>6</v>
      </c>
      <c r="B90" s="161" t="s">
        <v>205</v>
      </c>
      <c r="C90" s="162" t="s">
        <v>10</v>
      </c>
      <c r="D90" s="163" t="s">
        <v>7</v>
      </c>
      <c r="E90" s="164" t="s">
        <v>7</v>
      </c>
      <c r="F90" s="165" t="s">
        <v>206</v>
      </c>
      <c r="G90" s="166">
        <v>50</v>
      </c>
      <c r="H90" s="166">
        <v>50</v>
      </c>
      <c r="I90" s="167">
        <v>0</v>
      </c>
      <c r="J90" s="168">
        <f t="shared" si="0"/>
        <v>50</v>
      </c>
    </row>
    <row r="91" spans="1:10" ht="15.75" thickBot="1" x14ac:dyDescent="0.3">
      <c r="A91" s="169"/>
      <c r="B91" s="170"/>
      <c r="C91" s="171"/>
      <c r="D91" s="172" t="s">
        <v>193</v>
      </c>
      <c r="E91" s="173">
        <v>5229</v>
      </c>
      <c r="F91" s="174" t="s">
        <v>194</v>
      </c>
      <c r="G91" s="175">
        <v>50</v>
      </c>
      <c r="H91" s="175">
        <v>50</v>
      </c>
      <c r="I91" s="176">
        <v>0</v>
      </c>
      <c r="J91" s="177">
        <f t="shared" si="0"/>
        <v>50</v>
      </c>
    </row>
    <row r="92" spans="1:10" ht="20.25" x14ac:dyDescent="0.25">
      <c r="A92" s="160" t="s">
        <v>6</v>
      </c>
      <c r="B92" s="161" t="s">
        <v>207</v>
      </c>
      <c r="C92" s="162" t="s">
        <v>10</v>
      </c>
      <c r="D92" s="163" t="s">
        <v>7</v>
      </c>
      <c r="E92" s="164" t="s">
        <v>7</v>
      </c>
      <c r="F92" s="165" t="s">
        <v>208</v>
      </c>
      <c r="G92" s="166">
        <v>350</v>
      </c>
      <c r="H92" s="166">
        <v>350</v>
      </c>
      <c r="I92" s="167">
        <v>0</v>
      </c>
      <c r="J92" s="168">
        <f t="shared" si="0"/>
        <v>350</v>
      </c>
    </row>
    <row r="93" spans="1:10" ht="15.75" thickBot="1" x14ac:dyDescent="0.3">
      <c r="A93" s="169"/>
      <c r="B93" s="170"/>
      <c r="C93" s="171"/>
      <c r="D93" s="172" t="s">
        <v>193</v>
      </c>
      <c r="E93" s="173">
        <v>5222</v>
      </c>
      <c r="F93" s="174" t="s">
        <v>24</v>
      </c>
      <c r="G93" s="175">
        <v>350</v>
      </c>
      <c r="H93" s="175">
        <v>350</v>
      </c>
      <c r="I93" s="176">
        <v>0</v>
      </c>
      <c r="J93" s="177">
        <f t="shared" si="0"/>
        <v>350</v>
      </c>
    </row>
    <row r="94" spans="1:10" ht="22.5" x14ac:dyDescent="0.25">
      <c r="A94" s="160" t="s">
        <v>6</v>
      </c>
      <c r="B94" s="161" t="s">
        <v>209</v>
      </c>
      <c r="C94" s="162" t="s">
        <v>10</v>
      </c>
      <c r="D94" s="163" t="s">
        <v>7</v>
      </c>
      <c r="E94" s="164" t="s">
        <v>7</v>
      </c>
      <c r="F94" s="165" t="s">
        <v>210</v>
      </c>
      <c r="G94" s="166">
        <v>50</v>
      </c>
      <c r="H94" s="166">
        <v>50</v>
      </c>
      <c r="I94" s="167">
        <v>0</v>
      </c>
      <c r="J94" s="168">
        <f t="shared" si="0"/>
        <v>50</v>
      </c>
    </row>
    <row r="95" spans="1:10" ht="15.75" thickBot="1" x14ac:dyDescent="0.3">
      <c r="A95" s="169"/>
      <c r="B95" s="170"/>
      <c r="C95" s="171"/>
      <c r="D95" s="172" t="s">
        <v>193</v>
      </c>
      <c r="E95" s="173">
        <v>5213</v>
      </c>
      <c r="F95" s="174" t="s">
        <v>211</v>
      </c>
      <c r="G95" s="175">
        <v>50</v>
      </c>
      <c r="H95" s="175">
        <v>50</v>
      </c>
      <c r="I95" s="176">
        <v>0</v>
      </c>
      <c r="J95" s="177">
        <f t="shared" si="0"/>
        <v>50</v>
      </c>
    </row>
    <row r="96" spans="1:10" ht="29.25" x14ac:dyDescent="0.25">
      <c r="A96" s="160" t="s">
        <v>6</v>
      </c>
      <c r="B96" s="161" t="s">
        <v>212</v>
      </c>
      <c r="C96" s="162" t="s">
        <v>10</v>
      </c>
      <c r="D96" s="163" t="s">
        <v>7</v>
      </c>
      <c r="E96" s="164" t="s">
        <v>7</v>
      </c>
      <c r="F96" s="165" t="s">
        <v>213</v>
      </c>
      <c r="G96" s="166">
        <v>450</v>
      </c>
      <c r="H96" s="166">
        <v>0</v>
      </c>
      <c r="I96" s="167">
        <v>0</v>
      </c>
      <c r="J96" s="168">
        <f t="shared" si="0"/>
        <v>0</v>
      </c>
    </row>
    <row r="97" spans="1:10" ht="15.75" thickBot="1" x14ac:dyDescent="0.3">
      <c r="A97" s="169"/>
      <c r="B97" s="170"/>
      <c r="C97" s="171"/>
      <c r="D97" s="172" t="s">
        <v>214</v>
      </c>
      <c r="E97" s="173">
        <v>5901</v>
      </c>
      <c r="F97" s="174" t="s">
        <v>215</v>
      </c>
      <c r="G97" s="175">
        <v>450</v>
      </c>
      <c r="H97" s="175">
        <v>0</v>
      </c>
      <c r="I97" s="176">
        <v>0</v>
      </c>
      <c r="J97" s="177">
        <f t="shared" si="0"/>
        <v>0</v>
      </c>
    </row>
    <row r="98" spans="1:10" ht="20.25" x14ac:dyDescent="0.25">
      <c r="A98" s="160" t="s">
        <v>6</v>
      </c>
      <c r="B98" s="161" t="s">
        <v>216</v>
      </c>
      <c r="C98" s="162" t="s">
        <v>10</v>
      </c>
      <c r="D98" s="163" t="s">
        <v>7</v>
      </c>
      <c r="E98" s="164" t="s">
        <v>7</v>
      </c>
      <c r="F98" s="165" t="s">
        <v>217</v>
      </c>
      <c r="G98" s="166">
        <v>600</v>
      </c>
      <c r="H98" s="166">
        <v>600</v>
      </c>
      <c r="I98" s="167">
        <v>0</v>
      </c>
      <c r="J98" s="168">
        <f t="shared" si="0"/>
        <v>600</v>
      </c>
    </row>
    <row r="99" spans="1:10" ht="15.75" thickBot="1" x14ac:dyDescent="0.3">
      <c r="A99" s="169"/>
      <c r="B99" s="170"/>
      <c r="C99" s="171"/>
      <c r="D99" s="172" t="s">
        <v>218</v>
      </c>
      <c r="E99" s="173">
        <v>5222</v>
      </c>
      <c r="F99" s="174" t="s">
        <v>24</v>
      </c>
      <c r="G99" s="175">
        <v>600</v>
      </c>
      <c r="H99" s="175">
        <v>600</v>
      </c>
      <c r="I99" s="176">
        <v>0</v>
      </c>
      <c r="J99" s="177">
        <f t="shared" si="0"/>
        <v>600</v>
      </c>
    </row>
    <row r="100" spans="1:10" x14ac:dyDescent="0.25">
      <c r="A100" s="160" t="s">
        <v>6</v>
      </c>
      <c r="B100" s="161" t="s">
        <v>219</v>
      </c>
      <c r="C100" s="162" t="s">
        <v>10</v>
      </c>
      <c r="D100" s="163" t="s">
        <v>7</v>
      </c>
      <c r="E100" s="164" t="s">
        <v>7</v>
      </c>
      <c r="F100" s="165" t="s">
        <v>220</v>
      </c>
      <c r="G100" s="166">
        <v>100</v>
      </c>
      <c r="H100" s="166">
        <v>100</v>
      </c>
      <c r="I100" s="167">
        <v>0</v>
      </c>
      <c r="J100" s="168">
        <f t="shared" si="0"/>
        <v>100</v>
      </c>
    </row>
    <row r="101" spans="1:10" ht="15.75" thickBot="1" x14ac:dyDescent="0.3">
      <c r="A101" s="169"/>
      <c r="B101" s="170"/>
      <c r="C101" s="171"/>
      <c r="D101" s="172" t="s">
        <v>218</v>
      </c>
      <c r="E101" s="173">
        <v>5222</v>
      </c>
      <c r="F101" s="174" t="s">
        <v>24</v>
      </c>
      <c r="G101" s="175">
        <v>100</v>
      </c>
      <c r="H101" s="175">
        <v>100</v>
      </c>
      <c r="I101" s="176">
        <v>0</v>
      </c>
      <c r="J101" s="177">
        <f t="shared" si="0"/>
        <v>100</v>
      </c>
    </row>
    <row r="102" spans="1:10" x14ac:dyDescent="0.25">
      <c r="A102" s="160" t="s">
        <v>6</v>
      </c>
      <c r="B102" s="161" t="s">
        <v>221</v>
      </c>
      <c r="C102" s="162" t="s">
        <v>10</v>
      </c>
      <c r="D102" s="163" t="s">
        <v>7</v>
      </c>
      <c r="E102" s="164" t="s">
        <v>7</v>
      </c>
      <c r="F102" s="165" t="s">
        <v>222</v>
      </c>
      <c r="G102" s="166">
        <v>50</v>
      </c>
      <c r="H102" s="166">
        <v>50</v>
      </c>
      <c r="I102" s="167">
        <v>0</v>
      </c>
      <c r="J102" s="168">
        <f t="shared" si="0"/>
        <v>50</v>
      </c>
    </row>
    <row r="103" spans="1:10" ht="15.75" thickBot="1" x14ac:dyDescent="0.3">
      <c r="A103" s="169"/>
      <c r="B103" s="170"/>
      <c r="C103" s="171"/>
      <c r="D103" s="172" t="s">
        <v>218</v>
      </c>
      <c r="E103" s="173">
        <v>5222</v>
      </c>
      <c r="F103" s="174" t="s">
        <v>24</v>
      </c>
      <c r="G103" s="175">
        <v>50</v>
      </c>
      <c r="H103" s="175">
        <v>50</v>
      </c>
      <c r="I103" s="176">
        <v>0</v>
      </c>
      <c r="J103" s="177">
        <f t="shared" si="0"/>
        <v>50</v>
      </c>
    </row>
    <row r="104" spans="1:10" ht="20.25" x14ac:dyDescent="0.25">
      <c r="A104" s="160" t="s">
        <v>6</v>
      </c>
      <c r="B104" s="161" t="s">
        <v>223</v>
      </c>
      <c r="C104" s="162" t="s">
        <v>10</v>
      </c>
      <c r="D104" s="163" t="s">
        <v>7</v>
      </c>
      <c r="E104" s="164" t="s">
        <v>7</v>
      </c>
      <c r="F104" s="165" t="s">
        <v>224</v>
      </c>
      <c r="G104" s="166">
        <v>100</v>
      </c>
      <c r="H104" s="166">
        <v>100</v>
      </c>
      <c r="I104" s="167">
        <v>0</v>
      </c>
      <c r="J104" s="168">
        <f t="shared" si="0"/>
        <v>100</v>
      </c>
    </row>
    <row r="105" spans="1:10" ht="15.75" thickBot="1" x14ac:dyDescent="0.3">
      <c r="A105" s="169"/>
      <c r="B105" s="170"/>
      <c r="C105" s="171"/>
      <c r="D105" s="172" t="s">
        <v>193</v>
      </c>
      <c r="E105" s="173">
        <v>5229</v>
      </c>
      <c r="F105" s="174" t="s">
        <v>194</v>
      </c>
      <c r="G105" s="175">
        <v>100</v>
      </c>
      <c r="H105" s="212">
        <v>100</v>
      </c>
      <c r="I105" s="176">
        <v>0</v>
      </c>
      <c r="J105" s="177">
        <f t="shared" si="0"/>
        <v>100</v>
      </c>
    </row>
    <row r="106" spans="1:10" x14ac:dyDescent="0.25">
      <c r="A106" s="160" t="s">
        <v>6</v>
      </c>
      <c r="B106" s="161" t="s">
        <v>225</v>
      </c>
      <c r="C106" s="162" t="s">
        <v>10</v>
      </c>
      <c r="D106" s="163" t="s">
        <v>7</v>
      </c>
      <c r="E106" s="164" t="s">
        <v>7</v>
      </c>
      <c r="F106" s="165" t="s">
        <v>190</v>
      </c>
      <c r="G106" s="213">
        <v>26</v>
      </c>
      <c r="H106" s="214">
        <v>26</v>
      </c>
      <c r="I106" s="167">
        <v>0</v>
      </c>
      <c r="J106" s="168">
        <f t="shared" si="0"/>
        <v>26</v>
      </c>
    </row>
    <row r="107" spans="1:10" ht="15.75" thickBot="1" x14ac:dyDescent="0.3">
      <c r="A107" s="169"/>
      <c r="B107" s="170"/>
      <c r="C107" s="171"/>
      <c r="D107" s="172" t="s">
        <v>214</v>
      </c>
      <c r="E107" s="173">
        <v>5901</v>
      </c>
      <c r="F107" s="174" t="s">
        <v>215</v>
      </c>
      <c r="G107" s="175">
        <v>26</v>
      </c>
      <c r="H107" s="215">
        <v>26</v>
      </c>
      <c r="I107" s="176">
        <v>0</v>
      </c>
      <c r="J107" s="177">
        <f t="shared" si="0"/>
        <v>26</v>
      </c>
    </row>
    <row r="108" spans="1:10" x14ac:dyDescent="0.25">
      <c r="A108" s="160" t="s">
        <v>6</v>
      </c>
      <c r="B108" s="161" t="s">
        <v>226</v>
      </c>
      <c r="C108" s="162" t="s">
        <v>10</v>
      </c>
      <c r="D108" s="163" t="s">
        <v>7</v>
      </c>
      <c r="E108" s="164" t="s">
        <v>7</v>
      </c>
      <c r="F108" s="165" t="s">
        <v>227</v>
      </c>
      <c r="G108" s="166">
        <v>80</v>
      </c>
      <c r="H108" s="216">
        <v>160</v>
      </c>
      <c r="I108" s="167">
        <v>0</v>
      </c>
      <c r="J108" s="168">
        <f t="shared" si="0"/>
        <v>160</v>
      </c>
    </row>
    <row r="109" spans="1:10" ht="15.75" thickBot="1" x14ac:dyDescent="0.3">
      <c r="A109" s="169"/>
      <c r="B109" s="170"/>
      <c r="C109" s="171"/>
      <c r="D109" s="172" t="s">
        <v>228</v>
      </c>
      <c r="E109" s="173">
        <v>5339</v>
      </c>
      <c r="F109" s="174" t="s">
        <v>229</v>
      </c>
      <c r="G109" s="175">
        <v>80</v>
      </c>
      <c r="H109" s="212">
        <v>160</v>
      </c>
      <c r="I109" s="176">
        <v>0</v>
      </c>
      <c r="J109" s="177">
        <f t="shared" si="0"/>
        <v>160</v>
      </c>
    </row>
    <row r="110" spans="1:10" ht="20.25" x14ac:dyDescent="0.25">
      <c r="A110" s="160" t="s">
        <v>6</v>
      </c>
      <c r="B110" s="161" t="s">
        <v>230</v>
      </c>
      <c r="C110" s="162" t="s">
        <v>10</v>
      </c>
      <c r="D110" s="163" t="s">
        <v>7</v>
      </c>
      <c r="E110" s="164" t="s">
        <v>7</v>
      </c>
      <c r="F110" s="165" t="s">
        <v>231</v>
      </c>
      <c r="G110" s="166">
        <v>70</v>
      </c>
      <c r="H110" s="217">
        <v>70</v>
      </c>
      <c r="I110" s="167">
        <v>0</v>
      </c>
      <c r="J110" s="168">
        <f t="shared" si="0"/>
        <v>70</v>
      </c>
    </row>
    <row r="111" spans="1:10" ht="15.75" thickBot="1" x14ac:dyDescent="0.3">
      <c r="A111" s="169"/>
      <c r="B111" s="170"/>
      <c r="C111" s="171"/>
      <c r="D111" s="172" t="s">
        <v>218</v>
      </c>
      <c r="E111" s="173">
        <v>5213</v>
      </c>
      <c r="F111" s="174" t="s">
        <v>211</v>
      </c>
      <c r="G111" s="175">
        <v>70</v>
      </c>
      <c r="H111" s="212">
        <v>70</v>
      </c>
      <c r="I111" s="176">
        <v>0</v>
      </c>
      <c r="J111" s="177">
        <f t="shared" si="0"/>
        <v>70</v>
      </c>
    </row>
    <row r="112" spans="1:10" ht="20.25" x14ac:dyDescent="0.25">
      <c r="A112" s="160" t="s">
        <v>6</v>
      </c>
      <c r="B112" s="161" t="s">
        <v>232</v>
      </c>
      <c r="C112" s="162" t="s">
        <v>10</v>
      </c>
      <c r="D112" s="163" t="s">
        <v>7</v>
      </c>
      <c r="E112" s="164" t="s">
        <v>7</v>
      </c>
      <c r="F112" s="165" t="s">
        <v>233</v>
      </c>
      <c r="G112" s="166">
        <v>80</v>
      </c>
      <c r="H112" s="217">
        <v>80</v>
      </c>
      <c r="I112" s="167">
        <v>0</v>
      </c>
      <c r="J112" s="168">
        <f t="shared" si="0"/>
        <v>80</v>
      </c>
    </row>
    <row r="113" spans="1:10" ht="15.75" thickBot="1" x14ac:dyDescent="0.3">
      <c r="A113" s="169"/>
      <c r="B113" s="170"/>
      <c r="C113" s="171"/>
      <c r="D113" s="172" t="s">
        <v>234</v>
      </c>
      <c r="E113" s="173">
        <v>6322</v>
      </c>
      <c r="F113" s="174" t="s">
        <v>235</v>
      </c>
      <c r="G113" s="175">
        <v>80</v>
      </c>
      <c r="H113" s="212">
        <v>80</v>
      </c>
      <c r="I113" s="176">
        <v>0</v>
      </c>
      <c r="J113" s="177">
        <f t="shared" si="0"/>
        <v>80</v>
      </c>
    </row>
    <row r="114" spans="1:10" x14ac:dyDescent="0.25">
      <c r="A114" s="160" t="s">
        <v>6</v>
      </c>
      <c r="B114" s="161" t="s">
        <v>236</v>
      </c>
      <c r="C114" s="162" t="s">
        <v>10</v>
      </c>
      <c r="D114" s="163" t="s">
        <v>7</v>
      </c>
      <c r="E114" s="164" t="s">
        <v>7</v>
      </c>
      <c r="F114" s="165" t="s">
        <v>237</v>
      </c>
      <c r="G114" s="166">
        <v>100</v>
      </c>
      <c r="H114" s="217">
        <v>100</v>
      </c>
      <c r="I114" s="167">
        <v>0</v>
      </c>
      <c r="J114" s="168">
        <f t="shared" si="0"/>
        <v>100</v>
      </c>
    </row>
    <row r="115" spans="1:10" ht="15.75" thickBot="1" x14ac:dyDescent="0.3">
      <c r="A115" s="169"/>
      <c r="B115" s="170"/>
      <c r="C115" s="171"/>
      <c r="D115" s="172" t="s">
        <v>218</v>
      </c>
      <c r="E115" s="173">
        <v>5212</v>
      </c>
      <c r="F115" s="174" t="s">
        <v>238</v>
      </c>
      <c r="G115" s="175">
        <v>100</v>
      </c>
      <c r="H115" s="218">
        <v>100</v>
      </c>
      <c r="I115" s="176">
        <v>0</v>
      </c>
      <c r="J115" s="177">
        <f t="shared" si="0"/>
        <v>100</v>
      </c>
    </row>
    <row r="116" spans="1:10" x14ac:dyDescent="0.25">
      <c r="A116" s="160" t="s">
        <v>6</v>
      </c>
      <c r="B116" s="161" t="s">
        <v>239</v>
      </c>
      <c r="C116" s="162" t="s">
        <v>10</v>
      </c>
      <c r="D116" s="163" t="s">
        <v>7</v>
      </c>
      <c r="E116" s="164" t="s">
        <v>7</v>
      </c>
      <c r="F116" s="165" t="s">
        <v>240</v>
      </c>
      <c r="G116" s="166">
        <v>200</v>
      </c>
      <c r="H116" s="219">
        <v>200</v>
      </c>
      <c r="I116" s="167">
        <v>0</v>
      </c>
      <c r="J116" s="168">
        <f t="shared" si="0"/>
        <v>200</v>
      </c>
    </row>
    <row r="117" spans="1:10" ht="15.75" thickBot="1" x14ac:dyDescent="0.3">
      <c r="A117" s="169"/>
      <c r="B117" s="170"/>
      <c r="C117" s="171"/>
      <c r="D117" s="172" t="s">
        <v>218</v>
      </c>
      <c r="E117" s="173">
        <v>5213</v>
      </c>
      <c r="F117" s="174" t="s">
        <v>211</v>
      </c>
      <c r="G117" s="175">
        <v>200</v>
      </c>
      <c r="H117" s="220">
        <v>200</v>
      </c>
      <c r="I117" s="176">
        <v>0</v>
      </c>
      <c r="J117" s="177">
        <f t="shared" si="0"/>
        <v>200</v>
      </c>
    </row>
    <row r="118" spans="1:10" x14ac:dyDescent="0.25">
      <c r="A118" s="160" t="s">
        <v>6</v>
      </c>
      <c r="B118" s="161" t="s">
        <v>241</v>
      </c>
      <c r="C118" s="162" t="s">
        <v>10</v>
      </c>
      <c r="D118" s="163" t="s">
        <v>7</v>
      </c>
      <c r="E118" s="164" t="s">
        <v>7</v>
      </c>
      <c r="F118" s="165" t="s">
        <v>242</v>
      </c>
      <c r="G118" s="166">
        <v>100</v>
      </c>
      <c r="H118" s="221">
        <v>150</v>
      </c>
      <c r="I118" s="167">
        <v>0</v>
      </c>
      <c r="J118" s="168">
        <f t="shared" si="0"/>
        <v>150</v>
      </c>
    </row>
    <row r="119" spans="1:10" ht="15.75" thickBot="1" x14ac:dyDescent="0.3">
      <c r="A119" s="169"/>
      <c r="B119" s="170"/>
      <c r="C119" s="171"/>
      <c r="D119" s="172" t="s">
        <v>218</v>
      </c>
      <c r="E119" s="173">
        <v>5221</v>
      </c>
      <c r="F119" s="174" t="s">
        <v>196</v>
      </c>
      <c r="G119" s="175">
        <v>100</v>
      </c>
      <c r="H119" s="222">
        <v>150</v>
      </c>
      <c r="I119" s="176">
        <v>0</v>
      </c>
      <c r="J119" s="177">
        <f t="shared" si="0"/>
        <v>150</v>
      </c>
    </row>
    <row r="120" spans="1:10" x14ac:dyDescent="0.25">
      <c r="A120" s="160" t="s">
        <v>6</v>
      </c>
      <c r="B120" s="161" t="s">
        <v>243</v>
      </c>
      <c r="C120" s="162" t="s">
        <v>244</v>
      </c>
      <c r="D120" s="163" t="s">
        <v>7</v>
      </c>
      <c r="E120" s="164" t="s">
        <v>7</v>
      </c>
      <c r="F120" s="165" t="s">
        <v>245</v>
      </c>
      <c r="G120" s="213">
        <v>200</v>
      </c>
      <c r="H120" s="223">
        <v>200</v>
      </c>
      <c r="I120" s="167">
        <v>0</v>
      </c>
      <c r="J120" s="168">
        <f t="shared" si="0"/>
        <v>200</v>
      </c>
    </row>
    <row r="121" spans="1:10" ht="15.75" thickBot="1" x14ac:dyDescent="0.3">
      <c r="A121" s="169"/>
      <c r="B121" s="170"/>
      <c r="C121" s="171"/>
      <c r="D121" s="172" t="s">
        <v>218</v>
      </c>
      <c r="E121" s="173">
        <v>5321</v>
      </c>
      <c r="F121" s="174" t="s">
        <v>175</v>
      </c>
      <c r="G121" s="175">
        <v>200</v>
      </c>
      <c r="H121" s="220">
        <v>200</v>
      </c>
      <c r="I121" s="176">
        <v>0</v>
      </c>
      <c r="J121" s="177">
        <f t="shared" si="0"/>
        <v>200</v>
      </c>
    </row>
    <row r="122" spans="1:10" ht="22.5" x14ac:dyDescent="0.25">
      <c r="A122" s="160" t="s">
        <v>6</v>
      </c>
      <c r="B122" s="161" t="s">
        <v>246</v>
      </c>
      <c r="C122" s="162" t="s">
        <v>10</v>
      </c>
      <c r="D122" s="163" t="s">
        <v>7</v>
      </c>
      <c r="E122" s="164" t="s">
        <v>7</v>
      </c>
      <c r="F122" s="165" t="s">
        <v>247</v>
      </c>
      <c r="G122" s="166">
        <v>20</v>
      </c>
      <c r="H122" s="224">
        <v>20</v>
      </c>
      <c r="I122" s="167">
        <v>0</v>
      </c>
      <c r="J122" s="168">
        <f t="shared" si="0"/>
        <v>20</v>
      </c>
    </row>
    <row r="123" spans="1:10" ht="15.75" thickBot="1" x14ac:dyDescent="0.3">
      <c r="A123" s="169"/>
      <c r="B123" s="170"/>
      <c r="C123" s="171"/>
      <c r="D123" s="172" t="s">
        <v>174</v>
      </c>
      <c r="E123" s="173">
        <v>5321</v>
      </c>
      <c r="F123" s="174" t="s">
        <v>175</v>
      </c>
      <c r="G123" s="175">
        <v>20</v>
      </c>
      <c r="H123" s="212">
        <v>20</v>
      </c>
      <c r="I123" s="176">
        <v>0</v>
      </c>
      <c r="J123" s="177">
        <f t="shared" si="0"/>
        <v>20</v>
      </c>
    </row>
    <row r="124" spans="1:10" x14ac:dyDescent="0.25">
      <c r="A124" s="160" t="s">
        <v>6</v>
      </c>
      <c r="B124" s="161" t="s">
        <v>248</v>
      </c>
      <c r="C124" s="162" t="s">
        <v>10</v>
      </c>
      <c r="D124" s="163" t="s">
        <v>7</v>
      </c>
      <c r="E124" s="164" t="s">
        <v>7</v>
      </c>
      <c r="F124" s="165" t="s">
        <v>249</v>
      </c>
      <c r="G124" s="166">
        <v>30</v>
      </c>
      <c r="H124" s="225">
        <v>30</v>
      </c>
      <c r="I124" s="167">
        <v>0</v>
      </c>
      <c r="J124" s="168">
        <f t="shared" si="0"/>
        <v>30</v>
      </c>
    </row>
    <row r="125" spans="1:10" ht="23.25" thickBot="1" x14ac:dyDescent="0.3">
      <c r="A125" s="169"/>
      <c r="B125" s="170"/>
      <c r="C125" s="171"/>
      <c r="D125" s="172" t="s">
        <v>218</v>
      </c>
      <c r="E125" s="173">
        <v>5212</v>
      </c>
      <c r="F125" s="226" t="s">
        <v>238</v>
      </c>
      <c r="G125" s="175">
        <v>30</v>
      </c>
      <c r="H125" s="227">
        <v>30</v>
      </c>
      <c r="I125" s="176">
        <v>0</v>
      </c>
      <c r="J125" s="177">
        <f t="shared" si="0"/>
        <v>30</v>
      </c>
    </row>
    <row r="126" spans="1:10" x14ac:dyDescent="0.25">
      <c r="A126" s="160" t="s">
        <v>6</v>
      </c>
      <c r="B126" s="189" t="s">
        <v>250</v>
      </c>
      <c r="C126" s="190" t="s">
        <v>10</v>
      </c>
      <c r="D126" s="191" t="s">
        <v>7</v>
      </c>
      <c r="E126" s="192" t="s">
        <v>7</v>
      </c>
      <c r="F126" s="228" t="s">
        <v>251</v>
      </c>
      <c r="G126" s="229">
        <v>0</v>
      </c>
      <c r="H126" s="230">
        <v>15</v>
      </c>
      <c r="I126" s="230">
        <v>0</v>
      </c>
      <c r="J126" s="231">
        <v>15</v>
      </c>
    </row>
    <row r="127" spans="1:10" ht="15.75" thickBot="1" x14ac:dyDescent="0.3">
      <c r="A127" s="169"/>
      <c r="B127" s="170"/>
      <c r="C127" s="171"/>
      <c r="D127" s="172" t="s">
        <v>186</v>
      </c>
      <c r="E127" s="173">
        <v>5222</v>
      </c>
      <c r="F127" s="174" t="s">
        <v>252</v>
      </c>
      <c r="G127" s="232">
        <v>0</v>
      </c>
      <c r="H127" s="233">
        <f>H126</f>
        <v>15</v>
      </c>
      <c r="I127" s="233">
        <v>0</v>
      </c>
      <c r="J127" s="234">
        <f>J126</f>
        <v>15</v>
      </c>
    </row>
    <row r="128" spans="1:10" ht="22.5" x14ac:dyDescent="0.25">
      <c r="A128" s="160" t="s">
        <v>6</v>
      </c>
      <c r="B128" s="189" t="s">
        <v>253</v>
      </c>
      <c r="C128" s="190" t="s">
        <v>10</v>
      </c>
      <c r="D128" s="191" t="s">
        <v>7</v>
      </c>
      <c r="E128" s="192" t="s">
        <v>7</v>
      </c>
      <c r="F128" s="228" t="s">
        <v>254</v>
      </c>
      <c r="G128" s="229">
        <v>0</v>
      </c>
      <c r="H128" s="221">
        <v>10</v>
      </c>
      <c r="I128" s="230">
        <v>0</v>
      </c>
      <c r="J128" s="231">
        <v>10</v>
      </c>
    </row>
    <row r="129" spans="1:10" ht="15.75" thickBot="1" x14ac:dyDescent="0.3">
      <c r="A129" s="169"/>
      <c r="B129" s="170"/>
      <c r="C129" s="171"/>
      <c r="D129" s="172" t="s">
        <v>186</v>
      </c>
      <c r="E129" s="173">
        <v>5222</v>
      </c>
      <c r="F129" s="174" t="s">
        <v>252</v>
      </c>
      <c r="G129" s="232">
        <v>0</v>
      </c>
      <c r="H129" s="233">
        <f>H128</f>
        <v>10</v>
      </c>
      <c r="I129" s="233">
        <v>0</v>
      </c>
      <c r="J129" s="234">
        <f>J128</f>
        <v>10</v>
      </c>
    </row>
    <row r="130" spans="1:10" ht="20.25" x14ac:dyDescent="0.25">
      <c r="A130" s="160" t="s">
        <v>6</v>
      </c>
      <c r="B130" s="189" t="s">
        <v>255</v>
      </c>
      <c r="C130" s="190" t="s">
        <v>10</v>
      </c>
      <c r="D130" s="191" t="s">
        <v>7</v>
      </c>
      <c r="E130" s="192" t="s">
        <v>7</v>
      </c>
      <c r="F130" s="228" t="s">
        <v>256</v>
      </c>
      <c r="G130" s="229">
        <v>0</v>
      </c>
      <c r="H130" s="221">
        <v>28</v>
      </c>
      <c r="I130" s="230">
        <v>0</v>
      </c>
      <c r="J130" s="231">
        <v>28</v>
      </c>
    </row>
    <row r="131" spans="1:10" ht="15.75" thickBot="1" x14ac:dyDescent="0.3">
      <c r="A131" s="169"/>
      <c r="B131" s="170"/>
      <c r="C131" s="171"/>
      <c r="D131" s="172" t="s">
        <v>186</v>
      </c>
      <c r="E131" s="173">
        <v>5221</v>
      </c>
      <c r="F131" s="174" t="s">
        <v>196</v>
      </c>
      <c r="G131" s="232">
        <v>0</v>
      </c>
      <c r="H131" s="235">
        <f>H130</f>
        <v>28</v>
      </c>
      <c r="I131" s="233">
        <v>0</v>
      </c>
      <c r="J131" s="236">
        <f>I131</f>
        <v>0</v>
      </c>
    </row>
    <row r="132" spans="1:10" x14ac:dyDescent="0.25">
      <c r="A132" s="160" t="s">
        <v>6</v>
      </c>
      <c r="B132" s="189" t="s">
        <v>257</v>
      </c>
      <c r="C132" s="190" t="s">
        <v>10</v>
      </c>
      <c r="D132" s="191" t="s">
        <v>7</v>
      </c>
      <c r="E132" s="192" t="s">
        <v>7</v>
      </c>
      <c r="F132" s="228" t="s">
        <v>258</v>
      </c>
      <c r="G132" s="229">
        <v>0</v>
      </c>
      <c r="H132" s="237">
        <v>14</v>
      </c>
      <c r="I132" s="230">
        <v>0</v>
      </c>
      <c r="J132" s="238">
        <v>14</v>
      </c>
    </row>
    <row r="133" spans="1:10" ht="15.75" thickBot="1" x14ac:dyDescent="0.3">
      <c r="A133" s="169"/>
      <c r="B133" s="170"/>
      <c r="C133" s="171"/>
      <c r="D133" s="172" t="s">
        <v>186</v>
      </c>
      <c r="E133" s="173">
        <v>5221</v>
      </c>
      <c r="F133" s="174" t="s">
        <v>196</v>
      </c>
      <c r="G133" s="232">
        <v>0</v>
      </c>
      <c r="H133" s="233">
        <f>H132</f>
        <v>14</v>
      </c>
      <c r="I133" s="233">
        <v>0</v>
      </c>
      <c r="J133" s="234">
        <f>J132</f>
        <v>14</v>
      </c>
    </row>
    <row r="134" spans="1:10" x14ac:dyDescent="0.25">
      <c r="A134" s="160" t="s">
        <v>6</v>
      </c>
      <c r="B134" s="189" t="s">
        <v>259</v>
      </c>
      <c r="C134" s="190" t="s">
        <v>260</v>
      </c>
      <c r="D134" s="191" t="s">
        <v>7</v>
      </c>
      <c r="E134" s="192" t="s">
        <v>7</v>
      </c>
      <c r="F134" s="228" t="s">
        <v>261</v>
      </c>
      <c r="G134" s="229">
        <v>0</v>
      </c>
      <c r="H134" s="230">
        <v>10</v>
      </c>
      <c r="I134" s="230">
        <v>0</v>
      </c>
      <c r="J134" s="231">
        <v>10</v>
      </c>
    </row>
    <row r="135" spans="1:10" ht="15.75" thickBot="1" x14ac:dyDescent="0.3">
      <c r="A135" s="169"/>
      <c r="B135" s="170"/>
      <c r="C135" s="171"/>
      <c r="D135" s="172" t="s">
        <v>186</v>
      </c>
      <c r="E135" s="173">
        <v>5321</v>
      </c>
      <c r="F135" s="174" t="s">
        <v>175</v>
      </c>
      <c r="G135" s="232">
        <v>0</v>
      </c>
      <c r="H135" s="235">
        <f>H134</f>
        <v>10</v>
      </c>
      <c r="I135" s="233">
        <v>0</v>
      </c>
      <c r="J135" s="236">
        <f>J134</f>
        <v>10</v>
      </c>
    </row>
    <row r="136" spans="1:10" x14ac:dyDescent="0.25">
      <c r="A136" s="160" t="s">
        <v>6</v>
      </c>
      <c r="B136" s="189" t="s">
        <v>262</v>
      </c>
      <c r="C136" s="190" t="s">
        <v>10</v>
      </c>
      <c r="D136" s="191" t="s">
        <v>7</v>
      </c>
      <c r="E136" s="192" t="s">
        <v>7</v>
      </c>
      <c r="F136" s="228" t="s">
        <v>263</v>
      </c>
      <c r="G136" s="229">
        <v>0</v>
      </c>
      <c r="H136" s="230">
        <v>15</v>
      </c>
      <c r="I136" s="230">
        <v>0</v>
      </c>
      <c r="J136" s="231">
        <v>15</v>
      </c>
    </row>
    <row r="137" spans="1:10" ht="15.75" thickBot="1" x14ac:dyDescent="0.3">
      <c r="A137" s="169"/>
      <c r="B137" s="170"/>
      <c r="C137" s="171"/>
      <c r="D137" s="172" t="s">
        <v>186</v>
      </c>
      <c r="E137" s="173">
        <v>5222</v>
      </c>
      <c r="F137" s="174" t="s">
        <v>24</v>
      </c>
      <c r="G137" s="232">
        <v>0</v>
      </c>
      <c r="H137" s="235">
        <f>H136</f>
        <v>15</v>
      </c>
      <c r="I137" s="233">
        <v>0</v>
      </c>
      <c r="J137" s="236">
        <f>J136</f>
        <v>15</v>
      </c>
    </row>
    <row r="138" spans="1:10" ht="22.5" x14ac:dyDescent="0.25">
      <c r="A138" s="160" t="s">
        <v>6</v>
      </c>
      <c r="B138" s="189" t="s">
        <v>264</v>
      </c>
      <c r="C138" s="190" t="s">
        <v>265</v>
      </c>
      <c r="D138" s="191" t="s">
        <v>7</v>
      </c>
      <c r="E138" s="192" t="s">
        <v>7</v>
      </c>
      <c r="F138" s="228" t="s">
        <v>266</v>
      </c>
      <c r="G138" s="229">
        <v>0</v>
      </c>
      <c r="H138" s="237">
        <v>28</v>
      </c>
      <c r="I138" s="230">
        <v>0</v>
      </c>
      <c r="J138" s="238">
        <v>28</v>
      </c>
    </row>
    <row r="139" spans="1:10" ht="15.75" thickBot="1" x14ac:dyDescent="0.3">
      <c r="A139" s="169"/>
      <c r="B139" s="170"/>
      <c r="C139" s="171"/>
      <c r="D139" s="172" t="s">
        <v>218</v>
      </c>
      <c r="E139" s="173">
        <v>5321</v>
      </c>
      <c r="F139" s="174" t="s">
        <v>175</v>
      </c>
      <c r="G139" s="232">
        <v>0</v>
      </c>
      <c r="H139" s="233">
        <f>H138</f>
        <v>28</v>
      </c>
      <c r="I139" s="233">
        <v>0</v>
      </c>
      <c r="J139" s="234">
        <f>J138</f>
        <v>28</v>
      </c>
    </row>
    <row r="140" spans="1:10" x14ac:dyDescent="0.25">
      <c r="A140" s="160" t="s">
        <v>6</v>
      </c>
      <c r="B140" s="189" t="s">
        <v>267</v>
      </c>
      <c r="C140" s="190" t="s">
        <v>10</v>
      </c>
      <c r="D140" s="191" t="s">
        <v>7</v>
      </c>
      <c r="E140" s="192" t="s">
        <v>7</v>
      </c>
      <c r="F140" s="228" t="s">
        <v>268</v>
      </c>
      <c r="G140" s="229">
        <v>0</v>
      </c>
      <c r="H140" s="230">
        <v>28</v>
      </c>
      <c r="I140" s="230">
        <v>0</v>
      </c>
      <c r="J140" s="231">
        <v>28</v>
      </c>
    </row>
    <row r="141" spans="1:10" ht="15.75" thickBot="1" x14ac:dyDescent="0.3">
      <c r="A141" s="169"/>
      <c r="B141" s="170"/>
      <c r="C141" s="171"/>
      <c r="D141" s="172" t="s">
        <v>186</v>
      </c>
      <c r="E141" s="173">
        <v>5222</v>
      </c>
      <c r="F141" s="174" t="s">
        <v>24</v>
      </c>
      <c r="G141" s="232">
        <v>0</v>
      </c>
      <c r="H141" s="233">
        <f>H140</f>
        <v>28</v>
      </c>
      <c r="I141" s="233">
        <v>0</v>
      </c>
      <c r="J141" s="236">
        <f>J140</f>
        <v>28</v>
      </c>
    </row>
    <row r="142" spans="1:10" x14ac:dyDescent="0.25">
      <c r="A142" s="160" t="s">
        <v>6</v>
      </c>
      <c r="B142" s="189" t="s">
        <v>269</v>
      </c>
      <c r="C142" s="190" t="s">
        <v>10</v>
      </c>
      <c r="D142" s="191" t="s">
        <v>7</v>
      </c>
      <c r="E142" s="192" t="s">
        <v>7</v>
      </c>
      <c r="F142" s="228" t="s">
        <v>270</v>
      </c>
      <c r="G142" s="229">
        <v>0</v>
      </c>
      <c r="H142" s="237">
        <v>28</v>
      </c>
      <c r="I142" s="230">
        <v>0</v>
      </c>
      <c r="J142" s="238">
        <v>28</v>
      </c>
    </row>
    <row r="143" spans="1:10" ht="15.75" thickBot="1" x14ac:dyDescent="0.3">
      <c r="A143" s="169"/>
      <c r="B143" s="170"/>
      <c r="C143" s="171"/>
      <c r="D143" s="172" t="s">
        <v>186</v>
      </c>
      <c r="E143" s="173">
        <v>5222</v>
      </c>
      <c r="F143" s="174" t="s">
        <v>24</v>
      </c>
      <c r="G143" s="232">
        <v>0</v>
      </c>
      <c r="H143" s="233">
        <f>H142</f>
        <v>28</v>
      </c>
      <c r="I143" s="233">
        <v>0</v>
      </c>
      <c r="J143" s="234">
        <f>J142</f>
        <v>28</v>
      </c>
    </row>
    <row r="144" spans="1:10" x14ac:dyDescent="0.25">
      <c r="A144" s="160" t="s">
        <v>6</v>
      </c>
      <c r="B144" s="189" t="s">
        <v>271</v>
      </c>
      <c r="C144" s="190" t="s">
        <v>10</v>
      </c>
      <c r="D144" s="191" t="s">
        <v>7</v>
      </c>
      <c r="E144" s="192" t="s">
        <v>7</v>
      </c>
      <c r="F144" s="228" t="s">
        <v>272</v>
      </c>
      <c r="G144" s="229">
        <v>0</v>
      </c>
      <c r="H144" s="230">
        <v>23</v>
      </c>
      <c r="I144" s="230">
        <v>0</v>
      </c>
      <c r="J144" s="231">
        <v>23</v>
      </c>
    </row>
    <row r="145" spans="1:10" ht="15.75" thickBot="1" x14ac:dyDescent="0.3">
      <c r="A145" s="169"/>
      <c r="B145" s="170"/>
      <c r="C145" s="171"/>
      <c r="D145" s="172" t="s">
        <v>218</v>
      </c>
      <c r="E145" s="173">
        <v>5222</v>
      </c>
      <c r="F145" s="174" t="s">
        <v>24</v>
      </c>
      <c r="G145" s="232">
        <v>0</v>
      </c>
      <c r="H145" s="239">
        <f>H144</f>
        <v>23</v>
      </c>
      <c r="I145" s="233">
        <v>0</v>
      </c>
      <c r="J145" s="240">
        <f>J144</f>
        <v>23</v>
      </c>
    </row>
    <row r="146" spans="1:10" x14ac:dyDescent="0.25">
      <c r="A146" s="160" t="s">
        <v>6</v>
      </c>
      <c r="B146" s="189" t="s">
        <v>273</v>
      </c>
      <c r="C146" s="190" t="s">
        <v>10</v>
      </c>
      <c r="D146" s="191" t="s">
        <v>7</v>
      </c>
      <c r="E146" s="192" t="s">
        <v>7</v>
      </c>
      <c r="F146" s="228" t="s">
        <v>274</v>
      </c>
      <c r="G146" s="229">
        <v>0</v>
      </c>
      <c r="H146" s="230">
        <v>53</v>
      </c>
      <c r="I146" s="230">
        <v>0</v>
      </c>
      <c r="J146" s="231">
        <v>53</v>
      </c>
    </row>
    <row r="147" spans="1:10" ht="15.75" thickBot="1" x14ac:dyDescent="0.3">
      <c r="A147" s="169"/>
      <c r="B147" s="170"/>
      <c r="C147" s="171"/>
      <c r="D147" s="172" t="s">
        <v>186</v>
      </c>
      <c r="E147" s="173">
        <v>5222</v>
      </c>
      <c r="F147" s="174" t="s">
        <v>24</v>
      </c>
      <c r="G147" s="232">
        <v>0</v>
      </c>
      <c r="H147" s="233">
        <f>H146</f>
        <v>53</v>
      </c>
      <c r="I147" s="233">
        <v>0</v>
      </c>
      <c r="J147" s="234">
        <f>J146</f>
        <v>53</v>
      </c>
    </row>
    <row r="148" spans="1:10" ht="22.5" x14ac:dyDescent="0.25">
      <c r="A148" s="160" t="s">
        <v>6</v>
      </c>
      <c r="B148" s="189" t="s">
        <v>275</v>
      </c>
      <c r="C148" s="190" t="s">
        <v>10</v>
      </c>
      <c r="D148" s="191" t="s">
        <v>7</v>
      </c>
      <c r="E148" s="192" t="s">
        <v>7</v>
      </c>
      <c r="F148" s="228" t="s">
        <v>276</v>
      </c>
      <c r="G148" s="229">
        <v>0</v>
      </c>
      <c r="H148" s="230">
        <v>18</v>
      </c>
      <c r="I148" s="230">
        <v>0</v>
      </c>
      <c r="J148" s="231">
        <v>18</v>
      </c>
    </row>
    <row r="149" spans="1:10" ht="15.75" thickBot="1" x14ac:dyDescent="0.3">
      <c r="A149" s="169"/>
      <c r="B149" s="170"/>
      <c r="C149" s="171"/>
      <c r="D149" s="172" t="s">
        <v>186</v>
      </c>
      <c r="E149" s="173">
        <v>5222</v>
      </c>
      <c r="F149" s="174" t="s">
        <v>24</v>
      </c>
      <c r="G149" s="232">
        <v>0</v>
      </c>
      <c r="H149" s="233">
        <f>H148</f>
        <v>18</v>
      </c>
      <c r="I149" s="233">
        <v>0</v>
      </c>
      <c r="J149" s="234">
        <f>J148</f>
        <v>18</v>
      </c>
    </row>
    <row r="150" spans="1:10" x14ac:dyDescent="0.25">
      <c r="A150" s="160" t="s">
        <v>6</v>
      </c>
      <c r="B150" s="189" t="s">
        <v>277</v>
      </c>
      <c r="C150" s="190" t="s">
        <v>10</v>
      </c>
      <c r="D150" s="191" t="s">
        <v>7</v>
      </c>
      <c r="E150" s="192" t="s">
        <v>7</v>
      </c>
      <c r="F150" s="228" t="s">
        <v>278</v>
      </c>
      <c r="G150" s="229">
        <v>0</v>
      </c>
      <c r="H150" s="229">
        <v>20</v>
      </c>
      <c r="I150" s="237">
        <v>0</v>
      </c>
      <c r="J150" s="238">
        <v>20</v>
      </c>
    </row>
    <row r="151" spans="1:10" ht="15.75" thickBot="1" x14ac:dyDescent="0.3">
      <c r="A151" s="169"/>
      <c r="B151" s="170"/>
      <c r="C151" s="171"/>
      <c r="D151" s="172" t="s">
        <v>186</v>
      </c>
      <c r="E151" s="173">
        <v>5213</v>
      </c>
      <c r="F151" s="174" t="s">
        <v>279</v>
      </c>
      <c r="G151" s="232">
        <v>0</v>
      </c>
      <c r="H151" s="232">
        <v>20</v>
      </c>
      <c r="I151" s="233">
        <v>0</v>
      </c>
      <c r="J151" s="234">
        <f>J150</f>
        <v>20</v>
      </c>
    </row>
    <row r="152" spans="1:10" ht="20.25" x14ac:dyDescent="0.25">
      <c r="A152" s="241" t="s">
        <v>6</v>
      </c>
      <c r="B152" s="242" t="s">
        <v>280</v>
      </c>
      <c r="C152" s="243" t="s">
        <v>10</v>
      </c>
      <c r="D152" s="244" t="s">
        <v>7</v>
      </c>
      <c r="E152" s="245" t="s">
        <v>7</v>
      </c>
      <c r="F152" s="246" t="s">
        <v>281</v>
      </c>
      <c r="G152" s="213">
        <v>60</v>
      </c>
      <c r="H152" s="247">
        <v>60</v>
      </c>
      <c r="I152" s="248">
        <v>0</v>
      </c>
      <c r="J152" s="249">
        <f>H152+I152</f>
        <v>60</v>
      </c>
    </row>
    <row r="153" spans="1:10" ht="15.75" thickBot="1" x14ac:dyDescent="0.3">
      <c r="A153" s="250"/>
      <c r="B153" s="251"/>
      <c r="C153" s="252"/>
      <c r="D153" s="253" t="s">
        <v>186</v>
      </c>
      <c r="E153" s="254">
        <v>5222</v>
      </c>
      <c r="F153" s="255" t="s">
        <v>24</v>
      </c>
      <c r="G153" s="256">
        <v>0</v>
      </c>
      <c r="H153" s="257">
        <v>60</v>
      </c>
      <c r="I153" s="258">
        <v>0</v>
      </c>
      <c r="J153" s="259">
        <f>H153+I153</f>
        <v>60</v>
      </c>
    </row>
    <row r="154" spans="1:10" ht="20.25" x14ac:dyDescent="0.25">
      <c r="A154" s="241" t="s">
        <v>6</v>
      </c>
      <c r="B154" s="260" t="s">
        <v>282</v>
      </c>
      <c r="C154" s="261" t="s">
        <v>10</v>
      </c>
      <c r="D154" s="262" t="s">
        <v>7</v>
      </c>
      <c r="E154" s="263" t="s">
        <v>7</v>
      </c>
      <c r="F154" s="264" t="s">
        <v>283</v>
      </c>
      <c r="G154" s="265">
        <v>0</v>
      </c>
      <c r="H154" s="265">
        <v>42</v>
      </c>
      <c r="I154" s="247">
        <v>0</v>
      </c>
      <c r="J154" s="266">
        <v>42</v>
      </c>
    </row>
    <row r="155" spans="1:10" ht="15.75" thickBot="1" x14ac:dyDescent="0.3">
      <c r="A155" s="250"/>
      <c r="B155" s="251"/>
      <c r="C155" s="252"/>
      <c r="D155" s="253" t="s">
        <v>186</v>
      </c>
      <c r="E155" s="254">
        <v>5222</v>
      </c>
      <c r="F155" s="255" t="s">
        <v>24</v>
      </c>
      <c r="G155" s="267">
        <v>0</v>
      </c>
      <c r="H155" s="267">
        <v>42</v>
      </c>
      <c r="I155" s="257">
        <v>0</v>
      </c>
      <c r="J155" s="268">
        <f>J154</f>
        <v>42</v>
      </c>
    </row>
    <row r="156" spans="1:10" ht="22.5" x14ac:dyDescent="0.25">
      <c r="A156" s="241" t="s">
        <v>6</v>
      </c>
      <c r="B156" s="269" t="s">
        <v>284</v>
      </c>
      <c r="C156" s="270" t="s">
        <v>10</v>
      </c>
      <c r="D156" s="271" t="s">
        <v>7</v>
      </c>
      <c r="E156" s="272" t="s">
        <v>7</v>
      </c>
      <c r="F156" s="273" t="s">
        <v>285</v>
      </c>
      <c r="G156" s="265">
        <v>0</v>
      </c>
      <c r="H156" s="265">
        <v>40</v>
      </c>
      <c r="I156" s="265">
        <v>0</v>
      </c>
      <c r="J156" s="274">
        <v>40</v>
      </c>
    </row>
    <row r="157" spans="1:10" ht="15.75" thickBot="1" x14ac:dyDescent="0.3">
      <c r="A157" s="250"/>
      <c r="B157" s="275"/>
      <c r="C157" s="276"/>
      <c r="D157" s="277" t="s">
        <v>186</v>
      </c>
      <c r="E157" s="278">
        <v>5222</v>
      </c>
      <c r="F157" s="279" t="s">
        <v>24</v>
      </c>
      <c r="G157" s="267">
        <v>0</v>
      </c>
      <c r="H157" s="267">
        <v>40</v>
      </c>
      <c r="I157" s="280">
        <v>0</v>
      </c>
      <c r="J157" s="281">
        <f>J156</f>
        <v>40</v>
      </c>
    </row>
    <row r="158" spans="1:10" ht="22.5" x14ac:dyDescent="0.25">
      <c r="A158" s="160" t="s">
        <v>6</v>
      </c>
      <c r="B158" s="161" t="s">
        <v>286</v>
      </c>
      <c r="C158" s="162" t="s">
        <v>10</v>
      </c>
      <c r="D158" s="163" t="s">
        <v>7</v>
      </c>
      <c r="E158" s="164" t="s">
        <v>7</v>
      </c>
      <c r="F158" s="165" t="s">
        <v>287</v>
      </c>
      <c r="G158" s="166">
        <v>100</v>
      </c>
      <c r="H158" s="221">
        <v>100</v>
      </c>
      <c r="I158" s="167">
        <v>0</v>
      </c>
      <c r="J158" s="168">
        <f>H158+I158</f>
        <v>100</v>
      </c>
    </row>
    <row r="159" spans="1:10" ht="15.75" thickBot="1" x14ac:dyDescent="0.3">
      <c r="A159" s="169"/>
      <c r="B159" s="170"/>
      <c r="C159" s="171"/>
      <c r="D159" s="172" t="s">
        <v>186</v>
      </c>
      <c r="E159" s="173">
        <v>5222</v>
      </c>
      <c r="F159" s="174" t="s">
        <v>24</v>
      </c>
      <c r="G159" s="175">
        <v>100</v>
      </c>
      <c r="H159" s="233">
        <f>H158</f>
        <v>100</v>
      </c>
      <c r="I159" s="176">
        <v>0</v>
      </c>
      <c r="J159" s="177">
        <f>H159+I159</f>
        <v>100</v>
      </c>
    </row>
    <row r="160" spans="1:10" ht="33.75" x14ac:dyDescent="0.25">
      <c r="A160" s="160" t="s">
        <v>6</v>
      </c>
      <c r="B160" s="161" t="s">
        <v>288</v>
      </c>
      <c r="C160" s="162" t="s">
        <v>289</v>
      </c>
      <c r="D160" s="163" t="s">
        <v>7</v>
      </c>
      <c r="E160" s="164" t="s">
        <v>7</v>
      </c>
      <c r="F160" s="165" t="s">
        <v>290</v>
      </c>
      <c r="G160" s="282">
        <v>0</v>
      </c>
      <c r="H160" s="282">
        <v>25</v>
      </c>
      <c r="I160" s="230">
        <v>0</v>
      </c>
      <c r="J160" s="283">
        <v>25</v>
      </c>
    </row>
    <row r="161" spans="1:10" ht="15.75" thickBot="1" x14ac:dyDescent="0.3">
      <c r="A161" s="169"/>
      <c r="B161" s="170"/>
      <c r="C161" s="171"/>
      <c r="D161" s="172" t="s">
        <v>186</v>
      </c>
      <c r="E161" s="173">
        <v>5321</v>
      </c>
      <c r="F161" s="174" t="s">
        <v>175</v>
      </c>
      <c r="G161" s="232">
        <v>0</v>
      </c>
      <c r="H161" s="232">
        <v>25</v>
      </c>
      <c r="I161" s="284">
        <v>0</v>
      </c>
      <c r="J161" s="285">
        <f>J160</f>
        <v>25</v>
      </c>
    </row>
    <row r="162" spans="1:10" x14ac:dyDescent="0.25">
      <c r="A162" s="160" t="s">
        <v>6</v>
      </c>
      <c r="B162" s="286" t="s">
        <v>291</v>
      </c>
      <c r="C162" s="287" t="s">
        <v>292</v>
      </c>
      <c r="D162" s="288" t="s">
        <v>7</v>
      </c>
      <c r="E162" s="289" t="s">
        <v>7</v>
      </c>
      <c r="F162" s="290" t="s">
        <v>293</v>
      </c>
      <c r="G162" s="229">
        <v>0</v>
      </c>
      <c r="H162" s="221">
        <v>100</v>
      </c>
      <c r="I162" s="237">
        <v>0</v>
      </c>
      <c r="J162" s="291">
        <v>100</v>
      </c>
    </row>
    <row r="163" spans="1:10" ht="15.75" thickBot="1" x14ac:dyDescent="0.3">
      <c r="A163" s="169"/>
      <c r="B163" s="292"/>
      <c r="C163" s="293"/>
      <c r="D163" s="294" t="s">
        <v>214</v>
      </c>
      <c r="E163" s="295">
        <v>5321</v>
      </c>
      <c r="F163" s="296" t="s">
        <v>175</v>
      </c>
      <c r="G163" s="284">
        <v>0</v>
      </c>
      <c r="H163" s="233">
        <v>100</v>
      </c>
      <c r="I163" s="257">
        <v>0</v>
      </c>
      <c r="J163" s="297">
        <v>100</v>
      </c>
    </row>
    <row r="164" spans="1:10" x14ac:dyDescent="0.25">
      <c r="A164" s="160" t="s">
        <v>6</v>
      </c>
      <c r="B164" s="286" t="s">
        <v>294</v>
      </c>
      <c r="C164" s="287" t="s">
        <v>295</v>
      </c>
      <c r="D164" s="288" t="s">
        <v>7</v>
      </c>
      <c r="E164" s="289" t="s">
        <v>7</v>
      </c>
      <c r="F164" s="290" t="s">
        <v>296</v>
      </c>
      <c r="G164" s="229">
        <v>0</v>
      </c>
      <c r="H164" s="221">
        <v>1155</v>
      </c>
      <c r="I164" s="247">
        <v>0</v>
      </c>
      <c r="J164" s="298">
        <v>1155</v>
      </c>
    </row>
    <row r="165" spans="1:10" ht="15.75" thickBot="1" x14ac:dyDescent="0.3">
      <c r="A165" s="169"/>
      <c r="B165" s="299"/>
      <c r="C165" s="300"/>
      <c r="D165" s="294" t="s">
        <v>234</v>
      </c>
      <c r="E165" s="295">
        <v>6341</v>
      </c>
      <c r="F165" s="296" t="s">
        <v>175</v>
      </c>
      <c r="G165" s="232">
        <v>0</v>
      </c>
      <c r="H165" s="235">
        <v>1155</v>
      </c>
      <c r="I165" s="301">
        <v>0</v>
      </c>
      <c r="J165" s="302">
        <v>1155</v>
      </c>
    </row>
    <row r="166" spans="1:10" ht="22.5" x14ac:dyDescent="0.25">
      <c r="A166" s="160" t="s">
        <v>6</v>
      </c>
      <c r="B166" s="161" t="s">
        <v>297</v>
      </c>
      <c r="C166" s="162" t="s">
        <v>188</v>
      </c>
      <c r="D166" s="163" t="s">
        <v>7</v>
      </c>
      <c r="E166" s="164" t="s">
        <v>7</v>
      </c>
      <c r="F166" s="165" t="s">
        <v>298</v>
      </c>
      <c r="G166" s="166">
        <v>100</v>
      </c>
      <c r="H166" s="221">
        <v>100</v>
      </c>
      <c r="I166" s="167">
        <v>0</v>
      </c>
      <c r="J166" s="168">
        <f t="shared" ref="J166:J171" si="1">H166+I166</f>
        <v>100</v>
      </c>
    </row>
    <row r="167" spans="1:10" ht="15.75" thickBot="1" x14ac:dyDescent="0.3">
      <c r="A167" s="169"/>
      <c r="B167" s="170"/>
      <c r="C167" s="171"/>
      <c r="D167" s="172" t="s">
        <v>186</v>
      </c>
      <c r="E167" s="173">
        <v>5321</v>
      </c>
      <c r="F167" s="174" t="s">
        <v>175</v>
      </c>
      <c r="G167" s="175">
        <v>100</v>
      </c>
      <c r="H167" s="235">
        <f>H166</f>
        <v>100</v>
      </c>
      <c r="I167" s="176">
        <v>0</v>
      </c>
      <c r="J167" s="177">
        <f t="shared" si="1"/>
        <v>100</v>
      </c>
    </row>
    <row r="168" spans="1:10" x14ac:dyDescent="0.25">
      <c r="A168" s="160" t="s">
        <v>6</v>
      </c>
      <c r="B168" s="303" t="s">
        <v>299</v>
      </c>
      <c r="C168" s="287" t="s">
        <v>10</v>
      </c>
      <c r="D168" s="288" t="s">
        <v>7</v>
      </c>
      <c r="E168" s="289" t="s">
        <v>7</v>
      </c>
      <c r="F168" s="290" t="s">
        <v>300</v>
      </c>
      <c r="G168" s="229">
        <v>0</v>
      </c>
      <c r="H168" s="237">
        <v>35</v>
      </c>
      <c r="I168" s="247">
        <v>0</v>
      </c>
      <c r="J168" s="168">
        <f t="shared" si="1"/>
        <v>35</v>
      </c>
    </row>
    <row r="169" spans="1:10" ht="15.75" thickBot="1" x14ac:dyDescent="0.3">
      <c r="A169" s="169"/>
      <c r="B169" s="292"/>
      <c r="C169" s="293"/>
      <c r="D169" s="294" t="s">
        <v>186</v>
      </c>
      <c r="E169" s="295">
        <v>5212</v>
      </c>
      <c r="F169" s="226" t="s">
        <v>301</v>
      </c>
      <c r="G169" s="284">
        <v>0</v>
      </c>
      <c r="H169" s="233">
        <f>H168</f>
        <v>35</v>
      </c>
      <c r="I169" s="257">
        <v>0</v>
      </c>
      <c r="J169" s="177">
        <f t="shared" si="1"/>
        <v>35</v>
      </c>
    </row>
    <row r="170" spans="1:10" ht="22.5" x14ac:dyDescent="0.25">
      <c r="A170" s="241" t="s">
        <v>6</v>
      </c>
      <c r="B170" s="269" t="s">
        <v>302</v>
      </c>
      <c r="C170" s="270" t="s">
        <v>10</v>
      </c>
      <c r="D170" s="271" t="s">
        <v>7</v>
      </c>
      <c r="E170" s="272" t="s">
        <v>7</v>
      </c>
      <c r="F170" s="273" t="s">
        <v>303</v>
      </c>
      <c r="G170" s="304">
        <v>0</v>
      </c>
      <c r="H170" s="247">
        <v>100</v>
      </c>
      <c r="I170" s="305">
        <v>0</v>
      </c>
      <c r="J170" s="298">
        <f t="shared" si="1"/>
        <v>100</v>
      </c>
    </row>
    <row r="171" spans="1:10" ht="15.75" thickBot="1" x14ac:dyDescent="0.3">
      <c r="A171" s="250"/>
      <c r="B171" s="306"/>
      <c r="C171" s="307"/>
      <c r="D171" s="308" t="s">
        <v>228</v>
      </c>
      <c r="E171" s="308">
        <v>5339</v>
      </c>
      <c r="F171" s="309" t="s">
        <v>304</v>
      </c>
      <c r="G171" s="280">
        <v>0</v>
      </c>
      <c r="H171" s="215">
        <f>H170</f>
        <v>100</v>
      </c>
      <c r="I171" s="257">
        <v>0</v>
      </c>
      <c r="J171" s="297">
        <f t="shared" si="1"/>
        <v>100</v>
      </c>
    </row>
    <row r="172" spans="1:10" x14ac:dyDescent="0.25">
      <c r="A172" s="160" t="s">
        <v>6</v>
      </c>
      <c r="B172" s="303" t="s">
        <v>305</v>
      </c>
      <c r="C172" s="287" t="s">
        <v>10</v>
      </c>
      <c r="D172" s="288" t="s">
        <v>7</v>
      </c>
      <c r="E172" s="289" t="s">
        <v>7</v>
      </c>
      <c r="F172" s="290" t="s">
        <v>306</v>
      </c>
      <c r="G172" s="229">
        <v>50</v>
      </c>
      <c r="H172" s="230">
        <v>50</v>
      </c>
      <c r="I172" s="247">
        <v>0</v>
      </c>
      <c r="J172" s="298">
        <v>50</v>
      </c>
    </row>
    <row r="173" spans="1:10" ht="15.75" thickBot="1" x14ac:dyDescent="0.3">
      <c r="A173" s="169"/>
      <c r="B173" s="292"/>
      <c r="C173" s="293"/>
      <c r="D173" s="294" t="s">
        <v>234</v>
      </c>
      <c r="E173" s="295">
        <v>5901</v>
      </c>
      <c r="F173" s="310" t="s">
        <v>307</v>
      </c>
      <c r="G173" s="284">
        <v>50</v>
      </c>
      <c r="H173" s="235">
        <f>H172</f>
        <v>50</v>
      </c>
      <c r="I173" s="257">
        <v>0</v>
      </c>
      <c r="J173" s="302">
        <v>50</v>
      </c>
    </row>
    <row r="174" spans="1:10" x14ac:dyDescent="0.25">
      <c r="A174" s="160" t="s">
        <v>6</v>
      </c>
      <c r="B174" s="303" t="s">
        <v>308</v>
      </c>
      <c r="C174" s="287" t="s">
        <v>10</v>
      </c>
      <c r="D174" s="288" t="s">
        <v>7</v>
      </c>
      <c r="E174" s="289" t="s">
        <v>7</v>
      </c>
      <c r="F174" s="290" t="s">
        <v>309</v>
      </c>
      <c r="G174" s="311">
        <v>0</v>
      </c>
      <c r="H174" s="305">
        <v>400</v>
      </c>
      <c r="I174" s="305">
        <v>0</v>
      </c>
      <c r="J174" s="298">
        <v>400</v>
      </c>
    </row>
    <row r="175" spans="1:10" ht="15.75" thickBot="1" x14ac:dyDescent="0.3">
      <c r="A175" s="169"/>
      <c r="B175" s="292"/>
      <c r="C175" s="293"/>
      <c r="D175" s="294" t="s">
        <v>193</v>
      </c>
      <c r="E175" s="295">
        <v>5901</v>
      </c>
      <c r="F175" s="310" t="s">
        <v>307</v>
      </c>
      <c r="G175" s="284">
        <v>0</v>
      </c>
      <c r="H175" s="233">
        <v>400</v>
      </c>
      <c r="I175" s="257">
        <v>0</v>
      </c>
      <c r="J175" s="297">
        <v>400</v>
      </c>
    </row>
    <row r="176" spans="1:10" x14ac:dyDescent="0.25">
      <c r="A176" s="160" t="s">
        <v>6</v>
      </c>
      <c r="B176" s="286" t="s">
        <v>310</v>
      </c>
      <c r="C176" s="312" t="s">
        <v>10</v>
      </c>
      <c r="D176" s="288" t="s">
        <v>7</v>
      </c>
      <c r="E176" s="289" t="s">
        <v>7</v>
      </c>
      <c r="F176" s="313" t="s">
        <v>311</v>
      </c>
      <c r="G176" s="282">
        <v>0</v>
      </c>
      <c r="H176" s="230">
        <v>100</v>
      </c>
      <c r="I176" s="247">
        <v>0</v>
      </c>
      <c r="J176" s="298">
        <v>100</v>
      </c>
    </row>
    <row r="177" spans="1:10" ht="15.75" thickBot="1" x14ac:dyDescent="0.3">
      <c r="A177" s="169"/>
      <c r="B177" s="292"/>
      <c r="C177" s="293"/>
      <c r="D177" s="294" t="s">
        <v>312</v>
      </c>
      <c r="E177" s="295">
        <v>5493</v>
      </c>
      <c r="F177" s="310" t="s">
        <v>313</v>
      </c>
      <c r="G177" s="284">
        <v>0</v>
      </c>
      <c r="H177" s="233">
        <v>100</v>
      </c>
      <c r="I177" s="301">
        <v>0</v>
      </c>
      <c r="J177" s="302">
        <v>100</v>
      </c>
    </row>
    <row r="178" spans="1:10" x14ac:dyDescent="0.25">
      <c r="A178" s="160" t="s">
        <v>6</v>
      </c>
      <c r="B178" s="303" t="s">
        <v>314</v>
      </c>
      <c r="C178" s="287" t="s">
        <v>184</v>
      </c>
      <c r="D178" s="288" t="s">
        <v>7</v>
      </c>
      <c r="E178" s="289" t="s">
        <v>7</v>
      </c>
      <c r="F178" s="290" t="s">
        <v>315</v>
      </c>
      <c r="G178" s="282">
        <v>0</v>
      </c>
      <c r="H178" s="216">
        <v>230</v>
      </c>
      <c r="I178" s="247">
        <v>0</v>
      </c>
      <c r="J178" s="298">
        <v>230</v>
      </c>
    </row>
    <row r="179" spans="1:10" ht="15.75" thickBot="1" x14ac:dyDescent="0.3">
      <c r="A179" s="169"/>
      <c r="B179" s="170"/>
      <c r="C179" s="171"/>
      <c r="D179" s="314" t="s">
        <v>186</v>
      </c>
      <c r="E179" s="315">
        <v>6341</v>
      </c>
      <c r="F179" s="174" t="s">
        <v>175</v>
      </c>
      <c r="G179" s="175">
        <v>0</v>
      </c>
      <c r="H179" s="212">
        <v>230</v>
      </c>
      <c r="I179" s="215">
        <v>0</v>
      </c>
      <c r="J179" s="316">
        <v>230</v>
      </c>
    </row>
    <row r="180" spans="1:10" x14ac:dyDescent="0.25">
      <c r="A180" s="160" t="s">
        <v>6</v>
      </c>
      <c r="B180" s="303" t="s">
        <v>316</v>
      </c>
      <c r="C180" s="317" t="s">
        <v>188</v>
      </c>
      <c r="D180" s="163" t="s">
        <v>7</v>
      </c>
      <c r="E180" s="164" t="s">
        <v>7</v>
      </c>
      <c r="F180" s="290" t="s">
        <v>317</v>
      </c>
      <c r="G180" s="166">
        <v>0</v>
      </c>
      <c r="H180" s="247">
        <v>130</v>
      </c>
      <c r="I180" s="247">
        <v>0</v>
      </c>
      <c r="J180" s="298">
        <v>130</v>
      </c>
    </row>
    <row r="181" spans="1:10" ht="15.75" thickBot="1" x14ac:dyDescent="0.3">
      <c r="A181" s="169"/>
      <c r="B181" s="170"/>
      <c r="C181" s="171"/>
      <c r="D181" s="318" t="s">
        <v>186</v>
      </c>
      <c r="E181" s="319">
        <v>5321</v>
      </c>
      <c r="F181" s="174" t="s">
        <v>175</v>
      </c>
      <c r="G181" s="175">
        <v>0</v>
      </c>
      <c r="H181" s="175">
        <v>130</v>
      </c>
      <c r="I181" s="215">
        <v>0</v>
      </c>
      <c r="J181" s="316">
        <v>130</v>
      </c>
    </row>
    <row r="182" spans="1:10" x14ac:dyDescent="0.25">
      <c r="A182" s="160" t="s">
        <v>6</v>
      </c>
      <c r="B182" s="189" t="s">
        <v>318</v>
      </c>
      <c r="C182" s="287" t="s">
        <v>319</v>
      </c>
      <c r="D182" s="191" t="s">
        <v>7</v>
      </c>
      <c r="E182" s="192" t="s">
        <v>7</v>
      </c>
      <c r="F182" s="290" t="s">
        <v>320</v>
      </c>
      <c r="G182" s="229">
        <v>0</v>
      </c>
      <c r="H182" s="230">
        <v>13</v>
      </c>
      <c r="I182" s="230">
        <v>0</v>
      </c>
      <c r="J182" s="231">
        <v>13</v>
      </c>
    </row>
    <row r="183" spans="1:10" ht="15.75" thickBot="1" x14ac:dyDescent="0.3">
      <c r="A183" s="169"/>
      <c r="B183" s="292"/>
      <c r="C183" s="300"/>
      <c r="D183" s="172" t="s">
        <v>186</v>
      </c>
      <c r="E183" s="173">
        <v>5321</v>
      </c>
      <c r="F183" s="174" t="s">
        <v>175</v>
      </c>
      <c r="G183" s="232">
        <v>0</v>
      </c>
      <c r="H183" s="232">
        <v>13</v>
      </c>
      <c r="I183" s="239">
        <v>0</v>
      </c>
      <c r="J183" s="240">
        <f>J182</f>
        <v>13</v>
      </c>
    </row>
    <row r="184" spans="1:10" x14ac:dyDescent="0.25">
      <c r="A184" s="160" t="s">
        <v>6</v>
      </c>
      <c r="B184" s="189" t="s">
        <v>321</v>
      </c>
      <c r="C184" s="287" t="s">
        <v>319</v>
      </c>
      <c r="D184" s="191" t="s">
        <v>7</v>
      </c>
      <c r="E184" s="192" t="s">
        <v>7</v>
      </c>
      <c r="F184" s="290" t="s">
        <v>322</v>
      </c>
      <c r="G184" s="229">
        <v>0</v>
      </c>
      <c r="H184" s="229">
        <v>10</v>
      </c>
      <c r="I184" s="230">
        <v>0</v>
      </c>
      <c r="J184" s="231">
        <v>10</v>
      </c>
    </row>
    <row r="185" spans="1:10" ht="15.75" thickBot="1" x14ac:dyDescent="0.3">
      <c r="A185" s="169"/>
      <c r="B185" s="292"/>
      <c r="C185" s="293"/>
      <c r="D185" s="172" t="s">
        <v>186</v>
      </c>
      <c r="E185" s="173">
        <v>5331</v>
      </c>
      <c r="F185" s="174" t="s">
        <v>323</v>
      </c>
      <c r="G185" s="232">
        <v>0</v>
      </c>
      <c r="H185" s="232">
        <v>10</v>
      </c>
      <c r="I185" s="233">
        <v>0</v>
      </c>
      <c r="J185" s="234">
        <f>J184</f>
        <v>10</v>
      </c>
    </row>
    <row r="186" spans="1:10" ht="22.5" x14ac:dyDescent="0.25">
      <c r="A186" s="160" t="s">
        <v>6</v>
      </c>
      <c r="B186" s="161" t="s">
        <v>324</v>
      </c>
      <c r="C186" s="312" t="s">
        <v>10</v>
      </c>
      <c r="D186" s="191" t="s">
        <v>7</v>
      </c>
      <c r="E186" s="192" t="s">
        <v>7</v>
      </c>
      <c r="F186" s="228" t="s">
        <v>325</v>
      </c>
      <c r="G186" s="229">
        <v>0</v>
      </c>
      <c r="H186" s="229">
        <v>20</v>
      </c>
      <c r="I186" s="230">
        <v>0</v>
      </c>
      <c r="J186" s="231">
        <v>20</v>
      </c>
    </row>
    <row r="187" spans="1:10" ht="15.75" thickBot="1" x14ac:dyDescent="0.3">
      <c r="A187" s="169"/>
      <c r="B187" s="320" t="s">
        <v>7</v>
      </c>
      <c r="C187" s="293"/>
      <c r="D187" s="172" t="s">
        <v>186</v>
      </c>
      <c r="E187" s="173">
        <v>5221</v>
      </c>
      <c r="F187" s="174" t="s">
        <v>196</v>
      </c>
      <c r="G187" s="232">
        <v>0</v>
      </c>
      <c r="H187" s="232">
        <v>20</v>
      </c>
      <c r="I187" s="233">
        <v>0</v>
      </c>
      <c r="J187" s="234">
        <f>J186</f>
        <v>20</v>
      </c>
    </row>
    <row r="188" spans="1:10" x14ac:dyDescent="0.25">
      <c r="A188" s="160" t="s">
        <v>6</v>
      </c>
      <c r="B188" s="189" t="s">
        <v>326</v>
      </c>
      <c r="C188" s="190" t="s">
        <v>10</v>
      </c>
      <c r="D188" s="191" t="s">
        <v>7</v>
      </c>
      <c r="E188" s="192" t="s">
        <v>7</v>
      </c>
      <c r="F188" s="290" t="s">
        <v>327</v>
      </c>
      <c r="G188" s="229">
        <v>0</v>
      </c>
      <c r="H188" s="229">
        <v>10</v>
      </c>
      <c r="I188" s="237">
        <v>0</v>
      </c>
      <c r="J188" s="238">
        <v>10</v>
      </c>
    </row>
    <row r="189" spans="1:10" ht="15.75" thickBot="1" x14ac:dyDescent="0.3">
      <c r="A189" s="321"/>
      <c r="B189" s="322"/>
      <c r="C189" s="323"/>
      <c r="D189" s="324" t="s">
        <v>186</v>
      </c>
      <c r="E189" s="325">
        <v>5222</v>
      </c>
      <c r="F189" s="326" t="s">
        <v>24</v>
      </c>
      <c r="G189" s="327">
        <v>0</v>
      </c>
      <c r="H189" s="327">
        <v>10</v>
      </c>
      <c r="I189" s="239">
        <v>0</v>
      </c>
      <c r="J189" s="240">
        <f>J188</f>
        <v>10</v>
      </c>
    </row>
    <row r="190" spans="1:10" ht="23.25" thickBot="1" x14ac:dyDescent="0.3">
      <c r="A190" s="328" t="s">
        <v>6</v>
      </c>
      <c r="B190" s="181"/>
      <c r="C190" s="182"/>
      <c r="D190" s="329" t="s">
        <v>7</v>
      </c>
      <c r="E190" s="330" t="s">
        <v>7</v>
      </c>
      <c r="F190" s="331" t="s">
        <v>328</v>
      </c>
      <c r="G190" s="332">
        <f>G191+G193+G195+G197</f>
        <v>0</v>
      </c>
      <c r="H190" s="332">
        <v>2000</v>
      </c>
      <c r="I190" s="332">
        <f>I191+I193+I195+I197</f>
        <v>0</v>
      </c>
      <c r="J190" s="333">
        <f>H190+I190</f>
        <v>2000</v>
      </c>
    </row>
    <row r="191" spans="1:10" x14ac:dyDescent="0.25">
      <c r="A191" s="160" t="s">
        <v>6</v>
      </c>
      <c r="B191" s="286" t="s">
        <v>329</v>
      </c>
      <c r="C191" s="312" t="s">
        <v>330</v>
      </c>
      <c r="D191" s="163" t="s">
        <v>7</v>
      </c>
      <c r="E191" s="164" t="s">
        <v>7</v>
      </c>
      <c r="F191" s="313" t="s">
        <v>331</v>
      </c>
      <c r="G191" s="166">
        <v>0</v>
      </c>
      <c r="H191" s="334">
        <v>1000</v>
      </c>
      <c r="I191" s="247">
        <v>0</v>
      </c>
      <c r="J191" s="298">
        <f>H191+I191</f>
        <v>1000</v>
      </c>
    </row>
    <row r="192" spans="1:10" ht="15.75" thickBot="1" x14ac:dyDescent="0.3">
      <c r="A192" s="169"/>
      <c r="B192" s="170"/>
      <c r="C192" s="171"/>
      <c r="D192" s="294" t="s">
        <v>234</v>
      </c>
      <c r="E192" s="295">
        <v>5321</v>
      </c>
      <c r="F192" s="174" t="s">
        <v>175</v>
      </c>
      <c r="G192" s="175">
        <v>0</v>
      </c>
      <c r="H192" s="284">
        <v>1000</v>
      </c>
      <c r="I192" s="335">
        <v>0</v>
      </c>
      <c r="J192" s="316">
        <f>H192+I192</f>
        <v>1000</v>
      </c>
    </row>
    <row r="193" spans="1:10" x14ac:dyDescent="0.25">
      <c r="A193" s="160" t="s">
        <v>6</v>
      </c>
      <c r="B193" s="286" t="s">
        <v>332</v>
      </c>
      <c r="C193" s="312" t="s">
        <v>333</v>
      </c>
      <c r="D193" s="163" t="s">
        <v>7</v>
      </c>
      <c r="E193" s="164" t="s">
        <v>7</v>
      </c>
      <c r="F193" s="313" t="s">
        <v>334</v>
      </c>
      <c r="G193" s="166">
        <v>0</v>
      </c>
      <c r="H193" s="334">
        <v>1000</v>
      </c>
      <c r="I193" s="247">
        <v>0</v>
      </c>
      <c r="J193" s="298">
        <f t="shared" ref="J193:J198" si="2">H193+I193</f>
        <v>1000</v>
      </c>
    </row>
    <row r="194" spans="1:10" ht="15.75" thickBot="1" x14ac:dyDescent="0.3">
      <c r="A194" s="169"/>
      <c r="B194" s="170"/>
      <c r="C194" s="171"/>
      <c r="D194" s="294" t="s">
        <v>234</v>
      </c>
      <c r="E194" s="295">
        <v>5321</v>
      </c>
      <c r="F194" s="174" t="s">
        <v>175</v>
      </c>
      <c r="G194" s="175">
        <v>0</v>
      </c>
      <c r="H194" s="336">
        <v>1000</v>
      </c>
      <c r="I194" s="335">
        <v>0</v>
      </c>
      <c r="J194" s="316">
        <f t="shared" si="2"/>
        <v>1000</v>
      </c>
    </row>
    <row r="195" spans="1:10" ht="22.5" x14ac:dyDescent="0.25">
      <c r="A195" s="241" t="s">
        <v>6</v>
      </c>
      <c r="B195" s="337" t="s">
        <v>335</v>
      </c>
      <c r="C195" s="338" t="s">
        <v>336</v>
      </c>
      <c r="D195" s="244" t="s">
        <v>7</v>
      </c>
      <c r="E195" s="245" t="s">
        <v>7</v>
      </c>
      <c r="F195" s="339" t="s">
        <v>337</v>
      </c>
      <c r="G195" s="213">
        <v>0</v>
      </c>
      <c r="H195" s="340">
        <v>500</v>
      </c>
      <c r="I195" s="247">
        <v>0</v>
      </c>
      <c r="J195" s="298">
        <f t="shared" si="2"/>
        <v>500</v>
      </c>
    </row>
    <row r="196" spans="1:10" ht="15.75" thickBot="1" x14ac:dyDescent="0.3">
      <c r="A196" s="250"/>
      <c r="B196" s="251"/>
      <c r="C196" s="252"/>
      <c r="D196" s="308" t="s">
        <v>234</v>
      </c>
      <c r="E196" s="341">
        <v>5321</v>
      </c>
      <c r="F196" s="255" t="s">
        <v>175</v>
      </c>
      <c r="G196" s="256">
        <v>0</v>
      </c>
      <c r="H196" s="342">
        <v>500</v>
      </c>
      <c r="I196" s="335">
        <v>0</v>
      </c>
      <c r="J196" s="316">
        <f t="shared" si="2"/>
        <v>500</v>
      </c>
    </row>
    <row r="197" spans="1:10" x14ac:dyDescent="0.25">
      <c r="A197" s="241" t="s">
        <v>6</v>
      </c>
      <c r="B197" s="337" t="s">
        <v>338</v>
      </c>
      <c r="C197" s="338" t="s">
        <v>339</v>
      </c>
      <c r="D197" s="244" t="s">
        <v>7</v>
      </c>
      <c r="E197" s="245" t="s">
        <v>7</v>
      </c>
      <c r="F197" s="339" t="s">
        <v>340</v>
      </c>
      <c r="G197" s="213">
        <v>0</v>
      </c>
      <c r="H197" s="343">
        <v>500</v>
      </c>
      <c r="I197" s="247">
        <v>0</v>
      </c>
      <c r="J197" s="298">
        <f t="shared" si="2"/>
        <v>500</v>
      </c>
    </row>
    <row r="198" spans="1:10" ht="15.75" thickBot="1" x14ac:dyDescent="0.3">
      <c r="A198" s="250"/>
      <c r="B198" s="251"/>
      <c r="C198" s="252"/>
      <c r="D198" s="308" t="s">
        <v>234</v>
      </c>
      <c r="E198" s="341">
        <v>5321</v>
      </c>
      <c r="F198" s="255" t="s">
        <v>175</v>
      </c>
      <c r="G198" s="256">
        <v>0</v>
      </c>
      <c r="H198" s="344">
        <v>500</v>
      </c>
      <c r="I198" s="335">
        <v>0</v>
      </c>
      <c r="J198" s="316">
        <f t="shared" si="2"/>
        <v>500</v>
      </c>
    </row>
    <row r="199" spans="1:10" ht="23.25" thickBot="1" x14ac:dyDescent="0.3">
      <c r="A199" s="345" t="s">
        <v>6</v>
      </c>
      <c r="B199" s="320" t="s">
        <v>7</v>
      </c>
      <c r="C199" s="346" t="s">
        <v>7</v>
      </c>
      <c r="D199" s="347" t="s">
        <v>7</v>
      </c>
      <c r="E199" s="348" t="s">
        <v>7</v>
      </c>
      <c r="F199" s="349" t="s">
        <v>341</v>
      </c>
      <c r="G199" s="350">
        <f>G200+G202</f>
        <v>100</v>
      </c>
      <c r="H199" s="351">
        <f>H200+H202</f>
        <v>100</v>
      </c>
      <c r="I199" s="350">
        <v>0</v>
      </c>
      <c r="J199" s="352">
        <f>H199+I199</f>
        <v>100</v>
      </c>
    </row>
    <row r="200" spans="1:10" ht="31.5" x14ac:dyDescent="0.25">
      <c r="A200" s="160" t="s">
        <v>6</v>
      </c>
      <c r="B200" s="242" t="s">
        <v>342</v>
      </c>
      <c r="C200" s="243" t="s">
        <v>10</v>
      </c>
      <c r="D200" s="244" t="s">
        <v>7</v>
      </c>
      <c r="E200" s="245" t="s">
        <v>7</v>
      </c>
      <c r="F200" s="246" t="s">
        <v>343</v>
      </c>
      <c r="G200" s="213">
        <v>100</v>
      </c>
      <c r="H200" s="221">
        <v>0</v>
      </c>
      <c r="I200" s="213">
        <v>0</v>
      </c>
      <c r="J200" s="353">
        <f>H200+I200</f>
        <v>0</v>
      </c>
    </row>
    <row r="201" spans="1:10" ht="15.75" thickBot="1" x14ac:dyDescent="0.3">
      <c r="A201" s="169" t="s">
        <v>6</v>
      </c>
      <c r="B201" s="251"/>
      <c r="C201" s="252"/>
      <c r="D201" s="253" t="s">
        <v>234</v>
      </c>
      <c r="E201" s="254">
        <v>5321</v>
      </c>
      <c r="F201" s="255" t="s">
        <v>344</v>
      </c>
      <c r="G201" s="256">
        <v>0</v>
      </c>
      <c r="H201" s="235">
        <v>0</v>
      </c>
      <c r="I201" s="354">
        <v>0</v>
      </c>
      <c r="J201" s="316">
        <f>H201+I201</f>
        <v>0</v>
      </c>
    </row>
    <row r="202" spans="1:10" ht="31.5" x14ac:dyDescent="0.25">
      <c r="A202" s="160" t="s">
        <v>6</v>
      </c>
      <c r="B202" s="269" t="s">
        <v>345</v>
      </c>
      <c r="C202" s="270" t="s">
        <v>346</v>
      </c>
      <c r="D202" s="262" t="s">
        <v>7</v>
      </c>
      <c r="E202" s="263" t="s">
        <v>7</v>
      </c>
      <c r="F202" s="273" t="s">
        <v>347</v>
      </c>
      <c r="G202" s="265">
        <v>0</v>
      </c>
      <c r="H202" s="216">
        <v>100</v>
      </c>
      <c r="I202" s="305">
        <v>0</v>
      </c>
      <c r="J202" s="353">
        <f>H202+I202</f>
        <v>100</v>
      </c>
    </row>
    <row r="203" spans="1:10" ht="15.75" thickBot="1" x14ac:dyDescent="0.3">
      <c r="A203" s="169" t="s">
        <v>6</v>
      </c>
      <c r="B203" s="251"/>
      <c r="C203" s="252"/>
      <c r="D203" s="355" t="s">
        <v>348</v>
      </c>
      <c r="E203" s="356">
        <v>5321</v>
      </c>
      <c r="F203" s="255" t="s">
        <v>175</v>
      </c>
      <c r="G203" s="267">
        <v>0</v>
      </c>
      <c r="H203" s="222">
        <v>100</v>
      </c>
      <c r="I203" s="335">
        <v>0</v>
      </c>
      <c r="J203" s="316">
        <f>H203+I203</f>
        <v>100</v>
      </c>
    </row>
    <row r="204" spans="1:10" ht="15.75" thickBot="1" x14ac:dyDescent="0.3">
      <c r="A204" s="357" t="s">
        <v>6</v>
      </c>
      <c r="B204" s="181" t="s">
        <v>7</v>
      </c>
      <c r="C204" s="182" t="s">
        <v>7</v>
      </c>
      <c r="D204" s="329" t="s">
        <v>7</v>
      </c>
      <c r="E204" s="330" t="s">
        <v>7</v>
      </c>
      <c r="F204" s="331" t="s">
        <v>349</v>
      </c>
      <c r="G204" s="332">
        <v>0</v>
      </c>
      <c r="H204" s="332">
        <f>H205</f>
        <v>100</v>
      </c>
      <c r="I204" s="332">
        <f>I205</f>
        <v>0</v>
      </c>
      <c r="J204" s="358">
        <v>100</v>
      </c>
    </row>
    <row r="205" spans="1:10" x14ac:dyDescent="0.25">
      <c r="A205" s="359" t="s">
        <v>6</v>
      </c>
      <c r="B205" s="303" t="s">
        <v>350</v>
      </c>
      <c r="C205" s="287" t="s">
        <v>351</v>
      </c>
      <c r="D205" s="191" t="s">
        <v>7</v>
      </c>
      <c r="E205" s="192" t="s">
        <v>7</v>
      </c>
      <c r="F205" s="290" t="s">
        <v>352</v>
      </c>
      <c r="G205" s="194">
        <v>0</v>
      </c>
      <c r="H205" s="217">
        <v>100</v>
      </c>
      <c r="I205" s="305">
        <v>0</v>
      </c>
      <c r="J205" s="360">
        <v>100</v>
      </c>
    </row>
    <row r="206" spans="1:10" ht="15.75" thickBot="1" x14ac:dyDescent="0.3">
      <c r="A206" s="361"/>
      <c r="B206" s="170"/>
      <c r="C206" s="171"/>
      <c r="D206" s="294" t="s">
        <v>348</v>
      </c>
      <c r="E206" s="294">
        <v>5321</v>
      </c>
      <c r="F206" s="174" t="s">
        <v>175</v>
      </c>
      <c r="G206" s="175">
        <v>0</v>
      </c>
      <c r="H206" s="212">
        <v>100</v>
      </c>
      <c r="I206" s="215">
        <v>0</v>
      </c>
      <c r="J206" s="316">
        <v>100</v>
      </c>
    </row>
  </sheetData>
  <mergeCells count="12">
    <mergeCell ref="B66:C66"/>
    <mergeCell ref="B89:C89"/>
    <mergeCell ref="A58:J58"/>
    <mergeCell ref="A60:J60"/>
    <mergeCell ref="A62:J62"/>
    <mergeCell ref="B64:C64"/>
    <mergeCell ref="B65:C65"/>
    <mergeCell ref="A1:J1"/>
    <mergeCell ref="A3:J3"/>
    <mergeCell ref="A5:J5"/>
    <mergeCell ref="B8:C8"/>
    <mergeCell ref="B9:C9"/>
  </mergeCells>
  <pageMargins left="0.25" right="0.25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2" workbookViewId="0">
      <selection activeCell="A38" sqref="A38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409" t="s">
        <v>52</v>
      </c>
      <c r="B1" s="409"/>
      <c r="C1" s="83"/>
      <c r="D1" s="83"/>
      <c r="E1" s="84" t="s">
        <v>53</v>
      </c>
    </row>
    <row r="2" spans="1:10" ht="24.75" thickBot="1" x14ac:dyDescent="0.3">
      <c r="A2" s="85" t="s">
        <v>54</v>
      </c>
      <c r="B2" s="86" t="s">
        <v>3</v>
      </c>
      <c r="C2" s="87" t="s">
        <v>55</v>
      </c>
      <c r="D2" s="87" t="s">
        <v>353</v>
      </c>
      <c r="E2" s="87" t="s">
        <v>56</v>
      </c>
    </row>
    <row r="3" spans="1:10" ht="15" customHeight="1" x14ac:dyDescent="0.25">
      <c r="A3" s="88" t="s">
        <v>57</v>
      </c>
      <c r="B3" s="89" t="s">
        <v>58</v>
      </c>
      <c r="C3" s="90">
        <f>C4+C5+C6</f>
        <v>2742756.47</v>
      </c>
      <c r="D3" s="90">
        <f>D4+D5+D6</f>
        <v>0</v>
      </c>
      <c r="E3" s="91">
        <f t="shared" ref="E3:E25" si="0">C3+D3</f>
        <v>2742756.47</v>
      </c>
    </row>
    <row r="4" spans="1:10" ht="15" customHeight="1" x14ac:dyDescent="0.25">
      <c r="A4" s="92" t="s">
        <v>59</v>
      </c>
      <c r="B4" s="93" t="s">
        <v>60</v>
      </c>
      <c r="C4" s="94">
        <v>2661000</v>
      </c>
      <c r="D4" s="95">
        <v>0</v>
      </c>
      <c r="E4" s="96">
        <f t="shared" si="0"/>
        <v>2661000</v>
      </c>
      <c r="J4" s="78"/>
    </row>
    <row r="5" spans="1:10" ht="15" customHeight="1" x14ac:dyDescent="0.25">
      <c r="A5" s="92" t="s">
        <v>61</v>
      </c>
      <c r="B5" s="93" t="s">
        <v>62</v>
      </c>
      <c r="C5" s="94">
        <v>81756.47</v>
      </c>
      <c r="D5" s="97">
        <v>0</v>
      </c>
      <c r="E5" s="96">
        <f t="shared" si="0"/>
        <v>81756.47</v>
      </c>
    </row>
    <row r="6" spans="1:10" ht="15" customHeight="1" x14ac:dyDescent="0.25">
      <c r="A6" s="92" t="s">
        <v>63</v>
      </c>
      <c r="B6" s="93" t="s">
        <v>64</v>
      </c>
      <c r="C6" s="94">
        <v>0</v>
      </c>
      <c r="D6" s="94">
        <v>0</v>
      </c>
      <c r="E6" s="96">
        <f t="shared" si="0"/>
        <v>0</v>
      </c>
    </row>
    <row r="7" spans="1:10" ht="15" customHeight="1" x14ac:dyDescent="0.25">
      <c r="A7" s="98" t="s">
        <v>65</v>
      </c>
      <c r="B7" s="93" t="s">
        <v>66</v>
      </c>
      <c r="C7" s="99">
        <f>C8+C14</f>
        <v>4506642.45</v>
      </c>
      <c r="D7" s="99">
        <f>D8+D14</f>
        <v>0</v>
      </c>
      <c r="E7" s="100">
        <f t="shared" si="0"/>
        <v>4506642.45</v>
      </c>
    </row>
    <row r="8" spans="1:10" ht="15" customHeight="1" x14ac:dyDescent="0.25">
      <c r="A8" s="92" t="s">
        <v>67</v>
      </c>
      <c r="B8" s="93" t="s">
        <v>68</v>
      </c>
      <c r="C8" s="94">
        <f>C9+C10+C12+C13+C11</f>
        <v>4502435.57</v>
      </c>
      <c r="D8" s="94">
        <f>D9+D10+D12+D13</f>
        <v>0</v>
      </c>
      <c r="E8" s="101">
        <f t="shared" si="0"/>
        <v>4502435.57</v>
      </c>
    </row>
    <row r="9" spans="1:10" ht="15" customHeight="1" x14ac:dyDescent="0.25">
      <c r="A9" s="92" t="s">
        <v>69</v>
      </c>
      <c r="B9" s="93" t="s">
        <v>70</v>
      </c>
      <c r="C9" s="94">
        <v>67590.7</v>
      </c>
      <c r="D9" s="94">
        <v>0</v>
      </c>
      <c r="E9" s="101">
        <f t="shared" si="0"/>
        <v>67590.7</v>
      </c>
    </row>
    <row r="10" spans="1:10" ht="15" customHeight="1" x14ac:dyDescent="0.25">
      <c r="A10" s="92" t="s">
        <v>71</v>
      </c>
      <c r="B10" s="93" t="s">
        <v>68</v>
      </c>
      <c r="C10" s="94">
        <v>4408711.8</v>
      </c>
      <c r="D10" s="94">
        <v>0</v>
      </c>
      <c r="E10" s="101">
        <f t="shared" si="0"/>
        <v>4408711.8</v>
      </c>
    </row>
    <row r="11" spans="1:10" ht="15" customHeight="1" x14ac:dyDescent="0.25">
      <c r="A11" s="92" t="s">
        <v>72</v>
      </c>
      <c r="B11" s="93">
        <v>4123</v>
      </c>
      <c r="C11" s="94">
        <v>0</v>
      </c>
      <c r="D11" s="94">
        <v>0</v>
      </c>
      <c r="E11" s="101">
        <f>SUM(C11:D11)</f>
        <v>0</v>
      </c>
    </row>
    <row r="12" spans="1:10" ht="15" customHeight="1" x14ac:dyDescent="0.25">
      <c r="A12" s="92" t="s">
        <v>73</v>
      </c>
      <c r="B12" s="93" t="s">
        <v>74</v>
      </c>
      <c r="C12" s="94">
        <v>0</v>
      </c>
      <c r="D12" s="94">
        <v>0</v>
      </c>
      <c r="E12" s="101">
        <f>SUM(C12:D12)</f>
        <v>0</v>
      </c>
    </row>
    <row r="13" spans="1:10" ht="15" customHeight="1" x14ac:dyDescent="0.25">
      <c r="A13" s="92" t="s">
        <v>75</v>
      </c>
      <c r="B13" s="93">
        <v>4121</v>
      </c>
      <c r="C13" s="94">
        <f>31370-5236.93</f>
        <v>26133.07</v>
      </c>
      <c r="D13" s="94">
        <v>0</v>
      </c>
      <c r="E13" s="101">
        <f>SUM(C13:D13)</f>
        <v>26133.07</v>
      </c>
    </row>
    <row r="14" spans="1:10" ht="15" customHeight="1" x14ac:dyDescent="0.25">
      <c r="A14" s="92" t="s">
        <v>76</v>
      </c>
      <c r="B14" s="93" t="s">
        <v>77</v>
      </c>
      <c r="C14" s="94">
        <f>C15+C16+C17+C18</f>
        <v>4206.88</v>
      </c>
      <c r="D14" s="94">
        <f>D15+D17+D18</f>
        <v>0</v>
      </c>
      <c r="E14" s="101">
        <f t="shared" si="0"/>
        <v>4206.88</v>
      </c>
    </row>
    <row r="15" spans="1:10" ht="15" customHeight="1" x14ac:dyDescent="0.25">
      <c r="A15" s="92" t="s">
        <v>78</v>
      </c>
      <c r="B15" s="93" t="s">
        <v>79</v>
      </c>
      <c r="C15" s="94">
        <v>0</v>
      </c>
      <c r="D15" s="94">
        <v>0</v>
      </c>
      <c r="E15" s="101">
        <f t="shared" si="0"/>
        <v>0</v>
      </c>
    </row>
    <row r="16" spans="1:10" ht="15" customHeight="1" x14ac:dyDescent="0.25">
      <c r="A16" s="92" t="s">
        <v>80</v>
      </c>
      <c r="B16" s="93">
        <v>4223</v>
      </c>
      <c r="C16" s="94">
        <v>0</v>
      </c>
      <c r="D16" s="94">
        <v>0</v>
      </c>
      <c r="E16" s="101">
        <f>SUM(C16:D16)</f>
        <v>0</v>
      </c>
    </row>
    <row r="17" spans="1:5" ht="15" customHeight="1" x14ac:dyDescent="0.25">
      <c r="A17" s="92" t="s">
        <v>81</v>
      </c>
      <c r="B17" s="93" t="s">
        <v>82</v>
      </c>
      <c r="C17" s="94">
        <v>0</v>
      </c>
      <c r="D17" s="94">
        <v>0</v>
      </c>
      <c r="E17" s="101">
        <f>SUM(C17:D17)</f>
        <v>0</v>
      </c>
    </row>
    <row r="18" spans="1:5" ht="15" customHeight="1" x14ac:dyDescent="0.25">
      <c r="A18" s="92" t="s">
        <v>83</v>
      </c>
      <c r="B18" s="93">
        <v>4221</v>
      </c>
      <c r="C18" s="94">
        <v>4206.88</v>
      </c>
      <c r="D18" s="94">
        <v>0</v>
      </c>
      <c r="E18" s="101">
        <f>SUM(C18:D18)</f>
        <v>4206.88</v>
      </c>
    </row>
    <row r="19" spans="1:5" ht="15" customHeight="1" x14ac:dyDescent="0.25">
      <c r="A19" s="98" t="s">
        <v>84</v>
      </c>
      <c r="B19" s="102" t="s">
        <v>85</v>
      </c>
      <c r="C19" s="99">
        <f>C3+C7</f>
        <v>7249398.9199999999</v>
      </c>
      <c r="D19" s="99">
        <f>D3+D7</f>
        <v>0</v>
      </c>
      <c r="E19" s="100">
        <f t="shared" si="0"/>
        <v>7249398.9199999999</v>
      </c>
    </row>
    <row r="20" spans="1:5" ht="15" customHeight="1" x14ac:dyDescent="0.25">
      <c r="A20" s="98" t="s">
        <v>86</v>
      </c>
      <c r="B20" s="102" t="s">
        <v>87</v>
      </c>
      <c r="C20" s="99">
        <f>SUM(C21:C24)</f>
        <v>1549966.9900000002</v>
      </c>
      <c r="D20" s="99">
        <f>SUM(D21:D24)</f>
        <v>0</v>
      </c>
      <c r="E20" s="100">
        <f t="shared" si="0"/>
        <v>1549966.9900000002</v>
      </c>
    </row>
    <row r="21" spans="1:5" ht="15" customHeight="1" x14ac:dyDescent="0.25">
      <c r="A21" s="92" t="s">
        <v>88</v>
      </c>
      <c r="B21" s="93" t="s">
        <v>89</v>
      </c>
      <c r="C21" s="94">
        <v>100564.53000000001</v>
      </c>
      <c r="D21" s="94">
        <v>0</v>
      </c>
      <c r="E21" s="101">
        <f t="shared" si="0"/>
        <v>100564.53000000001</v>
      </c>
    </row>
    <row r="22" spans="1:5" ht="15" customHeight="1" x14ac:dyDescent="0.25">
      <c r="A22" s="92" t="s">
        <v>90</v>
      </c>
      <c r="B22" s="93">
        <v>8115</v>
      </c>
      <c r="C22" s="94">
        <v>1546277.4600000002</v>
      </c>
      <c r="D22" s="94">
        <v>0</v>
      </c>
      <c r="E22" s="101">
        <f>SUM(C22:D22)</f>
        <v>1546277.4600000002</v>
      </c>
    </row>
    <row r="23" spans="1:5" ht="15" customHeight="1" x14ac:dyDescent="0.25">
      <c r="A23" s="92" t="s">
        <v>91</v>
      </c>
      <c r="B23" s="93">
        <v>8123</v>
      </c>
      <c r="C23" s="94">
        <v>0</v>
      </c>
      <c r="D23" s="94">
        <v>0</v>
      </c>
      <c r="E23" s="101">
        <f>C23+D23</f>
        <v>0</v>
      </c>
    </row>
    <row r="24" spans="1:5" ht="15" customHeight="1" thickBot="1" x14ac:dyDescent="0.3">
      <c r="A24" s="103" t="s">
        <v>92</v>
      </c>
      <c r="B24" s="104">
        <v>-8124</v>
      </c>
      <c r="C24" s="105">
        <v>-96875</v>
      </c>
      <c r="D24" s="105">
        <v>0</v>
      </c>
      <c r="E24" s="106">
        <f>C24+D24</f>
        <v>-96875</v>
      </c>
    </row>
    <row r="25" spans="1:5" ht="15" customHeight="1" thickBot="1" x14ac:dyDescent="0.3">
      <c r="A25" s="107" t="s">
        <v>93</v>
      </c>
      <c r="B25" s="108"/>
      <c r="C25" s="109">
        <f>C3+C7+C20</f>
        <v>8799365.9100000001</v>
      </c>
      <c r="D25" s="109">
        <f>D19+D20</f>
        <v>0</v>
      </c>
      <c r="E25" s="110">
        <f t="shared" si="0"/>
        <v>8799365.9100000001</v>
      </c>
    </row>
    <row r="26" spans="1:5" ht="15.75" thickBot="1" x14ac:dyDescent="0.3">
      <c r="A26" s="409" t="s">
        <v>94</v>
      </c>
      <c r="B26" s="409"/>
      <c r="C26" s="111"/>
      <c r="D26" s="111"/>
      <c r="E26" s="112" t="s">
        <v>53</v>
      </c>
    </row>
    <row r="27" spans="1:5" ht="24.75" thickBot="1" x14ac:dyDescent="0.3">
      <c r="A27" s="85" t="s">
        <v>95</v>
      </c>
      <c r="B27" s="86" t="s">
        <v>96</v>
      </c>
      <c r="C27" s="87" t="s">
        <v>55</v>
      </c>
      <c r="D27" s="87" t="s">
        <v>353</v>
      </c>
      <c r="E27" s="87" t="s">
        <v>56</v>
      </c>
    </row>
    <row r="28" spans="1:5" ht="15" customHeight="1" x14ac:dyDescent="0.25">
      <c r="A28" s="113" t="s">
        <v>97</v>
      </c>
      <c r="B28" s="114" t="s">
        <v>98</v>
      </c>
      <c r="C28" s="97">
        <v>29496.959999999999</v>
      </c>
      <c r="D28" s="97"/>
      <c r="E28" s="115">
        <f>C28+D28</f>
        <v>29496.959999999999</v>
      </c>
    </row>
    <row r="29" spans="1:5" ht="15" customHeight="1" x14ac:dyDescent="0.25">
      <c r="A29" s="116" t="s">
        <v>99</v>
      </c>
      <c r="B29" s="93" t="s">
        <v>98</v>
      </c>
      <c r="C29" s="94">
        <v>260591.53</v>
      </c>
      <c r="D29" s="97"/>
      <c r="E29" s="115">
        <f t="shared" ref="E29:E44" si="1">C29+D29</f>
        <v>260591.53</v>
      </c>
    </row>
    <row r="30" spans="1:5" ht="15" customHeight="1" x14ac:dyDescent="0.25">
      <c r="A30" s="116" t="s">
        <v>100</v>
      </c>
      <c r="B30" s="93" t="s">
        <v>101</v>
      </c>
      <c r="C30" s="94">
        <v>115275.74</v>
      </c>
      <c r="D30" s="97"/>
      <c r="E30" s="115">
        <f>SUM(C30:D30)</f>
        <v>115275.74</v>
      </c>
    </row>
    <row r="31" spans="1:5" ht="15" customHeight="1" x14ac:dyDescent="0.25">
      <c r="A31" s="116" t="s">
        <v>102</v>
      </c>
      <c r="B31" s="93" t="s">
        <v>98</v>
      </c>
      <c r="C31" s="94">
        <v>1003300</v>
      </c>
      <c r="D31" s="97"/>
      <c r="E31" s="115">
        <f t="shared" si="1"/>
        <v>1003300</v>
      </c>
    </row>
    <row r="32" spans="1:5" ht="15" customHeight="1" x14ac:dyDescent="0.25">
      <c r="A32" s="116" t="s">
        <v>103</v>
      </c>
      <c r="B32" s="93" t="s">
        <v>98</v>
      </c>
      <c r="C32" s="94">
        <v>736700.46000000008</v>
      </c>
      <c r="D32" s="97"/>
      <c r="E32" s="115">
        <f t="shared" si="1"/>
        <v>736700.46000000008</v>
      </c>
    </row>
    <row r="33" spans="1:5" ht="15" customHeight="1" x14ac:dyDescent="0.25">
      <c r="A33" s="116" t="s">
        <v>104</v>
      </c>
      <c r="B33" s="93" t="s">
        <v>98</v>
      </c>
      <c r="C33" s="94">
        <v>4028133.7</v>
      </c>
      <c r="D33" s="97"/>
      <c r="E33" s="115">
        <f>C33+D33</f>
        <v>4028133.7</v>
      </c>
    </row>
    <row r="34" spans="1:5" ht="15" customHeight="1" x14ac:dyDescent="0.25">
      <c r="A34" s="116" t="s">
        <v>105</v>
      </c>
      <c r="B34" s="93" t="s">
        <v>101</v>
      </c>
      <c r="C34" s="94">
        <v>495025.03</v>
      </c>
      <c r="D34" s="97">
        <v>0</v>
      </c>
      <c r="E34" s="115">
        <f t="shared" si="1"/>
        <v>495025.03</v>
      </c>
    </row>
    <row r="35" spans="1:5" ht="15" customHeight="1" x14ac:dyDescent="0.25">
      <c r="A35" s="116" t="s">
        <v>106</v>
      </c>
      <c r="B35" s="93" t="s">
        <v>98</v>
      </c>
      <c r="C35" s="94">
        <v>26600</v>
      </c>
      <c r="D35" s="97"/>
      <c r="E35" s="115">
        <f t="shared" si="1"/>
        <v>26600</v>
      </c>
    </row>
    <row r="36" spans="1:5" ht="15" customHeight="1" x14ac:dyDescent="0.25">
      <c r="A36" s="116" t="s">
        <v>107</v>
      </c>
      <c r="B36" s="93" t="s">
        <v>101</v>
      </c>
      <c r="C36" s="94">
        <v>699028.58000000007</v>
      </c>
      <c r="D36" s="97"/>
      <c r="E36" s="115">
        <f t="shared" si="1"/>
        <v>699028.58000000007</v>
      </c>
    </row>
    <row r="37" spans="1:5" ht="15" customHeight="1" x14ac:dyDescent="0.25">
      <c r="A37" s="116" t="s">
        <v>108</v>
      </c>
      <c r="B37" s="93" t="s">
        <v>109</v>
      </c>
      <c r="C37" s="94">
        <v>0</v>
      </c>
      <c r="D37" s="97"/>
      <c r="E37" s="115">
        <f t="shared" si="1"/>
        <v>0</v>
      </c>
    </row>
    <row r="38" spans="1:5" ht="15" customHeight="1" x14ac:dyDescent="0.25">
      <c r="A38" s="116" t="s">
        <v>110</v>
      </c>
      <c r="B38" s="93" t="s">
        <v>101</v>
      </c>
      <c r="C38" s="94">
        <v>1146642.33</v>
      </c>
      <c r="D38" s="97"/>
      <c r="E38" s="115">
        <f t="shared" si="1"/>
        <v>1146642.33</v>
      </c>
    </row>
    <row r="39" spans="1:5" ht="15" customHeight="1" x14ac:dyDescent="0.25">
      <c r="A39" s="116" t="s">
        <v>111</v>
      </c>
      <c r="B39" s="93" t="s">
        <v>101</v>
      </c>
      <c r="C39" s="94">
        <v>17500</v>
      </c>
      <c r="D39" s="97"/>
      <c r="E39" s="115">
        <f t="shared" si="1"/>
        <v>17500</v>
      </c>
    </row>
    <row r="40" spans="1:5" ht="15" customHeight="1" x14ac:dyDescent="0.25">
      <c r="A40" s="116" t="s">
        <v>112</v>
      </c>
      <c r="B40" s="93" t="s">
        <v>98</v>
      </c>
      <c r="C40" s="94">
        <v>9541.25</v>
      </c>
      <c r="D40" s="97"/>
      <c r="E40" s="115">
        <f t="shared" si="1"/>
        <v>9541.25</v>
      </c>
    </row>
    <row r="41" spans="1:5" ht="15" customHeight="1" x14ac:dyDescent="0.25">
      <c r="A41" s="116" t="s">
        <v>113</v>
      </c>
      <c r="B41" s="93" t="s">
        <v>101</v>
      </c>
      <c r="C41" s="94">
        <v>129946.22</v>
      </c>
      <c r="D41" s="97"/>
      <c r="E41" s="115">
        <f>C41+D41</f>
        <v>129946.22</v>
      </c>
    </row>
    <row r="42" spans="1:5" ht="15" customHeight="1" x14ac:dyDescent="0.25">
      <c r="A42" s="116" t="s">
        <v>114</v>
      </c>
      <c r="B42" s="93" t="s">
        <v>101</v>
      </c>
      <c r="C42" s="94">
        <v>11471.73</v>
      </c>
      <c r="D42" s="97"/>
      <c r="E42" s="115">
        <f t="shared" si="1"/>
        <v>11471.73</v>
      </c>
    </row>
    <row r="43" spans="1:5" ht="15" customHeight="1" x14ac:dyDescent="0.25">
      <c r="A43" s="116" t="s">
        <v>115</v>
      </c>
      <c r="B43" s="93" t="s">
        <v>101</v>
      </c>
      <c r="C43" s="94">
        <v>79990.17</v>
      </c>
      <c r="D43" s="97"/>
      <c r="E43" s="115">
        <f t="shared" si="1"/>
        <v>79990.17</v>
      </c>
    </row>
    <row r="44" spans="1:5" ht="15" customHeight="1" thickBot="1" x14ac:dyDescent="0.3">
      <c r="A44" s="116" t="s">
        <v>116</v>
      </c>
      <c r="B44" s="93" t="s">
        <v>101</v>
      </c>
      <c r="C44" s="94">
        <v>10122.209999999999</v>
      </c>
      <c r="D44" s="97"/>
      <c r="E44" s="115">
        <f t="shared" si="1"/>
        <v>10122.209999999999</v>
      </c>
    </row>
    <row r="45" spans="1:5" ht="15" customHeight="1" thickBot="1" x14ac:dyDescent="0.3">
      <c r="A45" s="117" t="s">
        <v>117</v>
      </c>
      <c r="B45" s="108"/>
      <c r="C45" s="109">
        <f>C28+C29+C31+C32+C33+C34+C35+C36+C37+C38+C39+C40+C41+C42+C43+C44+C30</f>
        <v>8799365.910000002</v>
      </c>
      <c r="D45" s="109">
        <f>SUM(D28:D44)</f>
        <v>0</v>
      </c>
      <c r="E45" s="110">
        <f>SUM(E28:E44)</f>
        <v>8799365.9100000039</v>
      </c>
    </row>
    <row r="46" spans="1:5" x14ac:dyDescent="0.25">
      <c r="C46" s="78"/>
      <c r="E46" s="78"/>
    </row>
    <row r="48" spans="1:5" x14ac:dyDescent="0.25">
      <c r="C48" s="78"/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RO_124_17</vt:lpstr>
      <vt:lpstr>Bilance PaV</vt:lpstr>
      <vt:lpstr>List3</vt:lpstr>
      <vt:lpstr>RO_124_17!Oblast_tisku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Vejvodová Kateřina</cp:lastModifiedBy>
  <cp:lastPrinted>2017-04-10T14:05:10Z</cp:lastPrinted>
  <dcterms:created xsi:type="dcterms:W3CDTF">2017-01-18T11:16:17Z</dcterms:created>
  <dcterms:modified xsi:type="dcterms:W3CDTF">2017-04-10T14:06:35Z</dcterms:modified>
</cp:coreProperties>
</file>