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7235" windowHeight="13800"/>
  </bookViews>
  <sheets>
    <sheet name="1_2_ZRRO_xx_17 (2)" sheetId="1" r:id="rId1"/>
    <sheet name="Bilance PaV" sheetId="2" r:id="rId2"/>
  </sheets>
  <definedNames>
    <definedName name="_xlnm._FilterDatabase" localSheetId="0" hidden="1">'1_2_ZRRO_xx_17 (2)'!#REF!</definedName>
    <definedName name="Excel_BuiltIn__FilterDatabase_3" localSheetId="0">#REF!</definedName>
    <definedName name="Excel_BuiltIn__FilterDatabase_3">#REF!</definedName>
    <definedName name="_xlnm.Print_Titles" localSheetId="0">'1_2_ZRRO_xx_17 (2)'!$8:$9</definedName>
  </definedNames>
  <calcPr calcId="145621"/>
</workbook>
</file>

<file path=xl/calcChain.xml><?xml version="1.0" encoding="utf-8"?>
<calcChain xmlns="http://schemas.openxmlformats.org/spreadsheetml/2006/main">
  <c r="D46" i="2" l="1"/>
  <c r="C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46" i="2" s="1"/>
  <c r="E25" i="2"/>
  <c r="E24" i="2"/>
  <c r="E23" i="2"/>
  <c r="E22" i="2"/>
  <c r="D21" i="2"/>
  <c r="C21" i="2"/>
  <c r="E21" i="2" s="1"/>
  <c r="E19" i="2"/>
  <c r="E18" i="2"/>
  <c r="E17" i="2"/>
  <c r="E16" i="2"/>
  <c r="D15" i="2"/>
  <c r="C15" i="2"/>
  <c r="E15" i="2" s="1"/>
  <c r="C14" i="2"/>
  <c r="E14" i="2" s="1"/>
  <c r="E13" i="2"/>
  <c r="E12" i="2"/>
  <c r="E11" i="2"/>
  <c r="E10" i="2"/>
  <c r="D9" i="2"/>
  <c r="D8" i="2" s="1"/>
  <c r="E7" i="2"/>
  <c r="E6" i="2"/>
  <c r="E5" i="2"/>
  <c r="D4" i="2"/>
  <c r="D20" i="2" s="1"/>
  <c r="D26" i="2" s="1"/>
  <c r="C4" i="2"/>
  <c r="E4" i="2" l="1"/>
  <c r="C9" i="2"/>
  <c r="J190" i="1"/>
  <c r="I190" i="1"/>
  <c r="J189" i="1"/>
  <c r="I188" i="1"/>
  <c r="J188" i="1" s="1"/>
  <c r="J187" i="1"/>
  <c r="J186" i="1"/>
  <c r="I186" i="1"/>
  <c r="J185" i="1"/>
  <c r="I184" i="1"/>
  <c r="J184" i="1" s="1"/>
  <c r="J183" i="1"/>
  <c r="J182" i="1"/>
  <c r="I182" i="1"/>
  <c r="J181" i="1"/>
  <c r="I180" i="1"/>
  <c r="J180" i="1" s="1"/>
  <c r="J179" i="1"/>
  <c r="J178" i="1"/>
  <c r="I178" i="1"/>
  <c r="J177" i="1"/>
  <c r="I176" i="1"/>
  <c r="J176" i="1" s="1"/>
  <c r="J175" i="1"/>
  <c r="J174" i="1"/>
  <c r="I174" i="1"/>
  <c r="J173" i="1"/>
  <c r="I172" i="1"/>
  <c r="J172" i="1" s="1"/>
  <c r="J171" i="1"/>
  <c r="J170" i="1"/>
  <c r="I170" i="1"/>
  <c r="J169" i="1"/>
  <c r="I168" i="1"/>
  <c r="J168" i="1" s="1"/>
  <c r="J167" i="1"/>
  <c r="J166" i="1"/>
  <c r="I166" i="1"/>
  <c r="J165" i="1"/>
  <c r="I164" i="1"/>
  <c r="J164" i="1" s="1"/>
  <c r="J163" i="1"/>
  <c r="J162" i="1"/>
  <c r="I162" i="1"/>
  <c r="J161" i="1"/>
  <c r="I160" i="1"/>
  <c r="J160" i="1" s="1"/>
  <c r="J159" i="1"/>
  <c r="J158" i="1"/>
  <c r="I158" i="1"/>
  <c r="J157" i="1"/>
  <c r="I156" i="1"/>
  <c r="J156" i="1" s="1"/>
  <c r="J155" i="1"/>
  <c r="J154" i="1"/>
  <c r="I154" i="1"/>
  <c r="J153" i="1"/>
  <c r="I152" i="1"/>
  <c r="J152" i="1" s="1"/>
  <c r="J151" i="1"/>
  <c r="J150" i="1"/>
  <c r="I150" i="1"/>
  <c r="J149" i="1"/>
  <c r="I148" i="1"/>
  <c r="J148" i="1" s="1"/>
  <c r="J147" i="1"/>
  <c r="J146" i="1"/>
  <c r="I146" i="1"/>
  <c r="J145" i="1"/>
  <c r="I144" i="1"/>
  <c r="J144" i="1" s="1"/>
  <c r="J143" i="1"/>
  <c r="J142" i="1"/>
  <c r="I142" i="1"/>
  <c r="J141" i="1"/>
  <c r="I140" i="1"/>
  <c r="J140" i="1" s="1"/>
  <c r="J139" i="1"/>
  <c r="J138" i="1"/>
  <c r="I138" i="1"/>
  <c r="J137" i="1"/>
  <c r="I136" i="1"/>
  <c r="J136" i="1" s="1"/>
  <c r="J135" i="1"/>
  <c r="J134" i="1"/>
  <c r="I134" i="1"/>
  <c r="J133" i="1"/>
  <c r="I132" i="1"/>
  <c r="J132" i="1" s="1"/>
  <c r="J131" i="1"/>
  <c r="J130" i="1"/>
  <c r="I130" i="1"/>
  <c r="J129" i="1"/>
  <c r="I128" i="1"/>
  <c r="J128" i="1" s="1"/>
  <c r="J127" i="1"/>
  <c r="J126" i="1"/>
  <c r="I126" i="1"/>
  <c r="J125" i="1"/>
  <c r="I124" i="1"/>
  <c r="J124" i="1" s="1"/>
  <c r="J123" i="1"/>
  <c r="I122" i="1"/>
  <c r="J122" i="1" s="1"/>
  <c r="J121" i="1"/>
  <c r="I120" i="1"/>
  <c r="J120" i="1" s="1"/>
  <c r="J119" i="1"/>
  <c r="I118" i="1"/>
  <c r="J118" i="1" s="1"/>
  <c r="J117" i="1"/>
  <c r="I116" i="1"/>
  <c r="J116" i="1" s="1"/>
  <c r="J115" i="1"/>
  <c r="I114" i="1"/>
  <c r="J114" i="1" s="1"/>
  <c r="J113" i="1"/>
  <c r="I112" i="1"/>
  <c r="J112" i="1" s="1"/>
  <c r="J111" i="1"/>
  <c r="I110" i="1"/>
  <c r="J110" i="1" s="1"/>
  <c r="J109" i="1"/>
  <c r="I108" i="1"/>
  <c r="J108" i="1" s="1"/>
  <c r="J107" i="1"/>
  <c r="I106" i="1"/>
  <c r="J106" i="1" s="1"/>
  <c r="J105" i="1"/>
  <c r="J104" i="1"/>
  <c r="I104" i="1"/>
  <c r="J103" i="1"/>
  <c r="I102" i="1"/>
  <c r="J102" i="1" s="1"/>
  <c r="J101" i="1"/>
  <c r="J100" i="1"/>
  <c r="I100" i="1"/>
  <c r="J99" i="1"/>
  <c r="I98" i="1"/>
  <c r="J98" i="1" s="1"/>
  <c r="J97" i="1"/>
  <c r="J96" i="1"/>
  <c r="I96" i="1"/>
  <c r="J95" i="1"/>
  <c r="I94" i="1"/>
  <c r="J94" i="1" s="1"/>
  <c r="J93" i="1"/>
  <c r="J92" i="1"/>
  <c r="I92" i="1"/>
  <c r="J91" i="1"/>
  <c r="I90" i="1"/>
  <c r="J90" i="1" s="1"/>
  <c r="J89" i="1"/>
  <c r="J88" i="1"/>
  <c r="I88" i="1"/>
  <c r="J87" i="1"/>
  <c r="I86" i="1"/>
  <c r="J86" i="1" s="1"/>
  <c r="J85" i="1"/>
  <c r="I84" i="1"/>
  <c r="J84" i="1" s="1"/>
  <c r="J83" i="1"/>
  <c r="I82" i="1"/>
  <c r="J82" i="1" s="1"/>
  <c r="J81" i="1"/>
  <c r="I80" i="1"/>
  <c r="J80" i="1" s="1"/>
  <c r="J79" i="1"/>
  <c r="I78" i="1"/>
  <c r="J78" i="1" s="1"/>
  <c r="J77" i="1"/>
  <c r="I76" i="1"/>
  <c r="J76" i="1" s="1"/>
  <c r="J75" i="1"/>
  <c r="I74" i="1"/>
  <c r="J74" i="1" s="1"/>
  <c r="J73" i="1"/>
  <c r="I72" i="1"/>
  <c r="J72" i="1" s="1"/>
  <c r="J71" i="1"/>
  <c r="I70" i="1"/>
  <c r="J70" i="1" s="1"/>
  <c r="J69" i="1"/>
  <c r="I68" i="1"/>
  <c r="J68" i="1" s="1"/>
  <c r="J67" i="1"/>
  <c r="I66" i="1"/>
  <c r="J66" i="1" s="1"/>
  <c r="J65" i="1"/>
  <c r="I64" i="1"/>
  <c r="J64" i="1" s="1"/>
  <c r="J63" i="1"/>
  <c r="I62" i="1"/>
  <c r="J62" i="1" s="1"/>
  <c r="J61" i="1"/>
  <c r="I60" i="1"/>
  <c r="J60" i="1" s="1"/>
  <c r="J59" i="1"/>
  <c r="I58" i="1"/>
  <c r="J58" i="1" s="1"/>
  <c r="J57" i="1"/>
  <c r="I56" i="1"/>
  <c r="J56" i="1" s="1"/>
  <c r="J55" i="1"/>
  <c r="I54" i="1"/>
  <c r="J54" i="1" s="1"/>
  <c r="J53" i="1"/>
  <c r="J52" i="1"/>
  <c r="I52" i="1"/>
  <c r="J51" i="1"/>
  <c r="I50" i="1"/>
  <c r="J50" i="1" s="1"/>
  <c r="J49" i="1"/>
  <c r="I48" i="1"/>
  <c r="J48" i="1" s="1"/>
  <c r="J47" i="1"/>
  <c r="I46" i="1"/>
  <c r="J46" i="1" s="1"/>
  <c r="J45" i="1"/>
  <c r="I44" i="1"/>
  <c r="J44" i="1" s="1"/>
  <c r="J43" i="1"/>
  <c r="I42" i="1"/>
  <c r="J42" i="1" s="1"/>
  <c r="J41" i="1"/>
  <c r="I40" i="1"/>
  <c r="J40" i="1" s="1"/>
  <c r="J39" i="1"/>
  <c r="I38" i="1"/>
  <c r="J38" i="1" s="1"/>
  <c r="J37" i="1"/>
  <c r="I36" i="1"/>
  <c r="J36" i="1" s="1"/>
  <c r="J35" i="1"/>
  <c r="I34" i="1"/>
  <c r="J34" i="1" s="1"/>
  <c r="J33" i="1"/>
  <c r="I32" i="1"/>
  <c r="J32" i="1" s="1"/>
  <c r="J31" i="1"/>
  <c r="I30" i="1"/>
  <c r="J30" i="1" s="1"/>
  <c r="J29" i="1"/>
  <c r="I28" i="1"/>
  <c r="J28" i="1" s="1"/>
  <c r="J27" i="1"/>
  <c r="I26" i="1"/>
  <c r="J26" i="1" s="1"/>
  <c r="J25" i="1"/>
  <c r="I24" i="1"/>
  <c r="J24" i="1" s="1"/>
  <c r="J23" i="1"/>
  <c r="I22" i="1"/>
  <c r="J22" i="1" s="1"/>
  <c r="J21" i="1"/>
  <c r="I20" i="1"/>
  <c r="J20" i="1" s="1"/>
  <c r="J19" i="1"/>
  <c r="I18" i="1"/>
  <c r="J18" i="1" s="1"/>
  <c r="J17" i="1"/>
  <c r="J16" i="1"/>
  <c r="I16" i="1"/>
  <c r="J15" i="1"/>
  <c r="J14" i="1"/>
  <c r="J13" i="1"/>
  <c r="I12" i="1"/>
  <c r="I11" i="1" s="1"/>
  <c r="J11" i="1" s="1"/>
  <c r="J10" i="1"/>
  <c r="E9" i="2" l="1"/>
  <c r="C8" i="2"/>
  <c r="E8" i="2" l="1"/>
  <c r="C20" i="2"/>
  <c r="E20" i="2" s="1"/>
  <c r="C26" i="2"/>
  <c r="E26" i="2" s="1"/>
</calcChain>
</file>

<file path=xl/sharedStrings.xml><?xml version="1.0" encoding="utf-8"?>
<sst xmlns="http://schemas.openxmlformats.org/spreadsheetml/2006/main" count="731" uniqueCount="266">
  <si>
    <t>Příloha č. 3</t>
  </si>
  <si>
    <t>Odbor kancelář hejtmana</t>
  </si>
  <si>
    <t>kapitola 926 01</t>
  </si>
  <si>
    <t>dotační fond 2017</t>
  </si>
  <si>
    <t>v Kč</t>
  </si>
  <si>
    <t>uk.</t>
  </si>
  <si>
    <t>č.a.</t>
  </si>
  <si>
    <t>§</t>
  </si>
  <si>
    <t>pol.</t>
  </si>
  <si>
    <t>92601 - D O T A Č N Í   F O N D</t>
  </si>
  <si>
    <t>SR 2017</t>
  </si>
  <si>
    <t>UR 2017</t>
  </si>
  <si>
    <t>SU</t>
  </si>
  <si>
    <t>1020000</t>
  </si>
  <si>
    <t>0000</t>
  </si>
  <si>
    <t>x</t>
  </si>
  <si>
    <t>1.2 Podpora Sdružení hasičů ČMS LK</t>
  </si>
  <si>
    <t>nespecifikované rezervy</t>
  </si>
  <si>
    <t>1020264</t>
  </si>
  <si>
    <t>SH ČMS - Sbor dobrovolných hasičů Zdislava - Celoroční činnost mladých hasičů</t>
  </si>
  <si>
    <t>neinvestiční transfery spolkům</t>
  </si>
  <si>
    <t>1020267</t>
  </si>
  <si>
    <t>SH ČMS - Sbor dobrovolných hasičů Bratříkov - soutěž dětí a mládeže -Bratříkovský víceboj</t>
  </si>
  <si>
    <t>1020268</t>
  </si>
  <si>
    <t>SH ČMS - Sbor dobrovolných hasičů Bratříkov - celoroční činnost mladých hasičů SDH Bratříkov</t>
  </si>
  <si>
    <t>1020269</t>
  </si>
  <si>
    <t>SH ČMS - Sbor dobrovolných hasičů Bozkov - Příprava a doplnění materiálního vybavení mládeže SDH Bozkov</t>
  </si>
  <si>
    <t>1020270</t>
  </si>
  <si>
    <t xml:space="preserve">SH ČMS - Sbor dobrovolných hasičů Bozkov - Dětský letní tábor SDH </t>
  </si>
  <si>
    <t>1020271</t>
  </si>
  <si>
    <t>SH ČMS - Sbor dobrovolných hasičů Bozkov - Dětská soutěž o dráčka Soptíka Bozkov 2017</t>
  </si>
  <si>
    <t>1020272</t>
  </si>
  <si>
    <t>SH ČMS - Sbor dobrovolných hasičů Březová - Hasičská soutěž Březovák 2017</t>
  </si>
  <si>
    <t>1020273</t>
  </si>
  <si>
    <t>SH ČMS - Sbor dobrovolných hasičů Česká Lípa - O putovní pohár města Česká Lípa</t>
  </si>
  <si>
    <t>1020274</t>
  </si>
  <si>
    <t>SH ČMS - Sbor dobrovolných hasičů Česká Lípa - Dětská liga pro mladé hasiče s mezinárodní účastí - 16. ročník</t>
  </si>
  <si>
    <t>1020275</t>
  </si>
  <si>
    <t>SH ČMS - Sbor dobrovolných hasičů Česká Lípa - I soptík chce být hasičem aneb celoroční činnost mladých hasičů</t>
  </si>
  <si>
    <t>1020276</t>
  </si>
  <si>
    <t>SH ČMS - Okresní sdružení hasičů Česká Lípa - organizování hasičských soutěží dětí a mládeže</t>
  </si>
  <si>
    <t>1020277</t>
  </si>
  <si>
    <t>SH ČMS - Sbor dobrovolných hasičů Český Dub - Okrsková soutěž hasičských družstev v požárním sportu</t>
  </si>
  <si>
    <t>1020278</t>
  </si>
  <si>
    <t>SH ČMS - Sbor dobrovolných hasičů Dalešice - Letní soustředění kolektivu mladých hasičů SDH Dalešice</t>
  </si>
  <si>
    <t>1020279</t>
  </si>
  <si>
    <t>SH ČMS - Sbor dobrovolných hasičů Dalešice - Noční dětská soutěž v požárním útoku „Dalešický korálek“</t>
  </si>
  <si>
    <t>1020280</t>
  </si>
  <si>
    <t>SH ČMS - Sbor dobrovolných hasičů Dětřichov - O pohár starosty obce Dětřichov</t>
  </si>
  <si>
    <t>1020281</t>
  </si>
  <si>
    <t>SH ČMS - Sbor dobrovolných hasičů Dlouhý Most - Dlouhomostecký čtyřboj 2017</t>
  </si>
  <si>
    <t>1020282</t>
  </si>
  <si>
    <t>SH ČMS - Sbor dobrovolných hasičů Dlouhý Most - Dlouhomostecká osmička 2017</t>
  </si>
  <si>
    <t>1020283</t>
  </si>
  <si>
    <t>SH ČMS - Sbor dobrovolných hasičů Frýdštejn - Dětská soutěž MH „O hrad Frýdštejn“</t>
  </si>
  <si>
    <t>1020284</t>
  </si>
  <si>
    <t>SH ČMS - Sbor dobrovolných hasičů Frýdštejn - Tábor mladých hasičů</t>
  </si>
  <si>
    <t>1020285</t>
  </si>
  <si>
    <t>SH ČMS - Sbor dobrovolných hasičů Frýdštejn - Celoroční činnost mladých hasičů</t>
  </si>
  <si>
    <t>1020286</t>
  </si>
  <si>
    <t>SH ČMS - Sbor dobrovolných hasičů Heřmanice - Heřmanické šedesátkování</t>
  </si>
  <si>
    <t>1020287</t>
  </si>
  <si>
    <t>SH ČMS - Sbor dobrovolných hasičů Hodkovice nad Mohelkou - Zkvalitnění podmínek celoroční činnosti mladých hasičů</t>
  </si>
  <si>
    <t>1020288</t>
  </si>
  <si>
    <t>SH ČMS - Sbor dobrovolných hasičů Hodkovice nad Mohelkou - Organizování hasičské soutěž dospělých</t>
  </si>
  <si>
    <t>1020289</t>
  </si>
  <si>
    <t>SH ČMS - Sbor dobrovolných hasičů Horní Tanvald - 22. ročník soutěže O pohár starosty města Tanvaldu - kategorie dětí</t>
  </si>
  <si>
    <t>1020290</t>
  </si>
  <si>
    <t>SH ČMS - Sbor dobrovolných hasičů Horní Tanvald - 22. ročník soutěže O pohár starosty města Tanvaldu - kategorie dospělých</t>
  </si>
  <si>
    <t>1020291</t>
  </si>
  <si>
    <t>SH ČMS - Sbor dobrovolných hasičů Hrádek nad Nisou - Soustředění mladých hasičů</t>
  </si>
  <si>
    <t>1020292</t>
  </si>
  <si>
    <t>SH ČMS - Sbor dobrovolných hasičů Chrastava - Celoroční činnost mladých hasičů</t>
  </si>
  <si>
    <t>1020293</t>
  </si>
  <si>
    <t>SH ČMS - Sbor dobrovolných hasičů Jablonec nad Jizerou - Zkvalitnění podmínek celoroční činnosti mladých hasičů</t>
  </si>
  <si>
    <t>1020294</t>
  </si>
  <si>
    <t>SH ČMS - Sbor dobrovolných hasičů Jablonec nad Jizerou - Pohár OSH Semily „ O dráčka Soptíka“</t>
  </si>
  <si>
    <t>1020295</t>
  </si>
  <si>
    <t>SH ČMS - Sbor dobrovolných hasičů Jablonec nad Jizerou - Letní soustředění mladých hasičů s požární tématikou</t>
  </si>
  <si>
    <t>1020296</t>
  </si>
  <si>
    <t>SH ČMS - Okresní sdružení hasičů Jablonec nad Nisou - Okresní kolo hry Plamen a Dorostu</t>
  </si>
  <si>
    <t>1020297</t>
  </si>
  <si>
    <t>SH ČMS - Okresní sdružení hasičů Jablonec nad Nisou - IV. Jablonecká hala Mladých hasičů a III. Jablonecká hala Dorostu</t>
  </si>
  <si>
    <t>1020298</t>
  </si>
  <si>
    <t>SH ČMS - Okresní sdružení hasičů Jablonec nad Nisou - Jablonecká hala 2017</t>
  </si>
  <si>
    <t>1020299</t>
  </si>
  <si>
    <t>SH ČMS Sbor dobrovolných hasičů Jeřmanice - Pohár starostky obce FNC</t>
  </si>
  <si>
    <t>1020300</t>
  </si>
  <si>
    <t>SH ČMS Sbor dobrovolných hasičů Jeřmanice - Jeřmanický víceboj</t>
  </si>
  <si>
    <t>1020301</t>
  </si>
  <si>
    <t>SH ČMS Sbor dobrovolných hasičů Jeřmanice - Jeřmanická Alej PKL</t>
  </si>
  <si>
    <t>1020302</t>
  </si>
  <si>
    <t>SH ČMS - Sbor dobrovolných hasičů Jilemnice - Výcvik mladých hasičů na soustředění v Miletínských Lázních</t>
  </si>
  <si>
    <t>1020303</t>
  </si>
  <si>
    <t>SH ČMS - Sbor dobrovolných hasičů Krásný Les - Krásnoleský víceboj</t>
  </si>
  <si>
    <t>1020304</t>
  </si>
  <si>
    <t>SH ČMS - Sbor dobrovolných hasičů Krásný Les - CESTA POHÁDKOVÝM LESEM</t>
  </si>
  <si>
    <t>1020305</t>
  </si>
  <si>
    <t>SH ČMS - Sbor dobrovolných hasičů Krásný Les - Letní tábor mladých hasičů</t>
  </si>
  <si>
    <t>1020306</t>
  </si>
  <si>
    <t>SH ČMS - Sbor dobrovolných hasičů Křečovice - MEMORIÁL Jana Šourka</t>
  </si>
  <si>
    <t>1020307</t>
  </si>
  <si>
    <t xml:space="preserve">SH ČMS - Krajské sdružení hasičů Libereckého kraje - Školení rozhodčích </t>
  </si>
  <si>
    <t>1020308</t>
  </si>
  <si>
    <t>SH ČMS - Krajské sdružení hasičů Libereckého kraje - Krajské kolo v požárním sportu</t>
  </si>
  <si>
    <t>1020309</t>
  </si>
  <si>
    <t>SH ČMS - Krajské sdružení hasičů Libereckého kraje - Krajské kolo mladých hasičů a dorostu</t>
  </si>
  <si>
    <t>1020310</t>
  </si>
  <si>
    <t>SH ČMS - Okresní sdružení hasičů Liberec - O Pohár starosty OSH Liberec</t>
  </si>
  <si>
    <t>1020311</t>
  </si>
  <si>
    <t>SH ČMS - Okresní sdružení hasičů Liberec - Okresní kolo mladých hasičů a dorostu</t>
  </si>
  <si>
    <t>1020312</t>
  </si>
  <si>
    <t>SH ČMS - Okresní sdružení hasičů Liberec - „O Předvánočního kapra“</t>
  </si>
  <si>
    <t>1020313</t>
  </si>
  <si>
    <t>SH ČMS - Sbor dobrovolných hasičů Lužec - Lužecký pohár</t>
  </si>
  <si>
    <t>1020314</t>
  </si>
  <si>
    <t>SH ČMS - Sbor dobrovolných hasičů Machnín - Machnínská šlápota 2017</t>
  </si>
  <si>
    <t>1020315</t>
  </si>
  <si>
    <t>SH ČMS - Sbor dobrovolných hasičů Machnín - Pravidelná sportovní činnost kolektivu mladých hasičů SDH Machnín</t>
  </si>
  <si>
    <t>1020316</t>
  </si>
  <si>
    <t>SH ČMS - Sbor dobrovolných hasičů Machnín - Vybavení klubovny kolektivu mladých hasičů SDH Machnín</t>
  </si>
  <si>
    <t>1020317</t>
  </si>
  <si>
    <t>SH ČMS - Sbor dobrovolných hasičů Mimoň - Letní soustředění mladých hasičů, přípravky a dorostu Strážný 2017</t>
  </si>
  <si>
    <t>1020318</t>
  </si>
  <si>
    <t>SH ČMS - Sbor dobrovolných hasičů Osečná - Dětská „Soutěž o pohár starosty“</t>
  </si>
  <si>
    <t>1020319</t>
  </si>
  <si>
    <t>SH ČMS - Sbor dobrovolných hasičů Osečná - Celoroční činnost mládeže</t>
  </si>
  <si>
    <t>1020320</t>
  </si>
  <si>
    <t>SH ČMS - Sbor dobrovolných hasičů Pertoltice - Soutěž mladých hasičů</t>
  </si>
  <si>
    <t>1020321</t>
  </si>
  <si>
    <t>SH-ČMS  Sbor dobrovolných hasičů Ploukonice - Zkvalitnění podmínek celoroční činnosti mladých hasičů</t>
  </si>
  <si>
    <t>1020322</t>
  </si>
  <si>
    <t>SH-ČMS  Sbor dobrovolných hasičů Ploukonice - Pořádání hasičské soutěže dětí a mládeže</t>
  </si>
  <si>
    <t>1020323</t>
  </si>
  <si>
    <t>SH-ČMS  Sbor dobrovolných hasičů Ploukonice - Pořádání hasičské soutěže dospělých</t>
  </si>
  <si>
    <t>1020324</t>
  </si>
  <si>
    <t>SH ČMS - Sbor dobrovolných hasičů Předlánce - 11. ročník soutěže PS 8</t>
  </si>
  <si>
    <t>1020325</t>
  </si>
  <si>
    <t>SH ČMS - Sbor dobrovolných hasičů Předlánce - Pořízení vybavení pro celoroční činnost mladých hasičů v Předláncích</t>
  </si>
  <si>
    <t>1020326</t>
  </si>
  <si>
    <t>SH ČMS - Sbor dobrovolných hasičů Příšovice - Příšovický pohár 2017</t>
  </si>
  <si>
    <t>1020327</t>
  </si>
  <si>
    <t>SH ČMS - Sbor dobrovolných hasičů Příšovice - Soutěž  „O pohár starosty obce Příšovice 2017“</t>
  </si>
  <si>
    <t>1020328</t>
  </si>
  <si>
    <t>SH ČMS - Sbor dobrovolných hasičů Příšovice - Zajištění letního soustředění pro kolektiv mladých hasičů SDH Příšovice</t>
  </si>
  <si>
    <t>1020329</t>
  </si>
  <si>
    <t>SH ČMS - Sbor dobrovolných hasičů Radimovice - Zimní soustředění mladých hasičů Albrechtice 2017</t>
  </si>
  <si>
    <t>1020330</t>
  </si>
  <si>
    <t>SH ČMS - Sbor dobrovolných hasičů Radimovice - Sychrovský pohár 2017</t>
  </si>
  <si>
    <t>1020331</t>
  </si>
  <si>
    <t>SH ČMS - Sbor dobrovolných hasičů Radimovice - Celoroční činnost mladých hasičů Radimovice</t>
  </si>
  <si>
    <t>1020332</t>
  </si>
  <si>
    <t>SH ČMS - Sbor dobrovolných hasičů Roprachtice - Zkvalitnění podmínek celoroční činnosti mladých hasičů</t>
  </si>
  <si>
    <t>1020333</t>
  </si>
  <si>
    <t>SH ČMS - Sbor dobrovolných hasičů Rovensko p. Troskami - Dětský den s hasičem</t>
  </si>
  <si>
    <t>1020334</t>
  </si>
  <si>
    <t>SH ČMS - Sbor dobrovolných hasičů Rozstání - Celoroční činnost mladých hasičů Rozstání</t>
  </si>
  <si>
    <t>1020335</t>
  </si>
  <si>
    <t>SH ČMS-Sbor dobrovolných hasičů Semily 1 - Pohár OSH Semily ,,O dráčka Soptíka“</t>
  </si>
  <si>
    <t>1020336</t>
  </si>
  <si>
    <t>SH ČMS-Sbor dobrovolných hasičů Semily 1 - Hasičský tábor SDH Semily 1</t>
  </si>
  <si>
    <t>1020337</t>
  </si>
  <si>
    <t>SH ČMS - Okresní sdružení hasičů Semily - Okresní kolo soutěže v požárním sportu</t>
  </si>
  <si>
    <t>1020338</t>
  </si>
  <si>
    <t>SH ČMS - Okresní sdružení hasičů Semily - Okresní kolo hry Plamen, soutěže dorostu a ZHV</t>
  </si>
  <si>
    <t>1020339</t>
  </si>
  <si>
    <t>SH ČMS - Okresní sdružení hasičů Semily - Pohár dráčka Soptíka</t>
  </si>
  <si>
    <t>1020340</t>
  </si>
  <si>
    <t>SH ČMS - Sbor dobrovolných hasičů Tanvald Šumburk - Soustředění mladých hasičů</t>
  </si>
  <si>
    <t>1020341</t>
  </si>
  <si>
    <t>SH ČMS - Sbor dobrovolných hasičů Tanvald Šumburk - Zkvalitnění podmínek celoroční činnosti mladých hasičů</t>
  </si>
  <si>
    <t>1020342</t>
  </si>
  <si>
    <t>SH ČMS - Sbor dobrovolných hasičů Trávníček - Okrsková soutěž okrsku Bílá a slavnost 120. výročí SDH Trávníček se svěcením obnoveného zvonu</t>
  </si>
  <si>
    <t>1020343</t>
  </si>
  <si>
    <t>SH ČMS - Sbor dobrovolných hasičů Velké Hamry I - Noční soutěž v požárním útoku</t>
  </si>
  <si>
    <t>1020344</t>
  </si>
  <si>
    <t>SH ČMS - Sbor dobrovolných hasičů Velké Hamry I - Soutěž mladých hasičů Hamrovská štafeta</t>
  </si>
  <si>
    <t>1020345</t>
  </si>
  <si>
    <t>SH ČMS - Sbor dobrovolných hasičů Velké Hamry I - Letní tábor mladých hasičů Borečov 2017</t>
  </si>
  <si>
    <t>1020346</t>
  </si>
  <si>
    <t>SH ČMS - Sbor dobrovolných hasičů Vesec- Letní tábor hasičů</t>
  </si>
  <si>
    <t>1020347</t>
  </si>
  <si>
    <t>SH ČMS - Sbor dobrovolných hasičů Višňová - Soutěž O zlatou povodňovou lopatu - memoriál Františka Melky</t>
  </si>
  <si>
    <t>1020348</t>
  </si>
  <si>
    <t>SH ČMS - Sbor dobrovolných hasičů Višňová - Celoroční činnost mladých hasičů</t>
  </si>
  <si>
    <t>1020349</t>
  </si>
  <si>
    <t>SH ČMS - Sbor dobrovolných hasičů Vratislavice nad Nisou - Letní pobytový tábor</t>
  </si>
  <si>
    <t>1020350</t>
  </si>
  <si>
    <t>SH ČMS - Sbor dobrovolných hasičů Vratislavice nad Nisou - Letní soustředění MH</t>
  </si>
  <si>
    <t>1020351</t>
  </si>
  <si>
    <t>SH ČMS - Sbor dobrovolných hasičů Vratislavice nad Nisou - Celoroční činnost MH</t>
  </si>
  <si>
    <t>1020352</t>
  </si>
  <si>
    <t>SH ČMS - Sbor dobrovolných hasičů Všelibice - Celoroční činnost mladých hasičů</t>
  </si>
  <si>
    <t>1020353</t>
  </si>
  <si>
    <t>SH ČMS - Sbor dobrovolných hasičů Všelibice - Všelibický pohár 2017</t>
  </si>
  <si>
    <t>1020354</t>
  </si>
  <si>
    <t>SH ČMS - Sbor dobrovolných hasičů Všelibice - Soustředění mladých hasičů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</si>
  <si>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</si>
  <si>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</si>
  <si>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</si>
  <si>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</si>
  <si>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</si>
  <si>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</si>
  <si>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</si>
  <si>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</si>
  <si>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</si>
  <si>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</si>
  <si>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</si>
  <si>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</si>
  <si>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</si>
  <si>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</si>
  <si>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</si>
  <si>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</si>
  <si>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</si>
  <si>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</si>
  <si>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</si>
  <si>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</si>
  <si>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</si>
  <si>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</si>
  <si>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</si>
  <si>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</si>
  <si>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</si>
  <si>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</si>
  <si>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</si>
  <si>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</si>
  <si>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</si>
  <si>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</si>
  <si>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</si>
  <si>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</si>
  <si>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</si>
  <si>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</si>
  <si>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</si>
  <si>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</si>
  <si>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</si>
  <si>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</si>
  <si>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</si>
  <si>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</si>
  <si>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</si>
  <si>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</si>
  <si>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</si>
  <si>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</si>
  <si>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</si>
  <si>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</si>
  <si>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</si>
  <si>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</si>
  <si>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</si>
  <si>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</si>
  <si>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</si>
  <si>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</si>
  <si>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</si>
  <si>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</si>
  <si>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</si>
  <si>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</si>
  <si>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</si>
  <si>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</si>
  <si>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</si>
  <si>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</si>
  <si>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</si>
  <si>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</si>
  <si>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</si>
  <si>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</si>
  <si>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</si>
  <si>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</si>
  <si>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k příloze č.: 3</t>
  </si>
  <si>
    <t>ZR-RO č. 138/17</t>
  </si>
  <si>
    <t>ZMĚNA ROZPOČTU - ROZPOČTOVÉ OPATŘENÍ č. 138/17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</si>
</sst>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rgb="FF00B0F0"/>
      <name val="Arial"/>
      <family val="2"/>
      <charset val="238"/>
    </font>
    <font>
      <sz val="7"/>
      <color rgb="FF00B05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37" applyNumberFormat="0" applyFill="0" applyAlignment="0" applyProtection="0"/>
    <xf numFmtId="0" fontId="14" fillId="0" borderId="37" applyNumberFormat="0" applyFill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6" fillId="18" borderId="38" applyNumberFormat="0" applyAlignment="0" applyProtection="0"/>
    <xf numFmtId="0" fontId="16" fillId="18" borderId="38" applyNumberFormat="0" applyAlignment="0" applyProtection="0"/>
    <xf numFmtId="0" fontId="17" fillId="0" borderId="39" applyNumberFormat="0" applyFill="0" applyAlignment="0" applyProtection="0"/>
    <xf numFmtId="0" fontId="17" fillId="0" borderId="39" applyNumberFormat="0" applyFill="0" applyAlignment="0" applyProtection="0"/>
    <xf numFmtId="0" fontId="18" fillId="0" borderId="40" applyNumberFormat="0" applyFill="0" applyAlignment="0" applyProtection="0"/>
    <xf numFmtId="0" fontId="18" fillId="0" borderId="40" applyNumberFormat="0" applyFill="0" applyAlignment="0" applyProtection="0"/>
    <xf numFmtId="0" fontId="19" fillId="0" borderId="41" applyNumberFormat="0" applyFill="0" applyAlignment="0" applyProtection="0"/>
    <xf numFmtId="0" fontId="19" fillId="0" borderId="41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2" fillId="20" borderId="42" applyNumberFormat="0" applyFont="0" applyAlignment="0" applyProtection="0"/>
    <xf numFmtId="0" fontId="12" fillId="20" borderId="42" applyNumberFormat="0" applyFont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3" fillId="21" borderId="0">
      <alignment horizontal="left" vertical="center"/>
    </xf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9" borderId="44" applyNumberFormat="0" applyAlignment="0" applyProtection="0"/>
    <xf numFmtId="0" fontId="26" fillId="9" borderId="44" applyNumberFormat="0" applyAlignment="0" applyProtection="0"/>
    <xf numFmtId="0" fontId="27" fillId="22" borderId="44" applyNumberFormat="0" applyAlignment="0" applyProtection="0"/>
    <xf numFmtId="0" fontId="27" fillId="22" borderId="44" applyNumberFormat="0" applyAlignment="0" applyProtection="0"/>
    <xf numFmtId="0" fontId="28" fillId="22" borderId="45" applyNumberFormat="0" applyAlignment="0" applyProtection="0"/>
    <xf numFmtId="0" fontId="28" fillId="22" borderId="45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30" fillId="0" borderId="0"/>
  </cellStyleXfs>
  <cellXfs count="124">
    <xf numFmtId="0" fontId="0" fillId="0" borderId="0" xfId="0"/>
    <xf numFmtId="0" fontId="3" fillId="0" borderId="0" xfId="2" applyFont="1" applyAlignment="1">
      <alignment wrapText="1"/>
    </xf>
    <xf numFmtId="0" fontId="4" fillId="0" borderId="0" xfId="3" applyAlignment="1">
      <alignment wrapText="1"/>
    </xf>
    <xf numFmtId="0" fontId="2" fillId="0" borderId="0" xfId="2" applyAlignment="1">
      <alignment wrapText="1"/>
    </xf>
    <xf numFmtId="0" fontId="2" fillId="0" borderId="0" xfId="2" applyBorder="1" applyAlignment="1">
      <alignment wrapText="1"/>
    </xf>
    <xf numFmtId="0" fontId="8" fillId="0" borderId="0" xfId="5" applyFont="1" applyFill="1" applyBorder="1" applyAlignment="1">
      <alignment horizontal="center" vertical="center" wrapText="1"/>
    </xf>
    <xf numFmtId="49" fontId="8" fillId="0" borderId="0" xfId="5" applyNumberFormat="1" applyFont="1" applyFill="1" applyBorder="1" applyAlignment="1">
      <alignment horizontal="center" vertical="center" wrapText="1"/>
    </xf>
    <xf numFmtId="0" fontId="8" fillId="0" borderId="0" xfId="6" applyFont="1" applyFill="1" applyBorder="1" applyAlignment="1">
      <alignment vertical="center" wrapText="1"/>
    </xf>
    <xf numFmtId="4" fontId="8" fillId="0" borderId="0" xfId="6" applyNumberFormat="1" applyFont="1" applyFill="1" applyBorder="1" applyAlignment="1">
      <alignment vertical="center" wrapText="1"/>
    </xf>
    <xf numFmtId="4" fontId="8" fillId="0" borderId="0" xfId="2" applyNumberFormat="1" applyFont="1" applyFill="1" applyBorder="1" applyAlignment="1" applyProtection="1">
      <alignment vertical="center" wrapText="1"/>
      <protection locked="0"/>
    </xf>
    <xf numFmtId="0" fontId="9" fillId="0" borderId="0" xfId="2" applyFont="1" applyAlignment="1">
      <alignment horizontal="center" wrapText="1"/>
    </xf>
    <xf numFmtId="0" fontId="9" fillId="0" borderId="1" xfId="7" applyFont="1" applyBorder="1" applyAlignment="1">
      <alignment horizontal="center" vertical="center" wrapText="1"/>
    </xf>
    <xf numFmtId="0" fontId="9" fillId="0" borderId="4" xfId="7" applyFont="1" applyFill="1" applyBorder="1" applyAlignment="1">
      <alignment horizontal="center" vertical="center" wrapText="1"/>
    </xf>
    <xf numFmtId="0" fontId="9" fillId="0" borderId="2" xfId="7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43" fontId="2" fillId="0" borderId="0" xfId="2" applyNumberFormat="1" applyAlignment="1">
      <alignment wrapText="1"/>
    </xf>
    <xf numFmtId="0" fontId="9" fillId="2" borderId="6" xfId="5" applyFont="1" applyFill="1" applyBorder="1" applyAlignment="1">
      <alignment horizontal="center" vertical="center" wrapText="1"/>
    </xf>
    <xf numFmtId="49" fontId="9" fillId="2" borderId="7" xfId="5" applyNumberFormat="1" applyFont="1" applyFill="1" applyBorder="1" applyAlignment="1">
      <alignment horizontal="center" vertical="center" wrapText="1"/>
    </xf>
    <xf numFmtId="49" fontId="9" fillId="2" borderId="8" xfId="5" applyNumberFormat="1" applyFont="1" applyFill="1" applyBorder="1" applyAlignment="1">
      <alignment horizontal="center" vertical="center" wrapText="1"/>
    </xf>
    <xf numFmtId="0" fontId="9" fillId="2" borderId="9" xfId="5" applyFont="1" applyFill="1" applyBorder="1" applyAlignment="1">
      <alignment horizontal="center" vertical="center" wrapText="1"/>
    </xf>
    <xf numFmtId="0" fontId="9" fillId="2" borderId="7" xfId="5" applyFont="1" applyFill="1" applyBorder="1" applyAlignment="1">
      <alignment horizontal="center" vertical="center" wrapText="1"/>
    </xf>
    <xf numFmtId="0" fontId="9" fillId="3" borderId="9" xfId="5" applyFont="1" applyFill="1" applyBorder="1" applyAlignment="1">
      <alignment vertical="center" wrapText="1"/>
    </xf>
    <xf numFmtId="4" fontId="9" fillId="2" borderId="7" xfId="2" applyNumberFormat="1" applyFont="1" applyFill="1" applyBorder="1" applyAlignment="1">
      <alignment vertical="center" wrapText="1"/>
    </xf>
    <xf numFmtId="4" fontId="9" fillId="2" borderId="9" xfId="2" applyNumberFormat="1" applyFont="1" applyFill="1" applyBorder="1" applyAlignment="1">
      <alignment vertical="center" wrapText="1"/>
    </xf>
    <xf numFmtId="4" fontId="9" fillId="2" borderId="10" xfId="2" applyNumberFormat="1" applyFont="1" applyFill="1" applyBorder="1" applyAlignment="1">
      <alignment vertical="center" wrapText="1"/>
    </xf>
    <xf numFmtId="43" fontId="2" fillId="0" borderId="0" xfId="1" applyFont="1" applyAlignment="1">
      <alignment wrapText="1"/>
    </xf>
    <xf numFmtId="0" fontId="8" fillId="2" borderId="11" xfId="5" applyFont="1" applyFill="1" applyBorder="1" applyAlignment="1">
      <alignment horizontal="center" vertical="center" wrapText="1"/>
    </xf>
    <xf numFmtId="49" fontId="8" fillId="2" borderId="12" xfId="5" applyNumberFormat="1" applyFont="1" applyFill="1" applyBorder="1" applyAlignment="1">
      <alignment horizontal="center" vertical="center" wrapText="1"/>
    </xf>
    <xf numFmtId="49" fontId="8" fillId="2" borderId="13" xfId="5" applyNumberFormat="1" applyFont="1" applyFill="1" applyBorder="1" applyAlignment="1">
      <alignment horizontal="center" vertical="center" wrapText="1"/>
    </xf>
    <xf numFmtId="0" fontId="10" fillId="2" borderId="14" xfId="5" applyFont="1" applyFill="1" applyBorder="1" applyAlignment="1">
      <alignment horizontal="center" vertical="center" wrapText="1"/>
    </xf>
    <xf numFmtId="0" fontId="10" fillId="2" borderId="12" xfId="5" applyFont="1" applyFill="1" applyBorder="1" applyAlignment="1">
      <alignment horizontal="center" vertical="center" wrapText="1"/>
    </xf>
    <xf numFmtId="0" fontId="10" fillId="2" borderId="14" xfId="5" applyFont="1" applyFill="1" applyBorder="1" applyAlignment="1">
      <alignment vertical="center" wrapText="1"/>
    </xf>
    <xf numFmtId="4" fontId="10" fillId="2" borderId="12" xfId="2" applyNumberFormat="1" applyFont="1" applyFill="1" applyBorder="1" applyAlignment="1">
      <alignment vertical="center" wrapText="1"/>
    </xf>
    <xf numFmtId="4" fontId="10" fillId="0" borderId="14" xfId="2" applyNumberFormat="1" applyFont="1" applyFill="1" applyBorder="1" applyAlignment="1" applyProtection="1">
      <alignment vertical="center" wrapText="1"/>
      <protection locked="0"/>
    </xf>
    <xf numFmtId="4" fontId="10" fillId="2" borderId="15" xfId="2" applyNumberFormat="1" applyFont="1" applyFill="1" applyBorder="1" applyAlignment="1">
      <alignment vertical="center" wrapText="1"/>
    </xf>
    <xf numFmtId="0" fontId="8" fillId="2" borderId="16" xfId="5" applyFont="1" applyFill="1" applyBorder="1" applyAlignment="1">
      <alignment horizontal="center" vertical="center" wrapText="1"/>
    </xf>
    <xf numFmtId="49" fontId="8" fillId="2" borderId="0" xfId="5" applyNumberFormat="1" applyFont="1" applyFill="1" applyBorder="1" applyAlignment="1">
      <alignment horizontal="center" vertical="center" wrapText="1"/>
    </xf>
    <xf numFmtId="49" fontId="8" fillId="2" borderId="17" xfId="5" applyNumberFormat="1" applyFont="1" applyFill="1" applyBorder="1" applyAlignment="1">
      <alignment horizontal="center" vertical="center" wrapText="1"/>
    </xf>
    <xf numFmtId="0" fontId="10" fillId="2" borderId="18" xfId="5" applyFont="1" applyFill="1" applyBorder="1" applyAlignment="1">
      <alignment horizontal="center" vertical="center" wrapText="1"/>
    </xf>
    <xf numFmtId="0" fontId="10" fillId="2" borderId="0" xfId="5" applyFont="1" applyFill="1" applyBorder="1" applyAlignment="1">
      <alignment horizontal="center" vertical="center" wrapText="1"/>
    </xf>
    <xf numFmtId="0" fontId="10" fillId="2" borderId="18" xfId="5" applyFont="1" applyFill="1" applyBorder="1" applyAlignment="1">
      <alignment vertical="center" wrapText="1"/>
    </xf>
    <xf numFmtId="4" fontId="10" fillId="2" borderId="0" xfId="2" applyNumberFormat="1" applyFont="1" applyFill="1" applyBorder="1" applyAlignment="1">
      <alignment vertical="center" wrapText="1"/>
    </xf>
    <xf numFmtId="4" fontId="10" fillId="0" borderId="18" xfId="2" applyNumberFormat="1" applyFont="1" applyFill="1" applyBorder="1" applyAlignment="1" applyProtection="1">
      <alignment vertical="center" wrapText="1"/>
      <protection locked="0"/>
    </xf>
    <xf numFmtId="4" fontId="10" fillId="2" borderId="19" xfId="2" applyNumberFormat="1" applyFont="1" applyFill="1" applyBorder="1" applyAlignment="1">
      <alignment vertical="center" wrapText="1"/>
    </xf>
    <xf numFmtId="0" fontId="9" fillId="0" borderId="20" xfId="0" applyFont="1" applyFill="1" applyBorder="1" applyAlignment="1" applyProtection="1">
      <alignment horizontal="center" vertical="center"/>
      <protection locked="0"/>
    </xf>
    <xf numFmtId="49" fontId="9" fillId="0" borderId="21" xfId="7" applyNumberFormat="1" applyFont="1" applyFill="1" applyBorder="1" applyAlignment="1" applyProtection="1">
      <alignment horizontal="center" vertical="center"/>
      <protection locked="0"/>
    </xf>
    <xf numFmtId="49" fontId="9" fillId="0" borderId="22" xfId="7" applyNumberFormat="1" applyFont="1" applyFill="1" applyBorder="1" applyAlignment="1" applyProtection="1">
      <alignment horizontal="center" vertical="center"/>
      <protection locked="0"/>
    </xf>
    <xf numFmtId="1" fontId="9" fillId="0" borderId="23" xfId="7" applyNumberFormat="1" applyFont="1" applyBorder="1" applyAlignment="1">
      <alignment horizontal="center" vertical="center"/>
    </xf>
    <xf numFmtId="1" fontId="9" fillId="0" borderId="23" xfId="7" applyNumberFormat="1" applyFont="1" applyFill="1" applyBorder="1" applyAlignment="1">
      <alignment horizontal="center" vertical="center"/>
    </xf>
    <xf numFmtId="0" fontId="9" fillId="2" borderId="23" xfId="5" applyFont="1" applyFill="1" applyBorder="1" applyAlignment="1">
      <alignment vertical="center" wrapText="1"/>
    </xf>
    <xf numFmtId="4" fontId="9" fillId="0" borderId="23" xfId="2" applyNumberFormat="1" applyFont="1" applyFill="1" applyBorder="1" applyAlignment="1" applyProtection="1">
      <alignment vertical="center" wrapText="1"/>
      <protection locked="0"/>
    </xf>
    <xf numFmtId="4" fontId="9" fillId="2" borderId="24" xfId="2" applyNumberFormat="1" applyFont="1" applyFill="1" applyBorder="1" applyAlignment="1">
      <alignment vertical="center" wrapText="1"/>
    </xf>
    <xf numFmtId="1" fontId="8" fillId="0" borderId="14" xfId="7" applyNumberFormat="1" applyFont="1" applyBorder="1" applyAlignment="1">
      <alignment horizontal="center" vertical="center"/>
    </xf>
    <xf numFmtId="1" fontId="8" fillId="0" borderId="14" xfId="7" applyNumberFormat="1" applyFont="1" applyFill="1" applyBorder="1" applyAlignment="1">
      <alignment horizontal="center" vertical="center"/>
    </xf>
    <xf numFmtId="0" fontId="8" fillId="2" borderId="14" xfId="5" applyFont="1" applyFill="1" applyBorder="1" applyAlignment="1">
      <alignment vertical="center" wrapText="1"/>
    </xf>
    <xf numFmtId="4" fontId="8" fillId="0" borderId="14" xfId="2" applyNumberFormat="1" applyFont="1" applyFill="1" applyBorder="1" applyAlignment="1" applyProtection="1">
      <alignment vertical="center" wrapText="1"/>
      <protection locked="0"/>
    </xf>
    <xf numFmtId="4" fontId="8" fillId="2" borderId="15" xfId="2" applyNumberFormat="1" applyFont="1" applyFill="1" applyBorder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9" fillId="0" borderId="25" xfId="0" applyFont="1" applyFill="1" applyBorder="1" applyAlignment="1" applyProtection="1">
      <alignment horizontal="center" vertical="center"/>
      <protection locked="0"/>
    </xf>
    <xf numFmtId="49" fontId="9" fillId="0" borderId="22" xfId="0" applyNumberFormat="1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vertical="center" wrapText="1"/>
      <protection locked="0"/>
    </xf>
    <xf numFmtId="0" fontId="9" fillId="0" borderId="23" xfId="0" applyFont="1" applyFill="1" applyBorder="1" applyAlignment="1" applyProtection="1">
      <alignment vertical="center" wrapText="1"/>
      <protection locked="0"/>
    </xf>
    <xf numFmtId="4" fontId="9" fillId="0" borderId="23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27" xfId="0" applyNumberFormat="1" applyFont="1" applyFill="1" applyBorder="1" applyAlignment="1" applyProtection="1">
      <alignment vertical="center" wrapText="1"/>
      <protection locked="0"/>
    </xf>
    <xf numFmtId="0" fontId="9" fillId="0" borderId="28" xfId="0" applyFont="1" applyFill="1" applyBorder="1" applyAlignment="1" applyProtection="1">
      <alignment horizontal="center" vertical="center"/>
      <protection locked="0"/>
    </xf>
    <xf numFmtId="49" fontId="9" fillId="0" borderId="29" xfId="7" applyNumberFormat="1" applyFont="1" applyFill="1" applyBorder="1" applyAlignment="1" applyProtection="1">
      <alignment horizontal="center" vertical="center"/>
      <protection locked="0"/>
    </xf>
    <xf numFmtId="49" fontId="9" fillId="0" borderId="30" xfId="0" applyNumberFormat="1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vertical="center" wrapText="1"/>
      <protection locked="0"/>
    </xf>
    <xf numFmtId="0" fontId="9" fillId="0" borderId="31" xfId="0" applyFont="1" applyFill="1" applyBorder="1" applyAlignment="1" applyProtection="1">
      <alignment vertical="center" wrapText="1"/>
      <protection locked="0"/>
    </xf>
    <xf numFmtId="4" fontId="8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32" xfId="0" applyNumberFormat="1" applyFont="1" applyFill="1" applyBorder="1" applyAlignment="1" applyProtection="1">
      <alignment vertical="center" wrapText="1"/>
      <protection locked="0"/>
    </xf>
    <xf numFmtId="49" fontId="9" fillId="0" borderId="33" xfId="7" applyNumberFormat="1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vertical="center" wrapText="1"/>
      <protection locked="0"/>
    </xf>
    <xf numFmtId="4" fontId="9" fillId="0" borderId="9" xfId="0" applyNumberFormat="1" applyFont="1" applyFill="1" applyBorder="1" applyAlignment="1" applyProtection="1">
      <alignment horizontal="right" vertical="center" wrapText="1"/>
      <protection locked="0"/>
    </xf>
    <xf numFmtId="49" fontId="9" fillId="0" borderId="34" xfId="7" applyNumberFormat="1" applyFont="1" applyFill="1" applyBorder="1" applyAlignment="1" applyProtection="1">
      <alignment horizontal="center" vertical="center"/>
      <protection locked="0"/>
    </xf>
    <xf numFmtId="0" fontId="8" fillId="2" borderId="34" xfId="5" applyFont="1" applyFill="1" applyBorder="1" applyAlignment="1">
      <alignment vertical="center" wrapText="1"/>
    </xf>
    <xf numFmtId="0" fontId="9" fillId="0" borderId="35" xfId="0" applyFont="1" applyFill="1" applyBorder="1" applyAlignment="1" applyProtection="1">
      <alignment vertical="center" wrapText="1"/>
      <protection locked="0"/>
    </xf>
    <xf numFmtId="4" fontId="9" fillId="0" borderId="36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33" xfId="0" applyFont="1" applyFill="1" applyBorder="1" applyAlignment="1" applyProtection="1">
      <alignment vertical="center" wrapText="1"/>
      <protection locked="0"/>
    </xf>
    <xf numFmtId="0" fontId="9" fillId="0" borderId="2" xfId="7" applyFont="1" applyFill="1" applyBorder="1" applyAlignment="1">
      <alignment horizontal="center" vertical="center" wrapText="1"/>
    </xf>
    <xf numFmtId="0" fontId="2" fillId="0" borderId="3" xfId="8" applyFont="1" applyFill="1" applyBorder="1" applyAlignment="1">
      <alignment horizontal="center" vertical="center" wrapText="1"/>
    </xf>
    <xf numFmtId="0" fontId="5" fillId="0" borderId="0" xfId="4" applyFont="1" applyAlignment="1">
      <alignment horizontal="right"/>
    </xf>
    <xf numFmtId="0" fontId="6" fillId="0" borderId="0" xfId="3" applyFont="1" applyAlignment="1">
      <alignment horizontal="center" wrapText="1"/>
    </xf>
    <xf numFmtId="0" fontId="7" fillId="0" borderId="0" xfId="2" applyFont="1" applyFill="1" applyAlignment="1">
      <alignment horizontal="center" wrapText="1"/>
    </xf>
    <xf numFmtId="0" fontId="2" fillId="0" borderId="0" xfId="2" applyAlignment="1">
      <alignment wrapText="1"/>
    </xf>
    <xf numFmtId="0" fontId="30" fillId="0" borderId="0" xfId="115"/>
    <xf numFmtId="0" fontId="31" fillId="27" borderId="46" xfId="115" applyFont="1" applyFill="1" applyBorder="1" applyAlignment="1">
      <alignment horizontal="center"/>
    </xf>
    <xf numFmtId="0" fontId="32" fillId="0" borderId="0" xfId="115" applyFont="1" applyFill="1"/>
    <xf numFmtId="0" fontId="32" fillId="0" borderId="0" xfId="115" applyFont="1" applyFill="1" applyAlignment="1">
      <alignment horizontal="right"/>
    </xf>
    <xf numFmtId="0" fontId="33" fillId="27" borderId="1" xfId="115" applyFont="1" applyFill="1" applyBorder="1" applyAlignment="1">
      <alignment horizontal="center" vertical="center" wrapText="1"/>
    </xf>
    <xf numFmtId="0" fontId="33" fillId="27" borderId="4" xfId="115" applyFont="1" applyFill="1" applyBorder="1" applyAlignment="1">
      <alignment horizontal="center" vertical="center" wrapText="1"/>
    </xf>
    <xf numFmtId="0" fontId="33" fillId="27" borderId="5" xfId="115" applyFont="1" applyFill="1" applyBorder="1" applyAlignment="1">
      <alignment horizontal="center" vertical="center" wrapText="1"/>
    </xf>
    <xf numFmtId="0" fontId="34" fillId="0" borderId="6" xfId="115" applyFont="1" applyBorder="1" applyAlignment="1">
      <alignment vertical="center" wrapText="1"/>
    </xf>
    <xf numFmtId="0" fontId="34" fillId="0" borderId="9" xfId="115" applyFont="1" applyBorder="1" applyAlignment="1">
      <alignment horizontal="right" vertical="center" wrapText="1"/>
    </xf>
    <xf numFmtId="4" fontId="34" fillId="0" borderId="9" xfId="115" applyNumberFormat="1" applyFont="1" applyBorder="1" applyAlignment="1">
      <alignment horizontal="right" vertical="center" wrapText="1"/>
    </xf>
    <xf numFmtId="4" fontId="34" fillId="0" borderId="10" xfId="115" applyNumberFormat="1" applyFont="1" applyBorder="1" applyAlignment="1">
      <alignment horizontal="right" vertical="center" wrapText="1"/>
    </xf>
    <xf numFmtId="0" fontId="35" fillId="0" borderId="47" xfId="115" applyFont="1" applyBorder="1" applyAlignment="1">
      <alignment vertical="center" wrapText="1"/>
    </xf>
    <xf numFmtId="0" fontId="35" fillId="0" borderId="36" xfId="115" applyFont="1" applyBorder="1" applyAlignment="1">
      <alignment horizontal="right" vertical="center" wrapText="1"/>
    </xf>
    <xf numFmtId="4" fontId="35" fillId="0" borderId="36" xfId="115" applyNumberFormat="1" applyFont="1" applyBorder="1" applyAlignment="1">
      <alignment horizontal="right" vertical="center" wrapText="1"/>
    </xf>
    <xf numFmtId="4" fontId="35" fillId="0" borderId="36" xfId="115" applyNumberFormat="1" applyFont="1" applyBorder="1" applyAlignment="1">
      <alignment vertical="center"/>
    </xf>
    <xf numFmtId="4" fontId="35" fillId="0" borderId="48" xfId="115" applyNumberFormat="1" applyFont="1" applyBorder="1" applyAlignment="1">
      <alignment vertical="center"/>
    </xf>
    <xf numFmtId="4" fontId="30" fillId="0" borderId="0" xfId="115" applyNumberFormat="1"/>
    <xf numFmtId="4" fontId="35" fillId="0" borderId="9" xfId="115" applyNumberFormat="1" applyFont="1" applyBorder="1" applyAlignment="1">
      <alignment horizontal="right" vertical="center" wrapText="1"/>
    </xf>
    <xf numFmtId="0" fontId="34" fillId="0" borderId="47" xfId="115" applyFont="1" applyBorder="1" applyAlignment="1">
      <alignment vertical="center" wrapText="1"/>
    </xf>
    <xf numFmtId="4" fontId="34" fillId="0" borderId="36" xfId="115" applyNumberFormat="1" applyFont="1" applyBorder="1" applyAlignment="1">
      <alignment horizontal="right" vertical="center" wrapText="1"/>
    </xf>
    <xf numFmtId="4" fontId="34" fillId="0" borderId="48" xfId="115" applyNumberFormat="1" applyFont="1" applyBorder="1" applyAlignment="1">
      <alignment horizontal="right" vertical="center" wrapText="1"/>
    </xf>
    <xf numFmtId="4" fontId="35" fillId="0" borderId="48" xfId="115" applyNumberFormat="1" applyFont="1" applyBorder="1" applyAlignment="1">
      <alignment horizontal="right" vertical="center" wrapText="1"/>
    </xf>
    <xf numFmtId="0" fontId="34" fillId="0" borderId="36" xfId="115" applyFont="1" applyBorder="1" applyAlignment="1">
      <alignment horizontal="right" vertical="center" wrapText="1"/>
    </xf>
    <xf numFmtId="0" fontId="35" fillId="0" borderId="49" xfId="115" applyFont="1" applyBorder="1" applyAlignment="1">
      <alignment vertical="center" wrapText="1"/>
    </xf>
    <xf numFmtId="0" fontId="35" fillId="0" borderId="50" xfId="115" applyFont="1" applyBorder="1" applyAlignment="1">
      <alignment horizontal="right" vertical="center" wrapText="1"/>
    </xf>
    <xf numFmtId="4" fontId="35" fillId="0" borderId="50" xfId="115" applyNumberFormat="1" applyFont="1" applyBorder="1" applyAlignment="1">
      <alignment horizontal="right" vertical="center" wrapText="1"/>
    </xf>
    <xf numFmtId="4" fontId="35" fillId="0" borderId="51" xfId="115" applyNumberFormat="1" applyFont="1" applyBorder="1" applyAlignment="1">
      <alignment horizontal="right" vertical="center" wrapText="1"/>
    </xf>
    <xf numFmtId="0" fontId="34" fillId="0" borderId="1" xfId="115" applyFont="1" applyBorder="1" applyAlignment="1">
      <alignment vertical="center" wrapText="1"/>
    </xf>
    <xf numFmtId="0" fontId="34" fillId="0" borderId="4" xfId="115" applyFont="1" applyBorder="1" applyAlignment="1">
      <alignment horizontal="right" vertical="center" wrapText="1"/>
    </xf>
    <xf numFmtId="4" fontId="34" fillId="0" borderId="4" xfId="115" applyNumberFormat="1" applyFont="1" applyBorder="1" applyAlignment="1">
      <alignment horizontal="right" vertical="center" wrapText="1"/>
    </xf>
    <xf numFmtId="4" fontId="34" fillId="0" borderId="5" xfId="115" applyNumberFormat="1" applyFont="1" applyBorder="1" applyAlignment="1">
      <alignment horizontal="right" vertical="center" wrapText="1"/>
    </xf>
    <xf numFmtId="0" fontId="32" fillId="0" borderId="0" xfId="115" applyFont="1" applyFill="1" applyBorder="1"/>
    <xf numFmtId="164" fontId="32" fillId="0" borderId="46" xfId="115" applyNumberFormat="1" applyFont="1" applyFill="1" applyBorder="1" applyAlignment="1">
      <alignment horizontal="right"/>
    </xf>
    <xf numFmtId="0" fontId="35" fillId="0" borderId="6" xfId="115" applyFont="1" applyBorder="1" applyAlignment="1">
      <alignment horizontal="left" vertical="center" wrapText="1"/>
    </xf>
    <xf numFmtId="0" fontId="35" fillId="0" borderId="9" xfId="115" applyFont="1" applyBorder="1" applyAlignment="1">
      <alignment horizontal="right" vertical="center" wrapText="1"/>
    </xf>
    <xf numFmtId="4" fontId="35" fillId="0" borderId="10" xfId="115" applyNumberFormat="1" applyFont="1" applyBorder="1" applyAlignment="1">
      <alignment horizontal="right" vertical="center" wrapText="1"/>
    </xf>
    <xf numFmtId="0" fontId="35" fillId="0" borderId="47" xfId="115" applyFont="1" applyBorder="1" applyAlignment="1">
      <alignment horizontal="left" vertical="center" wrapText="1"/>
    </xf>
    <xf numFmtId="0" fontId="34" fillId="0" borderId="1" xfId="115" applyFont="1" applyBorder="1" applyAlignment="1">
      <alignment horizontal="left" vertical="center" wrapText="1"/>
    </xf>
  </cellXfs>
  <cellStyles count="116">
    <cellStyle name="20 % – Zvýraznění1 2" xfId="9"/>
    <cellStyle name="20 % – Zvýraznění1 3" xfId="10"/>
    <cellStyle name="20 % – Zvýraznění2 2" xfId="11"/>
    <cellStyle name="20 % – Zvýraznění2 3" xfId="12"/>
    <cellStyle name="20 % – Zvýraznění3 2" xfId="13"/>
    <cellStyle name="20 % – Zvýraznění3 3" xfId="14"/>
    <cellStyle name="20 % – Zvýraznění4 2" xfId="15"/>
    <cellStyle name="20 % – Zvýraznění4 3" xfId="16"/>
    <cellStyle name="20 % – Zvýraznění5 2" xfId="17"/>
    <cellStyle name="20 % – Zvýraznění5 3" xfId="18"/>
    <cellStyle name="20 % – Zvýraznění6 2" xfId="19"/>
    <cellStyle name="20 % – Zvýraznění6 3" xfId="20"/>
    <cellStyle name="40 % – Zvýraznění1 2" xfId="21"/>
    <cellStyle name="40 % – Zvýraznění1 3" xfId="22"/>
    <cellStyle name="40 % – Zvýraznění2 2" xfId="23"/>
    <cellStyle name="40 % – Zvýraznění2 3" xfId="24"/>
    <cellStyle name="40 % – Zvýraznění3 2" xfId="25"/>
    <cellStyle name="40 % – Zvýraznění3 3" xfId="26"/>
    <cellStyle name="40 % – Zvýraznění4 2" xfId="27"/>
    <cellStyle name="40 % – Zvýraznění4 3" xfId="28"/>
    <cellStyle name="40 % – Zvýraznění5 2" xfId="29"/>
    <cellStyle name="40 % – Zvýraznění5 3" xfId="30"/>
    <cellStyle name="40 % – Zvýraznění6 2" xfId="31"/>
    <cellStyle name="40 % – Zvýraznění6 3" xfId="32"/>
    <cellStyle name="60 % – Zvýraznění1 2" xfId="33"/>
    <cellStyle name="60 % – Zvýraznění1 3" xfId="34"/>
    <cellStyle name="60 % – Zvýraznění2 2" xfId="35"/>
    <cellStyle name="60 % – Zvýraznění2 3" xfId="36"/>
    <cellStyle name="60 % – Zvýraznění3 2" xfId="37"/>
    <cellStyle name="60 % – Zvýraznění3 3" xfId="38"/>
    <cellStyle name="60 % – Zvýraznění4 2" xfId="39"/>
    <cellStyle name="60 % – Zvýraznění4 3" xfId="40"/>
    <cellStyle name="60 % – Zvýraznění5 2" xfId="41"/>
    <cellStyle name="60 % – Zvýraznění5 3" xfId="42"/>
    <cellStyle name="60 % – Zvýraznění6 2" xfId="43"/>
    <cellStyle name="60 % – Zvýraznění6 3" xfId="44"/>
    <cellStyle name="Celkem 2" xfId="45"/>
    <cellStyle name="Celkem 3" xfId="46"/>
    <cellStyle name="Čárka" xfId="1" builtinId="3"/>
    <cellStyle name="Čárka 2" xfId="47"/>
    <cellStyle name="čárky 2" xfId="48"/>
    <cellStyle name="čárky 2 2" xfId="49"/>
    <cellStyle name="čárky 3" xfId="50"/>
    <cellStyle name="čárky 3 2" xfId="51"/>
    <cellStyle name="čárky 3 3" xfId="52"/>
    <cellStyle name="Chybně 2" xfId="53"/>
    <cellStyle name="Chybně 3" xfId="54"/>
    <cellStyle name="Kontrolní buňka 2" xfId="55"/>
    <cellStyle name="Kontrolní buňka 3" xfId="56"/>
    <cellStyle name="Nadpis 1 2" xfId="57"/>
    <cellStyle name="Nadpis 1 3" xfId="58"/>
    <cellStyle name="Nadpis 2 2" xfId="59"/>
    <cellStyle name="Nadpis 2 3" xfId="60"/>
    <cellStyle name="Nadpis 3 2" xfId="61"/>
    <cellStyle name="Nadpis 3 3" xfId="62"/>
    <cellStyle name="Nadpis 4 2" xfId="63"/>
    <cellStyle name="Nadpis 4 3" xfId="64"/>
    <cellStyle name="Název 2" xfId="65"/>
    <cellStyle name="Název 3" xfId="66"/>
    <cellStyle name="Neutrální 2" xfId="67"/>
    <cellStyle name="Neutrální 3" xfId="68"/>
    <cellStyle name="Normální" xfId="0" builtinId="0"/>
    <cellStyle name="Normální 10" xfId="69"/>
    <cellStyle name="Normální 11" xfId="70"/>
    <cellStyle name="Normální 12" xfId="71"/>
    <cellStyle name="Normální 13" xfId="72"/>
    <cellStyle name="Normální 14" xfId="115"/>
    <cellStyle name="normální 2" xfId="8"/>
    <cellStyle name="normální 2 2" xfId="73"/>
    <cellStyle name="Normální 22" xfId="74"/>
    <cellStyle name="Normální 3" xfId="75"/>
    <cellStyle name="Normální 3 2" xfId="76"/>
    <cellStyle name="Normální 4" xfId="2"/>
    <cellStyle name="Normální 4 2" xfId="77"/>
    <cellStyle name="Normální 4 2 2" xfId="78"/>
    <cellStyle name="Normální 5" xfId="79"/>
    <cellStyle name="Normální 5 2" xfId="80"/>
    <cellStyle name="Normální 5 3" xfId="81"/>
    <cellStyle name="Normální 6" xfId="82"/>
    <cellStyle name="Normální 7" xfId="83"/>
    <cellStyle name="Normální 8" xfId="84"/>
    <cellStyle name="Normální 9" xfId="85"/>
    <cellStyle name="normální_2. Rozpočet 2007 - tabulky" xfId="3"/>
    <cellStyle name="normální_Rozpis výdajů 03 bez PO 2 2" xfId="7"/>
    <cellStyle name="normální_Rozpis výdajů 03 bez PO_03. Ekonomický" xfId="6"/>
    <cellStyle name="normální_Rozpis výdajů 03 bez PO_UR 2008 1-168 tisk" xfId="5"/>
    <cellStyle name="normální_Rozpočet 2004 (ZK)" xfId="4"/>
    <cellStyle name="Poznámka 2" xfId="86"/>
    <cellStyle name="Poznámka 3" xfId="87"/>
    <cellStyle name="Propojená buňka 2" xfId="88"/>
    <cellStyle name="Propojená buňka 3" xfId="89"/>
    <cellStyle name="S8M1" xfId="90"/>
    <cellStyle name="Správně 2" xfId="91"/>
    <cellStyle name="Správně 3" xfId="92"/>
    <cellStyle name="Text upozornění 2" xfId="93"/>
    <cellStyle name="Text upozornění 3" xfId="94"/>
    <cellStyle name="Vstup 2" xfId="95"/>
    <cellStyle name="Vstup 3" xfId="96"/>
    <cellStyle name="Výpočet 2" xfId="97"/>
    <cellStyle name="Výpočet 3" xfId="98"/>
    <cellStyle name="Výstup 2" xfId="99"/>
    <cellStyle name="Výstup 3" xfId="100"/>
    <cellStyle name="Vysvětlující text 2" xfId="101"/>
    <cellStyle name="Vysvětlující text 3" xfId="102"/>
    <cellStyle name="Zvýraznění 1 2" xfId="103"/>
    <cellStyle name="Zvýraznění 1 3" xfId="104"/>
    <cellStyle name="Zvýraznění 2 2" xfId="105"/>
    <cellStyle name="Zvýraznění 2 3" xfId="106"/>
    <cellStyle name="Zvýraznění 3 2" xfId="107"/>
    <cellStyle name="Zvýraznění 3 3" xfId="108"/>
    <cellStyle name="Zvýraznění 4 2" xfId="109"/>
    <cellStyle name="Zvýraznění 4 3" xfId="110"/>
    <cellStyle name="Zvýraznění 5 2" xfId="111"/>
    <cellStyle name="Zvýraznění 5 3" xfId="112"/>
    <cellStyle name="Zvýraznění 6 2" xfId="113"/>
    <cellStyle name="Zvýraznění 6 3" xfId="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90"/>
  <sheetViews>
    <sheetView tabSelected="1" zoomScale="130" zoomScaleNormal="130" workbookViewId="0">
      <selection activeCell="K7" sqref="K7"/>
    </sheetView>
  </sheetViews>
  <sheetFormatPr defaultColWidth="3.140625" defaultRowHeight="12.75" x14ac:dyDescent="0.2"/>
  <cols>
    <col min="1" max="1" width="2.42578125" style="1" bestFit="1" customWidth="1"/>
    <col min="2" max="2" width="3.140625" style="3" customWidth="1"/>
    <col min="3" max="3" width="7" style="3" bestFit="1" customWidth="1"/>
    <col min="4" max="6" width="4.42578125" style="3" bestFit="1" customWidth="1"/>
    <col min="7" max="7" width="38" style="3" customWidth="1"/>
    <col min="8" max="8" width="10" style="3" bestFit="1" customWidth="1"/>
    <col min="9" max="9" width="10.5703125" style="3" bestFit="1" customWidth="1"/>
    <col min="10" max="10" width="10" style="3" bestFit="1" customWidth="1"/>
    <col min="11" max="11" width="14.7109375" style="4" bestFit="1" customWidth="1"/>
    <col min="12" max="14" width="9.140625" style="3" customWidth="1"/>
    <col min="15" max="15" width="10.85546875" style="3" bestFit="1" customWidth="1"/>
    <col min="16" max="255" width="9.140625" style="3" customWidth="1"/>
    <col min="256" max="16384" width="3.140625" style="3"/>
  </cols>
  <sheetData>
    <row r="1" spans="1:11" x14ac:dyDescent="0.2">
      <c r="B1" s="2"/>
      <c r="C1" s="2"/>
      <c r="D1" s="2"/>
      <c r="E1" s="2"/>
      <c r="F1" s="2"/>
      <c r="G1" s="2"/>
      <c r="I1" s="82" t="s">
        <v>0</v>
      </c>
      <c r="J1" s="82"/>
    </row>
    <row r="2" spans="1:11" ht="18" x14ac:dyDescent="0.25">
      <c r="B2" s="83" t="s">
        <v>265</v>
      </c>
      <c r="C2" s="83"/>
      <c r="D2" s="83"/>
      <c r="E2" s="83"/>
      <c r="F2" s="83"/>
      <c r="G2" s="83"/>
      <c r="H2" s="83"/>
      <c r="I2" s="83"/>
      <c r="J2" s="83"/>
    </row>
    <row r="3" spans="1:11" ht="8.25" customHeight="1" x14ac:dyDescent="0.2">
      <c r="B3" s="2"/>
      <c r="C3" s="2"/>
      <c r="D3" s="2"/>
      <c r="E3" s="2"/>
      <c r="F3" s="2"/>
      <c r="G3" s="2"/>
      <c r="H3" s="2"/>
    </row>
    <row r="4" spans="1:11" ht="15.75" x14ac:dyDescent="0.25">
      <c r="B4" s="84" t="s">
        <v>1</v>
      </c>
      <c r="C4" s="84"/>
      <c r="D4" s="84"/>
      <c r="E4" s="84"/>
      <c r="F4" s="84"/>
      <c r="G4" s="84"/>
      <c r="H4" s="84"/>
      <c r="I4" s="85"/>
      <c r="J4" s="85"/>
    </row>
    <row r="5" spans="1:11" ht="15.75" x14ac:dyDescent="0.25">
      <c r="B5" s="84" t="s">
        <v>2</v>
      </c>
      <c r="C5" s="84"/>
      <c r="D5" s="84"/>
      <c r="E5" s="84"/>
      <c r="F5" s="84"/>
      <c r="G5" s="84"/>
      <c r="H5" s="84"/>
      <c r="I5" s="85"/>
      <c r="J5" s="85"/>
    </row>
    <row r="6" spans="1:11" ht="15.75" x14ac:dyDescent="0.25">
      <c r="B6" s="84" t="s">
        <v>3</v>
      </c>
      <c r="C6" s="84"/>
      <c r="D6" s="84"/>
      <c r="E6" s="84"/>
      <c r="F6" s="84"/>
      <c r="G6" s="84"/>
      <c r="H6" s="84"/>
      <c r="I6" s="85"/>
      <c r="J6" s="85"/>
    </row>
    <row r="7" spans="1:11" ht="7.5" customHeight="1" x14ac:dyDescent="0.2">
      <c r="B7" s="5"/>
      <c r="C7" s="6"/>
      <c r="D7" s="6"/>
      <c r="E7" s="5"/>
      <c r="F7" s="5"/>
      <c r="G7" s="7"/>
      <c r="H7" s="8"/>
      <c r="I7" s="9"/>
      <c r="J7" s="8"/>
      <c r="K7" s="3"/>
    </row>
    <row r="8" spans="1:11" ht="13.5" thickBot="1" x14ac:dyDescent="0.25">
      <c r="H8" s="10"/>
      <c r="J8" s="10" t="s">
        <v>4</v>
      </c>
    </row>
    <row r="9" spans="1:11" ht="23.25" thickBot="1" x14ac:dyDescent="0.25">
      <c r="B9" s="11" t="s">
        <v>5</v>
      </c>
      <c r="C9" s="80" t="s">
        <v>6</v>
      </c>
      <c r="D9" s="81"/>
      <c r="E9" s="12" t="s">
        <v>7</v>
      </c>
      <c r="F9" s="13" t="s">
        <v>8</v>
      </c>
      <c r="G9" s="12" t="s">
        <v>9</v>
      </c>
      <c r="H9" s="14" t="s">
        <v>10</v>
      </c>
      <c r="I9" s="14" t="s">
        <v>264</v>
      </c>
      <c r="J9" s="15" t="s">
        <v>11</v>
      </c>
      <c r="K9" s="16"/>
    </row>
    <row r="10" spans="1:11" ht="18" customHeight="1" x14ac:dyDescent="0.2">
      <c r="B10" s="17" t="s">
        <v>12</v>
      </c>
      <c r="C10" s="18" t="s">
        <v>13</v>
      </c>
      <c r="D10" s="19" t="s">
        <v>14</v>
      </c>
      <c r="E10" s="20" t="s">
        <v>15</v>
      </c>
      <c r="F10" s="21" t="s">
        <v>15</v>
      </c>
      <c r="G10" s="22" t="s">
        <v>16</v>
      </c>
      <c r="H10" s="23">
        <v>1228278.67</v>
      </c>
      <c r="I10" s="24"/>
      <c r="J10" s="25">
        <f>H10+I10</f>
        <v>1228278.67</v>
      </c>
      <c r="K10" s="26"/>
    </row>
    <row r="11" spans="1:11" ht="13.5" thickBot="1" x14ac:dyDescent="0.25">
      <c r="B11" s="27"/>
      <c r="C11" s="28"/>
      <c r="D11" s="29"/>
      <c r="E11" s="30">
        <v>5512</v>
      </c>
      <c r="F11" s="31">
        <v>5901</v>
      </c>
      <c r="G11" s="32" t="s">
        <v>17</v>
      </c>
      <c r="H11" s="33">
        <v>1218278.67</v>
      </c>
      <c r="I11" s="34">
        <f>-(I12/2)</f>
        <v>-1212286</v>
      </c>
      <c r="J11" s="35">
        <f>H11+I11</f>
        <v>5992.6699999999255</v>
      </c>
      <c r="K11" s="26"/>
    </row>
    <row r="12" spans="1:11" ht="13.5" hidden="1" thickBot="1" x14ac:dyDescent="0.25">
      <c r="B12" s="36"/>
      <c r="C12" s="37"/>
      <c r="D12" s="38"/>
      <c r="E12" s="39"/>
      <c r="F12" s="40"/>
      <c r="G12" s="41"/>
      <c r="H12" s="42"/>
      <c r="I12" s="43">
        <f>SUM(I13:I190)</f>
        <v>2424572</v>
      </c>
      <c r="J12" s="44"/>
      <c r="K12" s="3"/>
    </row>
    <row r="13" spans="1:11" ht="22.5" x14ac:dyDescent="0.2">
      <c r="B13" s="45" t="s">
        <v>12</v>
      </c>
      <c r="C13" s="46" t="s">
        <v>18</v>
      </c>
      <c r="D13" s="47" t="s">
        <v>14</v>
      </c>
      <c r="E13" s="48" t="s">
        <v>15</v>
      </c>
      <c r="F13" s="49" t="s">
        <v>15</v>
      </c>
      <c r="G13" s="50" t="s">
        <v>19</v>
      </c>
      <c r="H13" s="51">
        <v>10000</v>
      </c>
      <c r="I13" s="51"/>
      <c r="J13" s="52">
        <f t="shared" ref="J13:J14" si="0">H13+I13</f>
        <v>10000</v>
      </c>
      <c r="K13" s="3"/>
    </row>
    <row r="14" spans="1:11" ht="13.5" thickBot="1" x14ac:dyDescent="0.25">
      <c r="B14" s="27"/>
      <c r="C14" s="28"/>
      <c r="D14" s="29"/>
      <c r="E14" s="53">
        <v>5512</v>
      </c>
      <c r="F14" s="54">
        <v>5222</v>
      </c>
      <c r="G14" s="55" t="s">
        <v>20</v>
      </c>
      <c r="H14" s="56">
        <v>10000</v>
      </c>
      <c r="I14" s="56"/>
      <c r="J14" s="57">
        <f t="shared" si="0"/>
        <v>10000</v>
      </c>
      <c r="K14" s="3"/>
    </row>
    <row r="15" spans="1:11" ht="22.5" x14ac:dyDescent="0.2">
      <c r="A15" s="58">
        <v>1</v>
      </c>
      <c r="B15" s="59" t="s">
        <v>12</v>
      </c>
      <c r="C15" s="46" t="s">
        <v>21</v>
      </c>
      <c r="D15" s="60" t="s">
        <v>14</v>
      </c>
      <c r="E15" s="48" t="s">
        <v>15</v>
      </c>
      <c r="F15" s="49" t="s">
        <v>15</v>
      </c>
      <c r="G15" s="61" t="s">
        <v>22</v>
      </c>
      <c r="H15" s="62"/>
      <c r="I15" s="63">
        <v>9500</v>
      </c>
      <c r="J15" s="64">
        <f>H15+I15</f>
        <v>9500</v>
      </c>
    </row>
    <row r="16" spans="1:11" ht="13.5" thickBot="1" x14ac:dyDescent="0.25">
      <c r="A16" s="58"/>
      <c r="B16" s="65"/>
      <c r="C16" s="66"/>
      <c r="D16" s="67"/>
      <c r="E16" s="53">
        <v>5512</v>
      </c>
      <c r="F16" s="54">
        <v>5222</v>
      </c>
      <c r="G16" s="68"/>
      <c r="H16" s="69"/>
      <c r="I16" s="70">
        <f>I15</f>
        <v>9500</v>
      </c>
      <c r="J16" s="71">
        <f>H16+I16</f>
        <v>9500</v>
      </c>
    </row>
    <row r="17" spans="1:10" ht="33.75" x14ac:dyDescent="0.2">
      <c r="A17" s="58">
        <v>2</v>
      </c>
      <c r="B17" s="59" t="s">
        <v>12</v>
      </c>
      <c r="C17" s="72" t="s">
        <v>23</v>
      </c>
      <c r="D17" s="60" t="s">
        <v>14</v>
      </c>
      <c r="E17" s="48" t="s">
        <v>15</v>
      </c>
      <c r="F17" s="49" t="s">
        <v>15</v>
      </c>
      <c r="G17" s="73" t="s">
        <v>24</v>
      </c>
      <c r="H17" s="62"/>
      <c r="I17" s="74">
        <v>10000</v>
      </c>
      <c r="J17" s="64">
        <f t="shared" ref="J17:J80" si="1">H17+I17</f>
        <v>10000</v>
      </c>
    </row>
    <row r="18" spans="1:10" ht="13.5" thickBot="1" x14ac:dyDescent="0.25">
      <c r="A18" s="58"/>
      <c r="B18" s="65"/>
      <c r="C18" s="75"/>
      <c r="D18" s="67"/>
      <c r="E18" s="53">
        <v>5512</v>
      </c>
      <c r="F18" s="54">
        <v>5222</v>
      </c>
      <c r="G18" s="76" t="s">
        <v>20</v>
      </c>
      <c r="H18" s="69"/>
      <c r="I18" s="70">
        <f>I17</f>
        <v>10000</v>
      </c>
      <c r="J18" s="71">
        <f t="shared" si="1"/>
        <v>10000</v>
      </c>
    </row>
    <row r="19" spans="1:10" ht="33.75" x14ac:dyDescent="0.2">
      <c r="A19" s="58">
        <v>3</v>
      </c>
      <c r="B19" s="59" t="s">
        <v>12</v>
      </c>
      <c r="C19" s="72" t="s">
        <v>25</v>
      </c>
      <c r="D19" s="60" t="s">
        <v>14</v>
      </c>
      <c r="E19" s="48" t="s">
        <v>15</v>
      </c>
      <c r="F19" s="49" t="s">
        <v>15</v>
      </c>
      <c r="G19" s="77" t="s">
        <v>26</v>
      </c>
      <c r="H19" s="62"/>
      <c r="I19" s="78">
        <v>10000</v>
      </c>
      <c r="J19" s="64">
        <f t="shared" si="1"/>
        <v>10000</v>
      </c>
    </row>
    <row r="20" spans="1:10" ht="13.5" thickBot="1" x14ac:dyDescent="0.25">
      <c r="A20" s="58"/>
      <c r="B20" s="65"/>
      <c r="C20" s="75"/>
      <c r="D20" s="67"/>
      <c r="E20" s="53">
        <v>5512</v>
      </c>
      <c r="F20" s="54">
        <v>5222</v>
      </c>
      <c r="G20" s="76" t="s">
        <v>20</v>
      </c>
      <c r="H20" s="69"/>
      <c r="I20" s="70">
        <f>I19</f>
        <v>10000</v>
      </c>
      <c r="J20" s="71">
        <f t="shared" si="1"/>
        <v>10000</v>
      </c>
    </row>
    <row r="21" spans="1:10" ht="22.5" x14ac:dyDescent="0.2">
      <c r="A21" s="58">
        <v>4</v>
      </c>
      <c r="B21" s="59" t="s">
        <v>12</v>
      </c>
      <c r="C21" s="72" t="s">
        <v>27</v>
      </c>
      <c r="D21" s="60" t="s">
        <v>14</v>
      </c>
      <c r="E21" s="48" t="s">
        <v>15</v>
      </c>
      <c r="F21" s="49" t="s">
        <v>15</v>
      </c>
      <c r="G21" s="77" t="s">
        <v>28</v>
      </c>
      <c r="H21" s="62"/>
      <c r="I21" s="78">
        <v>28000</v>
      </c>
      <c r="J21" s="64">
        <f t="shared" si="1"/>
        <v>28000</v>
      </c>
    </row>
    <row r="22" spans="1:10" ht="13.5" thickBot="1" x14ac:dyDescent="0.25">
      <c r="A22" s="58"/>
      <c r="B22" s="65"/>
      <c r="C22" s="75"/>
      <c r="D22" s="67"/>
      <c r="E22" s="53">
        <v>5512</v>
      </c>
      <c r="F22" s="54">
        <v>5222</v>
      </c>
      <c r="G22" s="76" t="s">
        <v>20</v>
      </c>
      <c r="H22" s="69"/>
      <c r="I22" s="70">
        <f>I21</f>
        <v>28000</v>
      </c>
      <c r="J22" s="71">
        <f t="shared" si="1"/>
        <v>28000</v>
      </c>
    </row>
    <row r="23" spans="1:10" ht="22.5" x14ac:dyDescent="0.2">
      <c r="A23" s="58">
        <v>5</v>
      </c>
      <c r="B23" s="59" t="s">
        <v>12</v>
      </c>
      <c r="C23" s="72" t="s">
        <v>29</v>
      </c>
      <c r="D23" s="60" t="s">
        <v>14</v>
      </c>
      <c r="E23" s="48" t="s">
        <v>15</v>
      </c>
      <c r="F23" s="49" t="s">
        <v>15</v>
      </c>
      <c r="G23" s="77" t="s">
        <v>30</v>
      </c>
      <c r="H23" s="62"/>
      <c r="I23" s="78">
        <v>10000</v>
      </c>
      <c r="J23" s="64">
        <f t="shared" si="1"/>
        <v>10000</v>
      </c>
    </row>
    <row r="24" spans="1:10" ht="13.5" thickBot="1" x14ac:dyDescent="0.25">
      <c r="A24" s="58"/>
      <c r="B24" s="65"/>
      <c r="C24" s="75"/>
      <c r="D24" s="67"/>
      <c r="E24" s="53">
        <v>5512</v>
      </c>
      <c r="F24" s="54">
        <v>5222</v>
      </c>
      <c r="G24" s="76" t="s">
        <v>20</v>
      </c>
      <c r="H24" s="69"/>
      <c r="I24" s="70">
        <f>I23</f>
        <v>10000</v>
      </c>
      <c r="J24" s="71">
        <f t="shared" si="1"/>
        <v>10000</v>
      </c>
    </row>
    <row r="25" spans="1:10" ht="22.5" x14ac:dyDescent="0.2">
      <c r="A25" s="58">
        <v>6</v>
      </c>
      <c r="B25" s="59" t="s">
        <v>12</v>
      </c>
      <c r="C25" s="72" t="s">
        <v>31</v>
      </c>
      <c r="D25" s="60" t="s">
        <v>14</v>
      </c>
      <c r="E25" s="48" t="s">
        <v>15</v>
      </c>
      <c r="F25" s="49" t="s">
        <v>15</v>
      </c>
      <c r="G25" s="77" t="s">
        <v>32</v>
      </c>
      <c r="H25" s="62"/>
      <c r="I25" s="78">
        <v>7500</v>
      </c>
      <c r="J25" s="64">
        <f t="shared" si="1"/>
        <v>7500</v>
      </c>
    </row>
    <row r="26" spans="1:10" ht="13.5" thickBot="1" x14ac:dyDescent="0.25">
      <c r="A26" s="58"/>
      <c r="B26" s="65"/>
      <c r="C26" s="75"/>
      <c r="D26" s="67"/>
      <c r="E26" s="53">
        <v>5512</v>
      </c>
      <c r="F26" s="54">
        <v>5222</v>
      </c>
      <c r="G26" s="76" t="s">
        <v>20</v>
      </c>
      <c r="H26" s="69"/>
      <c r="I26" s="70">
        <f>I25</f>
        <v>7500</v>
      </c>
      <c r="J26" s="71">
        <f t="shared" si="1"/>
        <v>7500</v>
      </c>
    </row>
    <row r="27" spans="1:10" ht="22.5" x14ac:dyDescent="0.2">
      <c r="A27" s="58">
        <v>7</v>
      </c>
      <c r="B27" s="59" t="s">
        <v>12</v>
      </c>
      <c r="C27" s="72" t="s">
        <v>33</v>
      </c>
      <c r="D27" s="60" t="s">
        <v>14</v>
      </c>
      <c r="E27" s="48" t="s">
        <v>15</v>
      </c>
      <c r="F27" s="49" t="s">
        <v>15</v>
      </c>
      <c r="G27" s="77" t="s">
        <v>34</v>
      </c>
      <c r="H27" s="62"/>
      <c r="I27" s="78">
        <v>7500</v>
      </c>
      <c r="J27" s="64">
        <f t="shared" si="1"/>
        <v>7500</v>
      </c>
    </row>
    <row r="28" spans="1:10" ht="13.5" thickBot="1" x14ac:dyDescent="0.25">
      <c r="A28" s="58"/>
      <c r="B28" s="65"/>
      <c r="C28" s="75"/>
      <c r="D28" s="67"/>
      <c r="E28" s="53">
        <v>5512</v>
      </c>
      <c r="F28" s="54">
        <v>5222</v>
      </c>
      <c r="G28" s="76" t="s">
        <v>20</v>
      </c>
      <c r="H28" s="69"/>
      <c r="I28" s="70">
        <f>I27</f>
        <v>7500</v>
      </c>
      <c r="J28" s="71">
        <f t="shared" si="1"/>
        <v>7500</v>
      </c>
    </row>
    <row r="29" spans="1:10" ht="33.75" x14ac:dyDescent="0.2">
      <c r="A29" s="58">
        <v>8</v>
      </c>
      <c r="B29" s="59" t="s">
        <v>12</v>
      </c>
      <c r="C29" s="72" t="s">
        <v>35</v>
      </c>
      <c r="D29" s="60" t="s">
        <v>14</v>
      </c>
      <c r="E29" s="48" t="s">
        <v>15</v>
      </c>
      <c r="F29" s="49" t="s">
        <v>15</v>
      </c>
      <c r="G29" s="77" t="s">
        <v>36</v>
      </c>
      <c r="H29" s="62"/>
      <c r="I29" s="78">
        <v>10000</v>
      </c>
      <c r="J29" s="64">
        <f t="shared" si="1"/>
        <v>10000</v>
      </c>
    </row>
    <row r="30" spans="1:10" ht="13.5" thickBot="1" x14ac:dyDescent="0.25">
      <c r="A30" s="58"/>
      <c r="B30" s="65"/>
      <c r="C30" s="75"/>
      <c r="D30" s="67"/>
      <c r="E30" s="53">
        <v>5512</v>
      </c>
      <c r="F30" s="54">
        <v>5222</v>
      </c>
      <c r="G30" s="76" t="s">
        <v>20</v>
      </c>
      <c r="H30" s="69"/>
      <c r="I30" s="70">
        <f>I29</f>
        <v>10000</v>
      </c>
      <c r="J30" s="71">
        <f t="shared" si="1"/>
        <v>10000</v>
      </c>
    </row>
    <row r="31" spans="1:10" ht="33.75" x14ac:dyDescent="0.2">
      <c r="A31" s="58">
        <v>9</v>
      </c>
      <c r="B31" s="59" t="s">
        <v>12</v>
      </c>
      <c r="C31" s="72" t="s">
        <v>37</v>
      </c>
      <c r="D31" s="60" t="s">
        <v>14</v>
      </c>
      <c r="E31" s="48" t="s">
        <v>15</v>
      </c>
      <c r="F31" s="49" t="s">
        <v>15</v>
      </c>
      <c r="G31" s="77" t="s">
        <v>38</v>
      </c>
      <c r="H31" s="62"/>
      <c r="I31" s="78">
        <v>10000</v>
      </c>
      <c r="J31" s="64">
        <f t="shared" si="1"/>
        <v>10000</v>
      </c>
    </row>
    <row r="32" spans="1:10" ht="13.5" thickBot="1" x14ac:dyDescent="0.25">
      <c r="A32" s="58"/>
      <c r="B32" s="65"/>
      <c r="C32" s="75"/>
      <c r="D32" s="67"/>
      <c r="E32" s="53">
        <v>5512</v>
      </c>
      <c r="F32" s="54">
        <v>5222</v>
      </c>
      <c r="G32" s="76" t="s">
        <v>20</v>
      </c>
      <c r="H32" s="69"/>
      <c r="I32" s="70">
        <f>I31</f>
        <v>10000</v>
      </c>
      <c r="J32" s="71">
        <f t="shared" si="1"/>
        <v>10000</v>
      </c>
    </row>
    <row r="33" spans="1:10" ht="33.75" x14ac:dyDescent="0.2">
      <c r="A33" s="58">
        <v>10</v>
      </c>
      <c r="B33" s="59" t="s">
        <v>12</v>
      </c>
      <c r="C33" s="72" t="s">
        <v>39</v>
      </c>
      <c r="D33" s="60" t="s">
        <v>14</v>
      </c>
      <c r="E33" s="48" t="s">
        <v>15</v>
      </c>
      <c r="F33" s="49" t="s">
        <v>15</v>
      </c>
      <c r="G33" s="77" t="s">
        <v>40</v>
      </c>
      <c r="H33" s="62"/>
      <c r="I33" s="78">
        <v>25000</v>
      </c>
      <c r="J33" s="64">
        <f t="shared" si="1"/>
        <v>25000</v>
      </c>
    </row>
    <row r="34" spans="1:10" ht="13.5" thickBot="1" x14ac:dyDescent="0.25">
      <c r="A34" s="58"/>
      <c r="B34" s="65"/>
      <c r="C34" s="75"/>
      <c r="D34" s="67"/>
      <c r="E34" s="53">
        <v>5512</v>
      </c>
      <c r="F34" s="54">
        <v>5222</v>
      </c>
      <c r="G34" s="76" t="s">
        <v>20</v>
      </c>
      <c r="H34" s="69"/>
      <c r="I34" s="70">
        <f>I33</f>
        <v>25000</v>
      </c>
      <c r="J34" s="71">
        <f t="shared" si="1"/>
        <v>25000</v>
      </c>
    </row>
    <row r="35" spans="1:10" ht="33.75" x14ac:dyDescent="0.2">
      <c r="A35" s="58">
        <v>11</v>
      </c>
      <c r="B35" s="59" t="s">
        <v>12</v>
      </c>
      <c r="C35" s="72" t="s">
        <v>41</v>
      </c>
      <c r="D35" s="60" t="s">
        <v>14</v>
      </c>
      <c r="E35" s="48" t="s">
        <v>15</v>
      </c>
      <c r="F35" s="49" t="s">
        <v>15</v>
      </c>
      <c r="G35" s="77" t="s">
        <v>42</v>
      </c>
      <c r="H35" s="62"/>
      <c r="I35" s="78">
        <v>7000</v>
      </c>
      <c r="J35" s="64">
        <f t="shared" si="1"/>
        <v>7000</v>
      </c>
    </row>
    <row r="36" spans="1:10" ht="13.5" thickBot="1" x14ac:dyDescent="0.25">
      <c r="A36" s="58"/>
      <c r="B36" s="65"/>
      <c r="C36" s="75"/>
      <c r="D36" s="67"/>
      <c r="E36" s="53">
        <v>5512</v>
      </c>
      <c r="F36" s="54">
        <v>5222</v>
      </c>
      <c r="G36" s="76" t="s">
        <v>20</v>
      </c>
      <c r="H36" s="69"/>
      <c r="I36" s="70">
        <f>I35</f>
        <v>7000</v>
      </c>
      <c r="J36" s="71">
        <f t="shared" si="1"/>
        <v>7000</v>
      </c>
    </row>
    <row r="37" spans="1:10" ht="33.75" x14ac:dyDescent="0.2">
      <c r="A37" s="58">
        <v>12</v>
      </c>
      <c r="B37" s="59" t="s">
        <v>12</v>
      </c>
      <c r="C37" s="72" t="s">
        <v>43</v>
      </c>
      <c r="D37" s="60" t="s">
        <v>14</v>
      </c>
      <c r="E37" s="48" t="s">
        <v>15</v>
      </c>
      <c r="F37" s="49" t="s">
        <v>15</v>
      </c>
      <c r="G37" s="77" t="s">
        <v>44</v>
      </c>
      <c r="H37" s="62"/>
      <c r="I37" s="78">
        <v>7000</v>
      </c>
      <c r="J37" s="64">
        <f t="shared" si="1"/>
        <v>7000</v>
      </c>
    </row>
    <row r="38" spans="1:10" ht="13.5" thickBot="1" x14ac:dyDescent="0.25">
      <c r="A38" s="58"/>
      <c r="B38" s="65"/>
      <c r="C38" s="75"/>
      <c r="D38" s="67"/>
      <c r="E38" s="53">
        <v>5512</v>
      </c>
      <c r="F38" s="54">
        <v>5222</v>
      </c>
      <c r="G38" s="76" t="s">
        <v>20</v>
      </c>
      <c r="H38" s="69"/>
      <c r="I38" s="70">
        <f>I37</f>
        <v>7000</v>
      </c>
      <c r="J38" s="71">
        <f t="shared" si="1"/>
        <v>7000</v>
      </c>
    </row>
    <row r="39" spans="1:10" ht="33.75" x14ac:dyDescent="0.2">
      <c r="A39" s="58">
        <v>13</v>
      </c>
      <c r="B39" s="59" t="s">
        <v>12</v>
      </c>
      <c r="C39" s="72" t="s">
        <v>45</v>
      </c>
      <c r="D39" s="60" t="s">
        <v>14</v>
      </c>
      <c r="E39" s="48" t="s">
        <v>15</v>
      </c>
      <c r="F39" s="49" t="s">
        <v>15</v>
      </c>
      <c r="G39" s="77" t="s">
        <v>46</v>
      </c>
      <c r="H39" s="62"/>
      <c r="I39" s="78">
        <v>10000</v>
      </c>
      <c r="J39" s="64">
        <f t="shared" si="1"/>
        <v>10000</v>
      </c>
    </row>
    <row r="40" spans="1:10" ht="13.5" thickBot="1" x14ac:dyDescent="0.25">
      <c r="A40" s="58"/>
      <c r="B40" s="65"/>
      <c r="C40" s="75"/>
      <c r="D40" s="67"/>
      <c r="E40" s="53">
        <v>5512</v>
      </c>
      <c r="F40" s="54">
        <v>5222</v>
      </c>
      <c r="G40" s="76" t="s">
        <v>20</v>
      </c>
      <c r="H40" s="69"/>
      <c r="I40" s="70">
        <f>I39</f>
        <v>10000</v>
      </c>
      <c r="J40" s="71">
        <f t="shared" si="1"/>
        <v>10000</v>
      </c>
    </row>
    <row r="41" spans="1:10" ht="22.5" x14ac:dyDescent="0.2">
      <c r="A41" s="58">
        <v>14</v>
      </c>
      <c r="B41" s="59" t="s">
        <v>12</v>
      </c>
      <c r="C41" s="72" t="s">
        <v>47</v>
      </c>
      <c r="D41" s="60" t="s">
        <v>14</v>
      </c>
      <c r="E41" s="48" t="s">
        <v>15</v>
      </c>
      <c r="F41" s="49" t="s">
        <v>15</v>
      </c>
      <c r="G41" s="77" t="s">
        <v>48</v>
      </c>
      <c r="H41" s="62"/>
      <c r="I41" s="78">
        <v>7500</v>
      </c>
      <c r="J41" s="64">
        <f t="shared" si="1"/>
        <v>7500</v>
      </c>
    </row>
    <row r="42" spans="1:10" ht="13.5" thickBot="1" x14ac:dyDescent="0.25">
      <c r="A42" s="58"/>
      <c r="B42" s="65"/>
      <c r="C42" s="75"/>
      <c r="D42" s="67"/>
      <c r="E42" s="53">
        <v>5512</v>
      </c>
      <c r="F42" s="54">
        <v>5222</v>
      </c>
      <c r="G42" s="76" t="s">
        <v>20</v>
      </c>
      <c r="H42" s="69"/>
      <c r="I42" s="70">
        <f>I41</f>
        <v>7500</v>
      </c>
      <c r="J42" s="71">
        <f t="shared" si="1"/>
        <v>7500</v>
      </c>
    </row>
    <row r="43" spans="1:10" ht="22.5" x14ac:dyDescent="0.2">
      <c r="A43" s="58">
        <v>15</v>
      </c>
      <c r="B43" s="59" t="s">
        <v>12</v>
      </c>
      <c r="C43" s="72" t="s">
        <v>49</v>
      </c>
      <c r="D43" s="60" t="s">
        <v>14</v>
      </c>
      <c r="E43" s="48" t="s">
        <v>15</v>
      </c>
      <c r="F43" s="49" t="s">
        <v>15</v>
      </c>
      <c r="G43" s="77" t="s">
        <v>50</v>
      </c>
      <c r="H43" s="62"/>
      <c r="I43" s="78">
        <v>8864</v>
      </c>
      <c r="J43" s="64">
        <f t="shared" si="1"/>
        <v>8864</v>
      </c>
    </row>
    <row r="44" spans="1:10" ht="13.5" thickBot="1" x14ac:dyDescent="0.25">
      <c r="A44" s="58"/>
      <c r="B44" s="65"/>
      <c r="C44" s="75"/>
      <c r="D44" s="67"/>
      <c r="E44" s="53">
        <v>5512</v>
      </c>
      <c r="F44" s="54">
        <v>5222</v>
      </c>
      <c r="G44" s="76" t="s">
        <v>20</v>
      </c>
      <c r="H44" s="69"/>
      <c r="I44" s="70">
        <f>I43</f>
        <v>8864</v>
      </c>
      <c r="J44" s="71">
        <f t="shared" si="1"/>
        <v>8864</v>
      </c>
    </row>
    <row r="45" spans="1:10" ht="22.5" x14ac:dyDescent="0.2">
      <c r="A45" s="58">
        <v>16</v>
      </c>
      <c r="B45" s="59" t="s">
        <v>12</v>
      </c>
      <c r="C45" s="72" t="s">
        <v>51</v>
      </c>
      <c r="D45" s="60" t="s">
        <v>14</v>
      </c>
      <c r="E45" s="48" t="s">
        <v>15</v>
      </c>
      <c r="F45" s="49" t="s">
        <v>15</v>
      </c>
      <c r="G45" s="77" t="s">
        <v>52</v>
      </c>
      <c r="H45" s="62"/>
      <c r="I45" s="78">
        <v>7500</v>
      </c>
      <c r="J45" s="64">
        <f t="shared" si="1"/>
        <v>7500</v>
      </c>
    </row>
    <row r="46" spans="1:10" ht="13.5" thickBot="1" x14ac:dyDescent="0.25">
      <c r="A46" s="58"/>
      <c r="B46" s="65"/>
      <c r="C46" s="75"/>
      <c r="D46" s="67"/>
      <c r="E46" s="53">
        <v>5512</v>
      </c>
      <c r="F46" s="54">
        <v>5222</v>
      </c>
      <c r="G46" s="76" t="s">
        <v>20</v>
      </c>
      <c r="H46" s="69"/>
      <c r="I46" s="70">
        <f>I45</f>
        <v>7500</v>
      </c>
      <c r="J46" s="71">
        <f t="shared" si="1"/>
        <v>7500</v>
      </c>
    </row>
    <row r="47" spans="1:10" ht="22.5" x14ac:dyDescent="0.2">
      <c r="A47" s="58">
        <v>17</v>
      </c>
      <c r="B47" s="59" t="s">
        <v>12</v>
      </c>
      <c r="C47" s="72" t="s">
        <v>53</v>
      </c>
      <c r="D47" s="60" t="s">
        <v>14</v>
      </c>
      <c r="E47" s="48" t="s">
        <v>15</v>
      </c>
      <c r="F47" s="49" t="s">
        <v>15</v>
      </c>
      <c r="G47" s="77" t="s">
        <v>54</v>
      </c>
      <c r="H47" s="62"/>
      <c r="I47" s="78">
        <v>10000</v>
      </c>
      <c r="J47" s="64">
        <f t="shared" si="1"/>
        <v>10000</v>
      </c>
    </row>
    <row r="48" spans="1:10" ht="13.5" thickBot="1" x14ac:dyDescent="0.25">
      <c r="A48" s="58"/>
      <c r="B48" s="65"/>
      <c r="C48" s="75"/>
      <c r="D48" s="67"/>
      <c r="E48" s="53">
        <v>5512</v>
      </c>
      <c r="F48" s="54">
        <v>5222</v>
      </c>
      <c r="G48" s="76" t="s">
        <v>20</v>
      </c>
      <c r="H48" s="69"/>
      <c r="I48" s="70">
        <f>I47</f>
        <v>10000</v>
      </c>
      <c r="J48" s="71">
        <f t="shared" si="1"/>
        <v>10000</v>
      </c>
    </row>
    <row r="49" spans="1:10" ht="22.5" x14ac:dyDescent="0.2">
      <c r="A49" s="58">
        <v>18</v>
      </c>
      <c r="B49" s="59" t="s">
        <v>12</v>
      </c>
      <c r="C49" s="72" t="s">
        <v>55</v>
      </c>
      <c r="D49" s="60" t="s">
        <v>14</v>
      </c>
      <c r="E49" s="48" t="s">
        <v>15</v>
      </c>
      <c r="F49" s="49" t="s">
        <v>15</v>
      </c>
      <c r="G49" s="77" t="s">
        <v>56</v>
      </c>
      <c r="H49" s="62"/>
      <c r="I49" s="78">
        <v>16800</v>
      </c>
      <c r="J49" s="64">
        <f t="shared" si="1"/>
        <v>16800</v>
      </c>
    </row>
    <row r="50" spans="1:10" ht="13.5" thickBot="1" x14ac:dyDescent="0.25">
      <c r="A50" s="58"/>
      <c r="B50" s="65"/>
      <c r="C50" s="75"/>
      <c r="D50" s="67"/>
      <c r="E50" s="53">
        <v>5512</v>
      </c>
      <c r="F50" s="54">
        <v>5222</v>
      </c>
      <c r="G50" s="76" t="s">
        <v>20</v>
      </c>
      <c r="H50" s="69"/>
      <c r="I50" s="70">
        <f>I49</f>
        <v>16800</v>
      </c>
      <c r="J50" s="71">
        <f t="shared" si="1"/>
        <v>16800</v>
      </c>
    </row>
    <row r="51" spans="1:10" ht="22.5" x14ac:dyDescent="0.2">
      <c r="A51" s="58">
        <v>19</v>
      </c>
      <c r="B51" s="59" t="s">
        <v>12</v>
      </c>
      <c r="C51" s="72" t="s">
        <v>57</v>
      </c>
      <c r="D51" s="60" t="s">
        <v>14</v>
      </c>
      <c r="E51" s="48" t="s">
        <v>15</v>
      </c>
      <c r="F51" s="49" t="s">
        <v>15</v>
      </c>
      <c r="G51" s="77" t="s">
        <v>58</v>
      </c>
      <c r="H51" s="62"/>
      <c r="I51" s="78">
        <v>10000</v>
      </c>
      <c r="J51" s="64">
        <f t="shared" si="1"/>
        <v>10000</v>
      </c>
    </row>
    <row r="52" spans="1:10" ht="13.5" thickBot="1" x14ac:dyDescent="0.25">
      <c r="A52" s="58"/>
      <c r="B52" s="65"/>
      <c r="C52" s="75"/>
      <c r="D52" s="67"/>
      <c r="E52" s="53">
        <v>5512</v>
      </c>
      <c r="F52" s="54">
        <v>5222</v>
      </c>
      <c r="G52" s="76" t="s">
        <v>20</v>
      </c>
      <c r="H52" s="69"/>
      <c r="I52" s="70">
        <f>I51</f>
        <v>10000</v>
      </c>
      <c r="J52" s="71">
        <f t="shared" si="1"/>
        <v>10000</v>
      </c>
    </row>
    <row r="53" spans="1:10" ht="22.5" x14ac:dyDescent="0.2">
      <c r="A53" s="58">
        <v>20</v>
      </c>
      <c r="B53" s="59" t="s">
        <v>12</v>
      </c>
      <c r="C53" s="72" t="s">
        <v>59</v>
      </c>
      <c r="D53" s="60" t="s">
        <v>14</v>
      </c>
      <c r="E53" s="48" t="s">
        <v>15</v>
      </c>
      <c r="F53" s="49" t="s">
        <v>15</v>
      </c>
      <c r="G53" s="77" t="s">
        <v>60</v>
      </c>
      <c r="H53" s="62"/>
      <c r="I53" s="78">
        <v>9000</v>
      </c>
      <c r="J53" s="64">
        <f t="shared" si="1"/>
        <v>9000</v>
      </c>
    </row>
    <row r="54" spans="1:10" ht="13.5" thickBot="1" x14ac:dyDescent="0.25">
      <c r="A54" s="58"/>
      <c r="B54" s="65"/>
      <c r="C54" s="75"/>
      <c r="D54" s="67"/>
      <c r="E54" s="53">
        <v>5512</v>
      </c>
      <c r="F54" s="54">
        <v>5222</v>
      </c>
      <c r="G54" s="76" t="s">
        <v>20</v>
      </c>
      <c r="H54" s="69"/>
      <c r="I54" s="70">
        <f>I53</f>
        <v>9000</v>
      </c>
      <c r="J54" s="71">
        <f t="shared" si="1"/>
        <v>9000</v>
      </c>
    </row>
    <row r="55" spans="1:10" ht="33.75" x14ac:dyDescent="0.2">
      <c r="A55" s="58">
        <v>21</v>
      </c>
      <c r="B55" s="59" t="s">
        <v>12</v>
      </c>
      <c r="C55" s="72" t="s">
        <v>61</v>
      </c>
      <c r="D55" s="60" t="s">
        <v>14</v>
      </c>
      <c r="E55" s="48" t="s">
        <v>15</v>
      </c>
      <c r="F55" s="49" t="s">
        <v>15</v>
      </c>
      <c r="G55" s="77" t="s">
        <v>62</v>
      </c>
      <c r="H55" s="62"/>
      <c r="I55" s="78">
        <v>10000</v>
      </c>
      <c r="J55" s="64">
        <f t="shared" si="1"/>
        <v>10000</v>
      </c>
    </row>
    <row r="56" spans="1:10" ht="13.5" thickBot="1" x14ac:dyDescent="0.25">
      <c r="A56" s="58"/>
      <c r="B56" s="65"/>
      <c r="C56" s="75"/>
      <c r="D56" s="67"/>
      <c r="E56" s="53">
        <v>5512</v>
      </c>
      <c r="F56" s="54">
        <v>5222</v>
      </c>
      <c r="G56" s="76" t="s">
        <v>20</v>
      </c>
      <c r="H56" s="69"/>
      <c r="I56" s="70">
        <f>I55</f>
        <v>10000</v>
      </c>
      <c r="J56" s="71">
        <f t="shared" si="1"/>
        <v>10000</v>
      </c>
    </row>
    <row r="57" spans="1:10" ht="33.75" x14ac:dyDescent="0.2">
      <c r="A57" s="58">
        <v>22</v>
      </c>
      <c r="B57" s="59" t="s">
        <v>12</v>
      </c>
      <c r="C57" s="72" t="s">
        <v>63</v>
      </c>
      <c r="D57" s="60" t="s">
        <v>14</v>
      </c>
      <c r="E57" s="48" t="s">
        <v>15</v>
      </c>
      <c r="F57" s="49" t="s">
        <v>15</v>
      </c>
      <c r="G57" s="77" t="s">
        <v>64</v>
      </c>
      <c r="H57" s="62"/>
      <c r="I57" s="78">
        <v>7500</v>
      </c>
      <c r="J57" s="64">
        <f t="shared" si="1"/>
        <v>7500</v>
      </c>
    </row>
    <row r="58" spans="1:10" ht="13.5" thickBot="1" x14ac:dyDescent="0.25">
      <c r="A58" s="58"/>
      <c r="B58" s="65"/>
      <c r="C58" s="75"/>
      <c r="D58" s="67"/>
      <c r="E58" s="53">
        <v>5512</v>
      </c>
      <c r="F58" s="54">
        <v>5222</v>
      </c>
      <c r="G58" s="76" t="s">
        <v>20</v>
      </c>
      <c r="H58" s="69"/>
      <c r="I58" s="70">
        <f>I57</f>
        <v>7500</v>
      </c>
      <c r="J58" s="71">
        <f t="shared" si="1"/>
        <v>7500</v>
      </c>
    </row>
    <row r="59" spans="1:10" ht="33.75" x14ac:dyDescent="0.2">
      <c r="A59" s="58">
        <v>23</v>
      </c>
      <c r="B59" s="59" t="s">
        <v>12</v>
      </c>
      <c r="C59" s="72" t="s">
        <v>65</v>
      </c>
      <c r="D59" s="60" t="s">
        <v>14</v>
      </c>
      <c r="E59" s="48" t="s">
        <v>15</v>
      </c>
      <c r="F59" s="49" t="s">
        <v>15</v>
      </c>
      <c r="G59" s="77" t="s">
        <v>66</v>
      </c>
      <c r="H59" s="62"/>
      <c r="I59" s="78">
        <v>10000</v>
      </c>
      <c r="J59" s="64">
        <f t="shared" si="1"/>
        <v>10000</v>
      </c>
    </row>
    <row r="60" spans="1:10" ht="13.5" thickBot="1" x14ac:dyDescent="0.25">
      <c r="A60" s="58"/>
      <c r="B60" s="65"/>
      <c r="C60" s="75"/>
      <c r="D60" s="67"/>
      <c r="E60" s="53">
        <v>5512</v>
      </c>
      <c r="F60" s="54">
        <v>5222</v>
      </c>
      <c r="G60" s="76" t="s">
        <v>20</v>
      </c>
      <c r="H60" s="69"/>
      <c r="I60" s="70">
        <f>I59</f>
        <v>10000</v>
      </c>
      <c r="J60" s="71">
        <f t="shared" si="1"/>
        <v>10000</v>
      </c>
    </row>
    <row r="61" spans="1:10" ht="33.75" x14ac:dyDescent="0.2">
      <c r="A61" s="58">
        <v>24</v>
      </c>
      <c r="B61" s="59" t="s">
        <v>12</v>
      </c>
      <c r="C61" s="72" t="s">
        <v>67</v>
      </c>
      <c r="D61" s="60" t="s">
        <v>14</v>
      </c>
      <c r="E61" s="48" t="s">
        <v>15</v>
      </c>
      <c r="F61" s="49" t="s">
        <v>15</v>
      </c>
      <c r="G61" s="77" t="s">
        <v>68</v>
      </c>
      <c r="H61" s="62"/>
      <c r="I61" s="78">
        <v>7500</v>
      </c>
      <c r="J61" s="64">
        <f t="shared" si="1"/>
        <v>7500</v>
      </c>
    </row>
    <row r="62" spans="1:10" ht="13.5" thickBot="1" x14ac:dyDescent="0.25">
      <c r="A62" s="58"/>
      <c r="B62" s="65"/>
      <c r="C62" s="75"/>
      <c r="D62" s="67"/>
      <c r="E62" s="53">
        <v>5512</v>
      </c>
      <c r="F62" s="54">
        <v>5222</v>
      </c>
      <c r="G62" s="76" t="s">
        <v>20</v>
      </c>
      <c r="H62" s="69"/>
      <c r="I62" s="70">
        <f>I61</f>
        <v>7500</v>
      </c>
      <c r="J62" s="71">
        <f t="shared" si="1"/>
        <v>7500</v>
      </c>
    </row>
    <row r="63" spans="1:10" ht="22.5" x14ac:dyDescent="0.2">
      <c r="A63" s="58">
        <v>25</v>
      </c>
      <c r="B63" s="59" t="s">
        <v>12</v>
      </c>
      <c r="C63" s="72" t="s">
        <v>69</v>
      </c>
      <c r="D63" s="60" t="s">
        <v>14</v>
      </c>
      <c r="E63" s="48" t="s">
        <v>15</v>
      </c>
      <c r="F63" s="49" t="s">
        <v>15</v>
      </c>
      <c r="G63" s="77" t="s">
        <v>70</v>
      </c>
      <c r="H63" s="62"/>
      <c r="I63" s="78">
        <v>7000</v>
      </c>
      <c r="J63" s="64">
        <f t="shared" si="1"/>
        <v>7000</v>
      </c>
    </row>
    <row r="64" spans="1:10" ht="13.5" thickBot="1" x14ac:dyDescent="0.25">
      <c r="A64" s="58"/>
      <c r="B64" s="65"/>
      <c r="C64" s="75"/>
      <c r="D64" s="67"/>
      <c r="E64" s="53">
        <v>5512</v>
      </c>
      <c r="F64" s="54">
        <v>5222</v>
      </c>
      <c r="G64" s="76" t="s">
        <v>20</v>
      </c>
      <c r="H64" s="69"/>
      <c r="I64" s="70">
        <f>I63</f>
        <v>7000</v>
      </c>
      <c r="J64" s="71">
        <f t="shared" si="1"/>
        <v>7000</v>
      </c>
    </row>
    <row r="65" spans="1:10" ht="22.5" x14ac:dyDescent="0.2">
      <c r="A65" s="58">
        <v>26</v>
      </c>
      <c r="B65" s="59" t="s">
        <v>12</v>
      </c>
      <c r="C65" s="72" t="s">
        <v>71</v>
      </c>
      <c r="D65" s="60" t="s">
        <v>14</v>
      </c>
      <c r="E65" s="48" t="s">
        <v>15</v>
      </c>
      <c r="F65" s="49" t="s">
        <v>15</v>
      </c>
      <c r="G65" s="77" t="s">
        <v>72</v>
      </c>
      <c r="H65" s="62"/>
      <c r="I65" s="78">
        <v>9000</v>
      </c>
      <c r="J65" s="64">
        <f t="shared" si="1"/>
        <v>9000</v>
      </c>
    </row>
    <row r="66" spans="1:10" ht="13.5" thickBot="1" x14ac:dyDescent="0.25">
      <c r="A66" s="58"/>
      <c r="B66" s="65"/>
      <c r="C66" s="75"/>
      <c r="D66" s="67"/>
      <c r="E66" s="53">
        <v>5512</v>
      </c>
      <c r="F66" s="54">
        <v>5222</v>
      </c>
      <c r="G66" s="76" t="s">
        <v>20</v>
      </c>
      <c r="H66" s="69"/>
      <c r="I66" s="70">
        <f>I65</f>
        <v>9000</v>
      </c>
      <c r="J66" s="71">
        <f t="shared" si="1"/>
        <v>9000</v>
      </c>
    </row>
    <row r="67" spans="1:10" ht="33.75" x14ac:dyDescent="0.2">
      <c r="A67" s="58">
        <v>27</v>
      </c>
      <c r="B67" s="59" t="s">
        <v>12</v>
      </c>
      <c r="C67" s="72" t="s">
        <v>73</v>
      </c>
      <c r="D67" s="60" t="s">
        <v>14</v>
      </c>
      <c r="E67" s="48" t="s">
        <v>15</v>
      </c>
      <c r="F67" s="49" t="s">
        <v>15</v>
      </c>
      <c r="G67" s="77" t="s">
        <v>74</v>
      </c>
      <c r="H67" s="62"/>
      <c r="I67" s="78">
        <v>9400</v>
      </c>
      <c r="J67" s="64">
        <f t="shared" si="1"/>
        <v>9400</v>
      </c>
    </row>
    <row r="68" spans="1:10" ht="13.5" thickBot="1" x14ac:dyDescent="0.25">
      <c r="A68" s="58"/>
      <c r="B68" s="65"/>
      <c r="C68" s="75"/>
      <c r="D68" s="67"/>
      <c r="E68" s="53">
        <v>5512</v>
      </c>
      <c r="F68" s="54">
        <v>5222</v>
      </c>
      <c r="G68" s="76" t="s">
        <v>20</v>
      </c>
      <c r="H68" s="69"/>
      <c r="I68" s="70">
        <f>I67</f>
        <v>9400</v>
      </c>
      <c r="J68" s="71">
        <f t="shared" si="1"/>
        <v>9400</v>
      </c>
    </row>
    <row r="69" spans="1:10" ht="33.75" x14ac:dyDescent="0.2">
      <c r="A69" s="58">
        <v>28</v>
      </c>
      <c r="B69" s="59" t="s">
        <v>12</v>
      </c>
      <c r="C69" s="72" t="s">
        <v>75</v>
      </c>
      <c r="D69" s="60" t="s">
        <v>14</v>
      </c>
      <c r="E69" s="48" t="s">
        <v>15</v>
      </c>
      <c r="F69" s="49" t="s">
        <v>15</v>
      </c>
      <c r="G69" s="77" t="s">
        <v>76</v>
      </c>
      <c r="H69" s="62"/>
      <c r="I69" s="78">
        <v>10000</v>
      </c>
      <c r="J69" s="64">
        <f t="shared" si="1"/>
        <v>10000</v>
      </c>
    </row>
    <row r="70" spans="1:10" ht="13.5" thickBot="1" x14ac:dyDescent="0.25">
      <c r="A70" s="58"/>
      <c r="B70" s="65"/>
      <c r="C70" s="75"/>
      <c r="D70" s="67"/>
      <c r="E70" s="53">
        <v>5512</v>
      </c>
      <c r="F70" s="54">
        <v>5222</v>
      </c>
      <c r="G70" s="76" t="s">
        <v>20</v>
      </c>
      <c r="H70" s="69"/>
      <c r="I70" s="70">
        <f>I69</f>
        <v>10000</v>
      </c>
      <c r="J70" s="71">
        <f t="shared" si="1"/>
        <v>10000</v>
      </c>
    </row>
    <row r="71" spans="1:10" ht="33.75" x14ac:dyDescent="0.2">
      <c r="A71" s="58">
        <v>29</v>
      </c>
      <c r="B71" s="59" t="s">
        <v>12</v>
      </c>
      <c r="C71" s="72" t="s">
        <v>77</v>
      </c>
      <c r="D71" s="60" t="s">
        <v>14</v>
      </c>
      <c r="E71" s="48" t="s">
        <v>15</v>
      </c>
      <c r="F71" s="49" t="s">
        <v>15</v>
      </c>
      <c r="G71" s="77" t="s">
        <v>78</v>
      </c>
      <c r="H71" s="62"/>
      <c r="I71" s="78">
        <v>12250</v>
      </c>
      <c r="J71" s="64">
        <f t="shared" si="1"/>
        <v>12250</v>
      </c>
    </row>
    <row r="72" spans="1:10" ht="13.5" thickBot="1" x14ac:dyDescent="0.25">
      <c r="A72" s="58"/>
      <c r="B72" s="65"/>
      <c r="C72" s="75"/>
      <c r="D72" s="67"/>
      <c r="E72" s="53">
        <v>5512</v>
      </c>
      <c r="F72" s="54">
        <v>5222</v>
      </c>
      <c r="G72" s="76" t="s">
        <v>20</v>
      </c>
      <c r="H72" s="69"/>
      <c r="I72" s="70">
        <f>I71</f>
        <v>12250</v>
      </c>
      <c r="J72" s="71">
        <f t="shared" si="1"/>
        <v>12250</v>
      </c>
    </row>
    <row r="73" spans="1:10" ht="33.75" x14ac:dyDescent="0.2">
      <c r="A73" s="58">
        <v>30</v>
      </c>
      <c r="B73" s="59" t="s">
        <v>12</v>
      </c>
      <c r="C73" s="72" t="s">
        <v>79</v>
      </c>
      <c r="D73" s="60" t="s">
        <v>14</v>
      </c>
      <c r="E73" s="48" t="s">
        <v>15</v>
      </c>
      <c r="F73" s="49" t="s">
        <v>15</v>
      </c>
      <c r="G73" s="77" t="s">
        <v>80</v>
      </c>
      <c r="H73" s="62"/>
      <c r="I73" s="78">
        <v>25000</v>
      </c>
      <c r="J73" s="64">
        <f t="shared" si="1"/>
        <v>25000</v>
      </c>
    </row>
    <row r="74" spans="1:10" ht="13.5" thickBot="1" x14ac:dyDescent="0.25">
      <c r="A74" s="58"/>
      <c r="B74" s="65"/>
      <c r="C74" s="75"/>
      <c r="D74" s="67"/>
      <c r="E74" s="53">
        <v>5512</v>
      </c>
      <c r="F74" s="54">
        <v>5222</v>
      </c>
      <c r="G74" s="76" t="s">
        <v>20</v>
      </c>
      <c r="H74" s="69"/>
      <c r="I74" s="70">
        <f>I73</f>
        <v>25000</v>
      </c>
      <c r="J74" s="71">
        <f t="shared" si="1"/>
        <v>25000</v>
      </c>
    </row>
    <row r="75" spans="1:10" ht="33.75" x14ac:dyDescent="0.2">
      <c r="A75" s="58">
        <v>31</v>
      </c>
      <c r="B75" s="59" t="s">
        <v>12</v>
      </c>
      <c r="C75" s="72" t="s">
        <v>81</v>
      </c>
      <c r="D75" s="60" t="s">
        <v>14</v>
      </c>
      <c r="E75" s="48" t="s">
        <v>15</v>
      </c>
      <c r="F75" s="49" t="s">
        <v>15</v>
      </c>
      <c r="G75" s="77" t="s">
        <v>82</v>
      </c>
      <c r="H75" s="62"/>
      <c r="I75" s="78">
        <v>40000</v>
      </c>
      <c r="J75" s="64">
        <f t="shared" si="1"/>
        <v>40000</v>
      </c>
    </row>
    <row r="76" spans="1:10" ht="13.5" thickBot="1" x14ac:dyDescent="0.25">
      <c r="A76" s="58"/>
      <c r="B76" s="65"/>
      <c r="C76" s="75"/>
      <c r="D76" s="67"/>
      <c r="E76" s="53">
        <v>5512</v>
      </c>
      <c r="F76" s="54">
        <v>5222</v>
      </c>
      <c r="G76" s="76" t="s">
        <v>20</v>
      </c>
      <c r="H76" s="69"/>
      <c r="I76" s="70">
        <f>I75</f>
        <v>40000</v>
      </c>
      <c r="J76" s="71">
        <f t="shared" si="1"/>
        <v>40000</v>
      </c>
    </row>
    <row r="77" spans="1:10" ht="22.5" x14ac:dyDescent="0.2">
      <c r="A77" s="58">
        <v>32</v>
      </c>
      <c r="B77" s="59" t="s">
        <v>12</v>
      </c>
      <c r="C77" s="72" t="s">
        <v>83</v>
      </c>
      <c r="D77" s="60" t="s">
        <v>14</v>
      </c>
      <c r="E77" s="48" t="s">
        <v>15</v>
      </c>
      <c r="F77" s="49" t="s">
        <v>15</v>
      </c>
      <c r="G77" s="77" t="s">
        <v>84</v>
      </c>
      <c r="H77" s="62"/>
      <c r="I77" s="78">
        <v>40000</v>
      </c>
      <c r="J77" s="64">
        <f t="shared" si="1"/>
        <v>40000</v>
      </c>
    </row>
    <row r="78" spans="1:10" ht="13.5" thickBot="1" x14ac:dyDescent="0.25">
      <c r="A78" s="58"/>
      <c r="B78" s="65"/>
      <c r="C78" s="75"/>
      <c r="D78" s="67"/>
      <c r="E78" s="53">
        <v>5512</v>
      </c>
      <c r="F78" s="54">
        <v>5222</v>
      </c>
      <c r="G78" s="76" t="s">
        <v>20</v>
      </c>
      <c r="H78" s="69"/>
      <c r="I78" s="70">
        <f>I77</f>
        <v>40000</v>
      </c>
      <c r="J78" s="71">
        <f t="shared" si="1"/>
        <v>40000</v>
      </c>
    </row>
    <row r="79" spans="1:10" ht="22.5" x14ac:dyDescent="0.2">
      <c r="A79" s="58">
        <v>33</v>
      </c>
      <c r="B79" s="59" t="s">
        <v>12</v>
      </c>
      <c r="C79" s="72" t="s">
        <v>85</v>
      </c>
      <c r="D79" s="60" t="s">
        <v>14</v>
      </c>
      <c r="E79" s="48" t="s">
        <v>15</v>
      </c>
      <c r="F79" s="49" t="s">
        <v>15</v>
      </c>
      <c r="G79" s="77" t="s">
        <v>86</v>
      </c>
      <c r="H79" s="62"/>
      <c r="I79" s="78">
        <v>7500</v>
      </c>
      <c r="J79" s="64">
        <f t="shared" si="1"/>
        <v>7500</v>
      </c>
    </row>
    <row r="80" spans="1:10" ht="13.5" thickBot="1" x14ac:dyDescent="0.25">
      <c r="A80" s="58"/>
      <c r="B80" s="65"/>
      <c r="C80" s="75"/>
      <c r="D80" s="67"/>
      <c r="E80" s="53">
        <v>5512</v>
      </c>
      <c r="F80" s="54">
        <v>5222</v>
      </c>
      <c r="G80" s="76" t="s">
        <v>20</v>
      </c>
      <c r="H80" s="69"/>
      <c r="I80" s="70">
        <f>I79</f>
        <v>7500</v>
      </c>
      <c r="J80" s="71">
        <f t="shared" si="1"/>
        <v>7500</v>
      </c>
    </row>
    <row r="81" spans="1:10" ht="22.5" x14ac:dyDescent="0.2">
      <c r="A81" s="58">
        <v>34</v>
      </c>
      <c r="B81" s="59" t="s">
        <v>12</v>
      </c>
      <c r="C81" s="72" t="s">
        <v>87</v>
      </c>
      <c r="D81" s="60" t="s">
        <v>14</v>
      </c>
      <c r="E81" s="48" t="s">
        <v>15</v>
      </c>
      <c r="F81" s="49" t="s">
        <v>15</v>
      </c>
      <c r="G81" s="77" t="s">
        <v>88</v>
      </c>
      <c r="H81" s="62"/>
      <c r="I81" s="78">
        <v>10000</v>
      </c>
      <c r="J81" s="64">
        <f t="shared" ref="J81:J144" si="2">H81+I81</f>
        <v>10000</v>
      </c>
    </row>
    <row r="82" spans="1:10" ht="13.5" thickBot="1" x14ac:dyDescent="0.25">
      <c r="A82" s="58"/>
      <c r="B82" s="65"/>
      <c r="C82" s="75"/>
      <c r="D82" s="67"/>
      <c r="E82" s="53">
        <v>5512</v>
      </c>
      <c r="F82" s="54">
        <v>5222</v>
      </c>
      <c r="G82" s="76" t="s">
        <v>20</v>
      </c>
      <c r="H82" s="69"/>
      <c r="I82" s="70">
        <f>I81</f>
        <v>10000</v>
      </c>
      <c r="J82" s="71">
        <f t="shared" si="2"/>
        <v>10000</v>
      </c>
    </row>
    <row r="83" spans="1:10" ht="22.5" x14ac:dyDescent="0.2">
      <c r="A83" s="58">
        <v>35</v>
      </c>
      <c r="B83" s="59" t="s">
        <v>12</v>
      </c>
      <c r="C83" s="72" t="s">
        <v>89</v>
      </c>
      <c r="D83" s="60" t="s">
        <v>14</v>
      </c>
      <c r="E83" s="48" t="s">
        <v>15</v>
      </c>
      <c r="F83" s="49" t="s">
        <v>15</v>
      </c>
      <c r="G83" s="77" t="s">
        <v>90</v>
      </c>
      <c r="H83" s="62"/>
      <c r="I83" s="78">
        <v>7500</v>
      </c>
      <c r="J83" s="64">
        <f t="shared" si="2"/>
        <v>7500</v>
      </c>
    </row>
    <row r="84" spans="1:10" ht="13.5" thickBot="1" x14ac:dyDescent="0.25">
      <c r="A84" s="58"/>
      <c r="B84" s="65"/>
      <c r="C84" s="75"/>
      <c r="D84" s="67"/>
      <c r="E84" s="53">
        <v>5512</v>
      </c>
      <c r="F84" s="54">
        <v>5222</v>
      </c>
      <c r="G84" s="76" t="s">
        <v>20</v>
      </c>
      <c r="H84" s="69"/>
      <c r="I84" s="70">
        <f>I83</f>
        <v>7500</v>
      </c>
      <c r="J84" s="71">
        <f t="shared" si="2"/>
        <v>7500</v>
      </c>
    </row>
    <row r="85" spans="1:10" ht="33.75" x14ac:dyDescent="0.2">
      <c r="A85" s="58">
        <v>36</v>
      </c>
      <c r="B85" s="59" t="s">
        <v>12</v>
      </c>
      <c r="C85" s="72" t="s">
        <v>91</v>
      </c>
      <c r="D85" s="60" t="s">
        <v>14</v>
      </c>
      <c r="E85" s="48" t="s">
        <v>15</v>
      </c>
      <c r="F85" s="49" t="s">
        <v>15</v>
      </c>
      <c r="G85" s="77" t="s">
        <v>92</v>
      </c>
      <c r="H85" s="62"/>
      <c r="I85" s="78">
        <v>40000</v>
      </c>
      <c r="J85" s="64">
        <f t="shared" si="2"/>
        <v>40000</v>
      </c>
    </row>
    <row r="86" spans="1:10" ht="13.5" thickBot="1" x14ac:dyDescent="0.25">
      <c r="A86" s="58"/>
      <c r="B86" s="65"/>
      <c r="C86" s="75"/>
      <c r="D86" s="67"/>
      <c r="E86" s="53">
        <v>5512</v>
      </c>
      <c r="F86" s="54">
        <v>5222</v>
      </c>
      <c r="G86" s="76" t="s">
        <v>20</v>
      </c>
      <c r="H86" s="69"/>
      <c r="I86" s="70">
        <f>I85</f>
        <v>40000</v>
      </c>
      <c r="J86" s="71">
        <f t="shared" si="2"/>
        <v>40000</v>
      </c>
    </row>
    <row r="87" spans="1:10" ht="22.5" x14ac:dyDescent="0.2">
      <c r="A87" s="58">
        <v>37</v>
      </c>
      <c r="B87" s="59" t="s">
        <v>12</v>
      </c>
      <c r="C87" s="72" t="s">
        <v>93</v>
      </c>
      <c r="D87" s="60" t="s">
        <v>14</v>
      </c>
      <c r="E87" s="48" t="s">
        <v>15</v>
      </c>
      <c r="F87" s="49" t="s">
        <v>15</v>
      </c>
      <c r="G87" s="77" t="s">
        <v>94</v>
      </c>
      <c r="H87" s="62"/>
      <c r="I87" s="78">
        <v>10000</v>
      </c>
      <c r="J87" s="64">
        <f t="shared" si="2"/>
        <v>10000</v>
      </c>
    </row>
    <row r="88" spans="1:10" ht="13.5" thickBot="1" x14ac:dyDescent="0.25">
      <c r="A88" s="58"/>
      <c r="B88" s="65"/>
      <c r="C88" s="75"/>
      <c r="D88" s="67"/>
      <c r="E88" s="53">
        <v>5512</v>
      </c>
      <c r="F88" s="54">
        <v>5222</v>
      </c>
      <c r="G88" s="76" t="s">
        <v>20</v>
      </c>
      <c r="H88" s="69"/>
      <c r="I88" s="70">
        <f>I87</f>
        <v>10000</v>
      </c>
      <c r="J88" s="71">
        <f t="shared" si="2"/>
        <v>10000</v>
      </c>
    </row>
    <row r="89" spans="1:10" ht="22.5" x14ac:dyDescent="0.2">
      <c r="A89" s="58">
        <v>38</v>
      </c>
      <c r="B89" s="59" t="s">
        <v>12</v>
      </c>
      <c r="C89" s="72" t="s">
        <v>95</v>
      </c>
      <c r="D89" s="60" t="s">
        <v>14</v>
      </c>
      <c r="E89" s="48" t="s">
        <v>15</v>
      </c>
      <c r="F89" s="49" t="s">
        <v>15</v>
      </c>
      <c r="G89" s="77" t="s">
        <v>96</v>
      </c>
      <c r="H89" s="62"/>
      <c r="I89" s="78">
        <v>10000</v>
      </c>
      <c r="J89" s="64">
        <f t="shared" si="2"/>
        <v>10000</v>
      </c>
    </row>
    <row r="90" spans="1:10" ht="13.5" thickBot="1" x14ac:dyDescent="0.25">
      <c r="A90" s="58"/>
      <c r="B90" s="65"/>
      <c r="C90" s="75"/>
      <c r="D90" s="67"/>
      <c r="E90" s="53">
        <v>5512</v>
      </c>
      <c r="F90" s="54">
        <v>5222</v>
      </c>
      <c r="G90" s="76" t="s">
        <v>20</v>
      </c>
      <c r="H90" s="69"/>
      <c r="I90" s="70">
        <f>I89</f>
        <v>10000</v>
      </c>
      <c r="J90" s="71">
        <f t="shared" si="2"/>
        <v>10000</v>
      </c>
    </row>
    <row r="91" spans="1:10" ht="22.5" x14ac:dyDescent="0.2">
      <c r="A91" s="58">
        <v>39</v>
      </c>
      <c r="B91" s="59" t="s">
        <v>12</v>
      </c>
      <c r="C91" s="72" t="s">
        <v>97</v>
      </c>
      <c r="D91" s="60" t="s">
        <v>14</v>
      </c>
      <c r="E91" s="48" t="s">
        <v>15</v>
      </c>
      <c r="F91" s="49" t="s">
        <v>15</v>
      </c>
      <c r="G91" s="77" t="s">
        <v>98</v>
      </c>
      <c r="H91" s="62"/>
      <c r="I91" s="78">
        <v>9520</v>
      </c>
      <c r="J91" s="64">
        <f t="shared" si="2"/>
        <v>9520</v>
      </c>
    </row>
    <row r="92" spans="1:10" ht="13.5" thickBot="1" x14ac:dyDescent="0.25">
      <c r="A92" s="58"/>
      <c r="B92" s="65"/>
      <c r="C92" s="75"/>
      <c r="D92" s="67"/>
      <c r="E92" s="53">
        <v>5512</v>
      </c>
      <c r="F92" s="54">
        <v>5222</v>
      </c>
      <c r="G92" s="76" t="s">
        <v>20</v>
      </c>
      <c r="H92" s="69"/>
      <c r="I92" s="70">
        <f>I91</f>
        <v>9520</v>
      </c>
      <c r="J92" s="71">
        <f t="shared" si="2"/>
        <v>9520</v>
      </c>
    </row>
    <row r="93" spans="1:10" ht="22.5" x14ac:dyDescent="0.2">
      <c r="A93" s="58">
        <v>40</v>
      </c>
      <c r="B93" s="59" t="s">
        <v>12</v>
      </c>
      <c r="C93" s="72" t="s">
        <v>99</v>
      </c>
      <c r="D93" s="60" t="s">
        <v>14</v>
      </c>
      <c r="E93" s="48" t="s">
        <v>15</v>
      </c>
      <c r="F93" s="49" t="s">
        <v>15</v>
      </c>
      <c r="G93" s="77" t="s">
        <v>100</v>
      </c>
      <c r="H93" s="62"/>
      <c r="I93" s="78">
        <v>7500</v>
      </c>
      <c r="J93" s="64">
        <f t="shared" si="2"/>
        <v>7500</v>
      </c>
    </row>
    <row r="94" spans="1:10" ht="13.5" thickBot="1" x14ac:dyDescent="0.25">
      <c r="A94" s="58"/>
      <c r="B94" s="65"/>
      <c r="C94" s="75"/>
      <c r="D94" s="67"/>
      <c r="E94" s="53">
        <v>5512</v>
      </c>
      <c r="F94" s="54">
        <v>5222</v>
      </c>
      <c r="G94" s="76" t="s">
        <v>20</v>
      </c>
      <c r="H94" s="69"/>
      <c r="I94" s="70">
        <f>I93</f>
        <v>7500</v>
      </c>
      <c r="J94" s="71">
        <f t="shared" si="2"/>
        <v>7500</v>
      </c>
    </row>
    <row r="95" spans="1:10" ht="22.5" x14ac:dyDescent="0.2">
      <c r="A95" s="58">
        <v>41</v>
      </c>
      <c r="B95" s="59" t="s">
        <v>12</v>
      </c>
      <c r="C95" s="72" t="s">
        <v>101</v>
      </c>
      <c r="D95" s="60" t="s">
        <v>14</v>
      </c>
      <c r="E95" s="48" t="s">
        <v>15</v>
      </c>
      <c r="F95" s="49" t="s">
        <v>15</v>
      </c>
      <c r="G95" s="77" t="s">
        <v>102</v>
      </c>
      <c r="H95" s="62"/>
      <c r="I95" s="78">
        <v>16674</v>
      </c>
      <c r="J95" s="64">
        <f t="shared" si="2"/>
        <v>16674</v>
      </c>
    </row>
    <row r="96" spans="1:10" ht="13.5" thickBot="1" x14ac:dyDescent="0.25">
      <c r="A96" s="58"/>
      <c r="B96" s="65"/>
      <c r="C96" s="75"/>
      <c r="D96" s="67"/>
      <c r="E96" s="53">
        <v>5512</v>
      </c>
      <c r="F96" s="54">
        <v>5222</v>
      </c>
      <c r="G96" s="76" t="s">
        <v>20</v>
      </c>
      <c r="H96" s="69"/>
      <c r="I96" s="70">
        <f>I95</f>
        <v>16674</v>
      </c>
      <c r="J96" s="71">
        <f t="shared" si="2"/>
        <v>16674</v>
      </c>
    </row>
    <row r="97" spans="1:10" ht="33.75" x14ac:dyDescent="0.2">
      <c r="A97" s="58">
        <v>42</v>
      </c>
      <c r="B97" s="59" t="s">
        <v>12</v>
      </c>
      <c r="C97" s="72" t="s">
        <v>103</v>
      </c>
      <c r="D97" s="60" t="s">
        <v>14</v>
      </c>
      <c r="E97" s="48" t="s">
        <v>15</v>
      </c>
      <c r="F97" s="49" t="s">
        <v>15</v>
      </c>
      <c r="G97" s="77" t="s">
        <v>104</v>
      </c>
      <c r="H97" s="62"/>
      <c r="I97" s="78">
        <v>38500</v>
      </c>
      <c r="J97" s="64">
        <f t="shared" si="2"/>
        <v>38500</v>
      </c>
    </row>
    <row r="98" spans="1:10" ht="13.5" thickBot="1" x14ac:dyDescent="0.25">
      <c r="A98" s="58"/>
      <c r="B98" s="65"/>
      <c r="C98" s="75"/>
      <c r="D98" s="67"/>
      <c r="E98" s="53">
        <v>5512</v>
      </c>
      <c r="F98" s="54">
        <v>5222</v>
      </c>
      <c r="G98" s="76" t="s">
        <v>20</v>
      </c>
      <c r="H98" s="69"/>
      <c r="I98" s="70">
        <f>I97</f>
        <v>38500</v>
      </c>
      <c r="J98" s="71">
        <f t="shared" si="2"/>
        <v>38500</v>
      </c>
    </row>
    <row r="99" spans="1:10" ht="33.75" x14ac:dyDescent="0.2">
      <c r="A99" s="58">
        <v>43</v>
      </c>
      <c r="B99" s="59" t="s">
        <v>12</v>
      </c>
      <c r="C99" s="72" t="s">
        <v>105</v>
      </c>
      <c r="D99" s="60" t="s">
        <v>14</v>
      </c>
      <c r="E99" s="48" t="s">
        <v>15</v>
      </c>
      <c r="F99" s="49" t="s">
        <v>15</v>
      </c>
      <c r="G99" s="77" t="s">
        <v>106</v>
      </c>
      <c r="H99" s="62"/>
      <c r="I99" s="78">
        <v>40000</v>
      </c>
      <c r="J99" s="64">
        <f t="shared" si="2"/>
        <v>40000</v>
      </c>
    </row>
    <row r="100" spans="1:10" ht="13.5" thickBot="1" x14ac:dyDescent="0.25">
      <c r="A100" s="58"/>
      <c r="B100" s="65"/>
      <c r="C100" s="75"/>
      <c r="D100" s="67"/>
      <c r="E100" s="53">
        <v>5512</v>
      </c>
      <c r="F100" s="54">
        <v>5222</v>
      </c>
      <c r="G100" s="76" t="s">
        <v>20</v>
      </c>
      <c r="H100" s="69"/>
      <c r="I100" s="70">
        <f>I99</f>
        <v>40000</v>
      </c>
      <c r="J100" s="71">
        <f t="shared" si="2"/>
        <v>40000</v>
      </c>
    </row>
    <row r="101" spans="1:10" ht="22.5" x14ac:dyDescent="0.2">
      <c r="A101" s="58">
        <v>44</v>
      </c>
      <c r="B101" s="59" t="s">
        <v>12</v>
      </c>
      <c r="C101" s="72" t="s">
        <v>107</v>
      </c>
      <c r="D101" s="60" t="s">
        <v>14</v>
      </c>
      <c r="E101" s="48" t="s">
        <v>15</v>
      </c>
      <c r="F101" s="49" t="s">
        <v>15</v>
      </c>
      <c r="G101" s="77" t="s">
        <v>108</v>
      </c>
      <c r="H101" s="62"/>
      <c r="I101" s="78">
        <v>13000</v>
      </c>
      <c r="J101" s="64">
        <f t="shared" si="2"/>
        <v>13000</v>
      </c>
    </row>
    <row r="102" spans="1:10" ht="13.5" thickBot="1" x14ac:dyDescent="0.25">
      <c r="A102" s="58"/>
      <c r="B102" s="65"/>
      <c r="C102" s="75"/>
      <c r="D102" s="67"/>
      <c r="E102" s="53">
        <v>5512</v>
      </c>
      <c r="F102" s="54">
        <v>5222</v>
      </c>
      <c r="G102" s="76" t="s">
        <v>20</v>
      </c>
      <c r="H102" s="69"/>
      <c r="I102" s="70">
        <f>I101</f>
        <v>13000</v>
      </c>
      <c r="J102" s="71">
        <f t="shared" si="2"/>
        <v>13000</v>
      </c>
    </row>
    <row r="103" spans="1:10" ht="22.5" x14ac:dyDescent="0.2">
      <c r="A103" s="58">
        <v>45</v>
      </c>
      <c r="B103" s="59" t="s">
        <v>12</v>
      </c>
      <c r="C103" s="72" t="s">
        <v>109</v>
      </c>
      <c r="D103" s="60" t="s">
        <v>14</v>
      </c>
      <c r="E103" s="48" t="s">
        <v>15</v>
      </c>
      <c r="F103" s="49" t="s">
        <v>15</v>
      </c>
      <c r="G103" s="77" t="s">
        <v>110</v>
      </c>
      <c r="H103" s="62"/>
      <c r="I103" s="78">
        <v>25000</v>
      </c>
      <c r="J103" s="64">
        <f t="shared" si="2"/>
        <v>25000</v>
      </c>
    </row>
    <row r="104" spans="1:10" ht="13.5" thickBot="1" x14ac:dyDescent="0.25">
      <c r="A104" s="58"/>
      <c r="B104" s="65"/>
      <c r="C104" s="75"/>
      <c r="D104" s="67"/>
      <c r="E104" s="53">
        <v>5512</v>
      </c>
      <c r="F104" s="54">
        <v>5222</v>
      </c>
      <c r="G104" s="76" t="s">
        <v>20</v>
      </c>
      <c r="H104" s="69"/>
      <c r="I104" s="70">
        <f>I103</f>
        <v>25000</v>
      </c>
      <c r="J104" s="71">
        <f t="shared" si="2"/>
        <v>25000</v>
      </c>
    </row>
    <row r="105" spans="1:10" ht="22.5" x14ac:dyDescent="0.2">
      <c r="A105" s="58">
        <v>46</v>
      </c>
      <c r="B105" s="59" t="s">
        <v>12</v>
      </c>
      <c r="C105" s="72" t="s">
        <v>111</v>
      </c>
      <c r="D105" s="60" t="s">
        <v>14</v>
      </c>
      <c r="E105" s="48" t="s">
        <v>15</v>
      </c>
      <c r="F105" s="49" t="s">
        <v>15</v>
      </c>
      <c r="G105" s="77" t="s">
        <v>112</v>
      </c>
      <c r="H105" s="62"/>
      <c r="I105" s="78">
        <v>15000</v>
      </c>
      <c r="J105" s="64">
        <f t="shared" si="2"/>
        <v>15000</v>
      </c>
    </row>
    <row r="106" spans="1:10" ht="13.5" thickBot="1" x14ac:dyDescent="0.25">
      <c r="A106" s="58"/>
      <c r="B106" s="65"/>
      <c r="C106" s="75"/>
      <c r="D106" s="67"/>
      <c r="E106" s="53">
        <v>5512</v>
      </c>
      <c r="F106" s="54">
        <v>5222</v>
      </c>
      <c r="G106" s="76" t="s">
        <v>20</v>
      </c>
      <c r="H106" s="69"/>
      <c r="I106" s="70">
        <f>I105</f>
        <v>15000</v>
      </c>
      <c r="J106" s="71">
        <f t="shared" si="2"/>
        <v>15000</v>
      </c>
    </row>
    <row r="107" spans="1:10" ht="22.5" x14ac:dyDescent="0.2">
      <c r="A107" s="58">
        <v>47</v>
      </c>
      <c r="B107" s="59" t="s">
        <v>12</v>
      </c>
      <c r="C107" s="72" t="s">
        <v>113</v>
      </c>
      <c r="D107" s="60" t="s">
        <v>14</v>
      </c>
      <c r="E107" s="48" t="s">
        <v>15</v>
      </c>
      <c r="F107" s="49" t="s">
        <v>15</v>
      </c>
      <c r="G107" s="77" t="s">
        <v>114</v>
      </c>
      <c r="H107" s="62"/>
      <c r="I107" s="78">
        <v>7500</v>
      </c>
      <c r="J107" s="64">
        <f t="shared" si="2"/>
        <v>7500</v>
      </c>
    </row>
    <row r="108" spans="1:10" ht="13.5" thickBot="1" x14ac:dyDescent="0.25">
      <c r="A108" s="58"/>
      <c r="B108" s="65"/>
      <c r="C108" s="75"/>
      <c r="D108" s="67"/>
      <c r="E108" s="53">
        <v>5512</v>
      </c>
      <c r="F108" s="54">
        <v>5222</v>
      </c>
      <c r="G108" s="76" t="s">
        <v>20</v>
      </c>
      <c r="H108" s="69"/>
      <c r="I108" s="70">
        <f>I107</f>
        <v>7500</v>
      </c>
      <c r="J108" s="71">
        <f t="shared" si="2"/>
        <v>7500</v>
      </c>
    </row>
    <row r="109" spans="1:10" ht="22.5" x14ac:dyDescent="0.2">
      <c r="A109" s="58">
        <v>48</v>
      </c>
      <c r="B109" s="59" t="s">
        <v>12</v>
      </c>
      <c r="C109" s="72" t="s">
        <v>115</v>
      </c>
      <c r="D109" s="60" t="s">
        <v>14</v>
      </c>
      <c r="E109" s="48" t="s">
        <v>15</v>
      </c>
      <c r="F109" s="49" t="s">
        <v>15</v>
      </c>
      <c r="G109" s="77" t="s">
        <v>116</v>
      </c>
      <c r="H109" s="62"/>
      <c r="I109" s="78">
        <v>10000</v>
      </c>
      <c r="J109" s="64">
        <f t="shared" si="2"/>
        <v>10000</v>
      </c>
    </row>
    <row r="110" spans="1:10" ht="13.5" thickBot="1" x14ac:dyDescent="0.25">
      <c r="A110" s="58"/>
      <c r="B110" s="65"/>
      <c r="C110" s="75"/>
      <c r="D110" s="67"/>
      <c r="E110" s="53">
        <v>5512</v>
      </c>
      <c r="F110" s="54">
        <v>5222</v>
      </c>
      <c r="G110" s="76" t="s">
        <v>20</v>
      </c>
      <c r="H110" s="69"/>
      <c r="I110" s="70">
        <f>I109</f>
        <v>10000</v>
      </c>
      <c r="J110" s="71">
        <f t="shared" si="2"/>
        <v>10000</v>
      </c>
    </row>
    <row r="111" spans="1:10" ht="33.75" x14ac:dyDescent="0.2">
      <c r="A111" s="58">
        <v>49</v>
      </c>
      <c r="B111" s="59" t="s">
        <v>12</v>
      </c>
      <c r="C111" s="72" t="s">
        <v>117</v>
      </c>
      <c r="D111" s="60" t="s">
        <v>14</v>
      </c>
      <c r="E111" s="48" t="s">
        <v>15</v>
      </c>
      <c r="F111" s="49" t="s">
        <v>15</v>
      </c>
      <c r="G111" s="77" t="s">
        <v>118</v>
      </c>
      <c r="H111" s="62"/>
      <c r="I111" s="78">
        <v>10000</v>
      </c>
      <c r="J111" s="64">
        <f t="shared" si="2"/>
        <v>10000</v>
      </c>
    </row>
    <row r="112" spans="1:10" ht="13.5" thickBot="1" x14ac:dyDescent="0.25">
      <c r="A112" s="58"/>
      <c r="B112" s="65"/>
      <c r="C112" s="75"/>
      <c r="D112" s="67"/>
      <c r="E112" s="53">
        <v>5512</v>
      </c>
      <c r="F112" s="54">
        <v>5222</v>
      </c>
      <c r="G112" s="76" t="s">
        <v>20</v>
      </c>
      <c r="H112" s="69"/>
      <c r="I112" s="70">
        <f>I111</f>
        <v>10000</v>
      </c>
      <c r="J112" s="71">
        <f t="shared" si="2"/>
        <v>10000</v>
      </c>
    </row>
    <row r="113" spans="1:10" ht="33.75" x14ac:dyDescent="0.2">
      <c r="A113" s="58">
        <v>50</v>
      </c>
      <c r="B113" s="59" t="s">
        <v>12</v>
      </c>
      <c r="C113" s="72" t="s">
        <v>119</v>
      </c>
      <c r="D113" s="60" t="s">
        <v>14</v>
      </c>
      <c r="E113" s="48" t="s">
        <v>15</v>
      </c>
      <c r="F113" s="49" t="s">
        <v>15</v>
      </c>
      <c r="G113" s="77" t="s">
        <v>120</v>
      </c>
      <c r="H113" s="62"/>
      <c r="I113" s="78">
        <v>10000</v>
      </c>
      <c r="J113" s="64">
        <f t="shared" si="2"/>
        <v>10000</v>
      </c>
    </row>
    <row r="114" spans="1:10" ht="13.5" thickBot="1" x14ac:dyDescent="0.25">
      <c r="A114" s="58"/>
      <c r="B114" s="65"/>
      <c r="C114" s="75"/>
      <c r="D114" s="67"/>
      <c r="E114" s="53">
        <v>5512</v>
      </c>
      <c r="F114" s="54">
        <v>5222</v>
      </c>
      <c r="G114" s="76" t="s">
        <v>20</v>
      </c>
      <c r="H114" s="69"/>
      <c r="I114" s="70">
        <f>I113</f>
        <v>10000</v>
      </c>
      <c r="J114" s="71">
        <f t="shared" si="2"/>
        <v>10000</v>
      </c>
    </row>
    <row r="115" spans="1:10" ht="33.75" x14ac:dyDescent="0.2">
      <c r="A115" s="58">
        <v>51</v>
      </c>
      <c r="B115" s="59" t="s">
        <v>12</v>
      </c>
      <c r="C115" s="72" t="s">
        <v>121</v>
      </c>
      <c r="D115" s="60" t="s">
        <v>14</v>
      </c>
      <c r="E115" s="48" t="s">
        <v>15</v>
      </c>
      <c r="F115" s="49" t="s">
        <v>15</v>
      </c>
      <c r="G115" s="77" t="s">
        <v>122</v>
      </c>
      <c r="H115" s="62"/>
      <c r="I115" s="78">
        <v>25000</v>
      </c>
      <c r="J115" s="64">
        <f t="shared" si="2"/>
        <v>25000</v>
      </c>
    </row>
    <row r="116" spans="1:10" ht="13.5" thickBot="1" x14ac:dyDescent="0.25">
      <c r="A116" s="58"/>
      <c r="B116" s="65"/>
      <c r="C116" s="72"/>
      <c r="D116" s="67"/>
      <c r="E116" s="53">
        <v>5512</v>
      </c>
      <c r="F116" s="54">
        <v>5222</v>
      </c>
      <c r="G116" s="76" t="s">
        <v>20</v>
      </c>
      <c r="H116" s="69"/>
      <c r="I116" s="70">
        <f>I115</f>
        <v>25000</v>
      </c>
      <c r="J116" s="71">
        <f t="shared" si="2"/>
        <v>25000</v>
      </c>
    </row>
    <row r="117" spans="1:10" ht="22.5" x14ac:dyDescent="0.2">
      <c r="A117" s="58">
        <v>52</v>
      </c>
      <c r="B117" s="59" t="s">
        <v>12</v>
      </c>
      <c r="C117" s="72" t="s">
        <v>123</v>
      </c>
      <c r="D117" s="60" t="s">
        <v>14</v>
      </c>
      <c r="E117" s="48" t="s">
        <v>15</v>
      </c>
      <c r="F117" s="49" t="s">
        <v>15</v>
      </c>
      <c r="G117" s="77" t="s">
        <v>124</v>
      </c>
      <c r="H117" s="62"/>
      <c r="I117" s="78">
        <v>10000</v>
      </c>
      <c r="J117" s="64">
        <f t="shared" si="2"/>
        <v>10000</v>
      </c>
    </row>
    <row r="118" spans="1:10" ht="13.5" thickBot="1" x14ac:dyDescent="0.25">
      <c r="A118" s="58"/>
      <c r="B118" s="65"/>
      <c r="C118" s="75"/>
      <c r="D118" s="67"/>
      <c r="E118" s="53">
        <v>5512</v>
      </c>
      <c r="F118" s="54">
        <v>5222</v>
      </c>
      <c r="G118" s="76" t="s">
        <v>20</v>
      </c>
      <c r="H118" s="69"/>
      <c r="I118" s="70">
        <f>I117</f>
        <v>10000</v>
      </c>
      <c r="J118" s="71">
        <f t="shared" si="2"/>
        <v>10000</v>
      </c>
    </row>
    <row r="119" spans="1:10" ht="22.5" x14ac:dyDescent="0.2">
      <c r="A119" s="58">
        <v>53</v>
      </c>
      <c r="B119" s="59" t="s">
        <v>12</v>
      </c>
      <c r="C119" s="72" t="s">
        <v>125</v>
      </c>
      <c r="D119" s="60" t="s">
        <v>14</v>
      </c>
      <c r="E119" s="48" t="s">
        <v>15</v>
      </c>
      <c r="F119" s="49" t="s">
        <v>15</v>
      </c>
      <c r="G119" s="77" t="s">
        <v>126</v>
      </c>
      <c r="H119" s="62"/>
      <c r="I119" s="78">
        <v>10000</v>
      </c>
      <c r="J119" s="64">
        <f t="shared" si="2"/>
        <v>10000</v>
      </c>
    </row>
    <row r="120" spans="1:10" ht="13.5" thickBot="1" x14ac:dyDescent="0.25">
      <c r="A120" s="58"/>
      <c r="B120" s="65"/>
      <c r="C120" s="75"/>
      <c r="D120" s="67"/>
      <c r="E120" s="53">
        <v>5512</v>
      </c>
      <c r="F120" s="54">
        <v>5222</v>
      </c>
      <c r="G120" s="76" t="s">
        <v>20</v>
      </c>
      <c r="H120" s="69"/>
      <c r="I120" s="70">
        <f>I119</f>
        <v>10000</v>
      </c>
      <c r="J120" s="71">
        <f t="shared" si="2"/>
        <v>10000</v>
      </c>
    </row>
    <row r="121" spans="1:10" ht="22.5" x14ac:dyDescent="0.2">
      <c r="A121" s="58">
        <v>54</v>
      </c>
      <c r="B121" s="59" t="s">
        <v>12</v>
      </c>
      <c r="C121" s="72" t="s">
        <v>127</v>
      </c>
      <c r="D121" s="60" t="s">
        <v>14</v>
      </c>
      <c r="E121" s="48" t="s">
        <v>15</v>
      </c>
      <c r="F121" s="49" t="s">
        <v>15</v>
      </c>
      <c r="G121" s="77" t="s">
        <v>128</v>
      </c>
      <c r="H121" s="62"/>
      <c r="I121" s="78">
        <v>5040</v>
      </c>
      <c r="J121" s="64">
        <f t="shared" si="2"/>
        <v>5040</v>
      </c>
    </row>
    <row r="122" spans="1:10" ht="13.5" thickBot="1" x14ac:dyDescent="0.25">
      <c r="A122" s="58"/>
      <c r="B122" s="65"/>
      <c r="C122" s="75"/>
      <c r="D122" s="67"/>
      <c r="E122" s="53">
        <v>5512</v>
      </c>
      <c r="F122" s="54">
        <v>5222</v>
      </c>
      <c r="G122" s="76" t="s">
        <v>20</v>
      </c>
      <c r="H122" s="69"/>
      <c r="I122" s="70">
        <f>I121</f>
        <v>5040</v>
      </c>
      <c r="J122" s="71">
        <f t="shared" si="2"/>
        <v>5040</v>
      </c>
    </row>
    <row r="123" spans="1:10" ht="33.75" x14ac:dyDescent="0.2">
      <c r="A123" s="58">
        <v>55</v>
      </c>
      <c r="B123" s="59" t="s">
        <v>12</v>
      </c>
      <c r="C123" s="72" t="s">
        <v>129</v>
      </c>
      <c r="D123" s="60" t="s">
        <v>14</v>
      </c>
      <c r="E123" s="48" t="s">
        <v>15</v>
      </c>
      <c r="F123" s="49" t="s">
        <v>15</v>
      </c>
      <c r="G123" s="77" t="s">
        <v>130</v>
      </c>
      <c r="H123" s="62"/>
      <c r="I123" s="78">
        <v>10000</v>
      </c>
      <c r="J123" s="64">
        <f t="shared" si="2"/>
        <v>10000</v>
      </c>
    </row>
    <row r="124" spans="1:10" ht="13.5" thickBot="1" x14ac:dyDescent="0.25">
      <c r="A124" s="58"/>
      <c r="B124" s="65"/>
      <c r="C124" s="75"/>
      <c r="D124" s="67"/>
      <c r="E124" s="53">
        <v>5512</v>
      </c>
      <c r="F124" s="54">
        <v>5222</v>
      </c>
      <c r="G124" s="76" t="s">
        <v>20</v>
      </c>
      <c r="H124" s="69"/>
      <c r="I124" s="70">
        <f>I123</f>
        <v>10000</v>
      </c>
      <c r="J124" s="71">
        <f t="shared" si="2"/>
        <v>10000</v>
      </c>
    </row>
    <row r="125" spans="1:10" ht="33.75" x14ac:dyDescent="0.2">
      <c r="A125" s="58">
        <v>56</v>
      </c>
      <c r="B125" s="59" t="s">
        <v>12</v>
      </c>
      <c r="C125" s="72" t="s">
        <v>131</v>
      </c>
      <c r="D125" s="60" t="s">
        <v>14</v>
      </c>
      <c r="E125" s="48" t="s">
        <v>15</v>
      </c>
      <c r="F125" s="49" t="s">
        <v>15</v>
      </c>
      <c r="G125" s="77" t="s">
        <v>132</v>
      </c>
      <c r="H125" s="62"/>
      <c r="I125" s="78">
        <v>10000</v>
      </c>
      <c r="J125" s="64">
        <f t="shared" si="2"/>
        <v>10000</v>
      </c>
    </row>
    <row r="126" spans="1:10" ht="13.5" thickBot="1" x14ac:dyDescent="0.25">
      <c r="A126" s="58"/>
      <c r="B126" s="65"/>
      <c r="C126" s="75"/>
      <c r="D126" s="67"/>
      <c r="E126" s="53">
        <v>5512</v>
      </c>
      <c r="F126" s="54">
        <v>5222</v>
      </c>
      <c r="G126" s="76" t="s">
        <v>20</v>
      </c>
      <c r="H126" s="69"/>
      <c r="I126" s="70">
        <f>I125</f>
        <v>10000</v>
      </c>
      <c r="J126" s="71">
        <f t="shared" si="2"/>
        <v>10000</v>
      </c>
    </row>
    <row r="127" spans="1:10" ht="33.75" x14ac:dyDescent="0.2">
      <c r="A127" s="58">
        <v>57</v>
      </c>
      <c r="B127" s="59" t="s">
        <v>12</v>
      </c>
      <c r="C127" s="72" t="s">
        <v>133</v>
      </c>
      <c r="D127" s="60" t="s">
        <v>14</v>
      </c>
      <c r="E127" s="48" t="s">
        <v>15</v>
      </c>
      <c r="F127" s="49" t="s">
        <v>15</v>
      </c>
      <c r="G127" s="77" t="s">
        <v>134</v>
      </c>
      <c r="H127" s="62"/>
      <c r="I127" s="78">
        <v>7500</v>
      </c>
      <c r="J127" s="64">
        <f t="shared" si="2"/>
        <v>7500</v>
      </c>
    </row>
    <row r="128" spans="1:10" ht="13.5" thickBot="1" x14ac:dyDescent="0.25">
      <c r="A128" s="58"/>
      <c r="B128" s="65"/>
      <c r="C128" s="75"/>
      <c r="D128" s="67"/>
      <c r="E128" s="53">
        <v>5512</v>
      </c>
      <c r="F128" s="54">
        <v>5222</v>
      </c>
      <c r="G128" s="76" t="s">
        <v>20</v>
      </c>
      <c r="H128" s="69"/>
      <c r="I128" s="70">
        <f>I127</f>
        <v>7500</v>
      </c>
      <c r="J128" s="71">
        <f t="shared" si="2"/>
        <v>7500</v>
      </c>
    </row>
    <row r="129" spans="1:10" ht="22.5" x14ac:dyDescent="0.2">
      <c r="A129" s="58">
        <v>58</v>
      </c>
      <c r="B129" s="59" t="s">
        <v>12</v>
      </c>
      <c r="C129" s="72" t="s">
        <v>135</v>
      </c>
      <c r="D129" s="60" t="s">
        <v>14</v>
      </c>
      <c r="E129" s="48" t="s">
        <v>15</v>
      </c>
      <c r="F129" s="49" t="s">
        <v>15</v>
      </c>
      <c r="G129" s="77" t="s">
        <v>136</v>
      </c>
      <c r="H129" s="62"/>
      <c r="I129" s="78">
        <v>7500</v>
      </c>
      <c r="J129" s="64">
        <f t="shared" si="2"/>
        <v>7500</v>
      </c>
    </row>
    <row r="130" spans="1:10" ht="13.5" thickBot="1" x14ac:dyDescent="0.25">
      <c r="A130" s="58"/>
      <c r="B130" s="65"/>
      <c r="C130" s="75"/>
      <c r="D130" s="67"/>
      <c r="E130" s="53">
        <v>5512</v>
      </c>
      <c r="F130" s="54">
        <v>5222</v>
      </c>
      <c r="G130" s="76" t="s">
        <v>20</v>
      </c>
      <c r="H130" s="69"/>
      <c r="I130" s="70">
        <f>I129</f>
        <v>7500</v>
      </c>
      <c r="J130" s="71">
        <f t="shared" si="2"/>
        <v>7500</v>
      </c>
    </row>
    <row r="131" spans="1:10" ht="33.75" x14ac:dyDescent="0.2">
      <c r="A131" s="58">
        <v>59</v>
      </c>
      <c r="B131" s="59" t="s">
        <v>12</v>
      </c>
      <c r="C131" s="72" t="s">
        <v>137</v>
      </c>
      <c r="D131" s="60" t="s">
        <v>14</v>
      </c>
      <c r="E131" s="48" t="s">
        <v>15</v>
      </c>
      <c r="F131" s="49" t="s">
        <v>15</v>
      </c>
      <c r="G131" s="77" t="s">
        <v>138</v>
      </c>
      <c r="H131" s="62"/>
      <c r="I131" s="78">
        <v>10000</v>
      </c>
      <c r="J131" s="64">
        <f t="shared" si="2"/>
        <v>10000</v>
      </c>
    </row>
    <row r="132" spans="1:10" ht="13.5" thickBot="1" x14ac:dyDescent="0.25">
      <c r="A132" s="58"/>
      <c r="B132" s="65"/>
      <c r="C132" s="75"/>
      <c r="D132" s="67"/>
      <c r="E132" s="53">
        <v>5512</v>
      </c>
      <c r="F132" s="54">
        <v>5222</v>
      </c>
      <c r="G132" s="76" t="s">
        <v>20</v>
      </c>
      <c r="H132" s="69"/>
      <c r="I132" s="70">
        <f>I131</f>
        <v>10000</v>
      </c>
      <c r="J132" s="71">
        <f t="shared" si="2"/>
        <v>10000</v>
      </c>
    </row>
    <row r="133" spans="1:10" ht="22.5" x14ac:dyDescent="0.2">
      <c r="A133" s="58">
        <v>60</v>
      </c>
      <c r="B133" s="59" t="s">
        <v>12</v>
      </c>
      <c r="C133" s="72" t="s">
        <v>139</v>
      </c>
      <c r="D133" s="60" t="s">
        <v>14</v>
      </c>
      <c r="E133" s="48" t="s">
        <v>15</v>
      </c>
      <c r="F133" s="49" t="s">
        <v>15</v>
      </c>
      <c r="G133" s="77" t="s">
        <v>140</v>
      </c>
      <c r="H133" s="62"/>
      <c r="I133" s="78">
        <v>7500</v>
      </c>
      <c r="J133" s="64">
        <f t="shared" si="2"/>
        <v>7500</v>
      </c>
    </row>
    <row r="134" spans="1:10" ht="13.5" thickBot="1" x14ac:dyDescent="0.25">
      <c r="A134" s="58"/>
      <c r="B134" s="65"/>
      <c r="C134" s="75"/>
      <c r="D134" s="67"/>
      <c r="E134" s="53">
        <v>5512</v>
      </c>
      <c r="F134" s="54">
        <v>5222</v>
      </c>
      <c r="G134" s="76" t="s">
        <v>20</v>
      </c>
      <c r="H134" s="69"/>
      <c r="I134" s="70">
        <f>I133</f>
        <v>7500</v>
      </c>
      <c r="J134" s="71">
        <f t="shared" si="2"/>
        <v>7500</v>
      </c>
    </row>
    <row r="135" spans="1:10" ht="33.75" x14ac:dyDescent="0.2">
      <c r="A135" s="58">
        <v>61</v>
      </c>
      <c r="B135" s="59" t="s">
        <v>12</v>
      </c>
      <c r="C135" s="72" t="s">
        <v>141</v>
      </c>
      <c r="D135" s="60" t="s">
        <v>14</v>
      </c>
      <c r="E135" s="48" t="s">
        <v>15</v>
      </c>
      <c r="F135" s="49" t="s">
        <v>15</v>
      </c>
      <c r="G135" s="77" t="s">
        <v>142</v>
      </c>
      <c r="H135" s="62"/>
      <c r="I135" s="78">
        <v>7500</v>
      </c>
      <c r="J135" s="64">
        <f t="shared" si="2"/>
        <v>7500</v>
      </c>
    </row>
    <row r="136" spans="1:10" ht="13.5" thickBot="1" x14ac:dyDescent="0.25">
      <c r="A136" s="58"/>
      <c r="B136" s="65"/>
      <c r="C136" s="75"/>
      <c r="D136" s="67"/>
      <c r="E136" s="53">
        <v>5512</v>
      </c>
      <c r="F136" s="54">
        <v>5222</v>
      </c>
      <c r="G136" s="76" t="s">
        <v>20</v>
      </c>
      <c r="H136" s="69"/>
      <c r="I136" s="70">
        <f>I135</f>
        <v>7500</v>
      </c>
      <c r="J136" s="71">
        <f t="shared" si="2"/>
        <v>7500</v>
      </c>
    </row>
    <row r="137" spans="1:10" ht="33.75" x14ac:dyDescent="0.2">
      <c r="A137" s="58">
        <v>62</v>
      </c>
      <c r="B137" s="59" t="s">
        <v>12</v>
      </c>
      <c r="C137" s="72" t="s">
        <v>143</v>
      </c>
      <c r="D137" s="60" t="s">
        <v>14</v>
      </c>
      <c r="E137" s="48" t="s">
        <v>15</v>
      </c>
      <c r="F137" s="49" t="s">
        <v>15</v>
      </c>
      <c r="G137" s="77" t="s">
        <v>144</v>
      </c>
      <c r="H137" s="62"/>
      <c r="I137" s="78">
        <v>7068</v>
      </c>
      <c r="J137" s="64">
        <f t="shared" si="2"/>
        <v>7068</v>
      </c>
    </row>
    <row r="138" spans="1:10" ht="13.5" thickBot="1" x14ac:dyDescent="0.25">
      <c r="A138" s="58"/>
      <c r="B138" s="65"/>
      <c r="C138" s="75"/>
      <c r="D138" s="67"/>
      <c r="E138" s="53">
        <v>5512</v>
      </c>
      <c r="F138" s="54">
        <v>5222</v>
      </c>
      <c r="G138" s="76" t="s">
        <v>20</v>
      </c>
      <c r="H138" s="69"/>
      <c r="I138" s="70">
        <f>I137</f>
        <v>7068</v>
      </c>
      <c r="J138" s="71">
        <f t="shared" si="2"/>
        <v>7068</v>
      </c>
    </row>
    <row r="139" spans="1:10" ht="33.75" x14ac:dyDescent="0.2">
      <c r="A139" s="58">
        <v>63</v>
      </c>
      <c r="B139" s="59" t="s">
        <v>12</v>
      </c>
      <c r="C139" s="72" t="s">
        <v>145</v>
      </c>
      <c r="D139" s="60" t="s">
        <v>14</v>
      </c>
      <c r="E139" s="48" t="s">
        <v>15</v>
      </c>
      <c r="F139" s="49" t="s">
        <v>15</v>
      </c>
      <c r="G139" s="77" t="s">
        <v>146</v>
      </c>
      <c r="H139" s="62"/>
      <c r="I139" s="78">
        <v>8050</v>
      </c>
      <c r="J139" s="64">
        <f t="shared" si="2"/>
        <v>8050</v>
      </c>
    </row>
    <row r="140" spans="1:10" ht="13.5" thickBot="1" x14ac:dyDescent="0.25">
      <c r="A140" s="58"/>
      <c r="B140" s="65"/>
      <c r="C140" s="75"/>
      <c r="D140" s="67"/>
      <c r="E140" s="53">
        <v>5512</v>
      </c>
      <c r="F140" s="54">
        <v>5222</v>
      </c>
      <c r="G140" s="76" t="s">
        <v>20</v>
      </c>
      <c r="H140" s="69"/>
      <c r="I140" s="70">
        <f>I139</f>
        <v>8050</v>
      </c>
      <c r="J140" s="71">
        <f t="shared" si="2"/>
        <v>8050</v>
      </c>
    </row>
    <row r="141" spans="1:10" ht="22.5" x14ac:dyDescent="0.2">
      <c r="A141" s="58">
        <v>64</v>
      </c>
      <c r="B141" s="59" t="s">
        <v>12</v>
      </c>
      <c r="C141" s="72" t="s">
        <v>147</v>
      </c>
      <c r="D141" s="60" t="s">
        <v>14</v>
      </c>
      <c r="E141" s="48" t="s">
        <v>15</v>
      </c>
      <c r="F141" s="49" t="s">
        <v>15</v>
      </c>
      <c r="G141" s="77" t="s">
        <v>148</v>
      </c>
      <c r="H141" s="62"/>
      <c r="I141" s="78">
        <v>7500</v>
      </c>
      <c r="J141" s="64">
        <f t="shared" si="2"/>
        <v>7500</v>
      </c>
    </row>
    <row r="142" spans="1:10" ht="13.5" thickBot="1" x14ac:dyDescent="0.25">
      <c r="A142" s="58"/>
      <c r="B142" s="65"/>
      <c r="C142" s="75"/>
      <c r="D142" s="67"/>
      <c r="E142" s="53">
        <v>5512</v>
      </c>
      <c r="F142" s="54">
        <v>5222</v>
      </c>
      <c r="G142" s="76" t="s">
        <v>20</v>
      </c>
      <c r="H142" s="69"/>
      <c r="I142" s="70">
        <f>I141</f>
        <v>7500</v>
      </c>
      <c r="J142" s="71">
        <f t="shared" si="2"/>
        <v>7500</v>
      </c>
    </row>
    <row r="143" spans="1:10" ht="33.75" x14ac:dyDescent="0.2">
      <c r="A143" s="58">
        <v>65</v>
      </c>
      <c r="B143" s="59" t="s">
        <v>12</v>
      </c>
      <c r="C143" s="72" t="s">
        <v>149</v>
      </c>
      <c r="D143" s="60" t="s">
        <v>14</v>
      </c>
      <c r="E143" s="48" t="s">
        <v>15</v>
      </c>
      <c r="F143" s="49" t="s">
        <v>15</v>
      </c>
      <c r="G143" s="77" t="s">
        <v>150</v>
      </c>
      <c r="H143" s="62"/>
      <c r="I143" s="78">
        <v>10000</v>
      </c>
      <c r="J143" s="64">
        <f t="shared" si="2"/>
        <v>10000</v>
      </c>
    </row>
    <row r="144" spans="1:10" ht="13.5" thickBot="1" x14ac:dyDescent="0.25">
      <c r="A144" s="58"/>
      <c r="B144" s="65"/>
      <c r="C144" s="75"/>
      <c r="D144" s="67"/>
      <c r="E144" s="53">
        <v>5512</v>
      </c>
      <c r="F144" s="54">
        <v>5222</v>
      </c>
      <c r="G144" s="76" t="s">
        <v>20</v>
      </c>
      <c r="H144" s="69"/>
      <c r="I144" s="70">
        <f>I143</f>
        <v>10000</v>
      </c>
      <c r="J144" s="71">
        <f t="shared" si="2"/>
        <v>10000</v>
      </c>
    </row>
    <row r="145" spans="1:10" ht="33.75" x14ac:dyDescent="0.2">
      <c r="A145" s="58">
        <v>66</v>
      </c>
      <c r="B145" s="59" t="s">
        <v>12</v>
      </c>
      <c r="C145" s="72" t="s">
        <v>151</v>
      </c>
      <c r="D145" s="60" t="s">
        <v>14</v>
      </c>
      <c r="E145" s="48" t="s">
        <v>15</v>
      </c>
      <c r="F145" s="49" t="s">
        <v>15</v>
      </c>
      <c r="G145" s="77" t="s">
        <v>152</v>
      </c>
      <c r="H145" s="62"/>
      <c r="I145" s="78">
        <v>10000</v>
      </c>
      <c r="J145" s="64">
        <f t="shared" ref="J145:J190" si="3">H145+I145</f>
        <v>10000</v>
      </c>
    </row>
    <row r="146" spans="1:10" ht="13.5" thickBot="1" x14ac:dyDescent="0.25">
      <c r="A146" s="58"/>
      <c r="B146" s="65"/>
      <c r="C146" s="75"/>
      <c r="D146" s="67"/>
      <c r="E146" s="53">
        <v>5512</v>
      </c>
      <c r="F146" s="54">
        <v>5222</v>
      </c>
      <c r="G146" s="76" t="s">
        <v>20</v>
      </c>
      <c r="H146" s="69"/>
      <c r="I146" s="70">
        <f>I145</f>
        <v>10000</v>
      </c>
      <c r="J146" s="71">
        <f t="shared" si="3"/>
        <v>10000</v>
      </c>
    </row>
    <row r="147" spans="1:10" ht="22.5" x14ac:dyDescent="0.2">
      <c r="A147" s="58">
        <v>67</v>
      </c>
      <c r="B147" s="59" t="s">
        <v>12</v>
      </c>
      <c r="C147" s="72" t="s">
        <v>153</v>
      </c>
      <c r="D147" s="60" t="s">
        <v>14</v>
      </c>
      <c r="E147" s="48" t="s">
        <v>15</v>
      </c>
      <c r="F147" s="49" t="s">
        <v>15</v>
      </c>
      <c r="G147" s="77" t="s">
        <v>154</v>
      </c>
      <c r="H147" s="62"/>
      <c r="I147" s="78">
        <v>9940</v>
      </c>
      <c r="J147" s="64">
        <f t="shared" si="3"/>
        <v>9940</v>
      </c>
    </row>
    <row r="148" spans="1:10" ht="13.5" thickBot="1" x14ac:dyDescent="0.25">
      <c r="A148" s="58"/>
      <c r="B148" s="65"/>
      <c r="C148" s="75"/>
      <c r="D148" s="67"/>
      <c r="E148" s="53">
        <v>5512</v>
      </c>
      <c r="F148" s="54">
        <v>5222</v>
      </c>
      <c r="G148" s="76" t="s">
        <v>20</v>
      </c>
      <c r="H148" s="69"/>
      <c r="I148" s="70">
        <f>I147</f>
        <v>9940</v>
      </c>
      <c r="J148" s="71">
        <f t="shared" si="3"/>
        <v>9940</v>
      </c>
    </row>
    <row r="149" spans="1:10" ht="22.5" x14ac:dyDescent="0.2">
      <c r="A149" s="58">
        <v>68</v>
      </c>
      <c r="B149" s="59" t="s">
        <v>12</v>
      </c>
      <c r="C149" s="72" t="s">
        <v>155</v>
      </c>
      <c r="D149" s="60" t="s">
        <v>14</v>
      </c>
      <c r="E149" s="48" t="s">
        <v>15</v>
      </c>
      <c r="F149" s="49" t="s">
        <v>15</v>
      </c>
      <c r="G149" s="77" t="s">
        <v>156</v>
      </c>
      <c r="H149" s="62"/>
      <c r="I149" s="78">
        <v>10000</v>
      </c>
      <c r="J149" s="64">
        <f t="shared" si="3"/>
        <v>10000</v>
      </c>
    </row>
    <row r="150" spans="1:10" ht="13.5" thickBot="1" x14ac:dyDescent="0.25">
      <c r="A150" s="58"/>
      <c r="B150" s="65"/>
      <c r="C150" s="75"/>
      <c r="D150" s="67"/>
      <c r="E150" s="53">
        <v>5512</v>
      </c>
      <c r="F150" s="54">
        <v>5222</v>
      </c>
      <c r="G150" s="76" t="s">
        <v>20</v>
      </c>
      <c r="H150" s="69"/>
      <c r="I150" s="70">
        <f>I149</f>
        <v>10000</v>
      </c>
      <c r="J150" s="71">
        <f t="shared" si="3"/>
        <v>10000</v>
      </c>
    </row>
    <row r="151" spans="1:10" ht="22.5" x14ac:dyDescent="0.2">
      <c r="A151" s="58">
        <v>69</v>
      </c>
      <c r="B151" s="59" t="s">
        <v>12</v>
      </c>
      <c r="C151" s="72" t="s">
        <v>157</v>
      </c>
      <c r="D151" s="60" t="s">
        <v>14</v>
      </c>
      <c r="E151" s="48" t="s">
        <v>15</v>
      </c>
      <c r="F151" s="49" t="s">
        <v>15</v>
      </c>
      <c r="G151" s="77" t="s">
        <v>158</v>
      </c>
      <c r="H151" s="62"/>
      <c r="I151" s="78">
        <v>10000</v>
      </c>
      <c r="J151" s="64">
        <f t="shared" si="3"/>
        <v>10000</v>
      </c>
    </row>
    <row r="152" spans="1:10" ht="13.5" thickBot="1" x14ac:dyDescent="0.25">
      <c r="A152" s="58"/>
      <c r="B152" s="65"/>
      <c r="C152" s="75"/>
      <c r="D152" s="67"/>
      <c r="E152" s="53">
        <v>5512</v>
      </c>
      <c r="F152" s="54">
        <v>5222</v>
      </c>
      <c r="G152" s="76" t="s">
        <v>20</v>
      </c>
      <c r="H152" s="69"/>
      <c r="I152" s="70">
        <f>I151</f>
        <v>10000</v>
      </c>
      <c r="J152" s="71">
        <f t="shared" si="3"/>
        <v>10000</v>
      </c>
    </row>
    <row r="153" spans="1:10" ht="22.5" x14ac:dyDescent="0.2">
      <c r="A153" s="58">
        <v>70</v>
      </c>
      <c r="B153" s="59" t="s">
        <v>12</v>
      </c>
      <c r="C153" s="72" t="s">
        <v>159</v>
      </c>
      <c r="D153" s="60" t="s">
        <v>14</v>
      </c>
      <c r="E153" s="48" t="s">
        <v>15</v>
      </c>
      <c r="F153" s="49" t="s">
        <v>15</v>
      </c>
      <c r="G153" s="77" t="s">
        <v>160</v>
      </c>
      <c r="H153" s="62"/>
      <c r="I153" s="78">
        <v>35000</v>
      </c>
      <c r="J153" s="64">
        <f t="shared" si="3"/>
        <v>35000</v>
      </c>
    </row>
    <row r="154" spans="1:10" ht="13.5" thickBot="1" x14ac:dyDescent="0.25">
      <c r="A154" s="58"/>
      <c r="B154" s="65"/>
      <c r="C154" s="75"/>
      <c r="D154" s="67"/>
      <c r="E154" s="53">
        <v>5512</v>
      </c>
      <c r="F154" s="54">
        <v>5222</v>
      </c>
      <c r="G154" s="76" t="s">
        <v>20</v>
      </c>
      <c r="H154" s="69"/>
      <c r="I154" s="70">
        <f>I153</f>
        <v>35000</v>
      </c>
      <c r="J154" s="71">
        <f t="shared" si="3"/>
        <v>35000</v>
      </c>
    </row>
    <row r="155" spans="1:10" ht="22.5" x14ac:dyDescent="0.2">
      <c r="A155" s="58">
        <v>71</v>
      </c>
      <c r="B155" s="59" t="s">
        <v>12</v>
      </c>
      <c r="C155" s="72" t="s">
        <v>161</v>
      </c>
      <c r="D155" s="60" t="s">
        <v>14</v>
      </c>
      <c r="E155" s="48" t="s">
        <v>15</v>
      </c>
      <c r="F155" s="49" t="s">
        <v>15</v>
      </c>
      <c r="G155" s="77" t="s">
        <v>162</v>
      </c>
      <c r="H155" s="62"/>
      <c r="I155" s="78">
        <v>25000</v>
      </c>
      <c r="J155" s="64">
        <f t="shared" si="3"/>
        <v>25000</v>
      </c>
    </row>
    <row r="156" spans="1:10" ht="13.5" thickBot="1" x14ac:dyDescent="0.25">
      <c r="A156" s="58"/>
      <c r="B156" s="65"/>
      <c r="C156" s="75"/>
      <c r="D156" s="67"/>
      <c r="E156" s="53">
        <v>5512</v>
      </c>
      <c r="F156" s="54">
        <v>5222</v>
      </c>
      <c r="G156" s="76" t="s">
        <v>20</v>
      </c>
      <c r="H156" s="69"/>
      <c r="I156" s="70">
        <f>I155</f>
        <v>25000</v>
      </c>
      <c r="J156" s="71">
        <f t="shared" si="3"/>
        <v>25000</v>
      </c>
    </row>
    <row r="157" spans="1:10" ht="33.75" x14ac:dyDescent="0.2">
      <c r="A157" s="58">
        <v>72</v>
      </c>
      <c r="B157" s="59" t="s">
        <v>12</v>
      </c>
      <c r="C157" s="72" t="s">
        <v>163</v>
      </c>
      <c r="D157" s="60" t="s">
        <v>14</v>
      </c>
      <c r="E157" s="48" t="s">
        <v>15</v>
      </c>
      <c r="F157" s="49" t="s">
        <v>15</v>
      </c>
      <c r="G157" s="77" t="s">
        <v>164</v>
      </c>
      <c r="H157" s="62"/>
      <c r="I157" s="78">
        <v>25000</v>
      </c>
      <c r="J157" s="64">
        <f t="shared" si="3"/>
        <v>25000</v>
      </c>
    </row>
    <row r="158" spans="1:10" ht="13.5" thickBot="1" x14ac:dyDescent="0.25">
      <c r="A158" s="58"/>
      <c r="B158" s="65"/>
      <c r="C158" s="75"/>
      <c r="D158" s="67"/>
      <c r="E158" s="53">
        <v>5512</v>
      </c>
      <c r="F158" s="54">
        <v>5222</v>
      </c>
      <c r="G158" s="76" t="s">
        <v>20</v>
      </c>
      <c r="H158" s="69"/>
      <c r="I158" s="70">
        <f>I157</f>
        <v>25000</v>
      </c>
      <c r="J158" s="71">
        <f t="shared" si="3"/>
        <v>25000</v>
      </c>
    </row>
    <row r="159" spans="1:10" ht="22.5" x14ac:dyDescent="0.2">
      <c r="A159" s="58">
        <v>73</v>
      </c>
      <c r="B159" s="59" t="s">
        <v>12</v>
      </c>
      <c r="C159" s="72" t="s">
        <v>165</v>
      </c>
      <c r="D159" s="60" t="s">
        <v>14</v>
      </c>
      <c r="E159" s="48" t="s">
        <v>15</v>
      </c>
      <c r="F159" s="49" t="s">
        <v>15</v>
      </c>
      <c r="G159" s="77" t="s">
        <v>166</v>
      </c>
      <c r="H159" s="62"/>
      <c r="I159" s="78">
        <v>25000</v>
      </c>
      <c r="J159" s="64">
        <f t="shared" si="3"/>
        <v>25000</v>
      </c>
    </row>
    <row r="160" spans="1:10" ht="13.5" thickBot="1" x14ac:dyDescent="0.25">
      <c r="A160" s="58"/>
      <c r="B160" s="65"/>
      <c r="C160" s="75"/>
      <c r="D160" s="67"/>
      <c r="E160" s="53">
        <v>5512</v>
      </c>
      <c r="F160" s="54">
        <v>5222</v>
      </c>
      <c r="G160" s="76" t="s">
        <v>20</v>
      </c>
      <c r="H160" s="69"/>
      <c r="I160" s="70">
        <f>I159</f>
        <v>25000</v>
      </c>
      <c r="J160" s="71">
        <f t="shared" si="3"/>
        <v>25000</v>
      </c>
    </row>
    <row r="161" spans="1:10" ht="22.5" x14ac:dyDescent="0.2">
      <c r="A161" s="58">
        <v>74</v>
      </c>
      <c r="B161" s="59" t="s">
        <v>12</v>
      </c>
      <c r="C161" s="72" t="s">
        <v>167</v>
      </c>
      <c r="D161" s="60" t="s">
        <v>14</v>
      </c>
      <c r="E161" s="48" t="s">
        <v>15</v>
      </c>
      <c r="F161" s="49" t="s">
        <v>15</v>
      </c>
      <c r="G161" s="79" t="s">
        <v>168</v>
      </c>
      <c r="H161" s="62"/>
      <c r="I161" s="78">
        <v>10080</v>
      </c>
      <c r="J161" s="64">
        <f t="shared" si="3"/>
        <v>10080</v>
      </c>
    </row>
    <row r="162" spans="1:10" ht="13.5" thickBot="1" x14ac:dyDescent="0.25">
      <c r="A162" s="58"/>
      <c r="B162" s="65"/>
      <c r="C162" s="75"/>
      <c r="D162" s="67"/>
      <c r="E162" s="53">
        <v>5512</v>
      </c>
      <c r="F162" s="54">
        <v>5222</v>
      </c>
      <c r="G162" s="76" t="s">
        <v>20</v>
      </c>
      <c r="H162" s="69"/>
      <c r="I162" s="70">
        <f>I161</f>
        <v>10080</v>
      </c>
      <c r="J162" s="71">
        <f t="shared" si="3"/>
        <v>10080</v>
      </c>
    </row>
    <row r="163" spans="1:10" ht="33.75" x14ac:dyDescent="0.2">
      <c r="A163" s="58">
        <v>75</v>
      </c>
      <c r="B163" s="59" t="s">
        <v>12</v>
      </c>
      <c r="C163" s="72" t="s">
        <v>169</v>
      </c>
      <c r="D163" s="60" t="s">
        <v>14</v>
      </c>
      <c r="E163" s="48" t="s">
        <v>15</v>
      </c>
      <c r="F163" s="49" t="s">
        <v>15</v>
      </c>
      <c r="G163" s="79" t="s">
        <v>170</v>
      </c>
      <c r="H163" s="62"/>
      <c r="I163" s="78">
        <v>10000</v>
      </c>
      <c r="J163" s="64">
        <f t="shared" si="3"/>
        <v>10000</v>
      </c>
    </row>
    <row r="164" spans="1:10" ht="13.5" thickBot="1" x14ac:dyDescent="0.25">
      <c r="A164" s="58"/>
      <c r="B164" s="65"/>
      <c r="C164" s="75"/>
      <c r="D164" s="67"/>
      <c r="E164" s="53">
        <v>5512</v>
      </c>
      <c r="F164" s="54">
        <v>5222</v>
      </c>
      <c r="G164" s="76" t="s">
        <v>20</v>
      </c>
      <c r="H164" s="69"/>
      <c r="I164" s="70">
        <f>I163</f>
        <v>10000</v>
      </c>
      <c r="J164" s="71">
        <f t="shared" si="3"/>
        <v>10000</v>
      </c>
    </row>
    <row r="165" spans="1:10" ht="45" x14ac:dyDescent="0.2">
      <c r="A165" s="58">
        <v>76</v>
      </c>
      <c r="B165" s="59" t="s">
        <v>12</v>
      </c>
      <c r="C165" s="72" t="s">
        <v>171</v>
      </c>
      <c r="D165" s="60" t="s">
        <v>14</v>
      </c>
      <c r="E165" s="48" t="s">
        <v>15</v>
      </c>
      <c r="F165" s="49" t="s">
        <v>15</v>
      </c>
      <c r="G165" s="77" t="s">
        <v>172</v>
      </c>
      <c r="H165" s="62"/>
      <c r="I165" s="78">
        <v>7500</v>
      </c>
      <c r="J165" s="64">
        <f t="shared" si="3"/>
        <v>7500</v>
      </c>
    </row>
    <row r="166" spans="1:10" ht="13.5" thickBot="1" x14ac:dyDescent="0.25">
      <c r="A166" s="58"/>
      <c r="B166" s="65"/>
      <c r="C166" s="75"/>
      <c r="D166" s="67"/>
      <c r="E166" s="53">
        <v>5512</v>
      </c>
      <c r="F166" s="54">
        <v>5222</v>
      </c>
      <c r="G166" s="76" t="s">
        <v>20</v>
      </c>
      <c r="H166" s="69"/>
      <c r="I166" s="70">
        <f>I165</f>
        <v>7500</v>
      </c>
      <c r="J166" s="71">
        <f t="shared" si="3"/>
        <v>7500</v>
      </c>
    </row>
    <row r="167" spans="1:10" ht="22.5" x14ac:dyDescent="0.2">
      <c r="A167" s="58">
        <v>77</v>
      </c>
      <c r="B167" s="59" t="s">
        <v>12</v>
      </c>
      <c r="C167" s="72" t="s">
        <v>173</v>
      </c>
      <c r="D167" s="60" t="s">
        <v>14</v>
      </c>
      <c r="E167" s="48" t="s">
        <v>15</v>
      </c>
      <c r="F167" s="49" t="s">
        <v>15</v>
      </c>
      <c r="G167" s="77" t="s">
        <v>174</v>
      </c>
      <c r="H167" s="62"/>
      <c r="I167" s="78">
        <v>7500</v>
      </c>
      <c r="J167" s="64">
        <f t="shared" si="3"/>
        <v>7500</v>
      </c>
    </row>
    <row r="168" spans="1:10" ht="13.5" thickBot="1" x14ac:dyDescent="0.25">
      <c r="A168" s="58"/>
      <c r="B168" s="65"/>
      <c r="C168" s="75"/>
      <c r="D168" s="67"/>
      <c r="E168" s="53">
        <v>5512</v>
      </c>
      <c r="F168" s="54">
        <v>5222</v>
      </c>
      <c r="G168" s="76" t="s">
        <v>20</v>
      </c>
      <c r="H168" s="69"/>
      <c r="I168" s="70">
        <f>I167</f>
        <v>7500</v>
      </c>
      <c r="J168" s="71">
        <f t="shared" si="3"/>
        <v>7500</v>
      </c>
    </row>
    <row r="169" spans="1:10" ht="33.75" x14ac:dyDescent="0.2">
      <c r="A169" s="58">
        <v>78</v>
      </c>
      <c r="B169" s="59" t="s">
        <v>12</v>
      </c>
      <c r="C169" s="72" t="s">
        <v>175</v>
      </c>
      <c r="D169" s="60" t="s">
        <v>14</v>
      </c>
      <c r="E169" s="48" t="s">
        <v>15</v>
      </c>
      <c r="F169" s="49" t="s">
        <v>15</v>
      </c>
      <c r="G169" s="79" t="s">
        <v>176</v>
      </c>
      <c r="H169" s="62"/>
      <c r="I169" s="78">
        <v>10000</v>
      </c>
      <c r="J169" s="64">
        <f t="shared" si="3"/>
        <v>10000</v>
      </c>
    </row>
    <row r="170" spans="1:10" ht="13.5" thickBot="1" x14ac:dyDescent="0.25">
      <c r="A170" s="58"/>
      <c r="B170" s="65"/>
      <c r="C170" s="75"/>
      <c r="D170" s="67"/>
      <c r="E170" s="53">
        <v>5512</v>
      </c>
      <c r="F170" s="54">
        <v>5222</v>
      </c>
      <c r="G170" s="76" t="s">
        <v>20</v>
      </c>
      <c r="H170" s="69"/>
      <c r="I170" s="70">
        <f>I169</f>
        <v>10000</v>
      </c>
      <c r="J170" s="71">
        <f t="shared" si="3"/>
        <v>10000</v>
      </c>
    </row>
    <row r="171" spans="1:10" ht="33.75" x14ac:dyDescent="0.2">
      <c r="A171" s="58">
        <v>79</v>
      </c>
      <c r="B171" s="59" t="s">
        <v>12</v>
      </c>
      <c r="C171" s="72" t="s">
        <v>177</v>
      </c>
      <c r="D171" s="60" t="s">
        <v>14</v>
      </c>
      <c r="E171" s="48" t="s">
        <v>15</v>
      </c>
      <c r="F171" s="49" t="s">
        <v>15</v>
      </c>
      <c r="G171" s="79" t="s">
        <v>178</v>
      </c>
      <c r="H171" s="62"/>
      <c r="I171" s="78">
        <v>40000</v>
      </c>
      <c r="J171" s="64">
        <f t="shared" si="3"/>
        <v>40000</v>
      </c>
    </row>
    <row r="172" spans="1:10" ht="13.5" thickBot="1" x14ac:dyDescent="0.25">
      <c r="A172" s="58"/>
      <c r="B172" s="65"/>
      <c r="C172" s="75"/>
      <c r="D172" s="67"/>
      <c r="E172" s="53">
        <v>5512</v>
      </c>
      <c r="F172" s="54">
        <v>5222</v>
      </c>
      <c r="G172" s="76" t="s">
        <v>20</v>
      </c>
      <c r="H172" s="69"/>
      <c r="I172" s="70">
        <f>I171</f>
        <v>40000</v>
      </c>
      <c r="J172" s="71">
        <f t="shared" si="3"/>
        <v>40000</v>
      </c>
    </row>
    <row r="173" spans="1:10" ht="22.5" x14ac:dyDescent="0.2">
      <c r="A173" s="58">
        <v>80</v>
      </c>
      <c r="B173" s="59" t="s">
        <v>12</v>
      </c>
      <c r="C173" s="72" t="s">
        <v>179</v>
      </c>
      <c r="D173" s="60" t="s">
        <v>14</v>
      </c>
      <c r="E173" s="48" t="s">
        <v>15</v>
      </c>
      <c r="F173" s="49" t="s">
        <v>15</v>
      </c>
      <c r="G173" s="79" t="s">
        <v>180</v>
      </c>
      <c r="H173" s="62"/>
      <c r="I173" s="78">
        <v>40000</v>
      </c>
      <c r="J173" s="64">
        <f t="shared" si="3"/>
        <v>40000</v>
      </c>
    </row>
    <row r="174" spans="1:10" ht="13.5" thickBot="1" x14ac:dyDescent="0.25">
      <c r="A174" s="58"/>
      <c r="B174" s="65"/>
      <c r="C174" s="75"/>
      <c r="D174" s="67"/>
      <c r="E174" s="53">
        <v>5512</v>
      </c>
      <c r="F174" s="54">
        <v>5222</v>
      </c>
      <c r="G174" s="76" t="s">
        <v>20</v>
      </c>
      <c r="H174" s="69"/>
      <c r="I174" s="70">
        <f>I173</f>
        <v>40000</v>
      </c>
      <c r="J174" s="71">
        <f t="shared" si="3"/>
        <v>40000</v>
      </c>
    </row>
    <row r="175" spans="1:10" ht="33.75" x14ac:dyDescent="0.2">
      <c r="A175" s="58">
        <v>81</v>
      </c>
      <c r="B175" s="59" t="s">
        <v>12</v>
      </c>
      <c r="C175" s="72" t="s">
        <v>181</v>
      </c>
      <c r="D175" s="60" t="s">
        <v>14</v>
      </c>
      <c r="E175" s="48" t="s">
        <v>15</v>
      </c>
      <c r="F175" s="49" t="s">
        <v>15</v>
      </c>
      <c r="G175" s="79" t="s">
        <v>182</v>
      </c>
      <c r="H175" s="62"/>
      <c r="I175" s="78">
        <v>7500</v>
      </c>
      <c r="J175" s="64">
        <f t="shared" si="3"/>
        <v>7500</v>
      </c>
    </row>
    <row r="176" spans="1:10" ht="13.5" thickBot="1" x14ac:dyDescent="0.25">
      <c r="A176" s="58"/>
      <c r="B176" s="65"/>
      <c r="C176" s="75"/>
      <c r="D176" s="67"/>
      <c r="E176" s="53">
        <v>5512</v>
      </c>
      <c r="F176" s="54">
        <v>5222</v>
      </c>
      <c r="G176" s="76" t="s">
        <v>20</v>
      </c>
      <c r="H176" s="69"/>
      <c r="I176" s="70">
        <f>I175</f>
        <v>7500</v>
      </c>
      <c r="J176" s="71">
        <f t="shared" si="3"/>
        <v>7500</v>
      </c>
    </row>
    <row r="177" spans="1:10" ht="22.5" x14ac:dyDescent="0.2">
      <c r="A177" s="58">
        <v>82</v>
      </c>
      <c r="B177" s="59" t="s">
        <v>12</v>
      </c>
      <c r="C177" s="72" t="s">
        <v>183</v>
      </c>
      <c r="D177" s="60" t="s">
        <v>14</v>
      </c>
      <c r="E177" s="48" t="s">
        <v>15</v>
      </c>
      <c r="F177" s="49" t="s">
        <v>15</v>
      </c>
      <c r="G177" s="79" t="s">
        <v>184</v>
      </c>
      <c r="H177" s="62"/>
      <c r="I177" s="78">
        <v>10000</v>
      </c>
      <c r="J177" s="64">
        <f t="shared" si="3"/>
        <v>10000</v>
      </c>
    </row>
    <row r="178" spans="1:10" ht="13.5" thickBot="1" x14ac:dyDescent="0.25">
      <c r="A178" s="58"/>
      <c r="B178" s="65"/>
      <c r="C178" s="75"/>
      <c r="D178" s="67"/>
      <c r="E178" s="53">
        <v>5512</v>
      </c>
      <c r="F178" s="54">
        <v>5222</v>
      </c>
      <c r="G178" s="76" t="s">
        <v>20</v>
      </c>
      <c r="H178" s="69"/>
      <c r="I178" s="70">
        <f>I177</f>
        <v>10000</v>
      </c>
      <c r="J178" s="71">
        <f t="shared" si="3"/>
        <v>10000</v>
      </c>
    </row>
    <row r="179" spans="1:10" ht="22.5" x14ac:dyDescent="0.2">
      <c r="A179" s="58">
        <v>83</v>
      </c>
      <c r="B179" s="59" t="s">
        <v>12</v>
      </c>
      <c r="C179" s="72" t="s">
        <v>185</v>
      </c>
      <c r="D179" s="60" t="s">
        <v>14</v>
      </c>
      <c r="E179" s="48" t="s">
        <v>15</v>
      </c>
      <c r="F179" s="49" t="s">
        <v>15</v>
      </c>
      <c r="G179" s="79" t="s">
        <v>186</v>
      </c>
      <c r="H179" s="62"/>
      <c r="I179" s="78">
        <v>40000</v>
      </c>
      <c r="J179" s="64">
        <f t="shared" si="3"/>
        <v>40000</v>
      </c>
    </row>
    <row r="180" spans="1:10" ht="13.5" thickBot="1" x14ac:dyDescent="0.25">
      <c r="A180" s="58"/>
      <c r="B180" s="65"/>
      <c r="C180" s="75"/>
      <c r="D180" s="67"/>
      <c r="E180" s="53">
        <v>5512</v>
      </c>
      <c r="F180" s="54">
        <v>5222</v>
      </c>
      <c r="G180" s="76" t="s">
        <v>20</v>
      </c>
      <c r="H180" s="69"/>
      <c r="I180" s="70">
        <f>I179</f>
        <v>40000</v>
      </c>
      <c r="J180" s="71">
        <f t="shared" si="3"/>
        <v>40000</v>
      </c>
    </row>
    <row r="181" spans="1:10" ht="22.5" x14ac:dyDescent="0.2">
      <c r="A181" s="58">
        <v>84</v>
      </c>
      <c r="B181" s="59" t="s">
        <v>12</v>
      </c>
      <c r="C181" s="72" t="s">
        <v>187</v>
      </c>
      <c r="D181" s="60" t="s">
        <v>14</v>
      </c>
      <c r="E181" s="48" t="s">
        <v>15</v>
      </c>
      <c r="F181" s="49" t="s">
        <v>15</v>
      </c>
      <c r="G181" s="79" t="s">
        <v>188</v>
      </c>
      <c r="H181" s="62"/>
      <c r="I181" s="78">
        <v>8100</v>
      </c>
      <c r="J181" s="64">
        <f t="shared" si="3"/>
        <v>8100</v>
      </c>
    </row>
    <row r="182" spans="1:10" ht="13.5" thickBot="1" x14ac:dyDescent="0.25">
      <c r="A182" s="58"/>
      <c r="B182" s="65"/>
      <c r="C182" s="75"/>
      <c r="D182" s="67"/>
      <c r="E182" s="53">
        <v>5512</v>
      </c>
      <c r="F182" s="54">
        <v>5222</v>
      </c>
      <c r="G182" s="76" t="s">
        <v>20</v>
      </c>
      <c r="H182" s="69"/>
      <c r="I182" s="70">
        <f>I181</f>
        <v>8100</v>
      </c>
      <c r="J182" s="71">
        <f t="shared" si="3"/>
        <v>8100</v>
      </c>
    </row>
    <row r="183" spans="1:10" ht="22.5" x14ac:dyDescent="0.2">
      <c r="A183" s="58">
        <v>85</v>
      </c>
      <c r="B183" s="59" t="s">
        <v>12</v>
      </c>
      <c r="C183" s="72" t="s">
        <v>189</v>
      </c>
      <c r="D183" s="60" t="s">
        <v>14</v>
      </c>
      <c r="E183" s="48" t="s">
        <v>15</v>
      </c>
      <c r="F183" s="49" t="s">
        <v>15</v>
      </c>
      <c r="G183" s="79" t="s">
        <v>190</v>
      </c>
      <c r="H183" s="62"/>
      <c r="I183" s="78">
        <v>10000</v>
      </c>
      <c r="J183" s="64">
        <f t="shared" si="3"/>
        <v>10000</v>
      </c>
    </row>
    <row r="184" spans="1:10" ht="13.5" thickBot="1" x14ac:dyDescent="0.25">
      <c r="A184" s="58"/>
      <c r="B184" s="65"/>
      <c r="C184" s="75"/>
      <c r="D184" s="67"/>
      <c r="E184" s="53">
        <v>5512</v>
      </c>
      <c r="F184" s="54">
        <v>5222</v>
      </c>
      <c r="G184" s="76" t="s">
        <v>20</v>
      </c>
      <c r="H184" s="69"/>
      <c r="I184" s="70">
        <f>I183</f>
        <v>10000</v>
      </c>
      <c r="J184" s="71">
        <f t="shared" si="3"/>
        <v>10000</v>
      </c>
    </row>
    <row r="185" spans="1:10" ht="22.5" x14ac:dyDescent="0.2">
      <c r="A185" s="58">
        <v>86</v>
      </c>
      <c r="B185" s="59" t="s">
        <v>12</v>
      </c>
      <c r="C185" s="72" t="s">
        <v>191</v>
      </c>
      <c r="D185" s="60" t="s">
        <v>14</v>
      </c>
      <c r="E185" s="48" t="s">
        <v>15</v>
      </c>
      <c r="F185" s="49" t="s">
        <v>15</v>
      </c>
      <c r="G185" s="79" t="s">
        <v>192</v>
      </c>
      <c r="H185" s="62"/>
      <c r="I185" s="78">
        <v>10000</v>
      </c>
      <c r="J185" s="64">
        <f t="shared" si="3"/>
        <v>10000</v>
      </c>
    </row>
    <row r="186" spans="1:10" ht="13.5" thickBot="1" x14ac:dyDescent="0.25">
      <c r="A186" s="58"/>
      <c r="B186" s="65"/>
      <c r="C186" s="75"/>
      <c r="D186" s="67"/>
      <c r="E186" s="53">
        <v>5512</v>
      </c>
      <c r="F186" s="54">
        <v>5222</v>
      </c>
      <c r="G186" s="76" t="s">
        <v>20</v>
      </c>
      <c r="H186" s="69"/>
      <c r="I186" s="70">
        <f>I185</f>
        <v>10000</v>
      </c>
      <c r="J186" s="71">
        <f t="shared" si="3"/>
        <v>10000</v>
      </c>
    </row>
    <row r="187" spans="1:10" ht="22.5" x14ac:dyDescent="0.2">
      <c r="A187" s="58">
        <v>87</v>
      </c>
      <c r="B187" s="59" t="s">
        <v>12</v>
      </c>
      <c r="C187" s="72" t="s">
        <v>193</v>
      </c>
      <c r="D187" s="60" t="s">
        <v>14</v>
      </c>
      <c r="E187" s="48" t="s">
        <v>15</v>
      </c>
      <c r="F187" s="49" t="s">
        <v>15</v>
      </c>
      <c r="G187" s="79" t="s">
        <v>194</v>
      </c>
      <c r="H187" s="62"/>
      <c r="I187" s="78">
        <v>7500</v>
      </c>
      <c r="J187" s="64">
        <f t="shared" si="3"/>
        <v>7500</v>
      </c>
    </row>
    <row r="188" spans="1:10" ht="13.5" thickBot="1" x14ac:dyDescent="0.25">
      <c r="A188" s="58"/>
      <c r="B188" s="65"/>
      <c r="C188" s="75"/>
      <c r="D188" s="67"/>
      <c r="E188" s="53">
        <v>5512</v>
      </c>
      <c r="F188" s="54">
        <v>5222</v>
      </c>
      <c r="G188" s="76" t="s">
        <v>20</v>
      </c>
      <c r="H188" s="69"/>
      <c r="I188" s="70">
        <f>I187</f>
        <v>7500</v>
      </c>
      <c r="J188" s="71">
        <f t="shared" si="3"/>
        <v>7500</v>
      </c>
    </row>
    <row r="189" spans="1:10" ht="22.5" x14ac:dyDescent="0.2">
      <c r="A189" s="58">
        <v>88</v>
      </c>
      <c r="B189" s="59" t="s">
        <v>12</v>
      </c>
      <c r="C189" s="72" t="s">
        <v>195</v>
      </c>
      <c r="D189" s="60" t="s">
        <v>14</v>
      </c>
      <c r="E189" s="48" t="s">
        <v>15</v>
      </c>
      <c r="F189" s="49" t="s">
        <v>15</v>
      </c>
      <c r="G189" s="79" t="s">
        <v>196</v>
      </c>
      <c r="H189" s="62"/>
      <c r="I189" s="78">
        <v>5000</v>
      </c>
      <c r="J189" s="64">
        <f t="shared" si="3"/>
        <v>5000</v>
      </c>
    </row>
    <row r="190" spans="1:10" ht="13.5" thickBot="1" x14ac:dyDescent="0.25">
      <c r="A190" s="58"/>
      <c r="B190" s="65"/>
      <c r="C190" s="75"/>
      <c r="D190" s="67"/>
      <c r="E190" s="53">
        <v>5512</v>
      </c>
      <c r="F190" s="54">
        <v>5222</v>
      </c>
      <c r="G190" s="76" t="s">
        <v>20</v>
      </c>
      <c r="H190" s="69"/>
      <c r="I190" s="70">
        <f>I189</f>
        <v>5000</v>
      </c>
      <c r="J190" s="71">
        <f t="shared" si="3"/>
        <v>5000</v>
      </c>
    </row>
  </sheetData>
  <mergeCells count="6">
    <mergeCell ref="C9:D9"/>
    <mergeCell ref="I1:J1"/>
    <mergeCell ref="B2:J2"/>
    <mergeCell ref="B4:J4"/>
    <mergeCell ref="B5:J5"/>
    <mergeCell ref="B6:J6"/>
  </mergeCells>
  <pageMargins left="0.59055118110236227" right="0.39370078740157483" top="0.59055118110236227" bottom="0.78740157480314965" header="0.51181102362204722" footer="0.51181102362204722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D3" sqref="D3"/>
    </sheetView>
  </sheetViews>
  <sheetFormatPr defaultRowHeight="12.75" x14ac:dyDescent="0.2"/>
  <cols>
    <col min="1" max="1" width="36.5703125" style="86" bestFit="1" customWidth="1"/>
    <col min="2" max="2" width="7.28515625" style="86" customWidth="1"/>
    <col min="3" max="3" width="13.85546875" style="86" customWidth="1"/>
    <col min="4" max="4" width="10" style="86" bestFit="1" customWidth="1"/>
    <col min="5" max="5" width="14.140625" style="86" customWidth="1"/>
    <col min="6" max="9" width="9.140625" style="86"/>
    <col min="10" max="10" width="11.7109375" style="86" bestFit="1" customWidth="1"/>
    <col min="11" max="256" width="9.140625" style="86"/>
    <col min="257" max="257" width="36.5703125" style="86" bestFit="1" customWidth="1"/>
    <col min="258" max="258" width="7.28515625" style="86" customWidth="1"/>
    <col min="259" max="259" width="13.85546875" style="86" customWidth="1"/>
    <col min="260" max="260" width="10" style="86" bestFit="1" customWidth="1"/>
    <col min="261" max="261" width="14.140625" style="86" customWidth="1"/>
    <col min="262" max="265" width="9.140625" style="86"/>
    <col min="266" max="266" width="11.7109375" style="86" bestFit="1" customWidth="1"/>
    <col min="267" max="512" width="9.140625" style="86"/>
    <col min="513" max="513" width="36.5703125" style="86" bestFit="1" customWidth="1"/>
    <col min="514" max="514" width="7.28515625" style="86" customWidth="1"/>
    <col min="515" max="515" width="13.85546875" style="86" customWidth="1"/>
    <col min="516" max="516" width="10" style="86" bestFit="1" customWidth="1"/>
    <col min="517" max="517" width="14.140625" style="86" customWidth="1"/>
    <col min="518" max="521" width="9.140625" style="86"/>
    <col min="522" max="522" width="11.7109375" style="86" bestFit="1" customWidth="1"/>
    <col min="523" max="768" width="9.140625" style="86"/>
    <col min="769" max="769" width="36.5703125" style="86" bestFit="1" customWidth="1"/>
    <col min="770" max="770" width="7.28515625" style="86" customWidth="1"/>
    <col min="771" max="771" width="13.85546875" style="86" customWidth="1"/>
    <col min="772" max="772" width="10" style="86" bestFit="1" customWidth="1"/>
    <col min="773" max="773" width="14.140625" style="86" customWidth="1"/>
    <col min="774" max="777" width="9.140625" style="86"/>
    <col min="778" max="778" width="11.7109375" style="86" bestFit="1" customWidth="1"/>
    <col min="779" max="1024" width="9.140625" style="86"/>
    <col min="1025" max="1025" width="36.5703125" style="86" bestFit="1" customWidth="1"/>
    <col min="1026" max="1026" width="7.28515625" style="86" customWidth="1"/>
    <col min="1027" max="1027" width="13.85546875" style="86" customWidth="1"/>
    <col min="1028" max="1028" width="10" style="86" bestFit="1" customWidth="1"/>
    <col min="1029" max="1029" width="14.140625" style="86" customWidth="1"/>
    <col min="1030" max="1033" width="9.140625" style="86"/>
    <col min="1034" max="1034" width="11.7109375" style="86" bestFit="1" customWidth="1"/>
    <col min="1035" max="1280" width="9.140625" style="86"/>
    <col min="1281" max="1281" width="36.5703125" style="86" bestFit="1" customWidth="1"/>
    <col min="1282" max="1282" width="7.28515625" style="86" customWidth="1"/>
    <col min="1283" max="1283" width="13.85546875" style="86" customWidth="1"/>
    <col min="1284" max="1284" width="10" style="86" bestFit="1" customWidth="1"/>
    <col min="1285" max="1285" width="14.140625" style="86" customWidth="1"/>
    <col min="1286" max="1289" width="9.140625" style="86"/>
    <col min="1290" max="1290" width="11.7109375" style="86" bestFit="1" customWidth="1"/>
    <col min="1291" max="1536" width="9.140625" style="86"/>
    <col min="1537" max="1537" width="36.5703125" style="86" bestFit="1" customWidth="1"/>
    <col min="1538" max="1538" width="7.28515625" style="86" customWidth="1"/>
    <col min="1539" max="1539" width="13.85546875" style="86" customWidth="1"/>
    <col min="1540" max="1540" width="10" style="86" bestFit="1" customWidth="1"/>
    <col min="1541" max="1541" width="14.140625" style="86" customWidth="1"/>
    <col min="1542" max="1545" width="9.140625" style="86"/>
    <col min="1546" max="1546" width="11.7109375" style="86" bestFit="1" customWidth="1"/>
    <col min="1547" max="1792" width="9.140625" style="86"/>
    <col min="1793" max="1793" width="36.5703125" style="86" bestFit="1" customWidth="1"/>
    <col min="1794" max="1794" width="7.28515625" style="86" customWidth="1"/>
    <col min="1795" max="1795" width="13.85546875" style="86" customWidth="1"/>
    <col min="1796" max="1796" width="10" style="86" bestFit="1" customWidth="1"/>
    <col min="1797" max="1797" width="14.140625" style="86" customWidth="1"/>
    <col min="1798" max="1801" width="9.140625" style="86"/>
    <col min="1802" max="1802" width="11.7109375" style="86" bestFit="1" customWidth="1"/>
    <col min="1803" max="2048" width="9.140625" style="86"/>
    <col min="2049" max="2049" width="36.5703125" style="86" bestFit="1" customWidth="1"/>
    <col min="2050" max="2050" width="7.28515625" style="86" customWidth="1"/>
    <col min="2051" max="2051" width="13.85546875" style="86" customWidth="1"/>
    <col min="2052" max="2052" width="10" style="86" bestFit="1" customWidth="1"/>
    <col min="2053" max="2053" width="14.140625" style="86" customWidth="1"/>
    <col min="2054" max="2057" width="9.140625" style="86"/>
    <col min="2058" max="2058" width="11.7109375" style="86" bestFit="1" customWidth="1"/>
    <col min="2059" max="2304" width="9.140625" style="86"/>
    <col min="2305" max="2305" width="36.5703125" style="86" bestFit="1" customWidth="1"/>
    <col min="2306" max="2306" width="7.28515625" style="86" customWidth="1"/>
    <col min="2307" max="2307" width="13.85546875" style="86" customWidth="1"/>
    <col min="2308" max="2308" width="10" style="86" bestFit="1" customWidth="1"/>
    <col min="2309" max="2309" width="14.140625" style="86" customWidth="1"/>
    <col min="2310" max="2313" width="9.140625" style="86"/>
    <col min="2314" max="2314" width="11.7109375" style="86" bestFit="1" customWidth="1"/>
    <col min="2315" max="2560" width="9.140625" style="86"/>
    <col min="2561" max="2561" width="36.5703125" style="86" bestFit="1" customWidth="1"/>
    <col min="2562" max="2562" width="7.28515625" style="86" customWidth="1"/>
    <col min="2563" max="2563" width="13.85546875" style="86" customWidth="1"/>
    <col min="2564" max="2564" width="10" style="86" bestFit="1" customWidth="1"/>
    <col min="2565" max="2565" width="14.140625" style="86" customWidth="1"/>
    <col min="2566" max="2569" width="9.140625" style="86"/>
    <col min="2570" max="2570" width="11.7109375" style="86" bestFit="1" customWidth="1"/>
    <col min="2571" max="2816" width="9.140625" style="86"/>
    <col min="2817" max="2817" width="36.5703125" style="86" bestFit="1" customWidth="1"/>
    <col min="2818" max="2818" width="7.28515625" style="86" customWidth="1"/>
    <col min="2819" max="2819" width="13.85546875" style="86" customWidth="1"/>
    <col min="2820" max="2820" width="10" style="86" bestFit="1" customWidth="1"/>
    <col min="2821" max="2821" width="14.140625" style="86" customWidth="1"/>
    <col min="2822" max="2825" width="9.140625" style="86"/>
    <col min="2826" max="2826" width="11.7109375" style="86" bestFit="1" customWidth="1"/>
    <col min="2827" max="3072" width="9.140625" style="86"/>
    <col min="3073" max="3073" width="36.5703125" style="86" bestFit="1" customWidth="1"/>
    <col min="3074" max="3074" width="7.28515625" style="86" customWidth="1"/>
    <col min="3075" max="3075" width="13.85546875" style="86" customWidth="1"/>
    <col min="3076" max="3076" width="10" style="86" bestFit="1" customWidth="1"/>
    <col min="3077" max="3077" width="14.140625" style="86" customWidth="1"/>
    <col min="3078" max="3081" width="9.140625" style="86"/>
    <col min="3082" max="3082" width="11.7109375" style="86" bestFit="1" customWidth="1"/>
    <col min="3083" max="3328" width="9.140625" style="86"/>
    <col min="3329" max="3329" width="36.5703125" style="86" bestFit="1" customWidth="1"/>
    <col min="3330" max="3330" width="7.28515625" style="86" customWidth="1"/>
    <col min="3331" max="3331" width="13.85546875" style="86" customWidth="1"/>
    <col min="3332" max="3332" width="10" style="86" bestFit="1" customWidth="1"/>
    <col min="3333" max="3333" width="14.140625" style="86" customWidth="1"/>
    <col min="3334" max="3337" width="9.140625" style="86"/>
    <col min="3338" max="3338" width="11.7109375" style="86" bestFit="1" customWidth="1"/>
    <col min="3339" max="3584" width="9.140625" style="86"/>
    <col min="3585" max="3585" width="36.5703125" style="86" bestFit="1" customWidth="1"/>
    <col min="3586" max="3586" width="7.28515625" style="86" customWidth="1"/>
    <col min="3587" max="3587" width="13.85546875" style="86" customWidth="1"/>
    <col min="3588" max="3588" width="10" style="86" bestFit="1" customWidth="1"/>
    <col min="3589" max="3589" width="14.140625" style="86" customWidth="1"/>
    <col min="3590" max="3593" width="9.140625" style="86"/>
    <col min="3594" max="3594" width="11.7109375" style="86" bestFit="1" customWidth="1"/>
    <col min="3595" max="3840" width="9.140625" style="86"/>
    <col min="3841" max="3841" width="36.5703125" style="86" bestFit="1" customWidth="1"/>
    <col min="3842" max="3842" width="7.28515625" style="86" customWidth="1"/>
    <col min="3843" max="3843" width="13.85546875" style="86" customWidth="1"/>
    <col min="3844" max="3844" width="10" style="86" bestFit="1" customWidth="1"/>
    <col min="3845" max="3845" width="14.140625" style="86" customWidth="1"/>
    <col min="3846" max="3849" width="9.140625" style="86"/>
    <col min="3850" max="3850" width="11.7109375" style="86" bestFit="1" customWidth="1"/>
    <col min="3851" max="4096" width="9.140625" style="86"/>
    <col min="4097" max="4097" width="36.5703125" style="86" bestFit="1" customWidth="1"/>
    <col min="4098" max="4098" width="7.28515625" style="86" customWidth="1"/>
    <col min="4099" max="4099" width="13.85546875" style="86" customWidth="1"/>
    <col min="4100" max="4100" width="10" style="86" bestFit="1" customWidth="1"/>
    <col min="4101" max="4101" width="14.140625" style="86" customWidth="1"/>
    <col min="4102" max="4105" width="9.140625" style="86"/>
    <col min="4106" max="4106" width="11.7109375" style="86" bestFit="1" customWidth="1"/>
    <col min="4107" max="4352" width="9.140625" style="86"/>
    <col min="4353" max="4353" width="36.5703125" style="86" bestFit="1" customWidth="1"/>
    <col min="4354" max="4354" width="7.28515625" style="86" customWidth="1"/>
    <col min="4355" max="4355" width="13.85546875" style="86" customWidth="1"/>
    <col min="4356" max="4356" width="10" style="86" bestFit="1" customWidth="1"/>
    <col min="4357" max="4357" width="14.140625" style="86" customWidth="1"/>
    <col min="4358" max="4361" width="9.140625" style="86"/>
    <col min="4362" max="4362" width="11.7109375" style="86" bestFit="1" customWidth="1"/>
    <col min="4363" max="4608" width="9.140625" style="86"/>
    <col min="4609" max="4609" width="36.5703125" style="86" bestFit="1" customWidth="1"/>
    <col min="4610" max="4610" width="7.28515625" style="86" customWidth="1"/>
    <col min="4611" max="4611" width="13.85546875" style="86" customWidth="1"/>
    <col min="4612" max="4612" width="10" style="86" bestFit="1" customWidth="1"/>
    <col min="4613" max="4613" width="14.140625" style="86" customWidth="1"/>
    <col min="4614" max="4617" width="9.140625" style="86"/>
    <col min="4618" max="4618" width="11.7109375" style="86" bestFit="1" customWidth="1"/>
    <col min="4619" max="4864" width="9.140625" style="86"/>
    <col min="4865" max="4865" width="36.5703125" style="86" bestFit="1" customWidth="1"/>
    <col min="4866" max="4866" width="7.28515625" style="86" customWidth="1"/>
    <col min="4867" max="4867" width="13.85546875" style="86" customWidth="1"/>
    <col min="4868" max="4868" width="10" style="86" bestFit="1" customWidth="1"/>
    <col min="4869" max="4869" width="14.140625" style="86" customWidth="1"/>
    <col min="4870" max="4873" width="9.140625" style="86"/>
    <col min="4874" max="4874" width="11.7109375" style="86" bestFit="1" customWidth="1"/>
    <col min="4875" max="5120" width="9.140625" style="86"/>
    <col min="5121" max="5121" width="36.5703125" style="86" bestFit="1" customWidth="1"/>
    <col min="5122" max="5122" width="7.28515625" style="86" customWidth="1"/>
    <col min="5123" max="5123" width="13.85546875" style="86" customWidth="1"/>
    <col min="5124" max="5124" width="10" style="86" bestFit="1" customWidth="1"/>
    <col min="5125" max="5125" width="14.140625" style="86" customWidth="1"/>
    <col min="5126" max="5129" width="9.140625" style="86"/>
    <col min="5130" max="5130" width="11.7109375" style="86" bestFit="1" customWidth="1"/>
    <col min="5131" max="5376" width="9.140625" style="86"/>
    <col min="5377" max="5377" width="36.5703125" style="86" bestFit="1" customWidth="1"/>
    <col min="5378" max="5378" width="7.28515625" style="86" customWidth="1"/>
    <col min="5379" max="5379" width="13.85546875" style="86" customWidth="1"/>
    <col min="5380" max="5380" width="10" style="86" bestFit="1" customWidth="1"/>
    <col min="5381" max="5381" width="14.140625" style="86" customWidth="1"/>
    <col min="5382" max="5385" width="9.140625" style="86"/>
    <col min="5386" max="5386" width="11.7109375" style="86" bestFit="1" customWidth="1"/>
    <col min="5387" max="5632" width="9.140625" style="86"/>
    <col min="5633" max="5633" width="36.5703125" style="86" bestFit="1" customWidth="1"/>
    <col min="5634" max="5634" width="7.28515625" style="86" customWidth="1"/>
    <col min="5635" max="5635" width="13.85546875" style="86" customWidth="1"/>
    <col min="5636" max="5636" width="10" style="86" bestFit="1" customWidth="1"/>
    <col min="5637" max="5637" width="14.140625" style="86" customWidth="1"/>
    <col min="5638" max="5641" width="9.140625" style="86"/>
    <col min="5642" max="5642" width="11.7109375" style="86" bestFit="1" customWidth="1"/>
    <col min="5643" max="5888" width="9.140625" style="86"/>
    <col min="5889" max="5889" width="36.5703125" style="86" bestFit="1" customWidth="1"/>
    <col min="5890" max="5890" width="7.28515625" style="86" customWidth="1"/>
    <col min="5891" max="5891" width="13.85546875" style="86" customWidth="1"/>
    <col min="5892" max="5892" width="10" style="86" bestFit="1" customWidth="1"/>
    <col min="5893" max="5893" width="14.140625" style="86" customWidth="1"/>
    <col min="5894" max="5897" width="9.140625" style="86"/>
    <col min="5898" max="5898" width="11.7109375" style="86" bestFit="1" customWidth="1"/>
    <col min="5899" max="6144" width="9.140625" style="86"/>
    <col min="6145" max="6145" width="36.5703125" style="86" bestFit="1" customWidth="1"/>
    <col min="6146" max="6146" width="7.28515625" style="86" customWidth="1"/>
    <col min="6147" max="6147" width="13.85546875" style="86" customWidth="1"/>
    <col min="6148" max="6148" width="10" style="86" bestFit="1" customWidth="1"/>
    <col min="6149" max="6149" width="14.140625" style="86" customWidth="1"/>
    <col min="6150" max="6153" width="9.140625" style="86"/>
    <col min="6154" max="6154" width="11.7109375" style="86" bestFit="1" customWidth="1"/>
    <col min="6155" max="6400" width="9.140625" style="86"/>
    <col min="6401" max="6401" width="36.5703125" style="86" bestFit="1" customWidth="1"/>
    <col min="6402" max="6402" width="7.28515625" style="86" customWidth="1"/>
    <col min="6403" max="6403" width="13.85546875" style="86" customWidth="1"/>
    <col min="6404" max="6404" width="10" style="86" bestFit="1" customWidth="1"/>
    <col min="6405" max="6405" width="14.140625" style="86" customWidth="1"/>
    <col min="6406" max="6409" width="9.140625" style="86"/>
    <col min="6410" max="6410" width="11.7109375" style="86" bestFit="1" customWidth="1"/>
    <col min="6411" max="6656" width="9.140625" style="86"/>
    <col min="6657" max="6657" width="36.5703125" style="86" bestFit="1" customWidth="1"/>
    <col min="6658" max="6658" width="7.28515625" style="86" customWidth="1"/>
    <col min="6659" max="6659" width="13.85546875" style="86" customWidth="1"/>
    <col min="6660" max="6660" width="10" style="86" bestFit="1" customWidth="1"/>
    <col min="6661" max="6661" width="14.140625" style="86" customWidth="1"/>
    <col min="6662" max="6665" width="9.140625" style="86"/>
    <col min="6666" max="6666" width="11.7109375" style="86" bestFit="1" customWidth="1"/>
    <col min="6667" max="6912" width="9.140625" style="86"/>
    <col min="6913" max="6913" width="36.5703125" style="86" bestFit="1" customWidth="1"/>
    <col min="6914" max="6914" width="7.28515625" style="86" customWidth="1"/>
    <col min="6915" max="6915" width="13.85546875" style="86" customWidth="1"/>
    <col min="6916" max="6916" width="10" style="86" bestFit="1" customWidth="1"/>
    <col min="6917" max="6917" width="14.140625" style="86" customWidth="1"/>
    <col min="6918" max="6921" width="9.140625" style="86"/>
    <col min="6922" max="6922" width="11.7109375" style="86" bestFit="1" customWidth="1"/>
    <col min="6923" max="7168" width="9.140625" style="86"/>
    <col min="7169" max="7169" width="36.5703125" style="86" bestFit="1" customWidth="1"/>
    <col min="7170" max="7170" width="7.28515625" style="86" customWidth="1"/>
    <col min="7171" max="7171" width="13.85546875" style="86" customWidth="1"/>
    <col min="7172" max="7172" width="10" style="86" bestFit="1" customWidth="1"/>
    <col min="7173" max="7173" width="14.140625" style="86" customWidth="1"/>
    <col min="7174" max="7177" width="9.140625" style="86"/>
    <col min="7178" max="7178" width="11.7109375" style="86" bestFit="1" customWidth="1"/>
    <col min="7179" max="7424" width="9.140625" style="86"/>
    <col min="7425" max="7425" width="36.5703125" style="86" bestFit="1" customWidth="1"/>
    <col min="7426" max="7426" width="7.28515625" style="86" customWidth="1"/>
    <col min="7427" max="7427" width="13.85546875" style="86" customWidth="1"/>
    <col min="7428" max="7428" width="10" style="86" bestFit="1" customWidth="1"/>
    <col min="7429" max="7429" width="14.140625" style="86" customWidth="1"/>
    <col min="7430" max="7433" width="9.140625" style="86"/>
    <col min="7434" max="7434" width="11.7109375" style="86" bestFit="1" customWidth="1"/>
    <col min="7435" max="7680" width="9.140625" style="86"/>
    <col min="7681" max="7681" width="36.5703125" style="86" bestFit="1" customWidth="1"/>
    <col min="7682" max="7682" width="7.28515625" style="86" customWidth="1"/>
    <col min="7683" max="7683" width="13.85546875" style="86" customWidth="1"/>
    <col min="7684" max="7684" width="10" style="86" bestFit="1" customWidth="1"/>
    <col min="7685" max="7685" width="14.140625" style="86" customWidth="1"/>
    <col min="7686" max="7689" width="9.140625" style="86"/>
    <col min="7690" max="7690" width="11.7109375" style="86" bestFit="1" customWidth="1"/>
    <col min="7691" max="7936" width="9.140625" style="86"/>
    <col min="7937" max="7937" width="36.5703125" style="86" bestFit="1" customWidth="1"/>
    <col min="7938" max="7938" width="7.28515625" style="86" customWidth="1"/>
    <col min="7939" max="7939" width="13.85546875" style="86" customWidth="1"/>
    <col min="7940" max="7940" width="10" style="86" bestFit="1" customWidth="1"/>
    <col min="7941" max="7941" width="14.140625" style="86" customWidth="1"/>
    <col min="7942" max="7945" width="9.140625" style="86"/>
    <col min="7946" max="7946" width="11.7109375" style="86" bestFit="1" customWidth="1"/>
    <col min="7947" max="8192" width="9.140625" style="86"/>
    <col min="8193" max="8193" width="36.5703125" style="86" bestFit="1" customWidth="1"/>
    <col min="8194" max="8194" width="7.28515625" style="86" customWidth="1"/>
    <col min="8195" max="8195" width="13.85546875" style="86" customWidth="1"/>
    <col min="8196" max="8196" width="10" style="86" bestFit="1" customWidth="1"/>
    <col min="8197" max="8197" width="14.140625" style="86" customWidth="1"/>
    <col min="8198" max="8201" width="9.140625" style="86"/>
    <col min="8202" max="8202" width="11.7109375" style="86" bestFit="1" customWidth="1"/>
    <col min="8203" max="8448" width="9.140625" style="86"/>
    <col min="8449" max="8449" width="36.5703125" style="86" bestFit="1" customWidth="1"/>
    <col min="8450" max="8450" width="7.28515625" style="86" customWidth="1"/>
    <col min="8451" max="8451" width="13.85546875" style="86" customWidth="1"/>
    <col min="8452" max="8452" width="10" style="86" bestFit="1" customWidth="1"/>
    <col min="8453" max="8453" width="14.140625" style="86" customWidth="1"/>
    <col min="8454" max="8457" width="9.140625" style="86"/>
    <col min="8458" max="8458" width="11.7109375" style="86" bestFit="1" customWidth="1"/>
    <col min="8459" max="8704" width="9.140625" style="86"/>
    <col min="8705" max="8705" width="36.5703125" style="86" bestFit="1" customWidth="1"/>
    <col min="8706" max="8706" width="7.28515625" style="86" customWidth="1"/>
    <col min="8707" max="8707" width="13.85546875" style="86" customWidth="1"/>
    <col min="8708" max="8708" width="10" style="86" bestFit="1" customWidth="1"/>
    <col min="8709" max="8709" width="14.140625" style="86" customWidth="1"/>
    <col min="8710" max="8713" width="9.140625" style="86"/>
    <col min="8714" max="8714" width="11.7109375" style="86" bestFit="1" customWidth="1"/>
    <col min="8715" max="8960" width="9.140625" style="86"/>
    <col min="8961" max="8961" width="36.5703125" style="86" bestFit="1" customWidth="1"/>
    <col min="8962" max="8962" width="7.28515625" style="86" customWidth="1"/>
    <col min="8963" max="8963" width="13.85546875" style="86" customWidth="1"/>
    <col min="8964" max="8964" width="10" style="86" bestFit="1" customWidth="1"/>
    <col min="8965" max="8965" width="14.140625" style="86" customWidth="1"/>
    <col min="8966" max="8969" width="9.140625" style="86"/>
    <col min="8970" max="8970" width="11.7109375" style="86" bestFit="1" customWidth="1"/>
    <col min="8971" max="9216" width="9.140625" style="86"/>
    <col min="9217" max="9217" width="36.5703125" style="86" bestFit="1" customWidth="1"/>
    <col min="9218" max="9218" width="7.28515625" style="86" customWidth="1"/>
    <col min="9219" max="9219" width="13.85546875" style="86" customWidth="1"/>
    <col min="9220" max="9220" width="10" style="86" bestFit="1" customWidth="1"/>
    <col min="9221" max="9221" width="14.140625" style="86" customWidth="1"/>
    <col min="9222" max="9225" width="9.140625" style="86"/>
    <col min="9226" max="9226" width="11.7109375" style="86" bestFit="1" customWidth="1"/>
    <col min="9227" max="9472" width="9.140625" style="86"/>
    <col min="9473" max="9473" width="36.5703125" style="86" bestFit="1" customWidth="1"/>
    <col min="9474" max="9474" width="7.28515625" style="86" customWidth="1"/>
    <col min="9475" max="9475" width="13.85546875" style="86" customWidth="1"/>
    <col min="9476" max="9476" width="10" style="86" bestFit="1" customWidth="1"/>
    <col min="9477" max="9477" width="14.140625" style="86" customWidth="1"/>
    <col min="9478" max="9481" width="9.140625" style="86"/>
    <col min="9482" max="9482" width="11.7109375" style="86" bestFit="1" customWidth="1"/>
    <col min="9483" max="9728" width="9.140625" style="86"/>
    <col min="9729" max="9729" width="36.5703125" style="86" bestFit="1" customWidth="1"/>
    <col min="9730" max="9730" width="7.28515625" style="86" customWidth="1"/>
    <col min="9731" max="9731" width="13.85546875" style="86" customWidth="1"/>
    <col min="9732" max="9732" width="10" style="86" bestFit="1" customWidth="1"/>
    <col min="9733" max="9733" width="14.140625" style="86" customWidth="1"/>
    <col min="9734" max="9737" width="9.140625" style="86"/>
    <col min="9738" max="9738" width="11.7109375" style="86" bestFit="1" customWidth="1"/>
    <col min="9739" max="9984" width="9.140625" style="86"/>
    <col min="9985" max="9985" width="36.5703125" style="86" bestFit="1" customWidth="1"/>
    <col min="9986" max="9986" width="7.28515625" style="86" customWidth="1"/>
    <col min="9987" max="9987" width="13.85546875" style="86" customWidth="1"/>
    <col min="9988" max="9988" width="10" style="86" bestFit="1" customWidth="1"/>
    <col min="9989" max="9989" width="14.140625" style="86" customWidth="1"/>
    <col min="9990" max="9993" width="9.140625" style="86"/>
    <col min="9994" max="9994" width="11.7109375" style="86" bestFit="1" customWidth="1"/>
    <col min="9995" max="10240" width="9.140625" style="86"/>
    <col min="10241" max="10241" width="36.5703125" style="86" bestFit="1" customWidth="1"/>
    <col min="10242" max="10242" width="7.28515625" style="86" customWidth="1"/>
    <col min="10243" max="10243" width="13.85546875" style="86" customWidth="1"/>
    <col min="10244" max="10244" width="10" style="86" bestFit="1" customWidth="1"/>
    <col min="10245" max="10245" width="14.140625" style="86" customWidth="1"/>
    <col min="10246" max="10249" width="9.140625" style="86"/>
    <col min="10250" max="10250" width="11.7109375" style="86" bestFit="1" customWidth="1"/>
    <col min="10251" max="10496" width="9.140625" style="86"/>
    <col min="10497" max="10497" width="36.5703125" style="86" bestFit="1" customWidth="1"/>
    <col min="10498" max="10498" width="7.28515625" style="86" customWidth="1"/>
    <col min="10499" max="10499" width="13.85546875" style="86" customWidth="1"/>
    <col min="10500" max="10500" width="10" style="86" bestFit="1" customWidth="1"/>
    <col min="10501" max="10501" width="14.140625" style="86" customWidth="1"/>
    <col min="10502" max="10505" width="9.140625" style="86"/>
    <col min="10506" max="10506" width="11.7109375" style="86" bestFit="1" customWidth="1"/>
    <col min="10507" max="10752" width="9.140625" style="86"/>
    <col min="10753" max="10753" width="36.5703125" style="86" bestFit="1" customWidth="1"/>
    <col min="10754" max="10754" width="7.28515625" style="86" customWidth="1"/>
    <col min="10755" max="10755" width="13.85546875" style="86" customWidth="1"/>
    <col min="10756" max="10756" width="10" style="86" bestFit="1" customWidth="1"/>
    <col min="10757" max="10757" width="14.140625" style="86" customWidth="1"/>
    <col min="10758" max="10761" width="9.140625" style="86"/>
    <col min="10762" max="10762" width="11.7109375" style="86" bestFit="1" customWidth="1"/>
    <col min="10763" max="11008" width="9.140625" style="86"/>
    <col min="11009" max="11009" width="36.5703125" style="86" bestFit="1" customWidth="1"/>
    <col min="11010" max="11010" width="7.28515625" style="86" customWidth="1"/>
    <col min="11011" max="11011" width="13.85546875" style="86" customWidth="1"/>
    <col min="11012" max="11012" width="10" style="86" bestFit="1" customWidth="1"/>
    <col min="11013" max="11013" width="14.140625" style="86" customWidth="1"/>
    <col min="11014" max="11017" width="9.140625" style="86"/>
    <col min="11018" max="11018" width="11.7109375" style="86" bestFit="1" customWidth="1"/>
    <col min="11019" max="11264" width="9.140625" style="86"/>
    <col min="11265" max="11265" width="36.5703125" style="86" bestFit="1" customWidth="1"/>
    <col min="11266" max="11266" width="7.28515625" style="86" customWidth="1"/>
    <col min="11267" max="11267" width="13.85546875" style="86" customWidth="1"/>
    <col min="11268" max="11268" width="10" style="86" bestFit="1" customWidth="1"/>
    <col min="11269" max="11269" width="14.140625" style="86" customWidth="1"/>
    <col min="11270" max="11273" width="9.140625" style="86"/>
    <col min="11274" max="11274" width="11.7109375" style="86" bestFit="1" customWidth="1"/>
    <col min="11275" max="11520" width="9.140625" style="86"/>
    <col min="11521" max="11521" width="36.5703125" style="86" bestFit="1" customWidth="1"/>
    <col min="11522" max="11522" width="7.28515625" style="86" customWidth="1"/>
    <col min="11523" max="11523" width="13.85546875" style="86" customWidth="1"/>
    <col min="11524" max="11524" width="10" style="86" bestFit="1" customWidth="1"/>
    <col min="11525" max="11525" width="14.140625" style="86" customWidth="1"/>
    <col min="11526" max="11529" width="9.140625" style="86"/>
    <col min="11530" max="11530" width="11.7109375" style="86" bestFit="1" customWidth="1"/>
    <col min="11531" max="11776" width="9.140625" style="86"/>
    <col min="11777" max="11777" width="36.5703125" style="86" bestFit="1" customWidth="1"/>
    <col min="11778" max="11778" width="7.28515625" style="86" customWidth="1"/>
    <col min="11779" max="11779" width="13.85546875" style="86" customWidth="1"/>
    <col min="11780" max="11780" width="10" style="86" bestFit="1" customWidth="1"/>
    <col min="11781" max="11781" width="14.140625" style="86" customWidth="1"/>
    <col min="11782" max="11785" width="9.140625" style="86"/>
    <col min="11786" max="11786" width="11.7109375" style="86" bestFit="1" customWidth="1"/>
    <col min="11787" max="12032" width="9.140625" style="86"/>
    <col min="12033" max="12033" width="36.5703125" style="86" bestFit="1" customWidth="1"/>
    <col min="12034" max="12034" width="7.28515625" style="86" customWidth="1"/>
    <col min="12035" max="12035" width="13.85546875" style="86" customWidth="1"/>
    <col min="12036" max="12036" width="10" style="86" bestFit="1" customWidth="1"/>
    <col min="12037" max="12037" width="14.140625" style="86" customWidth="1"/>
    <col min="12038" max="12041" width="9.140625" style="86"/>
    <col min="12042" max="12042" width="11.7109375" style="86" bestFit="1" customWidth="1"/>
    <col min="12043" max="12288" width="9.140625" style="86"/>
    <col min="12289" max="12289" width="36.5703125" style="86" bestFit="1" customWidth="1"/>
    <col min="12290" max="12290" width="7.28515625" style="86" customWidth="1"/>
    <col min="12291" max="12291" width="13.85546875" style="86" customWidth="1"/>
    <col min="12292" max="12292" width="10" style="86" bestFit="1" customWidth="1"/>
    <col min="12293" max="12293" width="14.140625" style="86" customWidth="1"/>
    <col min="12294" max="12297" width="9.140625" style="86"/>
    <col min="12298" max="12298" width="11.7109375" style="86" bestFit="1" customWidth="1"/>
    <col min="12299" max="12544" width="9.140625" style="86"/>
    <col min="12545" max="12545" width="36.5703125" style="86" bestFit="1" customWidth="1"/>
    <col min="12546" max="12546" width="7.28515625" style="86" customWidth="1"/>
    <col min="12547" max="12547" width="13.85546875" style="86" customWidth="1"/>
    <col min="12548" max="12548" width="10" style="86" bestFit="1" customWidth="1"/>
    <col min="12549" max="12549" width="14.140625" style="86" customWidth="1"/>
    <col min="12550" max="12553" width="9.140625" style="86"/>
    <col min="12554" max="12554" width="11.7109375" style="86" bestFit="1" customWidth="1"/>
    <col min="12555" max="12800" width="9.140625" style="86"/>
    <col min="12801" max="12801" width="36.5703125" style="86" bestFit="1" customWidth="1"/>
    <col min="12802" max="12802" width="7.28515625" style="86" customWidth="1"/>
    <col min="12803" max="12803" width="13.85546875" style="86" customWidth="1"/>
    <col min="12804" max="12804" width="10" style="86" bestFit="1" customWidth="1"/>
    <col min="12805" max="12805" width="14.140625" style="86" customWidth="1"/>
    <col min="12806" max="12809" width="9.140625" style="86"/>
    <col min="12810" max="12810" width="11.7109375" style="86" bestFit="1" customWidth="1"/>
    <col min="12811" max="13056" width="9.140625" style="86"/>
    <col min="13057" max="13057" width="36.5703125" style="86" bestFit="1" customWidth="1"/>
    <col min="13058" max="13058" width="7.28515625" style="86" customWidth="1"/>
    <col min="13059" max="13059" width="13.85546875" style="86" customWidth="1"/>
    <col min="13060" max="13060" width="10" style="86" bestFit="1" customWidth="1"/>
    <col min="13061" max="13061" width="14.140625" style="86" customWidth="1"/>
    <col min="13062" max="13065" width="9.140625" style="86"/>
    <col min="13066" max="13066" width="11.7109375" style="86" bestFit="1" customWidth="1"/>
    <col min="13067" max="13312" width="9.140625" style="86"/>
    <col min="13313" max="13313" width="36.5703125" style="86" bestFit="1" customWidth="1"/>
    <col min="13314" max="13314" width="7.28515625" style="86" customWidth="1"/>
    <col min="13315" max="13315" width="13.85546875" style="86" customWidth="1"/>
    <col min="13316" max="13316" width="10" style="86" bestFit="1" customWidth="1"/>
    <col min="13317" max="13317" width="14.140625" style="86" customWidth="1"/>
    <col min="13318" max="13321" width="9.140625" style="86"/>
    <col min="13322" max="13322" width="11.7109375" style="86" bestFit="1" customWidth="1"/>
    <col min="13323" max="13568" width="9.140625" style="86"/>
    <col min="13569" max="13569" width="36.5703125" style="86" bestFit="1" customWidth="1"/>
    <col min="13570" max="13570" width="7.28515625" style="86" customWidth="1"/>
    <col min="13571" max="13571" width="13.85546875" style="86" customWidth="1"/>
    <col min="13572" max="13572" width="10" style="86" bestFit="1" customWidth="1"/>
    <col min="13573" max="13573" width="14.140625" style="86" customWidth="1"/>
    <col min="13574" max="13577" width="9.140625" style="86"/>
    <col min="13578" max="13578" width="11.7109375" style="86" bestFit="1" customWidth="1"/>
    <col min="13579" max="13824" width="9.140625" style="86"/>
    <col min="13825" max="13825" width="36.5703125" style="86" bestFit="1" customWidth="1"/>
    <col min="13826" max="13826" width="7.28515625" style="86" customWidth="1"/>
    <col min="13827" max="13827" width="13.85546875" style="86" customWidth="1"/>
    <col min="13828" max="13828" width="10" style="86" bestFit="1" customWidth="1"/>
    <col min="13829" max="13829" width="14.140625" style="86" customWidth="1"/>
    <col min="13830" max="13833" width="9.140625" style="86"/>
    <col min="13834" max="13834" width="11.7109375" style="86" bestFit="1" customWidth="1"/>
    <col min="13835" max="14080" width="9.140625" style="86"/>
    <col min="14081" max="14081" width="36.5703125" style="86" bestFit="1" customWidth="1"/>
    <col min="14082" max="14082" width="7.28515625" style="86" customWidth="1"/>
    <col min="14083" max="14083" width="13.85546875" style="86" customWidth="1"/>
    <col min="14084" max="14084" width="10" style="86" bestFit="1" customWidth="1"/>
    <col min="14085" max="14085" width="14.140625" style="86" customWidth="1"/>
    <col min="14086" max="14089" width="9.140625" style="86"/>
    <col min="14090" max="14090" width="11.7109375" style="86" bestFit="1" customWidth="1"/>
    <col min="14091" max="14336" width="9.140625" style="86"/>
    <col min="14337" max="14337" width="36.5703125" style="86" bestFit="1" customWidth="1"/>
    <col min="14338" max="14338" width="7.28515625" style="86" customWidth="1"/>
    <col min="14339" max="14339" width="13.85546875" style="86" customWidth="1"/>
    <col min="14340" max="14340" width="10" style="86" bestFit="1" customWidth="1"/>
    <col min="14341" max="14341" width="14.140625" style="86" customWidth="1"/>
    <col min="14342" max="14345" width="9.140625" style="86"/>
    <col min="14346" max="14346" width="11.7109375" style="86" bestFit="1" customWidth="1"/>
    <col min="14347" max="14592" width="9.140625" style="86"/>
    <col min="14593" max="14593" width="36.5703125" style="86" bestFit="1" customWidth="1"/>
    <col min="14594" max="14594" width="7.28515625" style="86" customWidth="1"/>
    <col min="14595" max="14595" width="13.85546875" style="86" customWidth="1"/>
    <col min="14596" max="14596" width="10" style="86" bestFit="1" customWidth="1"/>
    <col min="14597" max="14597" width="14.140625" style="86" customWidth="1"/>
    <col min="14598" max="14601" width="9.140625" style="86"/>
    <col min="14602" max="14602" width="11.7109375" style="86" bestFit="1" customWidth="1"/>
    <col min="14603" max="14848" width="9.140625" style="86"/>
    <col min="14849" max="14849" width="36.5703125" style="86" bestFit="1" customWidth="1"/>
    <col min="14850" max="14850" width="7.28515625" style="86" customWidth="1"/>
    <col min="14851" max="14851" width="13.85546875" style="86" customWidth="1"/>
    <col min="14852" max="14852" width="10" style="86" bestFit="1" customWidth="1"/>
    <col min="14853" max="14853" width="14.140625" style="86" customWidth="1"/>
    <col min="14854" max="14857" width="9.140625" style="86"/>
    <col min="14858" max="14858" width="11.7109375" style="86" bestFit="1" customWidth="1"/>
    <col min="14859" max="15104" width="9.140625" style="86"/>
    <col min="15105" max="15105" width="36.5703125" style="86" bestFit="1" customWidth="1"/>
    <col min="15106" max="15106" width="7.28515625" style="86" customWidth="1"/>
    <col min="15107" max="15107" width="13.85546875" style="86" customWidth="1"/>
    <col min="15108" max="15108" width="10" style="86" bestFit="1" customWidth="1"/>
    <col min="15109" max="15109" width="14.140625" style="86" customWidth="1"/>
    <col min="15110" max="15113" width="9.140625" style="86"/>
    <col min="15114" max="15114" width="11.7109375" style="86" bestFit="1" customWidth="1"/>
    <col min="15115" max="15360" width="9.140625" style="86"/>
    <col min="15361" max="15361" width="36.5703125" style="86" bestFit="1" customWidth="1"/>
    <col min="15362" max="15362" width="7.28515625" style="86" customWidth="1"/>
    <col min="15363" max="15363" width="13.85546875" style="86" customWidth="1"/>
    <col min="15364" max="15364" width="10" style="86" bestFit="1" customWidth="1"/>
    <col min="15365" max="15365" width="14.140625" style="86" customWidth="1"/>
    <col min="15366" max="15369" width="9.140625" style="86"/>
    <col min="15370" max="15370" width="11.7109375" style="86" bestFit="1" customWidth="1"/>
    <col min="15371" max="15616" width="9.140625" style="86"/>
    <col min="15617" max="15617" width="36.5703125" style="86" bestFit="1" customWidth="1"/>
    <col min="15618" max="15618" width="7.28515625" style="86" customWidth="1"/>
    <col min="15619" max="15619" width="13.85546875" style="86" customWidth="1"/>
    <col min="15620" max="15620" width="10" style="86" bestFit="1" customWidth="1"/>
    <col min="15621" max="15621" width="14.140625" style="86" customWidth="1"/>
    <col min="15622" max="15625" width="9.140625" style="86"/>
    <col min="15626" max="15626" width="11.7109375" style="86" bestFit="1" customWidth="1"/>
    <col min="15627" max="15872" width="9.140625" style="86"/>
    <col min="15873" max="15873" width="36.5703125" style="86" bestFit="1" customWidth="1"/>
    <col min="15874" max="15874" width="7.28515625" style="86" customWidth="1"/>
    <col min="15875" max="15875" width="13.85546875" style="86" customWidth="1"/>
    <col min="15876" max="15876" width="10" style="86" bestFit="1" customWidth="1"/>
    <col min="15877" max="15877" width="14.140625" style="86" customWidth="1"/>
    <col min="15878" max="15881" width="9.140625" style="86"/>
    <col min="15882" max="15882" width="11.7109375" style="86" bestFit="1" customWidth="1"/>
    <col min="15883" max="16128" width="9.140625" style="86"/>
    <col min="16129" max="16129" width="36.5703125" style="86" bestFit="1" customWidth="1"/>
    <col min="16130" max="16130" width="7.28515625" style="86" customWidth="1"/>
    <col min="16131" max="16131" width="13.85546875" style="86" customWidth="1"/>
    <col min="16132" max="16132" width="10" style="86" bestFit="1" customWidth="1"/>
    <col min="16133" max="16133" width="14.140625" style="86" customWidth="1"/>
    <col min="16134" max="16137" width="9.140625" style="86"/>
    <col min="16138" max="16138" width="11.7109375" style="86" bestFit="1" customWidth="1"/>
    <col min="16139" max="16384" width="9.140625" style="86"/>
  </cols>
  <sheetData>
    <row r="1" spans="1:10" x14ac:dyDescent="0.2">
      <c r="E1" s="86" t="s">
        <v>263</v>
      </c>
    </row>
    <row r="2" spans="1:10" ht="13.5" thickBot="1" x14ac:dyDescent="0.25">
      <c r="A2" s="87" t="s">
        <v>197</v>
      </c>
      <c r="B2" s="87"/>
      <c r="C2" s="88"/>
      <c r="D2" s="88"/>
      <c r="E2" s="89" t="s">
        <v>198</v>
      </c>
    </row>
    <row r="3" spans="1:10" ht="24.75" thickBot="1" x14ac:dyDescent="0.25">
      <c r="A3" s="90" t="s">
        <v>199</v>
      </c>
      <c r="B3" s="91" t="s">
        <v>200</v>
      </c>
      <c r="C3" s="92" t="s">
        <v>201</v>
      </c>
      <c r="D3" s="92" t="s">
        <v>264</v>
      </c>
      <c r="E3" s="92" t="s">
        <v>202</v>
      </c>
    </row>
    <row r="4" spans="1:10" ht="15" customHeight="1" x14ac:dyDescent="0.2">
      <c r="A4" s="93" t="s">
        <v>203</v>
      </c>
      <c r="B4" s="94" t="s">
        <v>204</v>
      </c>
      <c r="C4" s="95">
        <f>C5+C6+C7</f>
        <v>2744004.06</v>
      </c>
      <c r="D4" s="95">
        <f>D5+D6+D7</f>
        <v>0</v>
      </c>
      <c r="E4" s="96">
        <f t="shared" ref="E4:E26" si="0">C4+D4</f>
        <v>2744004.06</v>
      </c>
    </row>
    <row r="5" spans="1:10" ht="15" customHeight="1" x14ac:dyDescent="0.2">
      <c r="A5" s="97" t="s">
        <v>205</v>
      </c>
      <c r="B5" s="98" t="s">
        <v>206</v>
      </c>
      <c r="C5" s="99">
        <v>2661000</v>
      </c>
      <c r="D5" s="100">
        <v>0</v>
      </c>
      <c r="E5" s="101">
        <f t="shared" si="0"/>
        <v>2661000</v>
      </c>
      <c r="J5" s="102"/>
    </row>
    <row r="6" spans="1:10" ht="15" customHeight="1" x14ac:dyDescent="0.2">
      <c r="A6" s="97" t="s">
        <v>207</v>
      </c>
      <c r="B6" s="98" t="s">
        <v>208</v>
      </c>
      <c r="C6" s="99">
        <v>83004.06</v>
      </c>
      <c r="D6" s="103">
        <v>0</v>
      </c>
      <c r="E6" s="101">
        <f t="shared" si="0"/>
        <v>83004.06</v>
      </c>
    </row>
    <row r="7" spans="1:10" ht="15" customHeight="1" x14ac:dyDescent="0.2">
      <c r="A7" s="97" t="s">
        <v>209</v>
      </c>
      <c r="B7" s="98" t="s">
        <v>210</v>
      </c>
      <c r="C7" s="99">
        <v>0</v>
      </c>
      <c r="D7" s="99">
        <v>0</v>
      </c>
      <c r="E7" s="101">
        <f t="shared" si="0"/>
        <v>0</v>
      </c>
    </row>
    <row r="8" spans="1:10" ht="15" customHeight="1" x14ac:dyDescent="0.2">
      <c r="A8" s="104" t="s">
        <v>211</v>
      </c>
      <c r="B8" s="98" t="s">
        <v>212</v>
      </c>
      <c r="C8" s="105">
        <f>C9+C15</f>
        <v>4558894.28</v>
      </c>
      <c r="D8" s="105">
        <f>D9+D15</f>
        <v>0</v>
      </c>
      <c r="E8" s="106">
        <f t="shared" si="0"/>
        <v>4558894.28</v>
      </c>
    </row>
    <row r="9" spans="1:10" ht="15" customHeight="1" x14ac:dyDescent="0.2">
      <c r="A9" s="97" t="s">
        <v>213</v>
      </c>
      <c r="B9" s="98" t="s">
        <v>214</v>
      </c>
      <c r="C9" s="99">
        <f>C10+C11+C13+C14+C12</f>
        <v>4554687.4000000004</v>
      </c>
      <c r="D9" s="99">
        <f>D10+D11+D13+D14</f>
        <v>0</v>
      </c>
      <c r="E9" s="107">
        <f t="shared" si="0"/>
        <v>4554687.4000000004</v>
      </c>
    </row>
    <row r="10" spans="1:10" ht="15" customHeight="1" x14ac:dyDescent="0.2">
      <c r="A10" s="97" t="s">
        <v>215</v>
      </c>
      <c r="B10" s="98" t="s">
        <v>216</v>
      </c>
      <c r="C10" s="99">
        <v>67590.7</v>
      </c>
      <c r="D10" s="99">
        <v>0</v>
      </c>
      <c r="E10" s="107">
        <f t="shared" si="0"/>
        <v>67590.7</v>
      </c>
    </row>
    <row r="11" spans="1:10" ht="15" customHeight="1" x14ac:dyDescent="0.2">
      <c r="A11" s="97" t="s">
        <v>217</v>
      </c>
      <c r="B11" s="98" t="s">
        <v>214</v>
      </c>
      <c r="C11" s="99">
        <v>4460963.63</v>
      </c>
      <c r="D11" s="99">
        <v>0</v>
      </c>
      <c r="E11" s="107">
        <f t="shared" si="0"/>
        <v>4460963.63</v>
      </c>
    </row>
    <row r="12" spans="1:10" ht="15" customHeight="1" x14ac:dyDescent="0.2">
      <c r="A12" s="97" t="s">
        <v>218</v>
      </c>
      <c r="B12" s="98">
        <v>4123</v>
      </c>
      <c r="C12" s="99">
        <v>0</v>
      </c>
      <c r="D12" s="99">
        <v>0</v>
      </c>
      <c r="E12" s="107">
        <f>SUM(C12:D12)</f>
        <v>0</v>
      </c>
    </row>
    <row r="13" spans="1:10" ht="15" customHeight="1" x14ac:dyDescent="0.2">
      <c r="A13" s="97" t="s">
        <v>219</v>
      </c>
      <c r="B13" s="98" t="s">
        <v>220</v>
      </c>
      <c r="C13" s="99">
        <v>0</v>
      </c>
      <c r="D13" s="99">
        <v>0</v>
      </c>
      <c r="E13" s="107">
        <f>SUM(C13:D13)</f>
        <v>0</v>
      </c>
    </row>
    <row r="14" spans="1:10" ht="15" customHeight="1" x14ac:dyDescent="0.2">
      <c r="A14" s="97" t="s">
        <v>221</v>
      </c>
      <c r="B14" s="98">
        <v>4121</v>
      </c>
      <c r="C14" s="99">
        <f>31370-5236.93</f>
        <v>26133.07</v>
      </c>
      <c r="D14" s="99">
        <v>0</v>
      </c>
      <c r="E14" s="107">
        <f>SUM(C14:D14)</f>
        <v>26133.07</v>
      </c>
    </row>
    <row r="15" spans="1:10" ht="15" customHeight="1" x14ac:dyDescent="0.2">
      <c r="A15" s="97" t="s">
        <v>222</v>
      </c>
      <c r="B15" s="98" t="s">
        <v>223</v>
      </c>
      <c r="C15" s="99">
        <f>C16+C17+C18+C19</f>
        <v>4206.88</v>
      </c>
      <c r="D15" s="99">
        <f>D16+D18+D19</f>
        <v>0</v>
      </c>
      <c r="E15" s="107">
        <f t="shared" si="0"/>
        <v>4206.88</v>
      </c>
    </row>
    <row r="16" spans="1:10" ht="15" customHeight="1" x14ac:dyDescent="0.2">
      <c r="A16" s="97" t="s">
        <v>224</v>
      </c>
      <c r="B16" s="98" t="s">
        <v>225</v>
      </c>
      <c r="C16" s="99">
        <v>0</v>
      </c>
      <c r="D16" s="99">
        <v>0</v>
      </c>
      <c r="E16" s="107">
        <f t="shared" si="0"/>
        <v>0</v>
      </c>
    </row>
    <row r="17" spans="1:5" ht="15" customHeight="1" x14ac:dyDescent="0.2">
      <c r="A17" s="97" t="s">
        <v>226</v>
      </c>
      <c r="B17" s="98">
        <v>4223</v>
      </c>
      <c r="C17" s="99">
        <v>0</v>
      </c>
      <c r="D17" s="99">
        <v>0</v>
      </c>
      <c r="E17" s="107">
        <f>SUM(C17:D17)</f>
        <v>0</v>
      </c>
    </row>
    <row r="18" spans="1:5" ht="15" customHeight="1" x14ac:dyDescent="0.2">
      <c r="A18" s="97" t="s">
        <v>227</v>
      </c>
      <c r="B18" s="98" t="s">
        <v>228</v>
      </c>
      <c r="C18" s="99">
        <v>0</v>
      </c>
      <c r="D18" s="99">
        <v>0</v>
      </c>
      <c r="E18" s="107">
        <f>SUM(C18:D18)</f>
        <v>0</v>
      </c>
    </row>
    <row r="19" spans="1:5" ht="15" customHeight="1" x14ac:dyDescent="0.2">
      <c r="A19" s="97" t="s">
        <v>229</v>
      </c>
      <c r="B19" s="98">
        <v>4221</v>
      </c>
      <c r="C19" s="99">
        <v>4206.88</v>
      </c>
      <c r="D19" s="99">
        <v>0</v>
      </c>
      <c r="E19" s="107">
        <f>SUM(C19:D19)</f>
        <v>4206.88</v>
      </c>
    </row>
    <row r="20" spans="1:5" ht="15" customHeight="1" x14ac:dyDescent="0.2">
      <c r="A20" s="104" t="s">
        <v>230</v>
      </c>
      <c r="B20" s="108" t="s">
        <v>231</v>
      </c>
      <c r="C20" s="105">
        <f>C4+C8</f>
        <v>7302898.3399999999</v>
      </c>
      <c r="D20" s="105">
        <f>D4+D8</f>
        <v>0</v>
      </c>
      <c r="E20" s="106">
        <f t="shared" si="0"/>
        <v>7302898.3399999999</v>
      </c>
    </row>
    <row r="21" spans="1:5" ht="15" customHeight="1" x14ac:dyDescent="0.2">
      <c r="A21" s="104" t="s">
        <v>232</v>
      </c>
      <c r="B21" s="108" t="s">
        <v>233</v>
      </c>
      <c r="C21" s="105">
        <f>SUM(C22:C25)</f>
        <v>1742695.9900000002</v>
      </c>
      <c r="D21" s="105">
        <f>SUM(D22:D25)</f>
        <v>0</v>
      </c>
      <c r="E21" s="106">
        <f t="shared" si="0"/>
        <v>1742695.9900000002</v>
      </c>
    </row>
    <row r="22" spans="1:5" ht="15" customHeight="1" x14ac:dyDescent="0.2">
      <c r="A22" s="97" t="s">
        <v>234</v>
      </c>
      <c r="B22" s="98" t="s">
        <v>235</v>
      </c>
      <c r="C22" s="99">
        <v>100564.53000000001</v>
      </c>
      <c r="D22" s="99">
        <v>0</v>
      </c>
      <c r="E22" s="107">
        <f t="shared" si="0"/>
        <v>100564.53000000001</v>
      </c>
    </row>
    <row r="23" spans="1:5" ht="15" customHeight="1" x14ac:dyDescent="0.2">
      <c r="A23" s="97" t="s">
        <v>236</v>
      </c>
      <c r="B23" s="98">
        <v>8115</v>
      </c>
      <c r="C23" s="99">
        <v>1739006.4600000002</v>
      </c>
      <c r="D23" s="99">
        <v>0</v>
      </c>
      <c r="E23" s="107">
        <f>SUM(C23:D23)</f>
        <v>1739006.4600000002</v>
      </c>
    </row>
    <row r="24" spans="1:5" ht="15" customHeight="1" x14ac:dyDescent="0.2">
      <c r="A24" s="97" t="s">
        <v>237</v>
      </c>
      <c r="B24" s="98">
        <v>8123</v>
      </c>
      <c r="C24" s="99">
        <v>0</v>
      </c>
      <c r="D24" s="99">
        <v>0</v>
      </c>
      <c r="E24" s="107">
        <f>C24+D24</f>
        <v>0</v>
      </c>
    </row>
    <row r="25" spans="1:5" ht="15" customHeight="1" thickBot="1" x14ac:dyDescent="0.25">
      <c r="A25" s="109" t="s">
        <v>238</v>
      </c>
      <c r="B25" s="110">
        <v>-8124</v>
      </c>
      <c r="C25" s="111">
        <v>-96875</v>
      </c>
      <c r="D25" s="111">
        <v>0</v>
      </c>
      <c r="E25" s="112">
        <f>C25+D25</f>
        <v>-96875</v>
      </c>
    </row>
    <row r="26" spans="1:5" ht="15" customHeight="1" thickBot="1" x14ac:dyDescent="0.25">
      <c r="A26" s="113" t="s">
        <v>239</v>
      </c>
      <c r="B26" s="114"/>
      <c r="C26" s="115">
        <f>C4+C8+C21</f>
        <v>9045594.3300000001</v>
      </c>
      <c r="D26" s="115">
        <f>D20+D21</f>
        <v>0</v>
      </c>
      <c r="E26" s="116">
        <f t="shared" si="0"/>
        <v>9045594.3300000001</v>
      </c>
    </row>
    <row r="27" spans="1:5" ht="13.5" thickBot="1" x14ac:dyDescent="0.25">
      <c r="A27" s="87" t="s">
        <v>240</v>
      </c>
      <c r="B27" s="87"/>
      <c r="C27" s="117"/>
      <c r="D27" s="117"/>
      <c r="E27" s="118" t="s">
        <v>198</v>
      </c>
    </row>
    <row r="28" spans="1:5" ht="24.75" thickBot="1" x14ac:dyDescent="0.25">
      <c r="A28" s="90" t="s">
        <v>241</v>
      </c>
      <c r="B28" s="91" t="s">
        <v>8</v>
      </c>
      <c r="C28" s="92" t="s">
        <v>201</v>
      </c>
      <c r="D28" s="92" t="s">
        <v>264</v>
      </c>
      <c r="E28" s="92" t="s">
        <v>202</v>
      </c>
    </row>
    <row r="29" spans="1:5" ht="15" customHeight="1" x14ac:dyDescent="0.2">
      <c r="A29" s="119" t="s">
        <v>242</v>
      </c>
      <c r="B29" s="120" t="s">
        <v>243</v>
      </c>
      <c r="C29" s="103">
        <v>29496.959999999999</v>
      </c>
      <c r="D29" s="103">
        <v>0</v>
      </c>
      <c r="E29" s="121">
        <f>C29+D29</f>
        <v>29496.959999999999</v>
      </c>
    </row>
    <row r="30" spans="1:5" ht="15" customHeight="1" x14ac:dyDescent="0.2">
      <c r="A30" s="122" t="s">
        <v>244</v>
      </c>
      <c r="B30" s="98" t="s">
        <v>243</v>
      </c>
      <c r="C30" s="99">
        <v>260591.53</v>
      </c>
      <c r="D30" s="103">
        <v>0</v>
      </c>
      <c r="E30" s="121">
        <f t="shared" ref="E30:E45" si="1">C30+D30</f>
        <v>260591.53</v>
      </c>
    </row>
    <row r="31" spans="1:5" ht="15" customHeight="1" x14ac:dyDescent="0.2">
      <c r="A31" s="122" t="s">
        <v>245</v>
      </c>
      <c r="B31" s="98" t="s">
        <v>246</v>
      </c>
      <c r="C31" s="99">
        <v>137575.74</v>
      </c>
      <c r="D31" s="103">
        <v>0</v>
      </c>
      <c r="E31" s="121">
        <f>SUM(C31:D31)</f>
        <v>137575.74</v>
      </c>
    </row>
    <row r="32" spans="1:5" ht="15" customHeight="1" x14ac:dyDescent="0.2">
      <c r="A32" s="122" t="s">
        <v>247</v>
      </c>
      <c r="B32" s="98" t="s">
        <v>243</v>
      </c>
      <c r="C32" s="99">
        <v>1025700</v>
      </c>
      <c r="D32" s="103">
        <v>0</v>
      </c>
      <c r="E32" s="121">
        <f t="shared" si="1"/>
        <v>1025700</v>
      </c>
    </row>
    <row r="33" spans="1:5" ht="15" customHeight="1" x14ac:dyDescent="0.2">
      <c r="A33" s="122" t="s">
        <v>248</v>
      </c>
      <c r="B33" s="98" t="s">
        <v>243</v>
      </c>
      <c r="C33" s="99">
        <v>772213.96000000008</v>
      </c>
      <c r="D33" s="103">
        <v>0</v>
      </c>
      <c r="E33" s="121">
        <f t="shared" si="1"/>
        <v>772213.96000000008</v>
      </c>
    </row>
    <row r="34" spans="1:5" ht="15" customHeight="1" x14ac:dyDescent="0.2">
      <c r="A34" s="122" t="s">
        <v>249</v>
      </c>
      <c r="B34" s="98" t="s">
        <v>243</v>
      </c>
      <c r="C34" s="99">
        <v>4080391.12</v>
      </c>
      <c r="D34" s="103">
        <v>0</v>
      </c>
      <c r="E34" s="121">
        <f>C34+D34</f>
        <v>4080391.12</v>
      </c>
    </row>
    <row r="35" spans="1:5" ht="15" customHeight="1" x14ac:dyDescent="0.2">
      <c r="A35" s="122" t="s">
        <v>250</v>
      </c>
      <c r="B35" s="98" t="s">
        <v>246</v>
      </c>
      <c r="C35" s="99">
        <v>521387.53</v>
      </c>
      <c r="D35" s="103">
        <v>0</v>
      </c>
      <c r="E35" s="121">
        <f t="shared" si="1"/>
        <v>521387.53</v>
      </c>
    </row>
    <row r="36" spans="1:5" ht="15" customHeight="1" x14ac:dyDescent="0.2">
      <c r="A36" s="122" t="s">
        <v>251</v>
      </c>
      <c r="B36" s="98" t="s">
        <v>243</v>
      </c>
      <c r="C36" s="99">
        <v>27074</v>
      </c>
      <c r="D36" s="103">
        <v>0</v>
      </c>
      <c r="E36" s="121">
        <f t="shared" si="1"/>
        <v>27074</v>
      </c>
    </row>
    <row r="37" spans="1:5" ht="15" customHeight="1" x14ac:dyDescent="0.2">
      <c r="A37" s="122" t="s">
        <v>252</v>
      </c>
      <c r="B37" s="98" t="s">
        <v>246</v>
      </c>
      <c r="C37" s="99">
        <v>786249.58000000007</v>
      </c>
      <c r="D37" s="103">
        <v>0</v>
      </c>
      <c r="E37" s="121">
        <f t="shared" si="1"/>
        <v>786249.58000000007</v>
      </c>
    </row>
    <row r="38" spans="1:5" ht="15" customHeight="1" x14ac:dyDescent="0.2">
      <c r="A38" s="122" t="s">
        <v>253</v>
      </c>
      <c r="B38" s="98" t="s">
        <v>254</v>
      </c>
      <c r="C38" s="99">
        <v>0</v>
      </c>
      <c r="D38" s="103">
        <v>0</v>
      </c>
      <c r="E38" s="121">
        <f t="shared" si="1"/>
        <v>0</v>
      </c>
    </row>
    <row r="39" spans="1:5" ht="15" customHeight="1" x14ac:dyDescent="0.2">
      <c r="A39" s="122" t="s">
        <v>255</v>
      </c>
      <c r="B39" s="98" t="s">
        <v>246</v>
      </c>
      <c r="C39" s="99">
        <v>1146342.33</v>
      </c>
      <c r="D39" s="103">
        <v>0</v>
      </c>
      <c r="E39" s="121">
        <f t="shared" si="1"/>
        <v>1146342.33</v>
      </c>
    </row>
    <row r="40" spans="1:5" ht="15" customHeight="1" x14ac:dyDescent="0.2">
      <c r="A40" s="122" t="s">
        <v>256</v>
      </c>
      <c r="B40" s="98" t="s">
        <v>246</v>
      </c>
      <c r="C40" s="99">
        <v>17500</v>
      </c>
      <c r="D40" s="103">
        <v>0</v>
      </c>
      <c r="E40" s="121">
        <f t="shared" si="1"/>
        <v>17500</v>
      </c>
    </row>
    <row r="41" spans="1:5" ht="15" customHeight="1" x14ac:dyDescent="0.2">
      <c r="A41" s="122" t="s">
        <v>257</v>
      </c>
      <c r="B41" s="98" t="s">
        <v>243</v>
      </c>
      <c r="C41" s="99">
        <v>9541.25</v>
      </c>
      <c r="D41" s="103">
        <v>0</v>
      </c>
      <c r="E41" s="121">
        <f t="shared" si="1"/>
        <v>9541.25</v>
      </c>
    </row>
    <row r="42" spans="1:5" ht="15" customHeight="1" x14ac:dyDescent="0.2">
      <c r="A42" s="122" t="s">
        <v>258</v>
      </c>
      <c r="B42" s="98" t="s">
        <v>246</v>
      </c>
      <c r="C42" s="99">
        <v>129946.22</v>
      </c>
      <c r="D42" s="103">
        <v>0</v>
      </c>
      <c r="E42" s="121">
        <f>C42+D42</f>
        <v>129946.22</v>
      </c>
    </row>
    <row r="43" spans="1:5" ht="15" customHeight="1" x14ac:dyDescent="0.2">
      <c r="A43" s="122" t="s">
        <v>259</v>
      </c>
      <c r="B43" s="98" t="s">
        <v>246</v>
      </c>
      <c r="C43" s="99">
        <v>11471.73</v>
      </c>
      <c r="D43" s="103">
        <v>0</v>
      </c>
      <c r="E43" s="121">
        <f t="shared" si="1"/>
        <v>11471.73</v>
      </c>
    </row>
    <row r="44" spans="1:5" ht="15" customHeight="1" x14ac:dyDescent="0.2">
      <c r="A44" s="122" t="s">
        <v>260</v>
      </c>
      <c r="B44" s="98" t="s">
        <v>246</v>
      </c>
      <c r="C44" s="99">
        <v>79990.17</v>
      </c>
      <c r="D44" s="103">
        <v>0</v>
      </c>
      <c r="E44" s="121">
        <f t="shared" si="1"/>
        <v>79990.17</v>
      </c>
    </row>
    <row r="45" spans="1:5" ht="15" customHeight="1" thickBot="1" x14ac:dyDescent="0.25">
      <c r="A45" s="122" t="s">
        <v>261</v>
      </c>
      <c r="B45" s="98" t="s">
        <v>246</v>
      </c>
      <c r="C45" s="99">
        <v>10122.209999999999</v>
      </c>
      <c r="D45" s="103">
        <v>0</v>
      </c>
      <c r="E45" s="121">
        <f t="shared" si="1"/>
        <v>10122.209999999999</v>
      </c>
    </row>
    <row r="46" spans="1:5" ht="15" customHeight="1" thickBot="1" x14ac:dyDescent="0.25">
      <c r="A46" s="123" t="s">
        <v>262</v>
      </c>
      <c r="B46" s="114"/>
      <c r="C46" s="115">
        <f>C29+C30+C32+C33+C34+C35+C36+C37+C38+C39+C40+C41+C42+C43+C44+C45+C31</f>
        <v>9045594.3300000038</v>
      </c>
      <c r="D46" s="115">
        <f>SUM(D29:D45)</f>
        <v>0</v>
      </c>
      <c r="E46" s="116">
        <f>SUM(E29:E45)</f>
        <v>9045594.3300000019</v>
      </c>
    </row>
    <row r="47" spans="1:5" x14ac:dyDescent="0.2">
      <c r="C47" s="102"/>
      <c r="E47" s="102"/>
    </row>
    <row r="49" spans="3:3" x14ac:dyDescent="0.2">
      <c r="C49" s="102"/>
    </row>
  </sheetData>
  <mergeCells count="2">
    <mergeCell ref="A2:B2"/>
    <mergeCell ref="A27:B27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1_2_ZRRO_xx_17 (2)</vt:lpstr>
      <vt:lpstr>Bilance PaV</vt:lpstr>
      <vt:lpstr>'1_2_ZRRO_xx_17 (2)'!Názvy_tisku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Svarovsky Arnost</dc:creator>
  <cp:lastModifiedBy>Svarovsky Arnost</cp:lastModifiedBy>
  <cp:lastPrinted>2017-04-06T06:21:17Z</cp:lastPrinted>
  <dcterms:created xsi:type="dcterms:W3CDTF">2017-04-06T06:19:48Z</dcterms:created>
  <dcterms:modified xsi:type="dcterms:W3CDTF">2017-04-21T07:53:19Z</dcterms:modified>
</cp:coreProperties>
</file>