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9510" activeTab="0"/>
  </bookViews>
  <sheets>
    <sheet name="917 05" sheetId="1" r:id="rId1"/>
    <sheet name="Bilance" sheetId="2" r:id="rId2"/>
  </sheets>
  <definedNames>
    <definedName name="_xlnm.Print_Area" localSheetId="0">'917 05'!$B$1:$L$352</definedName>
  </definedNames>
  <calcPr fullCalcOnLoad="1"/>
</workbook>
</file>

<file path=xl/sharedStrings.xml><?xml version="1.0" encoding="utf-8"?>
<sst xmlns="http://schemas.openxmlformats.org/spreadsheetml/2006/main" count="1024" uniqueCount="540">
  <si>
    <t>pol.</t>
  </si>
  <si>
    <t>uk.</t>
  </si>
  <si>
    <t>č.a.</t>
  </si>
  <si>
    <t>§</t>
  </si>
  <si>
    <t>x</t>
  </si>
  <si>
    <t>0000</t>
  </si>
  <si>
    <t>tis.Kč</t>
  </si>
  <si>
    <t>91705 - T R A N S F E R Y</t>
  </si>
  <si>
    <t>Výdajový limit resortu v kapitole</t>
  </si>
  <si>
    <t>05 - Odbor sociálních věcí</t>
  </si>
  <si>
    <r>
      <t xml:space="preserve">       </t>
    </r>
    <r>
      <rPr>
        <b/>
        <sz val="12"/>
        <rFont val="Arial CE"/>
        <family val="0"/>
      </rPr>
      <t xml:space="preserve"> Kapitola 917 05 - TRANSFERY</t>
    </r>
  </si>
  <si>
    <t>xxxxxxx</t>
  </si>
  <si>
    <t>xxxx</t>
  </si>
  <si>
    <t>0570015</t>
  </si>
  <si>
    <t>0570016</t>
  </si>
  <si>
    <t>0570017</t>
  </si>
  <si>
    <t>SAS pro rodiny se ZP dětmi - reg. č. 9452301</t>
  </si>
  <si>
    <t>0570018</t>
  </si>
  <si>
    <t>Poradna Bílého kruhu bezpečí, z. s., Liberec - reg. č. 9015328</t>
  </si>
  <si>
    <t>0570020</t>
  </si>
  <si>
    <t>0570021</t>
  </si>
  <si>
    <t>Česká unie neslyšících</t>
  </si>
  <si>
    <t>SAS pro osoby se sluchovým postižením - reg.č. 4756138</t>
  </si>
  <si>
    <t>0570022</t>
  </si>
  <si>
    <t>0570023</t>
  </si>
  <si>
    <t>0570024</t>
  </si>
  <si>
    <t>0570025</t>
  </si>
  <si>
    <t>Diakonie ČCE - středisko v Jablonci nad Nisou</t>
  </si>
  <si>
    <t>0570026</t>
  </si>
  <si>
    <t>0570027</t>
  </si>
  <si>
    <t>Diecézní charita Litoměřice</t>
  </si>
  <si>
    <t>0570028</t>
  </si>
  <si>
    <t>0570029</t>
  </si>
  <si>
    <t>Domov U Spasitele, středisko Diakonie a misie Církve čsh</t>
  </si>
  <si>
    <t>Domov U Spasitele, středisko DM CČSH - reg.č. 3988103</t>
  </si>
  <si>
    <t>0570030</t>
  </si>
  <si>
    <t>0570031</t>
  </si>
  <si>
    <t>Farní charita Česká Lípa</t>
  </si>
  <si>
    <t>Startér - reg.č. 2925974</t>
  </si>
  <si>
    <t>0570032</t>
  </si>
  <si>
    <t>0570033</t>
  </si>
  <si>
    <t>FOKUS Semily</t>
  </si>
  <si>
    <t>0570034</t>
  </si>
  <si>
    <t>0570035</t>
  </si>
  <si>
    <t>0570037</t>
  </si>
  <si>
    <t>0570038</t>
  </si>
  <si>
    <t>MAJÁK o.p.s.</t>
  </si>
  <si>
    <t>0570039</t>
  </si>
  <si>
    <t>MCU KOLOSEUM, o.p.s.</t>
  </si>
  <si>
    <t>0570040</t>
  </si>
  <si>
    <t>Most k naději</t>
  </si>
  <si>
    <t>0570042</t>
  </si>
  <si>
    <t>NADĚJE</t>
  </si>
  <si>
    <t>0570043</t>
  </si>
  <si>
    <t>Návrat, o.p.s.</t>
  </si>
  <si>
    <t>0570044</t>
  </si>
  <si>
    <t>Nemocnice s poliklinikou Česká Lípa, a. s.</t>
  </si>
  <si>
    <t>0570045</t>
  </si>
  <si>
    <t>0570046</t>
  </si>
  <si>
    <t>0570047</t>
  </si>
  <si>
    <t>0570048</t>
  </si>
  <si>
    <t>0570049</t>
  </si>
  <si>
    <t>Oblastní charita Liberec</t>
  </si>
  <si>
    <t>Domov pro matky s dětmi v tísni-Domov sv.Moniky-reg.č. 3146268</t>
  </si>
  <si>
    <t>0570050</t>
  </si>
  <si>
    <t>Oblastní charita Most</t>
  </si>
  <si>
    <t>0570051</t>
  </si>
  <si>
    <t>0570052</t>
  </si>
  <si>
    <t>Reva o. p. s.</t>
  </si>
  <si>
    <t>0570053</t>
  </si>
  <si>
    <t>0570054</t>
  </si>
  <si>
    <t>Romodrom o.p.s.</t>
  </si>
  <si>
    <t>Terénní programy - Liberecký kraj - reg.č. 1161877</t>
  </si>
  <si>
    <t>0570056</t>
  </si>
  <si>
    <t>Denní stacionář pro sen.U Antonína,Lbc Ruprechtice-reg.č. 9603734</t>
  </si>
  <si>
    <t>0570057</t>
  </si>
  <si>
    <t>Rytmus Liberec, o.p.s.</t>
  </si>
  <si>
    <t>Rytmus Liberec, o.p.s. - reg.č. 2527518</t>
  </si>
  <si>
    <t>0570058</t>
  </si>
  <si>
    <t>SANREPO, o.p.s.</t>
  </si>
  <si>
    <t>Sanrepáček - reg.č. 6877163</t>
  </si>
  <si>
    <t>0570059</t>
  </si>
  <si>
    <t>Denní stacionář ALVALÍDA - reg.č. 5293571</t>
  </si>
  <si>
    <t>0570060</t>
  </si>
  <si>
    <t>Sdružení tělesně postižených Česká Lípa, o.p.s.</t>
  </si>
  <si>
    <t>SAS pro seniory a osoby se zdravotním postižením - reg.č. 9072226</t>
  </si>
  <si>
    <t>0570061</t>
  </si>
  <si>
    <t>SeniA</t>
  </si>
  <si>
    <t>Denní centrum pro seniory s demencemi v Jbc - reg.č. 5792926</t>
  </si>
  <si>
    <t>0570062</t>
  </si>
  <si>
    <t>SLUNCE VŠEM, zapsaný spolek</t>
  </si>
  <si>
    <t>SLUNCE VŠEM - reg.č. 5091362</t>
  </si>
  <si>
    <t>0570063</t>
  </si>
  <si>
    <t>0570064</t>
  </si>
  <si>
    <t>0570065</t>
  </si>
  <si>
    <t>TyfloCentrum Liberec o. p. s.</t>
  </si>
  <si>
    <t>0570090</t>
  </si>
  <si>
    <t>1501</t>
  </si>
  <si>
    <t>Jedličkův ústav, příspěvková organizace</t>
  </si>
  <si>
    <t>Odlehčovací služba - reg.č. 5657898</t>
  </si>
  <si>
    <t>Týdenní stacionáře - reg. č. 7722244</t>
  </si>
  <si>
    <t>Domovy pro osoby se zdravotním postižením - reg. č. 8900016</t>
  </si>
  <si>
    <t>Centra denních služeb - reg. č. 9076392</t>
  </si>
  <si>
    <t>1502</t>
  </si>
  <si>
    <t>Centrum intervenčních a psychosociálních služeb LK, p.o.</t>
  </si>
  <si>
    <t>Intervenční centra - reg. č. 1701584</t>
  </si>
  <si>
    <t>Odborné sociální poradenství - reg.č. 2632467</t>
  </si>
  <si>
    <t>Odborné sociální poradenství - reg.č. 4006189</t>
  </si>
  <si>
    <t>Odborné sociální poradenství - reg.č. 4337287</t>
  </si>
  <si>
    <t>Odborné sociální poradenství - reg.č. 5005475</t>
  </si>
  <si>
    <t>Telefonická krizová pomoc - reg.č. 5393471</t>
  </si>
  <si>
    <t>Odborné sociální poradenství - reg.č. 5833201</t>
  </si>
  <si>
    <t>1504</t>
  </si>
  <si>
    <t>Domov pro osoby se zdravotním postižením Mařenice, p.o.</t>
  </si>
  <si>
    <t>Domovy pro osoby se zdravotním postižením - reg. č. 7759833</t>
  </si>
  <si>
    <t>1505</t>
  </si>
  <si>
    <t>Domov Sluneční dvůr, příspěvková organizace</t>
  </si>
  <si>
    <t>Domovy pro osoby se zdravotním postižením - reg. č. 3438523</t>
  </si>
  <si>
    <t>1507</t>
  </si>
  <si>
    <t>Denní a pobytové sociální služby, příspěvková organizace</t>
  </si>
  <si>
    <t>Domovy pro osoby se zdravotním postižením - reg. č. 2038560</t>
  </si>
  <si>
    <t>Denní stacionáře - reg.č. 2293541</t>
  </si>
  <si>
    <t>1508</t>
  </si>
  <si>
    <t>Služby sociální péče TEREZA, příspěvková organizace</t>
  </si>
  <si>
    <t>Odlehčovací služby - reg.č. 3145588</t>
  </si>
  <si>
    <t>Denní stacionáře - reg.č. 6266118</t>
  </si>
  <si>
    <t>Týdenní stacionáře - reg.č. 7007714</t>
  </si>
  <si>
    <t>1509</t>
  </si>
  <si>
    <t>Domov důchodců Sloup v Čechách, příspěvková organizace</t>
  </si>
  <si>
    <t>Domovy se zvláštním režimem - reg.č. 9835515</t>
  </si>
  <si>
    <t>1510</t>
  </si>
  <si>
    <t>Domov důchodců Rokytnice nad Jizerou, p.o.</t>
  </si>
  <si>
    <t>Domovy pro seniory - reg.č. 2522751</t>
  </si>
  <si>
    <t>Domovy se zvláštním režimem - reg.č. 8760544</t>
  </si>
  <si>
    <t>1512</t>
  </si>
  <si>
    <t>Domov důchodců Jablonecké Paseky, příspěvková organizace</t>
  </si>
  <si>
    <t>Domovy se zvláštním režimem - reg.č. 4654168</t>
  </si>
  <si>
    <t>Domovy pro seniory - reg.č. 9139875</t>
  </si>
  <si>
    <t>1513</t>
  </si>
  <si>
    <t>Domov důchodců Velké Hamry, příspěvková organizace</t>
  </si>
  <si>
    <t>Domovy pro seniory - reg.č. 2138835</t>
  </si>
  <si>
    <t>1514</t>
  </si>
  <si>
    <t>Domov pro seniory Vratislavice nad Nisou, p.o.</t>
  </si>
  <si>
    <t>Domovy pro seniory - reg.č. 3823721</t>
  </si>
  <si>
    <t>Domovy se zvláštním režimem - reg.č. 9621480</t>
  </si>
  <si>
    <t>1515</t>
  </si>
  <si>
    <t>Domov důchodců Český Dub, příspěvková organizace</t>
  </si>
  <si>
    <t>Domovy se zvláštním režimem - reg.č. 3139161</t>
  </si>
  <si>
    <t>Domovy pro seniory - reg.č. 8588423</t>
  </si>
  <si>
    <t>1516</t>
  </si>
  <si>
    <t>Domov důchodců Jindřichovice pod Smrkem, p.o.</t>
  </si>
  <si>
    <t>Domovy se zvláštním režimem - reg.č. 9266427</t>
  </si>
  <si>
    <t>Domovy pro seniory - reg.č. 9450071</t>
  </si>
  <si>
    <t>1517</t>
  </si>
  <si>
    <t>Dům seniorů Liberec - Františkov, příspěvková organizace</t>
  </si>
  <si>
    <t>Domovy pro seniory - reg.č. 5172647</t>
  </si>
  <si>
    <t>Domovy se zvláštním režimem - reg.č. 7326055</t>
  </si>
  <si>
    <t>1519</t>
  </si>
  <si>
    <t>Domov Raspenava, příspěvková organizace</t>
  </si>
  <si>
    <t>Domovy pro osoby se zdravotním postižením - reg. č. 3152221</t>
  </si>
  <si>
    <t>1520</t>
  </si>
  <si>
    <t>APOSS Liberec, příspěvková organizace</t>
  </si>
  <si>
    <t>Centra denních služeb - reg.č. 3190180</t>
  </si>
  <si>
    <t>1521</t>
  </si>
  <si>
    <t>Domov a Centrum aktivity, příspěvková organizace</t>
  </si>
  <si>
    <t>1522</t>
  </si>
  <si>
    <t>Domov a Centrum denních služeb Jablonec nad Nisou, p.o.</t>
  </si>
  <si>
    <t>2003</t>
  </si>
  <si>
    <t>Město Frýdlant</t>
  </si>
  <si>
    <t>2005</t>
  </si>
  <si>
    <t>Město Hodkovice nad Mohelkou</t>
  </si>
  <si>
    <t>2007</t>
  </si>
  <si>
    <t>Město Chrastava</t>
  </si>
  <si>
    <t>2008</t>
  </si>
  <si>
    <t>Město Nové Město pod Smrkem</t>
  </si>
  <si>
    <t>2009</t>
  </si>
  <si>
    <t>MĚSTO RASPENAVA</t>
  </si>
  <si>
    <t>2058</t>
  </si>
  <si>
    <t>Město Jablonné v Podještědí</t>
  </si>
  <si>
    <t>2501</t>
  </si>
  <si>
    <t>Pečovatelská služba Český Dub, příspěvková organizace</t>
  </si>
  <si>
    <t>2502</t>
  </si>
  <si>
    <t>Centrum zdravotní a sociální péče Liberec, příspěvková organizace</t>
  </si>
  <si>
    <t>2504</t>
  </si>
  <si>
    <t>Pečovatelská služba Hrádek nad Nisou</t>
  </si>
  <si>
    <t>3003</t>
  </si>
  <si>
    <t>Město Rychnov u Jablonce nad Nisou</t>
  </si>
  <si>
    <t>3006</t>
  </si>
  <si>
    <t>Město Velké Hamry</t>
  </si>
  <si>
    <t>3007</t>
  </si>
  <si>
    <t>Město Železný Brod</t>
  </si>
  <si>
    <t>3501</t>
  </si>
  <si>
    <t>Dům penzion pro důchodce</t>
  </si>
  <si>
    <t>3502</t>
  </si>
  <si>
    <t>Centrum sociálních služeb Jablonec nad Nisou, p.o.</t>
  </si>
  <si>
    <t>Centrum sociálních služeb Jablonec nad Nisou, p.o. - reg.č. 1947710</t>
  </si>
  <si>
    <t>Centrum sociálních služeb Jablonec nad Nisou, p.o. - reg.č. 8396068</t>
  </si>
  <si>
    <t>3901</t>
  </si>
  <si>
    <t>Nemocnice Jablonec nad Nisou, p.o.</t>
  </si>
  <si>
    <t>4006</t>
  </si>
  <si>
    <t>Město Kamenický Šenov</t>
  </si>
  <si>
    <t>4009</t>
  </si>
  <si>
    <t>Město Stráž pod Ralskem</t>
  </si>
  <si>
    <t>4022</t>
  </si>
  <si>
    <t>OBEC HORNÍ POLICE</t>
  </si>
  <si>
    <t>4501</t>
  </si>
  <si>
    <t>Sociální služby města Mimoň, příspěvková organizace</t>
  </si>
  <si>
    <t>4502</t>
  </si>
  <si>
    <t>Sociální služby města České Lípy, příspěvková organizace</t>
  </si>
  <si>
    <t>4503</t>
  </si>
  <si>
    <t>4506</t>
  </si>
  <si>
    <t>Domov důchodců a dům s pečovatelskou službou Zákupy, p.o.</t>
  </si>
  <si>
    <t>4507</t>
  </si>
  <si>
    <t>Sociální služby města Nový Bor, příspěvková organizace</t>
  </si>
  <si>
    <t>5004</t>
  </si>
  <si>
    <t>Město Jilemnice</t>
  </si>
  <si>
    <t>5005</t>
  </si>
  <si>
    <t>Město Lomnice nad Popelkou</t>
  </si>
  <si>
    <t>5021</t>
  </si>
  <si>
    <t>Obec Horní Branná</t>
  </si>
  <si>
    <t>5036</t>
  </si>
  <si>
    <t>Obec Mírová pod Kozákovem</t>
  </si>
  <si>
    <t>5490</t>
  </si>
  <si>
    <t>Mateřská škola a ZŠ Sluníčko, Turnov, Kosmonautů 1641, p.o.</t>
  </si>
  <si>
    <t>5501</t>
  </si>
  <si>
    <t>Dětské centrum Semily</t>
  </si>
  <si>
    <t>5503</t>
  </si>
  <si>
    <t>Sociální služby Semily</t>
  </si>
  <si>
    <t>5504</t>
  </si>
  <si>
    <t>Dětské centrum Jilemnice</t>
  </si>
  <si>
    <t>5505</t>
  </si>
  <si>
    <t>Zdravotně sociální služby Turnov</t>
  </si>
  <si>
    <t>5902</t>
  </si>
  <si>
    <t>Nemocnice následné péče Lomnice nad Popelkou</t>
  </si>
  <si>
    <t>3002</t>
  </si>
  <si>
    <t>Město Desná</t>
  </si>
  <si>
    <t>5044</t>
  </si>
  <si>
    <t>Obec Poniklá</t>
  </si>
  <si>
    <t>Město CVIKOV</t>
  </si>
  <si>
    <t>4002</t>
  </si>
  <si>
    <t>0570071</t>
  </si>
  <si>
    <t>0570070</t>
  </si>
  <si>
    <t>0570069</t>
  </si>
  <si>
    <t>0570067</t>
  </si>
  <si>
    <t>Snílek, o. p. s.</t>
  </si>
  <si>
    <t>0570072</t>
  </si>
  <si>
    <t>Lucie Brožková</t>
  </si>
  <si>
    <t>0570073</t>
  </si>
  <si>
    <t>0570074</t>
  </si>
  <si>
    <t>ÚZ</t>
  </si>
  <si>
    <t>Financování soc. služeb z rozpočtu LK z prostředků MPSV</t>
  </si>
  <si>
    <t>Odborné sociální poradenství - reg. č. 6719009</t>
  </si>
  <si>
    <t>Občanská poradna - reg. č. 9813481</t>
  </si>
  <si>
    <t>Pečovatelská služba - reg. č. 7253089</t>
  </si>
  <si>
    <t>SAS - reg. č. 4823957</t>
  </si>
  <si>
    <t>Domy na půl cesty - reg. č. 3802797</t>
  </si>
  <si>
    <t>MAREVA o. s.</t>
  </si>
  <si>
    <t>PPS ČL - reg. č. 2877860</t>
  </si>
  <si>
    <t>SAS SM - reg. č. 2954592</t>
  </si>
  <si>
    <t>SAS LBC - reg. č. 4539083</t>
  </si>
  <si>
    <t xml:space="preserve">PPS LBC - reg. č. 5293407 </t>
  </si>
  <si>
    <t>SAS ČL - reg. č. 6756200</t>
  </si>
  <si>
    <t>SAS TU - reg. č. 8587646</t>
  </si>
  <si>
    <t>Pečovatelská služba - reg. č. 7734736</t>
  </si>
  <si>
    <t>Národní ústav pro autismus, z. ú. (APLA Praha)</t>
  </si>
  <si>
    <t>Pečovatelská služba - reg. č. 5957695</t>
  </si>
  <si>
    <t>PAMPELIŠKA, o. p. s.</t>
  </si>
  <si>
    <t xml:space="preserve">Domovy se zvláštním režimem - reg. č. 2572767 </t>
  </si>
  <si>
    <t>Domovy pro seniory - reg. č. 6967411</t>
  </si>
  <si>
    <t>Rodina v centru, o. s.</t>
  </si>
  <si>
    <t>NZDM - reg. č. 2930990</t>
  </si>
  <si>
    <t>SAS - reg. č. 4141507</t>
  </si>
  <si>
    <t>Sociálně terapeutické dílny - reg. č. 1467756</t>
  </si>
  <si>
    <t>Domovy pro osoby se zdravotním postižením - reg. č. 4094333</t>
  </si>
  <si>
    <t>Týdenní stacioáře - reg. č. 9358357</t>
  </si>
  <si>
    <t>Domovy pro osoby se zdravoním postižením - reg. č. 4418892</t>
  </si>
  <si>
    <t>Chráněné bydlení - reg. č. 4890597</t>
  </si>
  <si>
    <t>Domovy pro osoby se zdravotním postižením - reg. č. 1347706</t>
  </si>
  <si>
    <t>Centra denních služeb - reg. č. 9653966</t>
  </si>
  <si>
    <t>Středisko sociální péče - reg. č. 2088349</t>
  </si>
  <si>
    <t>Dům s pečovatelskou službou - reg. č. 3886672</t>
  </si>
  <si>
    <t>Město Chrastava - reg. č. 7777619</t>
  </si>
  <si>
    <t>Pečovatelská služba - reg. č. 8227630</t>
  </si>
  <si>
    <t>Kopretina - reg. č. 2480451</t>
  </si>
  <si>
    <t>pečovatelská služba - reg. č. 6722018</t>
  </si>
  <si>
    <t>Fialka, Pomněnka, Růžovka, Domovinka - reg. č. 7665554</t>
  </si>
  <si>
    <t>pečovatelská služba - reg. č. 6191395</t>
  </si>
  <si>
    <t>pečovatelská služba - reg. č. 2838544</t>
  </si>
  <si>
    <t>Sociální služby - reg. č. 2587147</t>
  </si>
  <si>
    <t>Dům s pečovatelskou službou - reg. č. 2552651</t>
  </si>
  <si>
    <t>Město Velké Hamry - reg. č. 7207666</t>
  </si>
  <si>
    <t>Pečovatelská služba Hrádek nad Nisou - reg. č. 5475959</t>
  </si>
  <si>
    <t>Pečovatelská služba - reg. č. 8598927</t>
  </si>
  <si>
    <t>Pečovatelská služba Železný Brod - reg. č. 2928724</t>
  </si>
  <si>
    <t>Dům penzion pro důchodce, Tyršova 1340, Smržovka-reg.č. 1526260</t>
  </si>
  <si>
    <t>Soc. služby poskytované ve zdr. zř. ústavní péče - reg. č. 3702507</t>
  </si>
  <si>
    <t>Pečovatelská služba - reg. č. 2700736</t>
  </si>
  <si>
    <t>Pečovatelská služba Kamenický Šenov - reg. č. 1129034</t>
  </si>
  <si>
    <t>Pečovatelská služba města Stráž pod Ralskem - reg. č. 2574699</t>
  </si>
  <si>
    <t>Pečovatelská služba - reg. č. 1853485</t>
  </si>
  <si>
    <t>Domov důchodců Mimoň - reg. č. 3625295</t>
  </si>
  <si>
    <t>Pečovatelská služba - reg. č. 6836867</t>
  </si>
  <si>
    <t>Pečovatelská služba - reg. č. 1410170</t>
  </si>
  <si>
    <t>Dům humanity - reg. č. 6732891</t>
  </si>
  <si>
    <t>Dům rychlé pomoci - reg. č. 8170444</t>
  </si>
  <si>
    <t>Domov pro seniory LADA - reg. č. 8788790</t>
  </si>
  <si>
    <t>Domov pro seniory Doksy - Denní stacionář - reg. č. 2854766</t>
  </si>
  <si>
    <t>Domov pro seniory Doksy - Pečovatelská služba - reg. č. 4493554</t>
  </si>
  <si>
    <t>Domov pro seniory Doksy - Domov pro seniory - reg. č. 8609487</t>
  </si>
  <si>
    <t>Domov důchodců - reg. č. 3001174</t>
  </si>
  <si>
    <t>Dům s pečovatelskou službou - reg. č. 3555154</t>
  </si>
  <si>
    <t>Denní stacionář - reg. č. 1280179</t>
  </si>
  <si>
    <t>Pečovatelská služba - reg. č. 7901485</t>
  </si>
  <si>
    <t>Pečovatelská služba - reg. č. 2084701</t>
  </si>
  <si>
    <t>DPS Horní Branná - reg. č. 7177985</t>
  </si>
  <si>
    <t>Pečovatelská služba - reg. č. 3977219</t>
  </si>
  <si>
    <t>Osobní asistence v MŠ a ZŠ Sluníčko Turnov - reg. č. 5285192</t>
  </si>
  <si>
    <t>Dětské centrum Semily - reg. č. 4297455</t>
  </si>
  <si>
    <t>Sociální služby Semily - reg. č. 2308616</t>
  </si>
  <si>
    <t>Sociální služby Semily - reg. č. 2446668</t>
  </si>
  <si>
    <t>Sociální služby Semily - reg. č. 3732526</t>
  </si>
  <si>
    <t>Sociální služby Semily - reg. č. 3877954</t>
  </si>
  <si>
    <t>Sociální služby Semily - reg. č. 3949768</t>
  </si>
  <si>
    <t>Dětské centrum Jilemnice - reg. č. 3790182</t>
  </si>
  <si>
    <t>Dětské centrum Jilemnice - reg. č. 5312119</t>
  </si>
  <si>
    <t>Domov důchodců Pohoda - reg. č. 3368051</t>
  </si>
  <si>
    <t>Domov důchodců Pohoda - reg. č. 4234054</t>
  </si>
  <si>
    <t>Terénní pečovatelská služba - reg. č. 8719331</t>
  </si>
  <si>
    <t>Domov důchodců Pohoda - reg. č. 9274680</t>
  </si>
  <si>
    <t>Centrum péče o seniory - Domovina - reg. č. 9313088</t>
  </si>
  <si>
    <t>Nemocnice následné péče - reg. č. 3682159</t>
  </si>
  <si>
    <t>Centrum ambul.sl. - program ambul. poradenství - reg. č .6552817</t>
  </si>
  <si>
    <t>Odlehčovací služby Česká Lípa - reg. č. 1656576</t>
  </si>
  <si>
    <t>Odborné sociální poradenství Č. Lípa - reg. č. 1840164</t>
  </si>
  <si>
    <t>Odlehčovací služby Liberec - reg. č. 2164863</t>
  </si>
  <si>
    <t>Tlumočnické služby Liberecký kraj - reg. č. 2453453</t>
  </si>
  <si>
    <t>Osobní asistence Semily - reg. č. 3852372</t>
  </si>
  <si>
    <t>Odborné sociální poradenství Semily - reg. č. 4148036</t>
  </si>
  <si>
    <t>Odlehčovací služby Jablonec nad Nisou - reg. č. 5362299</t>
  </si>
  <si>
    <t>Odborné sociální poradenství Liberec - reg. č. 5451090</t>
  </si>
  <si>
    <t>Odlehčovací služby Semily - reg. č. 6806376</t>
  </si>
  <si>
    <t>Osobní asistence Jablonec nad Nisou - reg. č. 7135154</t>
  </si>
  <si>
    <t>Osobní asistence Česká Lípa - reg. č. 7559709</t>
  </si>
  <si>
    <t>Osobní asistence Liberec - reg. č. 9349276</t>
  </si>
  <si>
    <t>Odborné sociální poradenství Jablonec nad N. - reg. č. 9725207</t>
  </si>
  <si>
    <t>DH Liberec, o.p.s. - STD - reg. č. 2718583</t>
  </si>
  <si>
    <t>DH Liberec, o.p.s. - Domov - reg. č. 3166608</t>
  </si>
  <si>
    <t>DH Liberec, o.p.s. - Osobní asistence - reg. č. 5793673</t>
  </si>
  <si>
    <t>DH Liberec, o.p.s. - Chráněné bydlení - reg. č. 7044506</t>
  </si>
  <si>
    <t>Diakonie Beránek o.s. - reg. č. 5231429</t>
  </si>
  <si>
    <t>NZDM Kruháč - reg. č. 3428319</t>
  </si>
  <si>
    <t>Pečovatelská služba - reg. č. 5741111</t>
  </si>
  <si>
    <t>SAS pro rodiny s dětmi - reg. č. 7080749</t>
  </si>
  <si>
    <t>Centrum sociální rehabilitace - reg. č. 1372957</t>
  </si>
  <si>
    <t>Spokojený domov, o. p. s.</t>
  </si>
  <si>
    <t>Odlehčovací služby - reg.č. 5968921</t>
  </si>
  <si>
    <t>Osobní asistence - reg.č. 7143232</t>
  </si>
  <si>
    <t>FOKUS Turnov, z. s.</t>
  </si>
  <si>
    <t>FOKUS Liberec o. p. s.</t>
  </si>
  <si>
    <t>Bílý kruh bezpečí, z. s.</t>
  </si>
  <si>
    <t>Odlehčovací služby - reg. č. 9864940</t>
  </si>
  <si>
    <t>0570075</t>
  </si>
  <si>
    <t>ZDRAVOŠ PÉČE s. r. o.</t>
  </si>
  <si>
    <t>Pečovatelská služba - reg. č. 5773192</t>
  </si>
  <si>
    <t>ADVAITA, z. ú.</t>
  </si>
  <si>
    <t>Déčko Liberec z. s.</t>
  </si>
  <si>
    <t>chráněné bydlení - reg. č. 3865693</t>
  </si>
  <si>
    <t>Podpora samostatného bydlení - reg. č. 3596108</t>
  </si>
  <si>
    <t>Sociálně terapeutické dílny - reg. č. 5563434</t>
  </si>
  <si>
    <t>FOKUS Semily - reg. č. 6265472</t>
  </si>
  <si>
    <t>FOKUS Turnov - reg. č. 4661168</t>
  </si>
  <si>
    <t>FOKUS Turnov - reg. č. 7471836</t>
  </si>
  <si>
    <t>FOKUS Turnov - reg. č. 9314906</t>
  </si>
  <si>
    <t>Hospicová péče sv.Zdislavy, o.p.s. - reg. č. 4343228</t>
  </si>
  <si>
    <t>Hospicová péče sv.Zdislavy,o.p.s - reg. č. 9543067</t>
  </si>
  <si>
    <t>Osobní asistence - reg. č. 4873800</t>
  </si>
  <si>
    <t>NZDM Vagón - reg. č. 8975100</t>
  </si>
  <si>
    <t>NZDM Voraz - reg. č. 6899978</t>
  </si>
  <si>
    <t>NZDM Zapes - reg. č. 6714275</t>
  </si>
  <si>
    <t>Centrum drogových služeb ve vězení - reg. č. 2073130</t>
  </si>
  <si>
    <t>Dům na půl cesty - reg. č. 1220799</t>
  </si>
  <si>
    <t>K-centrum Liberec - reg. č. 1229581</t>
  </si>
  <si>
    <t>Služby sociální prevence v LK - reg. č. 3775974</t>
  </si>
  <si>
    <t>K-centrum - Centrum pro drog. závislosti - reg. č. 3801846</t>
  </si>
  <si>
    <t>Terénní programy pro lidi ohrožené drogou - reg. č. 8306216</t>
  </si>
  <si>
    <t>Reva o.p.s. - reg. č. 2049573</t>
  </si>
  <si>
    <t>NZDM Tanvald - reg. č. 8696715</t>
  </si>
  <si>
    <t>NZDM Zákupák - reg. č. 8501960</t>
  </si>
  <si>
    <t>Sociální poradna Tanvald - reg. č. 5070480</t>
  </si>
  <si>
    <t>NZDM Náhlov - Drak - reg. č. 1807508</t>
  </si>
  <si>
    <t>Středisko pro ranou péči Liberec, o. p. s. - reg. č. 3959325</t>
  </si>
  <si>
    <t>Pečovatelská služba - reg. č. 8460985</t>
  </si>
  <si>
    <t>Pečovatelská služba - reg. č. 3005927</t>
  </si>
  <si>
    <t xml:space="preserve">Terénní programy - reg. č. 5063729 </t>
  </si>
  <si>
    <t>Sociálně aktivizační služby pro rodiny s dětmi - reg. č. 6374958</t>
  </si>
  <si>
    <t>SAS pro seniory a osoby se ZP - reg. č. 8054292</t>
  </si>
  <si>
    <t>Odborné sociální poradenství - reg. č. 8791447</t>
  </si>
  <si>
    <t>Sociální rehabilitace - reg. č. 5635924</t>
  </si>
  <si>
    <t>Odborné sociální poradenství - reg. č. 8874865</t>
  </si>
  <si>
    <t>Centrum LAMPA - reg. č. 1457407</t>
  </si>
  <si>
    <t>Centrum LAMPA - reg. č. 7555345</t>
  </si>
  <si>
    <t>Domov pokojného stáří - Domov sv. Vavřince - reg. č. 6940940</t>
  </si>
  <si>
    <t>Domov pro matky s dětmi v tísni-Domov sv.Anny - reg. č. 9958898</t>
  </si>
  <si>
    <t>Dům Naděje Jbc - nízkoprahové denní centrum - reg. č. 1020591</t>
  </si>
  <si>
    <t>Dům Naděje Jbc - noclehárna - reg. č. 1303151</t>
  </si>
  <si>
    <t>Středisko Naděje Jbc - terénní program - reg. č. 1420566</t>
  </si>
  <si>
    <t>Středisko Naděje Liberec - terénní program - reg. č. 1775589</t>
  </si>
  <si>
    <t>Středisko Naděje Liberec - Valdštejnská - reg. č. 2481915</t>
  </si>
  <si>
    <t>Středisko Naděje Liberec - noclehárna - reg. č. 3822869</t>
  </si>
  <si>
    <t>Dům Naděje Jbc - azylový dům - reg. č. 5918012</t>
  </si>
  <si>
    <t>Dům Naděje Jbc - terénní program - reg. č. 9860755</t>
  </si>
  <si>
    <t>Centrum ambul.csl. - doléčovací program - reg. č. 4142726</t>
  </si>
  <si>
    <t>Asociace rodičů a přátel zdr. post. dětí v ČR, o. s. Klub Jbc</t>
  </si>
  <si>
    <t>CENTRUM PRO ZDRAVOTNĚ POSTIŽENÉ Lib. kraje, o. p. s.</t>
  </si>
  <si>
    <t>Člověk v tísni, o. p. s.</t>
  </si>
  <si>
    <t>NZDM V kleci - reg. č. 5235056</t>
  </si>
  <si>
    <t>Terénní programy pobočka Liberec - reg. č. 5713240</t>
  </si>
  <si>
    <t>DH Liberec, o. p. s.</t>
  </si>
  <si>
    <t>Charitní pečovatelská služba Liberec - reg. č. 3632154</t>
  </si>
  <si>
    <t>Dolmen,o.p.s. Agentura pro chr. bydlení - reg. č. 4353078</t>
  </si>
  <si>
    <t>Dolmen,o.p.s. Agentura pro chr. bydlení - reg. č. 5227172</t>
  </si>
  <si>
    <t>ELVA HELP o. s.</t>
  </si>
  <si>
    <t>SR canisasistence, metod canisterapie. - reg. č. 7890129</t>
  </si>
  <si>
    <t>Azylový dům Jonáš - reg. č. 1297986</t>
  </si>
  <si>
    <t>Klub Koule NZDM - reg. č. 6790491</t>
  </si>
  <si>
    <t>Azylový dům Speramus - reg. č. 6224406</t>
  </si>
  <si>
    <t>Soc. služby posk. ve zdr. zař. lůžkového typu. - reg. č. 4501907</t>
  </si>
  <si>
    <t>Compitum - reg. č. 6769479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</si>
  <si>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</si>
  <si>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</si>
  <si>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</si>
  <si>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</si>
  <si>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</si>
  <si>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</si>
  <si>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</si>
  <si>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</si>
  <si>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</si>
  <si>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</si>
  <si>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</si>
  <si>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</si>
  <si>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</si>
  <si>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421x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</si>
  <si>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</si>
  <si>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</si>
  <si>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</si>
  <si>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</si>
  <si>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</si>
  <si>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</si>
  <si>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</si>
  <si>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</si>
  <si>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</si>
  <si>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</si>
  <si>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</si>
  <si>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DIAKONIE DUBÁ z.s.</t>
  </si>
  <si>
    <t>Diakonie Beránek z.s.</t>
  </si>
  <si>
    <t>Společnost Dolmen, z. ú.</t>
  </si>
  <si>
    <t>COMPITUM z. s.</t>
  </si>
  <si>
    <t>Občanské sdružení D.R.A.K., z.s.</t>
  </si>
  <si>
    <t>Foreigners z.s.</t>
  </si>
  <si>
    <t>Centrum LIRA, z. ú.</t>
  </si>
  <si>
    <t>Hospic sv. Zdislavy, o.p.s.</t>
  </si>
  <si>
    <t>Ruprechtický farní spolek</t>
  </si>
  <si>
    <t>Alvalída, z. s.</t>
  </si>
  <si>
    <t>Sociální služby města Doksy, příspěvková organizace</t>
  </si>
  <si>
    <t>42xx</t>
  </si>
  <si>
    <t>423x</t>
  </si>
  <si>
    <t>UR I. 2017</t>
  </si>
  <si>
    <t>Dolmen,o.p.s. Agentura pro chr. bydlení - reg. č. 6650186</t>
  </si>
  <si>
    <t>Sociální rehabilitace reg. č. 8208204</t>
  </si>
  <si>
    <t>LAMPA, z. s.</t>
  </si>
  <si>
    <t>SLUNCE VŠEM - reg.č. 9321887</t>
  </si>
  <si>
    <t>Diakonie ČCE - středisko Světlo ve Vrchlabí</t>
  </si>
  <si>
    <t>Diakonie ČCE - stř. Světlo ve Vrchlabí - os.asistence 8507871</t>
  </si>
  <si>
    <t>Obec Karlovice</t>
  </si>
  <si>
    <t>Pečovatelská služba - reg. č. 3415850</t>
  </si>
  <si>
    <t>Obec Příšovice</t>
  </si>
  <si>
    <t>Pečovatelská služba - reg. č. 7923702</t>
  </si>
  <si>
    <t>0570096</t>
  </si>
  <si>
    <t>000</t>
  </si>
  <si>
    <t>0570095</t>
  </si>
  <si>
    <t>SAREMA LIBEREC, s. r. o.</t>
  </si>
  <si>
    <t>sociální rehabilitace - reg. Č. 7455227</t>
  </si>
  <si>
    <t>REP - zrušení reg. od 1. 1. 2017</t>
  </si>
  <si>
    <t>Sociální rehabilitace - reg. č. 8340162</t>
  </si>
  <si>
    <t>Život bez bariér, z. ú.není v síti od 1. 1. 2017</t>
  </si>
  <si>
    <t>Osobní asistence - reg. č. 6492623</t>
  </si>
  <si>
    <t>Osobní asistence - reg.č. 4349497</t>
  </si>
  <si>
    <t>5027</t>
  </si>
  <si>
    <t>2043</t>
  </si>
  <si>
    <t>č. registrace</t>
  </si>
  <si>
    <t>Zdrojová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</si>
  <si>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</si>
  <si>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</si>
  <si>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</si>
  <si>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</si>
  <si>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</si>
  <si>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</si>
  <si>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</si>
  <si>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</si>
  <si>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</si>
  <si>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</si>
  <si>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</si>
  <si>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</si>
  <si>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</si>
  <si>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</si>
  <si>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1. Zapojení fondů z r. 2016</t>
  </si>
  <si>
    <t>2. Zapojení  zákl.běžného účtu z r. 2016</t>
  </si>
  <si>
    <t>3. Úvěr</t>
  </si>
  <si>
    <t>4.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</si>
  <si>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</si>
  <si>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</si>
  <si>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</si>
  <si>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</si>
  <si>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</si>
  <si>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</si>
  <si>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</si>
  <si>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</si>
  <si>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</si>
  <si>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</si>
  <si>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</si>
  <si>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</si>
  <si>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</si>
  <si>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</si>
  <si>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</si>
  <si>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</si>
  <si>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</si>
  <si>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</si>
  <si>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nespecifikované rezervy</t>
  </si>
  <si>
    <t>ZMĚNA ROZPOČTU - ROZPOČTOVÉ OPATŘENÍ LIBERECKÉHO KRAJE 2017</t>
  </si>
  <si>
    <t>Laxus z.ú.</t>
  </si>
  <si>
    <t>Rodina24, reg. č. 5391602</t>
  </si>
  <si>
    <t>Rodina24, reg. č. 6407777</t>
  </si>
  <si>
    <t>Rodina24, reg. č. 8419868</t>
  </si>
  <si>
    <t>Rodina24 z.ú.</t>
  </si>
  <si>
    <t>UR II. 2017</t>
  </si>
  <si>
    <t>UR 2017 I.</t>
  </si>
  <si>
    <t>UR 2017 II.</t>
  </si>
  <si>
    <t>P01_ZR_RO_145_17</t>
  </si>
  <si>
    <t>ZR-RO             č. 145/17</t>
  </si>
  <si>
    <t>ZR-RO č. 145/17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</si>
</sst>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6">
      <alignment/>
      <protection/>
    </xf>
    <xf numFmtId="0" fontId="8" fillId="0" borderId="0" xfId="55">
      <alignment/>
      <protection/>
    </xf>
    <xf numFmtId="0" fontId="9" fillId="0" borderId="0" xfId="55" applyFont="1" applyAlignment="1">
      <alignment horizontal="left"/>
      <protection/>
    </xf>
    <xf numFmtId="0" fontId="6" fillId="33" borderId="0" xfId="0" applyFont="1" applyFill="1" applyAlignment="1">
      <alignment horizontal="center" vertical="center" wrapText="1"/>
    </xf>
    <xf numFmtId="0" fontId="8" fillId="33" borderId="0" xfId="55" applyFill="1">
      <alignment/>
      <protection/>
    </xf>
    <xf numFmtId="0" fontId="0" fillId="33" borderId="0" xfId="0" applyFill="1" applyAlignment="1">
      <alignment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7" fillId="0" borderId="0" xfId="57" applyFont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center"/>
    </xf>
    <xf numFmtId="167" fontId="7" fillId="0" borderId="12" xfId="56" applyNumberFormat="1" applyFont="1" applyFill="1" applyBorder="1" applyAlignment="1">
      <alignment horizontal="right" vertical="center"/>
      <protection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67" fontId="4" fillId="0" borderId="11" xfId="56" applyNumberFormat="1" applyFont="1" applyFill="1" applyBorder="1" applyAlignment="1">
      <alignment horizontal="right" vertical="center"/>
      <protection/>
    </xf>
    <xf numFmtId="167" fontId="4" fillId="0" borderId="12" xfId="56" applyNumberFormat="1" applyFont="1" applyFill="1" applyBorder="1" applyAlignment="1">
      <alignment horizontal="right" vertical="center"/>
      <protection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7" fontId="4" fillId="0" borderId="15" xfId="56" applyNumberFormat="1" applyFont="1" applyFill="1" applyBorder="1" applyAlignment="1">
      <alignment horizontal="right" vertical="center"/>
      <protection/>
    </xf>
    <xf numFmtId="167" fontId="4" fillId="0" borderId="18" xfId="56" applyNumberFormat="1" applyFont="1" applyFill="1" applyBorder="1" applyAlignment="1">
      <alignment horizontal="right" vertical="center"/>
      <protection/>
    </xf>
    <xf numFmtId="0" fontId="7" fillId="0" borderId="19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67" fontId="4" fillId="0" borderId="19" xfId="56" applyNumberFormat="1" applyFont="1" applyFill="1" applyBorder="1" applyAlignment="1">
      <alignment horizontal="right" vertical="center"/>
      <protection/>
    </xf>
    <xf numFmtId="167" fontId="4" fillId="0" borderId="21" xfId="56" applyNumberFormat="1" applyFont="1" applyFill="1" applyBorder="1" applyAlignment="1">
      <alignment horizontal="right" vertical="center"/>
      <protection/>
    </xf>
    <xf numFmtId="49" fontId="7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67" fontId="4" fillId="0" borderId="22" xfId="56" applyNumberFormat="1" applyFont="1" applyFill="1" applyBorder="1" applyAlignment="1">
      <alignment horizontal="right" vertical="center"/>
      <protection/>
    </xf>
    <xf numFmtId="167" fontId="4" fillId="0" borderId="24" xfId="56" applyNumberFormat="1" applyFont="1" applyFill="1" applyBorder="1" applyAlignment="1">
      <alignment horizontal="right" vertical="center"/>
      <protection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7" fontId="4" fillId="0" borderId="25" xfId="56" applyNumberFormat="1" applyFont="1" applyFill="1" applyBorder="1" applyAlignment="1">
      <alignment horizontal="right" vertical="center"/>
      <protection/>
    </xf>
    <xf numFmtId="167" fontId="4" fillId="0" borderId="27" xfId="56" applyNumberFormat="1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167" fontId="4" fillId="0" borderId="28" xfId="56" applyNumberFormat="1" applyFont="1" applyFill="1" applyBorder="1" applyAlignment="1">
      <alignment horizontal="right" vertical="center"/>
      <protection/>
    </xf>
    <xf numFmtId="167" fontId="4" fillId="0" borderId="30" xfId="56" applyNumberFormat="1" applyFont="1" applyFill="1" applyBorder="1" applyAlignment="1">
      <alignment horizontal="right" vertical="center"/>
      <protection/>
    </xf>
    <xf numFmtId="0" fontId="7" fillId="0" borderId="28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4" fillId="0" borderId="28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67" fontId="4" fillId="0" borderId="22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67" fontId="4" fillId="0" borderId="25" xfId="56" applyNumberFormat="1" applyFont="1" applyFill="1" applyBorder="1" applyAlignment="1">
      <alignment horizontal="right"/>
      <protection/>
    </xf>
    <xf numFmtId="167" fontId="57" fillId="0" borderId="25" xfId="0" applyNumberFormat="1" applyFont="1" applyFill="1" applyBorder="1" applyAlignment="1">
      <alignment horizontal="right"/>
    </xf>
    <xf numFmtId="167" fontId="4" fillId="0" borderId="27" xfId="56" applyNumberFormat="1" applyFont="1" applyFill="1" applyBorder="1" applyAlignment="1">
      <alignment horizontal="right"/>
      <protection/>
    </xf>
    <xf numFmtId="0" fontId="57" fillId="0" borderId="19" xfId="0" applyFont="1" applyFill="1" applyBorder="1" applyAlignment="1">
      <alignment horizontal="center" vertical="center" wrapText="1"/>
    </xf>
    <xf numFmtId="167" fontId="4" fillId="0" borderId="19" xfId="56" applyNumberFormat="1" applyFont="1" applyFill="1" applyBorder="1" applyAlignment="1">
      <alignment horizontal="right"/>
      <protection/>
    </xf>
    <xf numFmtId="167" fontId="57" fillId="0" borderId="19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 vertical="center" wrapText="1"/>
    </xf>
    <xf numFmtId="167" fontId="7" fillId="0" borderId="11" xfId="56" applyNumberFormat="1" applyFont="1" applyFill="1" applyBorder="1" applyAlignment="1">
      <alignment horizontal="right"/>
      <protection/>
    </xf>
    <xf numFmtId="167" fontId="58" fillId="0" borderId="11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 horizontal="center" vertical="center" wrapText="1"/>
    </xf>
    <xf numFmtId="167" fontId="4" fillId="0" borderId="11" xfId="56" applyNumberFormat="1" applyFont="1" applyFill="1" applyBorder="1" applyAlignment="1">
      <alignment horizontal="right"/>
      <protection/>
    </xf>
    <xf numFmtId="167" fontId="57" fillId="0" borderId="11" xfId="0" applyNumberFormat="1" applyFont="1" applyFill="1" applyBorder="1" applyAlignment="1">
      <alignment horizontal="right"/>
    </xf>
    <xf numFmtId="0" fontId="57" fillId="0" borderId="15" xfId="0" applyFont="1" applyFill="1" applyBorder="1" applyAlignment="1">
      <alignment horizontal="center" vertical="center" wrapText="1"/>
    </xf>
    <xf numFmtId="167" fontId="4" fillId="0" borderId="15" xfId="56" applyNumberFormat="1" applyFont="1" applyFill="1" applyBorder="1" applyAlignment="1">
      <alignment horizontal="right"/>
      <protection/>
    </xf>
    <xf numFmtId="167" fontId="57" fillId="0" borderId="15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167" fontId="7" fillId="0" borderId="19" xfId="56" applyNumberFormat="1" applyFont="1" applyFill="1" applyBorder="1" applyAlignment="1">
      <alignment horizontal="right"/>
      <protection/>
    </xf>
    <xf numFmtId="167" fontId="58" fillId="0" borderId="19" xfId="0" applyNumberFormat="1" applyFont="1" applyFill="1" applyBorder="1" applyAlignment="1">
      <alignment horizontal="right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34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7" fontId="7" fillId="0" borderId="11" xfId="56" applyNumberFormat="1" applyFont="1" applyFill="1" applyBorder="1" applyAlignment="1">
      <alignment vertical="center"/>
      <protection/>
    </xf>
    <xf numFmtId="167" fontId="7" fillId="0" borderId="12" xfId="56" applyNumberFormat="1" applyFont="1" applyFill="1" applyBorder="1" applyAlignment="1">
      <alignment vertical="center"/>
      <protection/>
    </xf>
    <xf numFmtId="0" fontId="4" fillId="0" borderId="33" xfId="0" applyFont="1" applyFill="1" applyBorder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167" fontId="4" fillId="0" borderId="37" xfId="56" applyNumberFormat="1" applyFont="1" applyFill="1" applyBorder="1" applyAlignment="1">
      <alignment horizontal="right" vertical="center"/>
      <protection/>
    </xf>
    <xf numFmtId="167" fontId="4" fillId="0" borderId="43" xfId="56" applyNumberFormat="1" applyFont="1" applyFill="1" applyBorder="1" applyAlignment="1">
      <alignment horizontal="right" vertical="center"/>
      <protection/>
    </xf>
    <xf numFmtId="167" fontId="7" fillId="0" borderId="11" xfId="56" applyNumberFormat="1" applyFont="1" applyFill="1" applyBorder="1" applyAlignment="1">
      <alignment horizontal="right" vertical="center"/>
      <protection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67" fontId="7" fillId="0" borderId="19" xfId="56" applyNumberFormat="1" applyFont="1" applyFill="1" applyBorder="1" applyAlignment="1">
      <alignment horizontal="right" vertical="center"/>
      <protection/>
    </xf>
    <xf numFmtId="167" fontId="7" fillId="0" borderId="21" xfId="56" applyNumberFormat="1" applyFont="1" applyFill="1" applyBorder="1" applyAlignment="1">
      <alignment horizontal="right" vertical="center"/>
      <protection/>
    </xf>
    <xf numFmtId="0" fontId="57" fillId="0" borderId="37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167" fontId="4" fillId="0" borderId="37" xfId="56" applyNumberFormat="1" applyFont="1" applyFill="1" applyBorder="1" applyAlignment="1">
      <alignment horizontal="right"/>
      <protection/>
    </xf>
    <xf numFmtId="167" fontId="57" fillId="0" borderId="37" xfId="0" applyNumberFormat="1" applyFont="1" applyFill="1" applyBorder="1" applyAlignment="1">
      <alignment horizontal="right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7" fontId="4" fillId="0" borderId="44" xfId="56" applyNumberFormat="1" applyFont="1" applyFill="1" applyBorder="1" applyAlignment="1">
      <alignment horizontal="right"/>
      <protection/>
    </xf>
    <xf numFmtId="167" fontId="57" fillId="0" borderId="44" xfId="0" applyNumberFormat="1" applyFont="1" applyFill="1" applyBorder="1" applyAlignment="1">
      <alignment horizontal="right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167" fontId="4" fillId="0" borderId="45" xfId="56" applyNumberFormat="1" applyFont="1" applyFill="1" applyBorder="1" applyAlignment="1">
      <alignment horizontal="right"/>
      <protection/>
    </xf>
    <xf numFmtId="167" fontId="57" fillId="0" borderId="45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167" fontId="4" fillId="0" borderId="45" xfId="56" applyNumberFormat="1" applyFont="1" applyFill="1" applyBorder="1" applyAlignment="1">
      <alignment horizontal="right" vertical="center"/>
      <protection/>
    </xf>
    <xf numFmtId="167" fontId="4" fillId="0" borderId="51" xfId="56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54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55" xfId="0" applyFont="1" applyBorder="1" applyAlignment="1">
      <alignment horizontal="right" vertical="center" wrapText="1"/>
    </xf>
    <xf numFmtId="0" fontId="16" fillId="0" borderId="26" xfId="0" applyFont="1" applyBorder="1" applyAlignment="1">
      <alignment vertical="center" wrapText="1"/>
    </xf>
    <xf numFmtId="0" fontId="16" fillId="0" borderId="56" xfId="0" applyFont="1" applyBorder="1" applyAlignment="1">
      <alignment horizontal="right" vertical="center" wrapText="1"/>
    </xf>
    <xf numFmtId="4" fontId="16" fillId="0" borderId="56" xfId="0" applyNumberFormat="1" applyFont="1" applyBorder="1" applyAlignment="1">
      <alignment horizontal="right" vertical="center" wrapText="1"/>
    </xf>
    <xf numFmtId="4" fontId="16" fillId="0" borderId="55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0" fontId="15" fillId="0" borderId="56" xfId="0" applyFont="1" applyBorder="1" applyAlignment="1">
      <alignment horizontal="right" vertical="center" wrapText="1"/>
    </xf>
    <xf numFmtId="0" fontId="16" fillId="0" borderId="50" xfId="0" applyFont="1" applyBorder="1" applyAlignment="1">
      <alignment vertical="center" wrapText="1"/>
    </xf>
    <xf numFmtId="0" fontId="16" fillId="0" borderId="57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53" xfId="0" applyFont="1" applyBorder="1" applyAlignment="1">
      <alignment horizontal="right" vertical="center" wrapText="1"/>
    </xf>
    <xf numFmtId="4" fontId="15" fillId="0" borderId="53" xfId="0" applyNumberFormat="1" applyFont="1" applyBorder="1" applyAlignment="1">
      <alignment horizontal="right" vertical="center" wrapText="1"/>
    </xf>
    <xf numFmtId="4" fontId="15" fillId="0" borderId="54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4" fontId="13" fillId="0" borderId="3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right" vertical="center" wrapText="1"/>
    </xf>
    <xf numFmtId="4" fontId="16" fillId="0" borderId="58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67" fontId="4" fillId="0" borderId="25" xfId="0" applyNumberFormat="1" applyFont="1" applyFill="1" applyBorder="1" applyAlignment="1">
      <alignment horizontal="right" vertical="center"/>
    </xf>
    <xf numFmtId="167" fontId="4" fillId="0" borderId="19" xfId="0" applyNumberFormat="1" applyFont="1" applyFill="1" applyBorder="1" applyAlignment="1">
      <alignment horizontal="right" vertical="center"/>
    </xf>
    <xf numFmtId="167" fontId="4" fillId="0" borderId="15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167" fontId="4" fillId="0" borderId="37" xfId="0" applyNumberFormat="1" applyFont="1" applyFill="1" applyBorder="1" applyAlignment="1">
      <alignment horizontal="right" vertical="center"/>
    </xf>
    <xf numFmtId="167" fontId="7" fillId="0" borderId="19" xfId="0" applyNumberFormat="1" applyFont="1" applyFill="1" applyBorder="1" applyAlignment="1">
      <alignment horizontal="right" vertical="center"/>
    </xf>
    <xf numFmtId="167" fontId="4" fillId="0" borderId="45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7" fontId="7" fillId="34" borderId="11" xfId="0" applyNumberFormat="1" applyFont="1" applyFill="1" applyBorder="1" applyAlignment="1">
      <alignment horizontal="right" vertical="center"/>
    </xf>
    <xf numFmtId="167" fontId="7" fillId="34" borderId="12" xfId="56" applyNumberFormat="1" applyFont="1" applyFill="1" applyBorder="1" applyAlignment="1">
      <alignment horizontal="righ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36" borderId="14" xfId="0" applyFont="1" applyFill="1" applyBorder="1" applyAlignment="1">
      <alignment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7" fontId="4" fillId="0" borderId="22" xfId="56" applyNumberFormat="1" applyFont="1" applyFill="1" applyBorder="1" applyAlignment="1">
      <alignment horizontal="right"/>
      <protection/>
    </xf>
    <xf numFmtId="167" fontId="57" fillId="0" borderId="2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7" fillId="0" borderId="60" xfId="0" applyFont="1" applyFill="1" applyBorder="1" applyAlignment="1">
      <alignment/>
    </xf>
    <xf numFmtId="0" fontId="4" fillId="0" borderId="36" xfId="0" applyFont="1" applyFill="1" applyBorder="1" applyAlignment="1">
      <alignment vertical="center"/>
    </xf>
    <xf numFmtId="0" fontId="57" fillId="0" borderId="38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58" fillId="0" borderId="38" xfId="0" applyFont="1" applyFill="1" applyBorder="1" applyAlignment="1">
      <alignment/>
    </xf>
    <xf numFmtId="0" fontId="57" fillId="0" borderId="41" xfId="0" applyFont="1" applyFill="1" applyBorder="1" applyAlignment="1">
      <alignment/>
    </xf>
    <xf numFmtId="0" fontId="57" fillId="0" borderId="49" xfId="0" applyFont="1" applyFill="1" applyBorder="1" applyAlignment="1">
      <alignment/>
    </xf>
    <xf numFmtId="0" fontId="57" fillId="0" borderId="46" xfId="0" applyFont="1" applyFill="1" applyBorder="1" applyAlignment="1">
      <alignment/>
    </xf>
    <xf numFmtId="0" fontId="59" fillId="0" borderId="25" xfId="0" applyFont="1" applyBorder="1" applyAlignment="1">
      <alignment/>
    </xf>
    <xf numFmtId="0" fontId="59" fillId="0" borderId="25" xfId="0" applyFont="1" applyBorder="1" applyAlignment="1">
      <alignment horizontal="center"/>
    </xf>
    <xf numFmtId="0" fontId="59" fillId="0" borderId="25" xfId="0" applyFont="1" applyFill="1" applyBorder="1" applyAlignment="1">
      <alignment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/>
      <protection/>
    </xf>
    <xf numFmtId="0" fontId="18" fillId="34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vertical="center"/>
    </xf>
    <xf numFmtId="0" fontId="59" fillId="0" borderId="19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60" fillId="0" borderId="19" xfId="0" applyFont="1" applyFill="1" applyBorder="1" applyAlignment="1">
      <alignment horizontal="center"/>
    </xf>
    <xf numFmtId="0" fontId="59" fillId="0" borderId="37" xfId="0" applyFont="1" applyFill="1" applyBorder="1" applyAlignment="1">
      <alignment/>
    </xf>
    <xf numFmtId="0" fontId="59" fillId="0" borderId="45" xfId="0" applyFont="1" applyFill="1" applyBorder="1" applyAlignment="1">
      <alignment/>
    </xf>
    <xf numFmtId="0" fontId="59" fillId="0" borderId="44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4" fontId="15" fillId="0" borderId="55" xfId="0" applyNumberFormat="1" applyFont="1" applyBorder="1" applyAlignment="1">
      <alignment horizontal="right" vertical="center" wrapText="1"/>
    </xf>
    <xf numFmtId="4" fontId="15" fillId="0" borderId="58" xfId="0" applyNumberFormat="1" applyFont="1" applyBorder="1" applyAlignment="1">
      <alignment horizontal="right" vertical="center" wrapText="1"/>
    </xf>
    <xf numFmtId="4" fontId="16" fillId="0" borderId="56" xfId="0" applyNumberFormat="1" applyFont="1" applyBorder="1" applyAlignment="1">
      <alignment vertical="center"/>
    </xf>
    <xf numFmtId="4" fontId="16" fillId="0" borderId="6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5" fillId="0" borderId="56" xfId="0" applyNumberFormat="1" applyFont="1" applyBorder="1" applyAlignment="1">
      <alignment horizontal="right" vertical="center" wrapText="1"/>
    </xf>
    <xf numFmtId="4" fontId="15" fillId="0" borderId="61" xfId="0" applyNumberFormat="1" applyFont="1" applyBorder="1" applyAlignment="1">
      <alignment horizontal="right" vertical="center" wrapText="1"/>
    </xf>
    <xf numFmtId="4" fontId="16" fillId="0" borderId="61" xfId="0" applyNumberFormat="1" applyFont="1" applyBorder="1" applyAlignment="1">
      <alignment horizontal="right" vertical="center" wrapText="1"/>
    </xf>
    <xf numFmtId="4" fontId="16" fillId="0" borderId="57" xfId="0" applyNumberFormat="1" applyFont="1" applyBorder="1" applyAlignment="1">
      <alignment horizontal="right" vertical="center" wrapText="1"/>
    </xf>
    <xf numFmtId="4" fontId="16" fillId="0" borderId="62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left"/>
    </xf>
    <xf numFmtId="0" fontId="57" fillId="0" borderId="39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7" fillId="36" borderId="15" xfId="0" applyFont="1" applyFill="1" applyBorder="1" applyAlignment="1">
      <alignment vertical="center"/>
    </xf>
    <xf numFmtId="0" fontId="17" fillId="36" borderId="25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vertical="center" wrapText="1"/>
    </xf>
    <xf numFmtId="49" fontId="7" fillId="39" borderId="10" xfId="0" applyNumberFormat="1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vertical="center"/>
    </xf>
    <xf numFmtId="0" fontId="18" fillId="39" borderId="11" xfId="0" applyFont="1" applyFill="1" applyBorder="1" applyAlignment="1">
      <alignment horizontal="center" vertical="center"/>
    </xf>
    <xf numFmtId="167" fontId="7" fillId="39" borderId="11" xfId="0" applyNumberFormat="1" applyFont="1" applyFill="1" applyBorder="1" applyAlignment="1">
      <alignment horizontal="right" vertical="center"/>
    </xf>
    <xf numFmtId="167" fontId="7" fillId="39" borderId="12" xfId="56" applyNumberFormat="1" applyFont="1" applyFill="1" applyBorder="1" applyAlignment="1">
      <alignment horizontal="right" vertical="center"/>
      <protection/>
    </xf>
    <xf numFmtId="49" fontId="7" fillId="39" borderId="16" xfId="0" applyNumberFormat="1" applyFont="1" applyFill="1" applyBorder="1" applyAlignment="1">
      <alignment horizontal="center" vertical="center"/>
    </xf>
    <xf numFmtId="49" fontId="7" fillId="39" borderId="18" xfId="0" applyNumberFormat="1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vertical="center"/>
    </xf>
    <xf numFmtId="167" fontId="4" fillId="39" borderId="15" xfId="56" applyNumberFormat="1" applyFont="1" applyFill="1" applyBorder="1" applyAlignment="1">
      <alignment horizontal="right" vertical="center"/>
      <protection/>
    </xf>
    <xf numFmtId="167" fontId="4" fillId="39" borderId="15" xfId="0" applyNumberFormat="1" applyFont="1" applyFill="1" applyBorder="1" applyAlignment="1">
      <alignment horizontal="right" vertical="center"/>
    </xf>
    <xf numFmtId="49" fontId="7" fillId="39" borderId="20" xfId="0" applyNumberFormat="1" applyFont="1" applyFill="1" applyBorder="1" applyAlignment="1">
      <alignment horizontal="center" vertical="center"/>
    </xf>
    <xf numFmtId="49" fontId="7" fillId="39" borderId="21" xfId="0" applyNumberFormat="1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vertical="center"/>
    </xf>
    <xf numFmtId="167" fontId="4" fillId="39" borderId="19" xfId="56" applyNumberFormat="1" applyFont="1" applyFill="1" applyBorder="1" applyAlignment="1">
      <alignment horizontal="right" vertical="center"/>
      <protection/>
    </xf>
    <xf numFmtId="167" fontId="4" fillId="39" borderId="19" xfId="0" applyNumberFormat="1" applyFont="1" applyFill="1" applyBorder="1" applyAlignment="1">
      <alignment horizontal="right" vertical="center"/>
    </xf>
    <xf numFmtId="0" fontId="58" fillId="39" borderId="19" xfId="0" applyFont="1" applyFill="1" applyBorder="1" applyAlignment="1">
      <alignment horizontal="center" vertical="center" wrapText="1"/>
    </xf>
    <xf numFmtId="0" fontId="58" fillId="39" borderId="38" xfId="0" applyFont="1" applyFill="1" applyBorder="1" applyAlignment="1">
      <alignment/>
    </xf>
    <xf numFmtId="0" fontId="60" fillId="39" borderId="19" xfId="0" applyFont="1" applyFill="1" applyBorder="1" applyAlignment="1">
      <alignment horizontal="center"/>
    </xf>
    <xf numFmtId="167" fontId="58" fillId="39" borderId="19" xfId="0" applyNumberFormat="1" applyFont="1" applyFill="1" applyBorder="1" applyAlignment="1">
      <alignment horizontal="right"/>
    </xf>
    <xf numFmtId="167" fontId="7" fillId="39" borderId="19" xfId="56" applyNumberFormat="1" applyFont="1" applyFill="1" applyBorder="1" applyAlignment="1">
      <alignment horizontal="right"/>
      <protection/>
    </xf>
    <xf numFmtId="0" fontId="57" fillId="39" borderId="19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38" xfId="0" applyFont="1" applyFill="1" applyBorder="1" applyAlignment="1">
      <alignment/>
    </xf>
    <xf numFmtId="0" fontId="59" fillId="39" borderId="19" xfId="0" applyFont="1" applyFill="1" applyBorder="1" applyAlignment="1">
      <alignment horizontal="center"/>
    </xf>
    <xf numFmtId="167" fontId="4" fillId="39" borderId="19" xfId="56" applyNumberFormat="1" applyFont="1" applyFill="1" applyBorder="1" applyAlignment="1">
      <alignment horizontal="right"/>
      <protection/>
    </xf>
    <xf numFmtId="167" fontId="57" fillId="39" borderId="19" xfId="0" applyNumberFormat="1" applyFont="1" applyFill="1" applyBorder="1" applyAlignment="1">
      <alignment horizontal="right"/>
    </xf>
    <xf numFmtId="49" fontId="7" fillId="0" borderId="63" xfId="56" applyNumberFormat="1" applyFont="1" applyBorder="1" applyAlignment="1">
      <alignment horizontal="center" vertical="center"/>
      <protection/>
    </xf>
    <xf numFmtId="49" fontId="7" fillId="0" borderId="14" xfId="56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left" vertical="center" wrapText="1"/>
      <protection/>
    </xf>
    <xf numFmtId="0" fontId="5" fillId="0" borderId="0" xfId="51" applyFont="1" applyFill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2" fillId="35" borderId="33" xfId="0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/>
    </xf>
    <xf numFmtId="49" fontId="7" fillId="39" borderId="26" xfId="0" applyNumberFormat="1" applyFont="1" applyFill="1" applyBorder="1" applyAlignment="1">
      <alignment horizontal="center" vertical="center"/>
    </xf>
    <xf numFmtId="49" fontId="7" fillId="39" borderId="27" xfId="0" applyNumberFormat="1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vertical="center"/>
    </xf>
    <xf numFmtId="167" fontId="4" fillId="39" borderId="25" xfId="56" applyNumberFormat="1" applyFont="1" applyFill="1" applyBorder="1" applyAlignment="1">
      <alignment horizontal="right" vertical="center"/>
      <protection/>
    </xf>
    <xf numFmtId="167" fontId="4" fillId="39" borderId="25" xfId="0" applyNumberFormat="1" applyFont="1" applyFill="1" applyBorder="1" applyAlignment="1">
      <alignment horizontal="right" vertical="center"/>
    </xf>
    <xf numFmtId="167" fontId="4" fillId="39" borderId="24" xfId="56" applyNumberFormat="1" applyFont="1" applyFill="1" applyBorder="1" applyAlignment="1">
      <alignment horizontal="right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04 - OSMTVS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2"/>
  <sheetViews>
    <sheetView tabSelected="1" zoomScale="120" zoomScaleNormal="120" zoomScalePageLayoutView="0" workbookViewId="0" topLeftCell="A1">
      <selection activeCell="K1" sqref="K1"/>
    </sheetView>
  </sheetViews>
  <sheetFormatPr defaultColWidth="9.140625" defaultRowHeight="12.75"/>
  <cols>
    <col min="2" max="2" width="3.140625" style="0" customWidth="1"/>
    <col min="3" max="3" width="6.8515625" style="0" customWidth="1"/>
    <col min="4" max="4" width="9.28125" style="0" customWidth="1"/>
    <col min="5" max="6" width="4.7109375" style="0" customWidth="1"/>
    <col min="7" max="7" width="8.140625" style="0" customWidth="1"/>
    <col min="8" max="8" width="49.28125" style="0" customWidth="1"/>
    <col min="9" max="9" width="10.00390625" style="0" hidden="1" customWidth="1"/>
    <col min="10" max="10" width="14.7109375" style="8" customWidth="1"/>
    <col min="11" max="11" width="10.7109375" style="0" customWidth="1"/>
    <col min="12" max="12" width="10.8515625" style="0" customWidth="1"/>
    <col min="13" max="13" width="0" style="0" hidden="1" customWidth="1"/>
    <col min="14" max="14" width="12.00390625" style="0" hidden="1" customWidth="1"/>
    <col min="15" max="15" width="14.8515625" style="0" hidden="1" customWidth="1"/>
  </cols>
  <sheetData>
    <row r="1" spans="4:12" ht="15.75">
      <c r="D1" s="1"/>
      <c r="E1" s="1"/>
      <c r="F1" s="1"/>
      <c r="G1" s="1"/>
      <c r="H1" s="1"/>
      <c r="I1" s="1"/>
      <c r="J1" s="209"/>
      <c r="K1" s="210" t="s">
        <v>537</v>
      </c>
      <c r="L1" s="211"/>
    </row>
    <row r="3" spans="4:12" ht="15.75">
      <c r="D3" s="1"/>
      <c r="E3" s="1"/>
      <c r="F3" s="1"/>
      <c r="G3" s="335" t="s">
        <v>528</v>
      </c>
      <c r="H3" s="336"/>
      <c r="I3" s="336"/>
      <c r="J3" s="336"/>
      <c r="K3" s="336"/>
      <c r="L3" s="336"/>
    </row>
    <row r="4" spans="4:12" ht="15.75">
      <c r="D4" s="1"/>
      <c r="E4" s="1"/>
      <c r="F4" s="1"/>
      <c r="G4" s="336"/>
      <c r="H4" s="336"/>
      <c r="I4" s="336"/>
      <c r="J4" s="336"/>
      <c r="K4" s="336"/>
      <c r="L4" s="336"/>
    </row>
    <row r="5" spans="4:12" ht="15.75">
      <c r="D5" s="1"/>
      <c r="E5" s="1"/>
      <c r="F5" s="1"/>
      <c r="G5" s="2"/>
      <c r="H5" s="2" t="s">
        <v>9</v>
      </c>
      <c r="I5" s="2"/>
      <c r="J5" s="6"/>
      <c r="K5" s="331"/>
      <c r="L5" s="332"/>
    </row>
    <row r="6" spans="4:12" ht="15.75">
      <c r="D6" s="1"/>
      <c r="E6" s="1"/>
      <c r="F6" s="1"/>
      <c r="G6" s="2"/>
      <c r="H6" s="2"/>
      <c r="I6" s="2"/>
      <c r="J6" s="6"/>
      <c r="K6" s="337"/>
      <c r="L6" s="337"/>
    </row>
    <row r="7" spans="2:12" ht="15.75">
      <c r="B7" s="3"/>
      <c r="C7" s="3"/>
      <c r="D7" s="4"/>
      <c r="E7" s="4"/>
      <c r="F7" s="4"/>
      <c r="G7" s="4"/>
      <c r="H7" s="4" t="s">
        <v>10</v>
      </c>
      <c r="I7" s="4"/>
      <c r="J7" s="7"/>
      <c r="K7" s="5"/>
      <c r="L7" s="4"/>
    </row>
    <row r="8" spans="2:12" ht="12.75">
      <c r="B8" s="3"/>
      <c r="C8" s="3"/>
      <c r="D8" s="4"/>
      <c r="E8" s="4"/>
      <c r="F8" s="4"/>
      <c r="G8" s="4"/>
      <c r="H8" s="4"/>
      <c r="I8" s="4"/>
      <c r="J8" s="7"/>
      <c r="K8" s="5"/>
      <c r="L8" s="4"/>
    </row>
    <row r="9" spans="2:12" ht="13.5" thickBot="1">
      <c r="B9" s="9"/>
      <c r="C9" s="9"/>
      <c r="D9" s="9"/>
      <c r="E9" s="9"/>
      <c r="F9" s="9"/>
      <c r="G9" s="9"/>
      <c r="H9" s="9"/>
      <c r="I9" s="9"/>
      <c r="J9" s="10"/>
      <c r="K9" s="9"/>
      <c r="L9" s="11" t="s">
        <v>6</v>
      </c>
    </row>
    <row r="10" spans="2:12" ht="23.25" thickBot="1">
      <c r="B10" s="244" t="s">
        <v>1</v>
      </c>
      <c r="C10" s="244" t="s">
        <v>249</v>
      </c>
      <c r="D10" s="333" t="s">
        <v>2</v>
      </c>
      <c r="E10" s="334"/>
      <c r="F10" s="244" t="s">
        <v>3</v>
      </c>
      <c r="G10" s="244" t="s">
        <v>0</v>
      </c>
      <c r="H10" s="244" t="s">
        <v>7</v>
      </c>
      <c r="I10" s="217" t="s">
        <v>489</v>
      </c>
      <c r="J10" s="242" t="s">
        <v>466</v>
      </c>
      <c r="K10" s="243" t="s">
        <v>538</v>
      </c>
      <c r="L10" s="242" t="s">
        <v>534</v>
      </c>
    </row>
    <row r="11" spans="2:12" ht="13.5" thickBot="1">
      <c r="B11" s="12"/>
      <c r="C11" s="108"/>
      <c r="D11" s="329" t="s">
        <v>4</v>
      </c>
      <c r="E11" s="330"/>
      <c r="F11" s="216" t="s">
        <v>4</v>
      </c>
      <c r="G11" s="215" t="s">
        <v>4</v>
      </c>
      <c r="H11" s="214" t="s">
        <v>8</v>
      </c>
      <c r="I11" s="107"/>
      <c r="J11" s="120">
        <v>9220</v>
      </c>
      <c r="K11" s="120">
        <f>K12</f>
        <v>0</v>
      </c>
      <c r="L11" s="121">
        <f>J11+K11</f>
        <v>9220</v>
      </c>
    </row>
    <row r="12" spans="2:12" ht="13.5" thickBot="1">
      <c r="B12" s="13"/>
      <c r="C12" s="109">
        <v>13305</v>
      </c>
      <c r="D12" s="14" t="s">
        <v>11</v>
      </c>
      <c r="E12" s="15" t="s">
        <v>12</v>
      </c>
      <c r="F12" s="13" t="s">
        <v>4</v>
      </c>
      <c r="G12" s="13" t="s">
        <v>4</v>
      </c>
      <c r="H12" s="16" t="s">
        <v>250</v>
      </c>
      <c r="I12" s="245" t="s">
        <v>4</v>
      </c>
      <c r="J12" s="212">
        <v>368460</v>
      </c>
      <c r="K12" s="212">
        <v>0</v>
      </c>
      <c r="L12" s="213">
        <f>K12+J12</f>
        <v>368460</v>
      </c>
    </row>
    <row r="13" spans="2:12" ht="13.5" thickBot="1">
      <c r="B13" s="17"/>
      <c r="C13" s="110">
        <v>13305</v>
      </c>
      <c r="D13" s="18" t="s">
        <v>13</v>
      </c>
      <c r="E13" s="19" t="s">
        <v>5</v>
      </c>
      <c r="F13" s="20" t="s">
        <v>4</v>
      </c>
      <c r="G13" s="17" t="s">
        <v>4</v>
      </c>
      <c r="H13" s="226" t="s">
        <v>365</v>
      </c>
      <c r="I13" s="246" t="s">
        <v>4</v>
      </c>
      <c r="J13" s="127">
        <v>1362</v>
      </c>
      <c r="K13" s="21">
        <v>0</v>
      </c>
      <c r="L13" s="22">
        <f aca="true" t="shared" si="0" ref="L13:L57">J13+K13</f>
        <v>1362</v>
      </c>
    </row>
    <row r="14" spans="2:12" ht="13.5" thickBot="1">
      <c r="B14" s="23"/>
      <c r="C14" s="102"/>
      <c r="D14" s="24"/>
      <c r="E14" s="25"/>
      <c r="F14" s="159">
        <v>4312</v>
      </c>
      <c r="G14" s="160">
        <v>5222</v>
      </c>
      <c r="H14" s="227" t="s">
        <v>252</v>
      </c>
      <c r="I14" s="239">
        <v>9813481</v>
      </c>
      <c r="J14" s="26">
        <v>1362</v>
      </c>
      <c r="K14" s="198">
        <v>0</v>
      </c>
      <c r="L14" s="27">
        <f t="shared" si="0"/>
        <v>1362</v>
      </c>
    </row>
    <row r="15" spans="2:12" ht="13.5" thickBot="1">
      <c r="B15" s="23"/>
      <c r="C15" s="110">
        <v>13305</v>
      </c>
      <c r="D15" s="18" t="s">
        <v>14</v>
      </c>
      <c r="E15" s="19" t="s">
        <v>5</v>
      </c>
      <c r="F15" s="20" t="s">
        <v>4</v>
      </c>
      <c r="G15" s="17" t="s">
        <v>4</v>
      </c>
      <c r="H15" s="63" t="s">
        <v>364</v>
      </c>
      <c r="I15" s="246" t="s">
        <v>4</v>
      </c>
      <c r="J15" s="21">
        <v>1604</v>
      </c>
      <c r="K15" s="21">
        <v>0</v>
      </c>
      <c r="L15" s="22">
        <f t="shared" si="0"/>
        <v>1604</v>
      </c>
    </row>
    <row r="16" spans="2:12" ht="12.75">
      <c r="B16" s="28"/>
      <c r="C16" s="111"/>
      <c r="D16" s="29"/>
      <c r="E16" s="30"/>
      <c r="F16" s="165">
        <v>4376</v>
      </c>
      <c r="G16" s="165">
        <v>5229</v>
      </c>
      <c r="H16" s="228" t="s">
        <v>411</v>
      </c>
      <c r="I16" s="239">
        <v>4142726</v>
      </c>
      <c r="J16" s="32">
        <v>884</v>
      </c>
      <c r="K16" s="197">
        <v>0</v>
      </c>
      <c r="L16" s="33">
        <f t="shared" si="0"/>
        <v>884</v>
      </c>
    </row>
    <row r="17" spans="2:12" ht="13.5" thickBot="1">
      <c r="B17" s="34"/>
      <c r="C17" s="112"/>
      <c r="D17" s="35"/>
      <c r="E17" s="36"/>
      <c r="F17" s="154">
        <v>4312</v>
      </c>
      <c r="G17" s="153">
        <v>5229</v>
      </c>
      <c r="H17" s="228" t="s">
        <v>331</v>
      </c>
      <c r="I17" s="239">
        <v>6552817</v>
      </c>
      <c r="J17" s="37">
        <v>720</v>
      </c>
      <c r="K17" s="196">
        <v>0</v>
      </c>
      <c r="L17" s="38">
        <f t="shared" si="0"/>
        <v>720</v>
      </c>
    </row>
    <row r="18" spans="2:12" ht="13.5" thickBot="1">
      <c r="B18" s="23"/>
      <c r="C18" s="110">
        <v>13305</v>
      </c>
      <c r="D18" s="18" t="s">
        <v>15</v>
      </c>
      <c r="E18" s="19" t="s">
        <v>5</v>
      </c>
      <c r="F18" s="20" t="s">
        <v>4</v>
      </c>
      <c r="G18" s="17" t="s">
        <v>4</v>
      </c>
      <c r="H18" s="63" t="s">
        <v>412</v>
      </c>
      <c r="I18" s="246" t="s">
        <v>4</v>
      </c>
      <c r="J18" s="21">
        <v>290</v>
      </c>
      <c r="K18" s="21">
        <v>0</v>
      </c>
      <c r="L18" s="22">
        <f t="shared" si="0"/>
        <v>290</v>
      </c>
    </row>
    <row r="19" spans="2:12" ht="13.5" thickBot="1">
      <c r="B19" s="23"/>
      <c r="C19" s="102"/>
      <c r="D19" s="24"/>
      <c r="E19" s="25"/>
      <c r="F19" s="159">
        <v>4371</v>
      </c>
      <c r="G19" s="160">
        <v>5222</v>
      </c>
      <c r="H19" s="161" t="s">
        <v>16</v>
      </c>
      <c r="I19" s="239">
        <v>9452301</v>
      </c>
      <c r="J19" s="26">
        <v>290</v>
      </c>
      <c r="K19" s="198">
        <v>0</v>
      </c>
      <c r="L19" s="27">
        <f t="shared" si="0"/>
        <v>290</v>
      </c>
    </row>
    <row r="20" spans="2:12" ht="13.5" thickBot="1">
      <c r="B20" s="23"/>
      <c r="C20" s="110">
        <v>13305</v>
      </c>
      <c r="D20" s="18" t="s">
        <v>17</v>
      </c>
      <c r="E20" s="19" t="s">
        <v>5</v>
      </c>
      <c r="F20" s="20" t="s">
        <v>4</v>
      </c>
      <c r="G20" s="17" t="s">
        <v>4</v>
      </c>
      <c r="H20" s="63" t="s">
        <v>359</v>
      </c>
      <c r="I20" s="240" t="s">
        <v>4</v>
      </c>
      <c r="J20" s="21">
        <v>446</v>
      </c>
      <c r="K20" s="21">
        <v>0</v>
      </c>
      <c r="L20" s="22">
        <f t="shared" si="0"/>
        <v>446</v>
      </c>
    </row>
    <row r="21" spans="2:12" ht="13.5" thickBot="1">
      <c r="B21" s="23"/>
      <c r="C21" s="102"/>
      <c r="D21" s="24"/>
      <c r="E21" s="25"/>
      <c r="F21" s="159">
        <v>4312</v>
      </c>
      <c r="G21" s="160">
        <v>5222</v>
      </c>
      <c r="H21" s="161" t="s">
        <v>18</v>
      </c>
      <c r="I21" s="239">
        <v>9015328</v>
      </c>
      <c r="J21" s="26">
        <v>446</v>
      </c>
      <c r="K21" s="198">
        <v>0</v>
      </c>
      <c r="L21" s="27">
        <f t="shared" si="0"/>
        <v>446</v>
      </c>
    </row>
    <row r="22" spans="2:12" ht="13.5" thickBot="1">
      <c r="B22" s="23"/>
      <c r="C22" s="110">
        <v>13305</v>
      </c>
      <c r="D22" s="18" t="s">
        <v>19</v>
      </c>
      <c r="E22" s="19" t="s">
        <v>5</v>
      </c>
      <c r="F22" s="20" t="s">
        <v>4</v>
      </c>
      <c r="G22" s="17" t="s">
        <v>4</v>
      </c>
      <c r="H22" s="63" t="s">
        <v>413</v>
      </c>
      <c r="I22" s="246" t="s">
        <v>4</v>
      </c>
      <c r="J22" s="21">
        <v>11935</v>
      </c>
      <c r="K22" s="21">
        <v>0</v>
      </c>
      <c r="L22" s="22">
        <f t="shared" si="0"/>
        <v>11935</v>
      </c>
    </row>
    <row r="23" spans="2:12" ht="12.75">
      <c r="B23" s="28"/>
      <c r="C23" s="111"/>
      <c r="D23" s="29"/>
      <c r="E23" s="39"/>
      <c r="F23" s="152">
        <v>4359</v>
      </c>
      <c r="G23" s="165">
        <v>5221</v>
      </c>
      <c r="H23" s="166" t="s">
        <v>332</v>
      </c>
      <c r="I23" s="239">
        <v>1656576</v>
      </c>
      <c r="J23" s="32">
        <v>558</v>
      </c>
      <c r="K23" s="197">
        <v>0</v>
      </c>
      <c r="L23" s="50">
        <f t="shared" si="0"/>
        <v>558</v>
      </c>
    </row>
    <row r="24" spans="2:12" ht="12.75">
      <c r="B24" s="40"/>
      <c r="C24" s="113"/>
      <c r="D24" s="41"/>
      <c r="E24" s="42"/>
      <c r="F24" s="67">
        <v>4312</v>
      </c>
      <c r="G24" s="68">
        <v>5221</v>
      </c>
      <c r="H24" s="69" t="s">
        <v>333</v>
      </c>
      <c r="I24" s="239">
        <v>1840164</v>
      </c>
      <c r="J24" s="43">
        <v>120</v>
      </c>
      <c r="K24" s="70">
        <v>0</v>
      </c>
      <c r="L24" s="50">
        <f t="shared" si="0"/>
        <v>120</v>
      </c>
    </row>
    <row r="25" spans="2:12" ht="12.75">
      <c r="B25" s="45"/>
      <c r="C25" s="114"/>
      <c r="D25" s="46"/>
      <c r="E25" s="47"/>
      <c r="F25" s="199">
        <v>4359</v>
      </c>
      <c r="G25" s="71">
        <v>5221</v>
      </c>
      <c r="H25" s="72" t="s">
        <v>334</v>
      </c>
      <c r="I25" s="239">
        <v>2164863</v>
      </c>
      <c r="J25" s="49">
        <v>287</v>
      </c>
      <c r="K25" s="195">
        <v>0</v>
      </c>
      <c r="L25" s="50">
        <f t="shared" si="0"/>
        <v>287</v>
      </c>
    </row>
    <row r="26" spans="2:12" ht="12.75">
      <c r="B26" s="45"/>
      <c r="C26" s="114"/>
      <c r="D26" s="46"/>
      <c r="E26" s="47"/>
      <c r="F26" s="199">
        <v>4379</v>
      </c>
      <c r="G26" s="71">
        <v>5221</v>
      </c>
      <c r="H26" s="72" t="s">
        <v>335</v>
      </c>
      <c r="I26" s="239">
        <v>2453453</v>
      </c>
      <c r="J26" s="49">
        <v>326</v>
      </c>
      <c r="K26" s="195">
        <v>0</v>
      </c>
      <c r="L26" s="50">
        <f t="shared" si="0"/>
        <v>326</v>
      </c>
    </row>
    <row r="27" spans="2:12" ht="12.75">
      <c r="B27" s="45"/>
      <c r="C27" s="114"/>
      <c r="D27" s="46"/>
      <c r="E27" s="47"/>
      <c r="F27" s="199">
        <v>4351</v>
      </c>
      <c r="G27" s="71">
        <v>5221</v>
      </c>
      <c r="H27" s="72" t="s">
        <v>336</v>
      </c>
      <c r="I27" s="239">
        <v>3852372</v>
      </c>
      <c r="J27" s="49">
        <v>1668</v>
      </c>
      <c r="K27" s="195">
        <v>0</v>
      </c>
      <c r="L27" s="50">
        <f t="shared" si="0"/>
        <v>1668</v>
      </c>
    </row>
    <row r="28" spans="2:12" ht="12.75">
      <c r="B28" s="45"/>
      <c r="C28" s="114"/>
      <c r="D28" s="46"/>
      <c r="E28" s="47"/>
      <c r="F28" s="199">
        <v>4312</v>
      </c>
      <c r="G28" s="71">
        <v>5221</v>
      </c>
      <c r="H28" s="72" t="s">
        <v>337</v>
      </c>
      <c r="I28" s="239">
        <v>4148036</v>
      </c>
      <c r="J28" s="49">
        <v>81</v>
      </c>
      <c r="K28" s="195">
        <v>0</v>
      </c>
      <c r="L28" s="50">
        <f t="shared" si="0"/>
        <v>81</v>
      </c>
    </row>
    <row r="29" spans="2:12" ht="12.75">
      <c r="B29" s="45"/>
      <c r="C29" s="114"/>
      <c r="D29" s="46"/>
      <c r="E29" s="47"/>
      <c r="F29" s="199">
        <v>4359</v>
      </c>
      <c r="G29" s="71">
        <v>5221</v>
      </c>
      <c r="H29" s="72" t="s">
        <v>338</v>
      </c>
      <c r="I29" s="239">
        <v>5362299</v>
      </c>
      <c r="J29" s="49">
        <v>295</v>
      </c>
      <c r="K29" s="195">
        <v>0</v>
      </c>
      <c r="L29" s="50">
        <f t="shared" si="0"/>
        <v>295</v>
      </c>
    </row>
    <row r="30" spans="2:12" ht="12.75">
      <c r="B30" s="45"/>
      <c r="C30" s="114"/>
      <c r="D30" s="46"/>
      <c r="E30" s="47"/>
      <c r="F30" s="199">
        <v>4312</v>
      </c>
      <c r="G30" s="71">
        <v>5221</v>
      </c>
      <c r="H30" s="72" t="s">
        <v>339</v>
      </c>
      <c r="I30" s="239">
        <v>5451090</v>
      </c>
      <c r="J30" s="49">
        <v>81</v>
      </c>
      <c r="K30" s="195">
        <v>0</v>
      </c>
      <c r="L30" s="50">
        <f t="shared" si="0"/>
        <v>81</v>
      </c>
    </row>
    <row r="31" spans="2:12" ht="12.75">
      <c r="B31" s="45"/>
      <c r="C31" s="114"/>
      <c r="D31" s="46"/>
      <c r="E31" s="47"/>
      <c r="F31" s="199">
        <v>4359</v>
      </c>
      <c r="G31" s="71">
        <v>5221</v>
      </c>
      <c r="H31" s="72" t="s">
        <v>340</v>
      </c>
      <c r="I31" s="239">
        <v>6806376</v>
      </c>
      <c r="J31" s="49">
        <v>311</v>
      </c>
      <c r="K31" s="195">
        <v>0</v>
      </c>
      <c r="L31" s="50">
        <f t="shared" si="0"/>
        <v>311</v>
      </c>
    </row>
    <row r="32" spans="2:12" ht="12.75">
      <c r="B32" s="45"/>
      <c r="C32" s="114"/>
      <c r="D32" s="46"/>
      <c r="E32" s="47"/>
      <c r="F32" s="199">
        <v>4351</v>
      </c>
      <c r="G32" s="71">
        <v>5221</v>
      </c>
      <c r="H32" s="72" t="s">
        <v>341</v>
      </c>
      <c r="I32" s="239">
        <v>7135154</v>
      </c>
      <c r="J32" s="49">
        <v>1715</v>
      </c>
      <c r="K32" s="195">
        <v>0</v>
      </c>
      <c r="L32" s="50">
        <f t="shared" si="0"/>
        <v>1715</v>
      </c>
    </row>
    <row r="33" spans="2:12" ht="12.75">
      <c r="B33" s="45"/>
      <c r="C33" s="114"/>
      <c r="D33" s="46"/>
      <c r="E33" s="47"/>
      <c r="F33" s="199">
        <v>4351</v>
      </c>
      <c r="G33" s="71">
        <v>5221</v>
      </c>
      <c r="H33" s="72" t="s">
        <v>342</v>
      </c>
      <c r="I33" s="239">
        <v>7559709</v>
      </c>
      <c r="J33" s="49">
        <v>3993</v>
      </c>
      <c r="K33" s="195">
        <v>0</v>
      </c>
      <c r="L33" s="50">
        <f t="shared" si="0"/>
        <v>3993</v>
      </c>
    </row>
    <row r="34" spans="2:12" ht="12.75">
      <c r="B34" s="45"/>
      <c r="C34" s="114"/>
      <c r="D34" s="46"/>
      <c r="E34" s="47"/>
      <c r="F34" s="199">
        <v>4351</v>
      </c>
      <c r="G34" s="71">
        <v>5221</v>
      </c>
      <c r="H34" s="72" t="s">
        <v>343</v>
      </c>
      <c r="I34" s="239">
        <v>9349276</v>
      </c>
      <c r="J34" s="49">
        <v>2419</v>
      </c>
      <c r="K34" s="195">
        <v>0</v>
      </c>
      <c r="L34" s="50">
        <f t="shared" si="0"/>
        <v>2419</v>
      </c>
    </row>
    <row r="35" spans="2:12" ht="13.5" thickBot="1">
      <c r="B35" s="34"/>
      <c r="C35" s="112"/>
      <c r="D35" s="35"/>
      <c r="E35" s="36"/>
      <c r="F35" s="154">
        <v>4312</v>
      </c>
      <c r="G35" s="153">
        <v>5221</v>
      </c>
      <c r="H35" s="122" t="s">
        <v>344</v>
      </c>
      <c r="I35" s="239">
        <v>9725207</v>
      </c>
      <c r="J35" s="37">
        <v>81</v>
      </c>
      <c r="K35" s="196">
        <v>0</v>
      </c>
      <c r="L35" s="50">
        <f t="shared" si="0"/>
        <v>81</v>
      </c>
    </row>
    <row r="36" spans="2:12" ht="13.5" thickBot="1">
      <c r="B36" s="23"/>
      <c r="C36" s="110">
        <v>13305</v>
      </c>
      <c r="D36" s="18" t="s">
        <v>20</v>
      </c>
      <c r="E36" s="19" t="s">
        <v>5</v>
      </c>
      <c r="F36" s="20" t="s">
        <v>4</v>
      </c>
      <c r="G36" s="17" t="s">
        <v>4</v>
      </c>
      <c r="H36" s="63" t="s">
        <v>21</v>
      </c>
      <c r="I36" s="246" t="s">
        <v>4</v>
      </c>
      <c r="J36" s="21">
        <v>527</v>
      </c>
      <c r="K36" s="21">
        <v>0</v>
      </c>
      <c r="L36" s="22">
        <f t="shared" si="0"/>
        <v>527</v>
      </c>
    </row>
    <row r="37" spans="2:13" ht="13.5" thickBot="1">
      <c r="B37" s="23"/>
      <c r="C37" s="102"/>
      <c r="D37" s="24"/>
      <c r="E37" s="25"/>
      <c r="F37" s="159">
        <v>4379</v>
      </c>
      <c r="G37" s="160">
        <v>5222</v>
      </c>
      <c r="H37" s="161" t="s">
        <v>22</v>
      </c>
      <c r="I37" s="239">
        <v>4756138</v>
      </c>
      <c r="J37" s="26">
        <v>527</v>
      </c>
      <c r="K37" s="198">
        <v>0</v>
      </c>
      <c r="L37" s="27">
        <f t="shared" si="0"/>
        <v>527</v>
      </c>
      <c r="M37" s="283"/>
    </row>
    <row r="38" spans="2:12" ht="13.5" thickBot="1">
      <c r="B38" s="23"/>
      <c r="C38" s="110">
        <v>13305</v>
      </c>
      <c r="D38" s="18" t="s">
        <v>23</v>
      </c>
      <c r="E38" s="19" t="s">
        <v>5</v>
      </c>
      <c r="F38" s="20" t="s">
        <v>4</v>
      </c>
      <c r="G38" s="17" t="s">
        <v>4</v>
      </c>
      <c r="H38" s="63" t="s">
        <v>414</v>
      </c>
      <c r="I38" s="246" t="s">
        <v>4</v>
      </c>
      <c r="J38" s="21">
        <v>2623</v>
      </c>
      <c r="K38" s="21">
        <v>0</v>
      </c>
      <c r="L38" s="22">
        <f t="shared" si="0"/>
        <v>2623</v>
      </c>
    </row>
    <row r="39" spans="2:12" ht="12.75">
      <c r="B39" s="28"/>
      <c r="C39" s="111"/>
      <c r="D39" s="29"/>
      <c r="E39" s="99"/>
      <c r="F39" s="200">
        <v>4375</v>
      </c>
      <c r="G39" s="165">
        <v>5221</v>
      </c>
      <c r="H39" s="166" t="s">
        <v>415</v>
      </c>
      <c r="I39" s="239">
        <v>5235056</v>
      </c>
      <c r="J39" s="32">
        <v>816</v>
      </c>
      <c r="K39" s="197">
        <v>0</v>
      </c>
      <c r="L39" s="33">
        <f t="shared" si="0"/>
        <v>816</v>
      </c>
    </row>
    <row r="40" spans="2:12" ht="12.75">
      <c r="B40" s="52"/>
      <c r="C40" s="115"/>
      <c r="D40" s="53"/>
      <c r="E40" s="100"/>
      <c r="F40" s="201">
        <v>4378</v>
      </c>
      <c r="G40" s="60">
        <v>5221</v>
      </c>
      <c r="H40" s="229" t="s">
        <v>416</v>
      </c>
      <c r="I40" s="239">
        <v>5713240</v>
      </c>
      <c r="J40" s="49">
        <v>1632</v>
      </c>
      <c r="K40" s="195">
        <v>0</v>
      </c>
      <c r="L40" s="49">
        <f t="shared" si="0"/>
        <v>1632</v>
      </c>
    </row>
    <row r="41" spans="2:12" ht="13.5" thickBot="1">
      <c r="B41" s="34"/>
      <c r="C41" s="112"/>
      <c r="D41" s="35"/>
      <c r="E41" s="98"/>
      <c r="F41" s="167">
        <v>4312</v>
      </c>
      <c r="G41" s="168">
        <v>5221</v>
      </c>
      <c r="H41" s="122" t="s">
        <v>251</v>
      </c>
      <c r="I41" s="239">
        <v>6719009</v>
      </c>
      <c r="J41" s="37">
        <v>175</v>
      </c>
      <c r="K41" s="196">
        <v>0</v>
      </c>
      <c r="L41" s="38">
        <f t="shared" si="0"/>
        <v>175</v>
      </c>
    </row>
    <row r="42" spans="2:12" ht="13.5" thickBot="1">
      <c r="B42" s="23"/>
      <c r="C42" s="110">
        <v>13305</v>
      </c>
      <c r="D42" s="300" t="s">
        <v>24</v>
      </c>
      <c r="E42" s="339" t="s">
        <v>5</v>
      </c>
      <c r="F42" s="340" t="s">
        <v>4</v>
      </c>
      <c r="G42" s="301" t="s">
        <v>4</v>
      </c>
      <c r="H42" s="302" t="s">
        <v>417</v>
      </c>
      <c r="I42" s="303" t="s">
        <v>4</v>
      </c>
      <c r="J42" s="304">
        <f>J43+J44+J45+J46</f>
        <v>0</v>
      </c>
      <c r="K42" s="304">
        <f>K43+K44+K45+K46</f>
        <v>8694</v>
      </c>
      <c r="L42" s="305">
        <f t="shared" si="0"/>
        <v>8694</v>
      </c>
    </row>
    <row r="43" spans="2:12" ht="12.75">
      <c r="B43" s="28"/>
      <c r="C43" s="111"/>
      <c r="D43" s="306"/>
      <c r="E43" s="307"/>
      <c r="F43" s="341">
        <v>4377</v>
      </c>
      <c r="G43" s="342">
        <v>5221</v>
      </c>
      <c r="H43" s="308" t="s">
        <v>345</v>
      </c>
      <c r="I43" s="343">
        <v>2718583</v>
      </c>
      <c r="J43" s="309">
        <v>0</v>
      </c>
      <c r="K43" s="310">
        <v>974</v>
      </c>
      <c r="L43" s="309">
        <f>J43+K43</f>
        <v>974</v>
      </c>
    </row>
    <row r="44" spans="2:12" ht="12.75">
      <c r="B44" s="45"/>
      <c r="C44" s="114"/>
      <c r="D44" s="344"/>
      <c r="E44" s="345"/>
      <c r="F44" s="346">
        <v>4357</v>
      </c>
      <c r="G44" s="347">
        <v>5221</v>
      </c>
      <c r="H44" s="348" t="s">
        <v>346</v>
      </c>
      <c r="I44" s="343">
        <v>3166608</v>
      </c>
      <c r="J44" s="349">
        <v>0</v>
      </c>
      <c r="K44" s="350">
        <v>3500</v>
      </c>
      <c r="L44" s="349">
        <f>J44+K44</f>
        <v>3500</v>
      </c>
    </row>
    <row r="45" spans="2:12" ht="12.75">
      <c r="B45" s="45"/>
      <c r="C45" s="114"/>
      <c r="D45" s="344"/>
      <c r="E45" s="345"/>
      <c r="F45" s="346">
        <v>4351</v>
      </c>
      <c r="G45" s="347">
        <v>5221</v>
      </c>
      <c r="H45" s="348" t="s">
        <v>347</v>
      </c>
      <c r="I45" s="343">
        <v>5793673</v>
      </c>
      <c r="J45" s="349">
        <v>0</v>
      </c>
      <c r="K45" s="350">
        <v>620</v>
      </c>
      <c r="L45" s="349">
        <f>J45+K45</f>
        <v>620</v>
      </c>
    </row>
    <row r="46" spans="2:12" ht="13.5" thickBot="1">
      <c r="B46" s="34"/>
      <c r="C46" s="112"/>
      <c r="D46" s="311"/>
      <c r="E46" s="312"/>
      <c r="F46" s="313">
        <v>4354</v>
      </c>
      <c r="G46" s="314">
        <v>5221</v>
      </c>
      <c r="H46" s="315" t="s">
        <v>348</v>
      </c>
      <c r="I46" s="343">
        <v>7044506</v>
      </c>
      <c r="J46" s="316">
        <v>0</v>
      </c>
      <c r="K46" s="317">
        <v>3600</v>
      </c>
      <c r="L46" s="351">
        <f>J46+K46</f>
        <v>3600</v>
      </c>
    </row>
    <row r="47" spans="2:12" ht="13.5" thickBot="1">
      <c r="B47" s="23"/>
      <c r="C47" s="110">
        <v>13305</v>
      </c>
      <c r="D47" s="18" t="s">
        <v>25</v>
      </c>
      <c r="E47" s="19" t="s">
        <v>5</v>
      </c>
      <c r="F47" s="20" t="s">
        <v>4</v>
      </c>
      <c r="G47" s="17" t="s">
        <v>4</v>
      </c>
      <c r="H47" s="63" t="s">
        <v>454</v>
      </c>
      <c r="I47" s="246" t="s">
        <v>4</v>
      </c>
      <c r="J47" s="21">
        <v>2174</v>
      </c>
      <c r="K47" s="21">
        <v>0</v>
      </c>
      <c r="L47" s="22">
        <f t="shared" si="0"/>
        <v>2174</v>
      </c>
    </row>
    <row r="48" spans="2:12" ht="13.5" thickBot="1">
      <c r="B48" s="23"/>
      <c r="C48" s="102"/>
      <c r="D48" s="24"/>
      <c r="E48" s="25"/>
      <c r="F48" s="159">
        <v>4351</v>
      </c>
      <c r="G48" s="160">
        <v>5222</v>
      </c>
      <c r="H48" s="161" t="s">
        <v>349</v>
      </c>
      <c r="I48" s="239">
        <v>5231429</v>
      </c>
      <c r="J48" s="26">
        <v>2174</v>
      </c>
      <c r="K48" s="198">
        <v>0</v>
      </c>
      <c r="L48" s="27">
        <f t="shared" si="0"/>
        <v>2174</v>
      </c>
    </row>
    <row r="49" spans="2:12" ht="13.5" thickBot="1">
      <c r="B49" s="23"/>
      <c r="C49" s="110">
        <v>13305</v>
      </c>
      <c r="D49" s="18" t="s">
        <v>26</v>
      </c>
      <c r="E49" s="19" t="s">
        <v>5</v>
      </c>
      <c r="F49" s="20" t="s">
        <v>4</v>
      </c>
      <c r="G49" s="17" t="s">
        <v>4</v>
      </c>
      <c r="H49" s="63" t="s">
        <v>27</v>
      </c>
      <c r="I49" s="246" t="s">
        <v>4</v>
      </c>
      <c r="J49" s="21">
        <v>2664</v>
      </c>
      <c r="K49" s="21">
        <v>0</v>
      </c>
      <c r="L49" s="22">
        <f t="shared" si="0"/>
        <v>2664</v>
      </c>
    </row>
    <row r="50" spans="2:12" ht="12.75">
      <c r="B50" s="28"/>
      <c r="C50" s="111"/>
      <c r="D50" s="29"/>
      <c r="E50" s="39"/>
      <c r="F50" s="152">
        <v>4375</v>
      </c>
      <c r="G50" s="165">
        <v>5223</v>
      </c>
      <c r="H50" s="166" t="s">
        <v>350</v>
      </c>
      <c r="I50" s="239">
        <v>3428319</v>
      </c>
      <c r="J50" s="32">
        <v>941</v>
      </c>
      <c r="K50" s="197">
        <v>0</v>
      </c>
      <c r="L50" s="33">
        <f t="shared" si="0"/>
        <v>941</v>
      </c>
    </row>
    <row r="51" spans="2:12" ht="12.75">
      <c r="B51" s="45"/>
      <c r="C51" s="114"/>
      <c r="D51" s="46"/>
      <c r="E51" s="47"/>
      <c r="F51" s="199">
        <v>4351</v>
      </c>
      <c r="G51" s="71">
        <v>5223</v>
      </c>
      <c r="H51" s="72" t="s">
        <v>351</v>
      </c>
      <c r="I51" s="239">
        <v>5741111</v>
      </c>
      <c r="J51" s="49">
        <v>1250</v>
      </c>
      <c r="K51" s="195">
        <v>0</v>
      </c>
      <c r="L51" s="50">
        <f t="shared" si="0"/>
        <v>1250</v>
      </c>
    </row>
    <row r="52" spans="2:12" ht="13.5" thickBot="1">
      <c r="B52" s="34"/>
      <c r="C52" s="112"/>
      <c r="D52" s="35"/>
      <c r="E52" s="36"/>
      <c r="F52" s="154">
        <v>4371</v>
      </c>
      <c r="G52" s="153">
        <v>5223</v>
      </c>
      <c r="H52" s="122" t="s">
        <v>352</v>
      </c>
      <c r="I52" s="239">
        <v>7080749</v>
      </c>
      <c r="J52" s="37">
        <v>473</v>
      </c>
      <c r="K52" s="196">
        <v>0</v>
      </c>
      <c r="L52" s="38">
        <f t="shared" si="0"/>
        <v>473</v>
      </c>
    </row>
    <row r="53" spans="2:12" ht="13.5" thickBot="1">
      <c r="B53" s="23"/>
      <c r="C53" s="110">
        <v>13305</v>
      </c>
      <c r="D53" s="18" t="s">
        <v>28</v>
      </c>
      <c r="E53" s="19" t="s">
        <v>5</v>
      </c>
      <c r="F53" s="20" t="s">
        <v>4</v>
      </c>
      <c r="G53" s="17" t="s">
        <v>4</v>
      </c>
      <c r="H53" s="63" t="s">
        <v>453</v>
      </c>
      <c r="I53" s="246" t="s">
        <v>4</v>
      </c>
      <c r="J53" s="21">
        <v>946</v>
      </c>
      <c r="K53" s="21">
        <v>0</v>
      </c>
      <c r="L53" s="22">
        <f t="shared" si="0"/>
        <v>946</v>
      </c>
    </row>
    <row r="54" spans="2:12" ht="13.5" thickBot="1">
      <c r="B54" s="23"/>
      <c r="C54" s="102"/>
      <c r="D54" s="24"/>
      <c r="E54" s="25"/>
      <c r="F54" s="159">
        <v>4379</v>
      </c>
      <c r="G54" s="160">
        <v>5222</v>
      </c>
      <c r="H54" s="161" t="s">
        <v>353</v>
      </c>
      <c r="I54" s="239">
        <v>1372957</v>
      </c>
      <c r="J54" s="26">
        <v>946</v>
      </c>
      <c r="K54" s="198">
        <v>0</v>
      </c>
      <c r="L54" s="27">
        <f t="shared" si="0"/>
        <v>946</v>
      </c>
    </row>
    <row r="55" spans="2:12" ht="13.5" thickBot="1">
      <c r="B55" s="23"/>
      <c r="C55" s="110">
        <v>13305</v>
      </c>
      <c r="D55" s="18" t="s">
        <v>29</v>
      </c>
      <c r="E55" s="19" t="s">
        <v>5</v>
      </c>
      <c r="F55" s="20" t="s">
        <v>4</v>
      </c>
      <c r="G55" s="17" t="s">
        <v>4</v>
      </c>
      <c r="H55" s="63" t="s">
        <v>30</v>
      </c>
      <c r="I55" s="246" t="s">
        <v>4</v>
      </c>
      <c r="J55" s="21">
        <v>564</v>
      </c>
      <c r="K55" s="21">
        <v>0</v>
      </c>
      <c r="L55" s="22">
        <f t="shared" si="0"/>
        <v>564</v>
      </c>
    </row>
    <row r="56" spans="2:12" ht="13.5" thickBot="1">
      <c r="B56" s="23"/>
      <c r="C56" s="102"/>
      <c r="D56" s="24"/>
      <c r="E56" s="25"/>
      <c r="F56" s="159">
        <v>4351</v>
      </c>
      <c r="G56" s="160">
        <v>5223</v>
      </c>
      <c r="H56" s="161" t="s">
        <v>418</v>
      </c>
      <c r="I56" s="239">
        <v>3632154</v>
      </c>
      <c r="J56" s="26">
        <v>564</v>
      </c>
      <c r="K56" s="198">
        <v>0</v>
      </c>
      <c r="L56" s="27">
        <f t="shared" si="0"/>
        <v>564</v>
      </c>
    </row>
    <row r="57" spans="2:12" ht="13.5" thickBot="1">
      <c r="B57" s="23"/>
      <c r="C57" s="110">
        <v>13305</v>
      </c>
      <c r="D57" s="18" t="s">
        <v>31</v>
      </c>
      <c r="E57" s="19" t="s">
        <v>5</v>
      </c>
      <c r="F57" s="20" t="s">
        <v>4</v>
      </c>
      <c r="G57" s="17" t="s">
        <v>4</v>
      </c>
      <c r="H57" s="63" t="s">
        <v>455</v>
      </c>
      <c r="I57" s="246" t="s">
        <v>4</v>
      </c>
      <c r="J57" s="21">
        <v>6715</v>
      </c>
      <c r="K57" s="21">
        <v>0</v>
      </c>
      <c r="L57" s="22">
        <f t="shared" si="0"/>
        <v>6715</v>
      </c>
    </row>
    <row r="58" spans="2:12" ht="12.75">
      <c r="B58" s="28"/>
      <c r="C58" s="111"/>
      <c r="D58" s="29"/>
      <c r="E58" s="39"/>
      <c r="F58" s="152">
        <v>4351</v>
      </c>
      <c r="G58" s="165">
        <v>5229</v>
      </c>
      <c r="H58" s="166" t="s">
        <v>419</v>
      </c>
      <c r="I58" s="239">
        <v>4353078</v>
      </c>
      <c r="J58" s="32">
        <v>765</v>
      </c>
      <c r="K58" s="197">
        <v>0</v>
      </c>
      <c r="L58" s="33">
        <f>J58+K58</f>
        <v>765</v>
      </c>
    </row>
    <row r="59" spans="2:12" ht="12.75">
      <c r="B59" s="45"/>
      <c r="C59" s="114"/>
      <c r="D59" s="46"/>
      <c r="E59" s="47"/>
      <c r="F59" s="202">
        <v>4354</v>
      </c>
      <c r="G59" s="71">
        <v>5229</v>
      </c>
      <c r="H59" s="72" t="s">
        <v>420</v>
      </c>
      <c r="I59" s="239">
        <v>5227172</v>
      </c>
      <c r="J59" s="49">
        <v>4877</v>
      </c>
      <c r="K59" s="195">
        <v>0</v>
      </c>
      <c r="L59" s="50">
        <f>J59+K59</f>
        <v>4877</v>
      </c>
    </row>
    <row r="60" spans="2:12" ht="13.5" thickBot="1">
      <c r="B60" s="34"/>
      <c r="C60" s="112"/>
      <c r="D60" s="35"/>
      <c r="E60" s="36"/>
      <c r="F60" s="154">
        <v>4377</v>
      </c>
      <c r="G60" s="153">
        <v>5229</v>
      </c>
      <c r="H60" s="122" t="s">
        <v>467</v>
      </c>
      <c r="I60" s="239">
        <v>6650186</v>
      </c>
      <c r="J60" s="37">
        <v>1073</v>
      </c>
      <c r="K60" s="196">
        <v>0</v>
      </c>
      <c r="L60" s="38">
        <f aca="true" t="shared" si="1" ref="L60:L122">J60+K60</f>
        <v>1073</v>
      </c>
    </row>
    <row r="61" spans="2:12" ht="13.5" thickBot="1">
      <c r="B61" s="23"/>
      <c r="C61" s="110">
        <v>13305</v>
      </c>
      <c r="D61" s="18" t="s">
        <v>32</v>
      </c>
      <c r="E61" s="19" t="s">
        <v>5</v>
      </c>
      <c r="F61" s="20" t="s">
        <v>4</v>
      </c>
      <c r="G61" s="17" t="s">
        <v>4</v>
      </c>
      <c r="H61" s="63" t="s">
        <v>33</v>
      </c>
      <c r="I61" s="246" t="s">
        <v>4</v>
      </c>
      <c r="J61" s="21">
        <v>3200</v>
      </c>
      <c r="K61" s="21">
        <v>0</v>
      </c>
      <c r="L61" s="22">
        <f t="shared" si="1"/>
        <v>3200</v>
      </c>
    </row>
    <row r="62" spans="2:12" ht="13.5" thickBot="1">
      <c r="B62" s="23"/>
      <c r="C62" s="102"/>
      <c r="D62" s="24"/>
      <c r="E62" s="25"/>
      <c r="F62" s="159">
        <v>4350</v>
      </c>
      <c r="G62" s="160">
        <v>5223</v>
      </c>
      <c r="H62" s="161" t="s">
        <v>34</v>
      </c>
      <c r="I62" s="239">
        <v>3988103</v>
      </c>
      <c r="J62" s="26">
        <v>3200</v>
      </c>
      <c r="K62" s="198">
        <v>0</v>
      </c>
      <c r="L62" s="27">
        <f t="shared" si="1"/>
        <v>3200</v>
      </c>
    </row>
    <row r="63" spans="2:12" ht="13.5" thickBot="1">
      <c r="B63" s="23"/>
      <c r="C63" s="110">
        <v>13305</v>
      </c>
      <c r="D63" s="18" t="s">
        <v>35</v>
      </c>
      <c r="E63" s="19" t="s">
        <v>5</v>
      </c>
      <c r="F63" s="20" t="s">
        <v>4</v>
      </c>
      <c r="G63" s="17" t="s">
        <v>4</v>
      </c>
      <c r="H63" s="63" t="s">
        <v>421</v>
      </c>
      <c r="I63" s="246" t="s">
        <v>4</v>
      </c>
      <c r="J63" s="21">
        <v>498</v>
      </c>
      <c r="K63" s="21">
        <v>0</v>
      </c>
      <c r="L63" s="22">
        <f t="shared" si="1"/>
        <v>498</v>
      </c>
    </row>
    <row r="64" spans="2:12" ht="13.5" thickBot="1">
      <c r="B64" s="23"/>
      <c r="C64" s="102"/>
      <c r="D64" s="24"/>
      <c r="E64" s="25"/>
      <c r="F64" s="159">
        <v>4379</v>
      </c>
      <c r="G64" s="160">
        <v>5222</v>
      </c>
      <c r="H64" s="161" t="s">
        <v>422</v>
      </c>
      <c r="I64" s="247">
        <v>7890129</v>
      </c>
      <c r="J64" s="26">
        <v>498</v>
      </c>
      <c r="K64" s="198">
        <v>0</v>
      </c>
      <c r="L64" s="27">
        <f t="shared" si="1"/>
        <v>498</v>
      </c>
    </row>
    <row r="65" spans="2:12" ht="13.5" thickBot="1">
      <c r="B65" s="23"/>
      <c r="C65" s="110">
        <v>13305</v>
      </c>
      <c r="D65" s="18" t="s">
        <v>36</v>
      </c>
      <c r="E65" s="19" t="s">
        <v>5</v>
      </c>
      <c r="F65" s="20" t="s">
        <v>4</v>
      </c>
      <c r="G65" s="17" t="s">
        <v>4</v>
      </c>
      <c r="H65" s="63" t="s">
        <v>37</v>
      </c>
      <c r="I65" s="246" t="s">
        <v>4</v>
      </c>
      <c r="J65" s="21">
        <v>5896</v>
      </c>
      <c r="K65" s="21">
        <v>0</v>
      </c>
      <c r="L65" s="22">
        <f t="shared" si="1"/>
        <v>5896</v>
      </c>
    </row>
    <row r="66" spans="2:12" ht="12.75">
      <c r="B66" s="28"/>
      <c r="C66" s="111"/>
      <c r="D66" s="29"/>
      <c r="E66" s="39"/>
      <c r="F66" s="152">
        <v>4374</v>
      </c>
      <c r="G66" s="165">
        <v>5223</v>
      </c>
      <c r="H66" s="166" t="s">
        <v>423</v>
      </c>
      <c r="I66" s="248">
        <v>1297986</v>
      </c>
      <c r="J66" s="32">
        <v>3979</v>
      </c>
      <c r="K66" s="197">
        <v>0</v>
      </c>
      <c r="L66" s="33">
        <f t="shared" si="1"/>
        <v>3979</v>
      </c>
    </row>
    <row r="67" spans="2:12" ht="12.75">
      <c r="B67" s="45"/>
      <c r="C67" s="114"/>
      <c r="D67" s="46"/>
      <c r="E67" s="47"/>
      <c r="F67" s="199">
        <v>4371</v>
      </c>
      <c r="G67" s="71">
        <v>5223</v>
      </c>
      <c r="H67" s="72" t="s">
        <v>38</v>
      </c>
      <c r="I67" s="249">
        <v>2925974</v>
      </c>
      <c r="J67" s="49">
        <v>964</v>
      </c>
      <c r="K67" s="195">
        <v>0</v>
      </c>
      <c r="L67" s="50">
        <f t="shared" si="1"/>
        <v>964</v>
      </c>
    </row>
    <row r="68" spans="2:12" ht="13.5" thickBot="1">
      <c r="B68" s="34"/>
      <c r="C68" s="112"/>
      <c r="D68" s="35"/>
      <c r="E68" s="36"/>
      <c r="F68" s="154">
        <v>4375</v>
      </c>
      <c r="G68" s="153">
        <v>5223</v>
      </c>
      <c r="H68" s="122" t="s">
        <v>424</v>
      </c>
      <c r="I68" s="250">
        <v>6790491</v>
      </c>
      <c r="J68" s="37">
        <v>953</v>
      </c>
      <c r="K68" s="196">
        <v>0</v>
      </c>
      <c r="L68" s="38">
        <f t="shared" si="1"/>
        <v>953</v>
      </c>
    </row>
    <row r="69" spans="2:12" ht="13.5" thickBot="1">
      <c r="B69" s="23"/>
      <c r="C69" s="110">
        <v>13305</v>
      </c>
      <c r="D69" s="18" t="s">
        <v>39</v>
      </c>
      <c r="E69" s="19" t="s">
        <v>5</v>
      </c>
      <c r="F69" s="20" t="s">
        <v>4</v>
      </c>
      <c r="G69" s="17" t="s">
        <v>4</v>
      </c>
      <c r="H69" s="63" t="s">
        <v>358</v>
      </c>
      <c r="I69" s="246" t="s">
        <v>4</v>
      </c>
      <c r="J69" s="21">
        <v>5932</v>
      </c>
      <c r="K69" s="21">
        <v>0</v>
      </c>
      <c r="L69" s="22">
        <f t="shared" si="1"/>
        <v>5932</v>
      </c>
    </row>
    <row r="70" spans="2:12" ht="12.75">
      <c r="B70" s="28"/>
      <c r="C70" s="111"/>
      <c r="D70" s="29"/>
      <c r="E70" s="39"/>
      <c r="F70" s="152">
        <v>4351</v>
      </c>
      <c r="G70" s="165">
        <v>5221</v>
      </c>
      <c r="H70" s="166" t="s">
        <v>367</v>
      </c>
      <c r="I70" s="248">
        <v>3596108</v>
      </c>
      <c r="J70" s="32">
        <v>1649</v>
      </c>
      <c r="K70" s="197">
        <v>0</v>
      </c>
      <c r="L70" s="33">
        <f t="shared" si="1"/>
        <v>1649</v>
      </c>
    </row>
    <row r="71" spans="2:12" ht="12.75">
      <c r="B71" s="45"/>
      <c r="C71" s="114"/>
      <c r="D71" s="46"/>
      <c r="E71" s="47"/>
      <c r="F71" s="199">
        <v>4354</v>
      </c>
      <c r="G71" s="71">
        <v>5221</v>
      </c>
      <c r="H71" s="72" t="s">
        <v>366</v>
      </c>
      <c r="I71" s="249">
        <v>3865693</v>
      </c>
      <c r="J71" s="49">
        <v>1775</v>
      </c>
      <c r="K71" s="195">
        <v>0</v>
      </c>
      <c r="L71" s="50">
        <f t="shared" si="1"/>
        <v>1775</v>
      </c>
    </row>
    <row r="72" spans="2:12" ht="12.75">
      <c r="B72" s="45"/>
      <c r="C72" s="114"/>
      <c r="D72" s="46"/>
      <c r="E72" s="47"/>
      <c r="F72" s="199">
        <v>4377</v>
      </c>
      <c r="G72" s="71">
        <v>5221</v>
      </c>
      <c r="H72" s="72" t="s">
        <v>368</v>
      </c>
      <c r="I72" s="249">
        <v>5563434</v>
      </c>
      <c r="J72" s="49">
        <v>1591</v>
      </c>
      <c r="K72" s="195">
        <v>0</v>
      </c>
      <c r="L72" s="50">
        <f t="shared" si="1"/>
        <v>1591</v>
      </c>
    </row>
    <row r="73" spans="2:12" s="223" customFormat="1" ht="13.5" thickBot="1">
      <c r="B73" s="56"/>
      <c r="C73" s="116"/>
      <c r="D73" s="57"/>
      <c r="E73" s="58"/>
      <c r="F73" s="59">
        <v>4379</v>
      </c>
      <c r="G73" s="60">
        <v>5221</v>
      </c>
      <c r="H73" s="61" t="s">
        <v>468</v>
      </c>
      <c r="I73" s="251">
        <v>8208204</v>
      </c>
      <c r="J73" s="54">
        <v>917</v>
      </c>
      <c r="K73" s="62">
        <v>0</v>
      </c>
      <c r="L73" s="55">
        <f t="shared" si="1"/>
        <v>917</v>
      </c>
    </row>
    <row r="74" spans="2:12" ht="13.5" thickBot="1">
      <c r="B74" s="23"/>
      <c r="C74" s="110">
        <v>13305</v>
      </c>
      <c r="D74" s="18" t="s">
        <v>40</v>
      </c>
      <c r="E74" s="25" t="s">
        <v>5</v>
      </c>
      <c r="F74" s="20" t="s">
        <v>4</v>
      </c>
      <c r="G74" s="17" t="s">
        <v>4</v>
      </c>
      <c r="H74" s="63" t="s">
        <v>41</v>
      </c>
      <c r="I74" s="246" t="s">
        <v>4</v>
      </c>
      <c r="J74" s="21">
        <v>1193</v>
      </c>
      <c r="K74" s="21">
        <v>0</v>
      </c>
      <c r="L74" s="22">
        <f t="shared" si="1"/>
        <v>1193</v>
      </c>
    </row>
    <row r="75" spans="2:12" ht="13.5" thickBot="1">
      <c r="B75" s="56"/>
      <c r="C75" s="116"/>
      <c r="D75" s="57"/>
      <c r="E75" s="58"/>
      <c r="F75" s="59">
        <v>4377</v>
      </c>
      <c r="G75" s="60">
        <v>5222</v>
      </c>
      <c r="H75" s="61" t="s">
        <v>369</v>
      </c>
      <c r="I75" s="251">
        <v>6265472</v>
      </c>
      <c r="J75" s="54">
        <v>1193</v>
      </c>
      <c r="K75" s="62">
        <v>0</v>
      </c>
      <c r="L75" s="55">
        <f t="shared" si="1"/>
        <v>1193</v>
      </c>
    </row>
    <row r="76" spans="2:12" ht="13.5" thickBot="1">
      <c r="B76" s="17"/>
      <c r="C76" s="110">
        <v>13305</v>
      </c>
      <c r="D76" s="18" t="s">
        <v>42</v>
      </c>
      <c r="E76" s="19" t="s">
        <v>5</v>
      </c>
      <c r="F76" s="20" t="s">
        <v>4</v>
      </c>
      <c r="G76" s="17" t="s">
        <v>4</v>
      </c>
      <c r="H76" s="63" t="s">
        <v>357</v>
      </c>
      <c r="I76" s="246" t="s">
        <v>4</v>
      </c>
      <c r="J76" s="21">
        <v>2373</v>
      </c>
      <c r="K76" s="21">
        <v>0</v>
      </c>
      <c r="L76" s="22">
        <f t="shared" si="1"/>
        <v>2373</v>
      </c>
    </row>
    <row r="77" spans="2:12" ht="12.75">
      <c r="B77" s="64"/>
      <c r="C77" s="117"/>
      <c r="D77" s="65"/>
      <c r="E77" s="66"/>
      <c r="F77" s="67">
        <v>4377</v>
      </c>
      <c r="G77" s="68">
        <v>5222</v>
      </c>
      <c r="H77" s="69" t="s">
        <v>370</v>
      </c>
      <c r="I77" s="252">
        <v>4661168</v>
      </c>
      <c r="J77" s="43">
        <v>915</v>
      </c>
      <c r="K77" s="70">
        <v>0</v>
      </c>
      <c r="L77" s="44">
        <f t="shared" si="1"/>
        <v>915</v>
      </c>
    </row>
    <row r="78" spans="2:12" ht="12.75">
      <c r="B78" s="40"/>
      <c r="C78" s="113"/>
      <c r="D78" s="41"/>
      <c r="E78" s="42"/>
      <c r="F78" s="67">
        <v>4351</v>
      </c>
      <c r="G78" s="68">
        <v>5222</v>
      </c>
      <c r="H78" s="69" t="s">
        <v>371</v>
      </c>
      <c r="I78" s="252">
        <v>7471836</v>
      </c>
      <c r="J78" s="43">
        <v>791</v>
      </c>
      <c r="K78" s="70">
        <v>0</v>
      </c>
      <c r="L78" s="44">
        <f t="shared" si="1"/>
        <v>791</v>
      </c>
    </row>
    <row r="79" spans="2:12" ht="13.5" thickBot="1">
      <c r="B79" s="34"/>
      <c r="C79" s="112"/>
      <c r="D79" s="35"/>
      <c r="E79" s="36"/>
      <c r="F79" s="154">
        <v>4356</v>
      </c>
      <c r="G79" s="153">
        <v>5222</v>
      </c>
      <c r="H79" s="122" t="s">
        <v>372</v>
      </c>
      <c r="I79" s="250">
        <v>9314906</v>
      </c>
      <c r="J79" s="37">
        <v>667</v>
      </c>
      <c r="K79" s="196">
        <v>0</v>
      </c>
      <c r="L79" s="38">
        <f t="shared" si="1"/>
        <v>667</v>
      </c>
    </row>
    <row r="80" spans="2:12" ht="13.5" thickBot="1">
      <c r="B80" s="23"/>
      <c r="C80" s="110">
        <v>13305</v>
      </c>
      <c r="D80" s="18" t="s">
        <v>43</v>
      </c>
      <c r="E80" s="19" t="s">
        <v>5</v>
      </c>
      <c r="F80" s="20" t="s">
        <v>4</v>
      </c>
      <c r="G80" s="17" t="s">
        <v>4</v>
      </c>
      <c r="H80" s="63" t="s">
        <v>460</v>
      </c>
      <c r="I80" s="246" t="s">
        <v>4</v>
      </c>
      <c r="J80" s="21">
        <v>7095</v>
      </c>
      <c r="K80" s="21">
        <v>0</v>
      </c>
      <c r="L80" s="22">
        <f>J80+K80</f>
        <v>7095</v>
      </c>
    </row>
    <row r="81" spans="2:12" ht="12.75">
      <c r="B81" s="28"/>
      <c r="C81" s="111"/>
      <c r="D81" s="29"/>
      <c r="E81" s="39"/>
      <c r="F81" s="152">
        <v>4359</v>
      </c>
      <c r="G81" s="165">
        <v>5221</v>
      </c>
      <c r="H81" s="166" t="s">
        <v>373</v>
      </c>
      <c r="I81" s="248">
        <v>4343228</v>
      </c>
      <c r="J81" s="32">
        <v>5565</v>
      </c>
      <c r="K81" s="197">
        <v>0</v>
      </c>
      <c r="L81" s="33">
        <f t="shared" si="1"/>
        <v>5565</v>
      </c>
    </row>
    <row r="82" spans="2:12" ht="13.5" thickBot="1">
      <c r="B82" s="34"/>
      <c r="C82" s="112"/>
      <c r="D82" s="35"/>
      <c r="E82" s="36"/>
      <c r="F82" s="154">
        <v>4312</v>
      </c>
      <c r="G82" s="153">
        <v>5221</v>
      </c>
      <c r="H82" s="122" t="s">
        <v>374</v>
      </c>
      <c r="I82" s="250">
        <v>9543067</v>
      </c>
      <c r="J82" s="37">
        <v>1530</v>
      </c>
      <c r="K82" s="196">
        <v>0</v>
      </c>
      <c r="L82" s="38">
        <f>J82+K82</f>
        <v>1530</v>
      </c>
    </row>
    <row r="83" spans="2:12" ht="13.5" thickBot="1">
      <c r="B83" s="17"/>
      <c r="C83" s="110">
        <v>13305</v>
      </c>
      <c r="D83" s="18" t="s">
        <v>44</v>
      </c>
      <c r="E83" s="19" t="s">
        <v>5</v>
      </c>
      <c r="F83" s="20" t="s">
        <v>4</v>
      </c>
      <c r="G83" s="17" t="s">
        <v>4</v>
      </c>
      <c r="H83" s="63" t="s">
        <v>529</v>
      </c>
      <c r="I83" s="246" t="s">
        <v>4</v>
      </c>
      <c r="J83" s="21">
        <v>457</v>
      </c>
      <c r="K83" s="21">
        <v>0</v>
      </c>
      <c r="L83" s="22">
        <f>J83+K83</f>
        <v>457</v>
      </c>
    </row>
    <row r="84" spans="2:12" ht="13.5" thickBot="1">
      <c r="B84" s="23"/>
      <c r="C84" s="102"/>
      <c r="D84" s="24"/>
      <c r="E84" s="25"/>
      <c r="F84" s="159">
        <v>4312</v>
      </c>
      <c r="G84" s="160">
        <v>5229</v>
      </c>
      <c r="H84" s="161" t="s">
        <v>379</v>
      </c>
      <c r="I84" s="247">
        <v>2073130</v>
      </c>
      <c r="J84" s="26">
        <v>457</v>
      </c>
      <c r="K84" s="198">
        <v>0</v>
      </c>
      <c r="L84" s="27">
        <f t="shared" si="1"/>
        <v>457</v>
      </c>
    </row>
    <row r="85" spans="2:12" ht="13.5" thickBot="1">
      <c r="B85" s="23"/>
      <c r="C85" s="110">
        <v>13305</v>
      </c>
      <c r="D85" s="18" t="s">
        <v>45</v>
      </c>
      <c r="E85" s="19" t="s">
        <v>5</v>
      </c>
      <c r="F85" s="20" t="s">
        <v>4</v>
      </c>
      <c r="G85" s="17" t="s">
        <v>4</v>
      </c>
      <c r="H85" s="63" t="s">
        <v>46</v>
      </c>
      <c r="I85" s="246" t="s">
        <v>4</v>
      </c>
      <c r="J85" s="21">
        <v>770</v>
      </c>
      <c r="K85" s="21">
        <v>0</v>
      </c>
      <c r="L85" s="22">
        <f>J85+K85</f>
        <v>770</v>
      </c>
    </row>
    <row r="86" spans="2:12" ht="12.75">
      <c r="B86" s="28"/>
      <c r="C86" s="111"/>
      <c r="D86" s="29"/>
      <c r="E86" s="39"/>
      <c r="F86" s="152">
        <v>4375</v>
      </c>
      <c r="G86" s="165">
        <v>5221</v>
      </c>
      <c r="H86" s="166" t="s">
        <v>378</v>
      </c>
      <c r="I86" s="248">
        <v>6714275</v>
      </c>
      <c r="J86" s="32">
        <v>217</v>
      </c>
      <c r="K86" s="197">
        <v>0</v>
      </c>
      <c r="L86" s="33">
        <f t="shared" si="1"/>
        <v>217</v>
      </c>
    </row>
    <row r="87" spans="2:12" ht="12.75">
      <c r="B87" s="45"/>
      <c r="C87" s="114"/>
      <c r="D87" s="46"/>
      <c r="E87" s="47"/>
      <c r="F87" s="199">
        <v>4375</v>
      </c>
      <c r="G87" s="71">
        <v>5221</v>
      </c>
      <c r="H87" s="72" t="s">
        <v>377</v>
      </c>
      <c r="I87" s="249">
        <v>6899978</v>
      </c>
      <c r="J87" s="49">
        <v>273</v>
      </c>
      <c r="K87" s="195">
        <v>0</v>
      </c>
      <c r="L87" s="50">
        <f t="shared" si="1"/>
        <v>273</v>
      </c>
    </row>
    <row r="88" spans="2:12" ht="13.5" thickBot="1">
      <c r="B88" s="34"/>
      <c r="C88" s="112"/>
      <c r="D88" s="35"/>
      <c r="E88" s="36"/>
      <c r="F88" s="154">
        <v>4375</v>
      </c>
      <c r="G88" s="153">
        <v>5221</v>
      </c>
      <c r="H88" s="122" t="s">
        <v>376</v>
      </c>
      <c r="I88" s="250">
        <v>8975100</v>
      </c>
      <c r="J88" s="37">
        <v>280</v>
      </c>
      <c r="K88" s="196">
        <v>0</v>
      </c>
      <c r="L88" s="38">
        <f t="shared" si="1"/>
        <v>280</v>
      </c>
    </row>
    <row r="89" spans="2:12" ht="13.5" thickBot="1">
      <c r="B89" s="23"/>
      <c r="C89" s="110">
        <v>13305</v>
      </c>
      <c r="D89" s="18" t="s">
        <v>47</v>
      </c>
      <c r="E89" s="19" t="s">
        <v>5</v>
      </c>
      <c r="F89" s="20" t="s">
        <v>4</v>
      </c>
      <c r="G89" s="17" t="s">
        <v>4</v>
      </c>
      <c r="H89" s="63" t="s">
        <v>48</v>
      </c>
      <c r="I89" s="246" t="s">
        <v>4</v>
      </c>
      <c r="J89" s="21">
        <v>1898</v>
      </c>
      <c r="K89" s="21">
        <v>0</v>
      </c>
      <c r="L89" s="22">
        <f>J89+K89</f>
        <v>1898</v>
      </c>
    </row>
    <row r="90" spans="2:12" ht="13.5" thickBot="1">
      <c r="B90" s="23"/>
      <c r="C90" s="102"/>
      <c r="D90" s="24"/>
      <c r="E90" s="25"/>
      <c r="F90" s="159">
        <v>4351</v>
      </c>
      <c r="G90" s="160">
        <v>5221</v>
      </c>
      <c r="H90" s="161" t="s">
        <v>375</v>
      </c>
      <c r="I90" s="247">
        <v>4873800</v>
      </c>
      <c r="J90" s="26">
        <v>1898</v>
      </c>
      <c r="K90" s="198">
        <v>0</v>
      </c>
      <c r="L90" s="27">
        <f t="shared" si="1"/>
        <v>1898</v>
      </c>
    </row>
    <row r="91" spans="2:12" ht="13.5" thickBot="1">
      <c r="B91" s="23"/>
      <c r="C91" s="110">
        <v>13305</v>
      </c>
      <c r="D91" s="18" t="s">
        <v>49</v>
      </c>
      <c r="E91" s="19" t="s">
        <v>5</v>
      </c>
      <c r="F91" s="20" t="s">
        <v>4</v>
      </c>
      <c r="G91" s="17" t="s">
        <v>4</v>
      </c>
      <c r="H91" s="63" t="s">
        <v>50</v>
      </c>
      <c r="I91" s="246" t="s">
        <v>4</v>
      </c>
      <c r="J91" s="21">
        <v>5268</v>
      </c>
      <c r="K91" s="21">
        <v>0</v>
      </c>
      <c r="L91" s="22">
        <f>J91+K91</f>
        <v>5268</v>
      </c>
    </row>
    <row r="92" spans="2:12" ht="12.75">
      <c r="B92" s="28"/>
      <c r="C92" s="111"/>
      <c r="D92" s="29"/>
      <c r="E92" s="39"/>
      <c r="F92" s="152">
        <v>4373</v>
      </c>
      <c r="G92" s="165">
        <v>5222</v>
      </c>
      <c r="H92" s="166" t="s">
        <v>380</v>
      </c>
      <c r="I92" s="248">
        <v>1220799</v>
      </c>
      <c r="J92" s="32">
        <v>1045</v>
      </c>
      <c r="K92" s="197">
        <v>0</v>
      </c>
      <c r="L92" s="33">
        <f t="shared" si="1"/>
        <v>1045</v>
      </c>
    </row>
    <row r="93" spans="2:12" ht="12.75">
      <c r="B93" s="45"/>
      <c r="C93" s="114"/>
      <c r="D93" s="46"/>
      <c r="E93" s="47"/>
      <c r="F93" s="199">
        <v>4376</v>
      </c>
      <c r="G93" s="71">
        <v>5222</v>
      </c>
      <c r="H93" s="72" t="s">
        <v>381</v>
      </c>
      <c r="I93" s="249">
        <v>1229581</v>
      </c>
      <c r="J93" s="49">
        <v>1131</v>
      </c>
      <c r="K93" s="195">
        <v>0</v>
      </c>
      <c r="L93" s="50">
        <f t="shared" si="1"/>
        <v>1131</v>
      </c>
    </row>
    <row r="94" spans="2:12" ht="12.75">
      <c r="B94" s="45"/>
      <c r="C94" s="114"/>
      <c r="D94" s="46"/>
      <c r="E94" s="47"/>
      <c r="F94" s="199">
        <v>4378</v>
      </c>
      <c r="G94" s="71">
        <v>5222</v>
      </c>
      <c r="H94" s="72" t="s">
        <v>382</v>
      </c>
      <c r="I94" s="249">
        <v>3775974</v>
      </c>
      <c r="J94" s="49">
        <v>668</v>
      </c>
      <c r="K94" s="195">
        <v>0</v>
      </c>
      <c r="L94" s="50">
        <f t="shared" si="1"/>
        <v>668</v>
      </c>
    </row>
    <row r="95" spans="2:12" ht="12.75">
      <c r="B95" s="45"/>
      <c r="C95" s="114"/>
      <c r="D95" s="46"/>
      <c r="E95" s="47"/>
      <c r="F95" s="199">
        <v>4376</v>
      </c>
      <c r="G95" s="71">
        <v>5222</v>
      </c>
      <c r="H95" s="72" t="s">
        <v>383</v>
      </c>
      <c r="I95" s="249">
        <v>3801846</v>
      </c>
      <c r="J95" s="49">
        <v>712</v>
      </c>
      <c r="K95" s="195">
        <v>0</v>
      </c>
      <c r="L95" s="50">
        <f t="shared" si="1"/>
        <v>712</v>
      </c>
    </row>
    <row r="96" spans="2:12" ht="13.5" thickBot="1">
      <c r="B96" s="34"/>
      <c r="C96" s="112"/>
      <c r="D96" s="35"/>
      <c r="E96" s="36"/>
      <c r="F96" s="154">
        <v>4378</v>
      </c>
      <c r="G96" s="153">
        <v>5222</v>
      </c>
      <c r="H96" s="122" t="s">
        <v>384</v>
      </c>
      <c r="I96" s="250">
        <v>8306216</v>
      </c>
      <c r="J96" s="37">
        <v>1712</v>
      </c>
      <c r="K96" s="196">
        <v>0</v>
      </c>
      <c r="L96" s="38">
        <f t="shared" si="1"/>
        <v>1712</v>
      </c>
    </row>
    <row r="97" spans="2:12" ht="13.5" thickBot="1">
      <c r="B97" s="23"/>
      <c r="C97" s="110">
        <v>13305</v>
      </c>
      <c r="D97" s="18" t="s">
        <v>51</v>
      </c>
      <c r="E97" s="19" t="s">
        <v>5</v>
      </c>
      <c r="F97" s="20" t="s">
        <v>4</v>
      </c>
      <c r="G97" s="17" t="s">
        <v>4</v>
      </c>
      <c r="H97" s="63" t="s">
        <v>52</v>
      </c>
      <c r="I97" s="246" t="s">
        <v>4</v>
      </c>
      <c r="J97" s="21">
        <v>8438</v>
      </c>
      <c r="K97" s="21">
        <v>0</v>
      </c>
      <c r="L97" s="22">
        <f>J97+K97</f>
        <v>8438</v>
      </c>
    </row>
    <row r="98" spans="2:12" ht="12.75">
      <c r="B98" s="28"/>
      <c r="C98" s="111"/>
      <c r="D98" s="29"/>
      <c r="E98" s="39"/>
      <c r="F98" s="152">
        <v>4374</v>
      </c>
      <c r="G98" s="165">
        <v>5222</v>
      </c>
      <c r="H98" s="166" t="s">
        <v>403</v>
      </c>
      <c r="I98" s="248">
        <v>1020591</v>
      </c>
      <c r="J98" s="32">
        <v>1081</v>
      </c>
      <c r="K98" s="197">
        <v>0</v>
      </c>
      <c r="L98" s="33">
        <f t="shared" si="1"/>
        <v>1081</v>
      </c>
    </row>
    <row r="99" spans="2:12" ht="12.75">
      <c r="B99" s="45"/>
      <c r="C99" s="114"/>
      <c r="D99" s="46"/>
      <c r="E99" s="47"/>
      <c r="F99" s="199">
        <v>4374</v>
      </c>
      <c r="G99" s="71">
        <v>5222</v>
      </c>
      <c r="H99" s="72" t="s">
        <v>404</v>
      </c>
      <c r="I99" s="249">
        <v>1303151</v>
      </c>
      <c r="J99" s="49">
        <v>811</v>
      </c>
      <c r="K99" s="195">
        <v>0</v>
      </c>
      <c r="L99" s="50">
        <f t="shared" si="1"/>
        <v>811</v>
      </c>
    </row>
    <row r="100" spans="2:12" ht="12.75">
      <c r="B100" s="45"/>
      <c r="C100" s="114"/>
      <c r="D100" s="46"/>
      <c r="E100" s="47"/>
      <c r="F100" s="199">
        <v>4378</v>
      </c>
      <c r="G100" s="71">
        <v>5222</v>
      </c>
      <c r="H100" s="72" t="s">
        <v>405</v>
      </c>
      <c r="I100" s="249">
        <v>1420566</v>
      </c>
      <c r="J100" s="49">
        <v>1200</v>
      </c>
      <c r="K100" s="195">
        <v>0</v>
      </c>
      <c r="L100" s="50">
        <f t="shared" si="1"/>
        <v>1200</v>
      </c>
    </row>
    <row r="101" spans="2:12" ht="12.75">
      <c r="B101" s="45"/>
      <c r="C101" s="114"/>
      <c r="D101" s="46"/>
      <c r="E101" s="47"/>
      <c r="F101" s="199">
        <v>4378</v>
      </c>
      <c r="G101" s="71">
        <v>5222</v>
      </c>
      <c r="H101" s="72" t="s">
        <v>406</v>
      </c>
      <c r="I101" s="249">
        <v>1775589</v>
      </c>
      <c r="J101" s="49">
        <v>1115</v>
      </c>
      <c r="K101" s="195">
        <v>0</v>
      </c>
      <c r="L101" s="50">
        <f t="shared" si="1"/>
        <v>1115</v>
      </c>
    </row>
    <row r="102" spans="2:12" ht="12.75">
      <c r="B102" s="45"/>
      <c r="C102" s="114"/>
      <c r="D102" s="46"/>
      <c r="E102" s="47"/>
      <c r="F102" s="199">
        <v>4374</v>
      </c>
      <c r="G102" s="71">
        <v>5222</v>
      </c>
      <c r="H102" s="72" t="s">
        <v>407</v>
      </c>
      <c r="I102" s="249">
        <v>2481915</v>
      </c>
      <c r="J102" s="49">
        <v>1428</v>
      </c>
      <c r="K102" s="195">
        <v>0</v>
      </c>
      <c r="L102" s="50">
        <f t="shared" si="1"/>
        <v>1428</v>
      </c>
    </row>
    <row r="103" spans="2:12" ht="12.75">
      <c r="B103" s="45"/>
      <c r="C103" s="114"/>
      <c r="D103" s="46"/>
      <c r="E103" s="47"/>
      <c r="F103" s="199">
        <v>4374</v>
      </c>
      <c r="G103" s="71">
        <v>5222</v>
      </c>
      <c r="H103" s="72" t="s">
        <v>408</v>
      </c>
      <c r="I103" s="249">
        <v>3822869</v>
      </c>
      <c r="J103" s="49">
        <v>663</v>
      </c>
      <c r="K103" s="195">
        <v>0</v>
      </c>
      <c r="L103" s="50">
        <f t="shared" si="1"/>
        <v>663</v>
      </c>
    </row>
    <row r="104" spans="2:12" ht="12.75">
      <c r="B104" s="45"/>
      <c r="C104" s="114"/>
      <c r="D104" s="46"/>
      <c r="E104" s="47"/>
      <c r="F104" s="199">
        <v>4374</v>
      </c>
      <c r="G104" s="71">
        <v>5222</v>
      </c>
      <c r="H104" s="72" t="s">
        <v>409</v>
      </c>
      <c r="I104" s="249">
        <v>5918012</v>
      </c>
      <c r="J104" s="49">
        <v>1740</v>
      </c>
      <c r="K104" s="195">
        <v>0</v>
      </c>
      <c r="L104" s="50">
        <f t="shared" si="1"/>
        <v>1740</v>
      </c>
    </row>
    <row r="105" spans="2:12" ht="13.5" thickBot="1">
      <c r="B105" s="34"/>
      <c r="C105" s="112"/>
      <c r="D105" s="35"/>
      <c r="E105" s="36"/>
      <c r="F105" s="154">
        <v>4378</v>
      </c>
      <c r="G105" s="153">
        <v>5222</v>
      </c>
      <c r="H105" s="122" t="s">
        <v>410</v>
      </c>
      <c r="I105" s="250">
        <v>9860755</v>
      </c>
      <c r="J105" s="37">
        <v>400</v>
      </c>
      <c r="K105" s="196">
        <v>0</v>
      </c>
      <c r="L105" s="38">
        <f t="shared" si="1"/>
        <v>400</v>
      </c>
    </row>
    <row r="106" spans="2:12" ht="13.5" thickBot="1">
      <c r="B106" s="23"/>
      <c r="C106" s="110">
        <v>13305</v>
      </c>
      <c r="D106" s="18" t="s">
        <v>53</v>
      </c>
      <c r="E106" s="19" t="s">
        <v>5</v>
      </c>
      <c r="F106" s="20" t="s">
        <v>4</v>
      </c>
      <c r="G106" s="17" t="s">
        <v>4</v>
      </c>
      <c r="H106" s="63" t="s">
        <v>54</v>
      </c>
      <c r="I106" s="246" t="s">
        <v>4</v>
      </c>
      <c r="J106" s="21">
        <v>2120</v>
      </c>
      <c r="K106" s="21">
        <v>0</v>
      </c>
      <c r="L106" s="22">
        <f>J106+K106</f>
        <v>2120</v>
      </c>
    </row>
    <row r="107" spans="2:12" ht="13.5" thickBot="1">
      <c r="B107" s="23"/>
      <c r="C107" s="102"/>
      <c r="D107" s="24"/>
      <c r="E107" s="25"/>
      <c r="F107" s="159">
        <v>4374</v>
      </c>
      <c r="G107" s="160">
        <v>5221</v>
      </c>
      <c r="H107" s="161" t="s">
        <v>425</v>
      </c>
      <c r="I107" s="247">
        <v>6224406</v>
      </c>
      <c r="J107" s="26">
        <v>2120</v>
      </c>
      <c r="K107" s="198">
        <v>0</v>
      </c>
      <c r="L107" s="27">
        <f t="shared" si="1"/>
        <v>2120</v>
      </c>
    </row>
    <row r="108" spans="2:12" ht="13.5" thickBot="1">
      <c r="B108" s="23"/>
      <c r="C108" s="110">
        <v>13305</v>
      </c>
      <c r="D108" s="18" t="s">
        <v>55</v>
      </c>
      <c r="E108" s="19" t="s">
        <v>5</v>
      </c>
      <c r="F108" s="20" t="s">
        <v>4</v>
      </c>
      <c r="G108" s="17" t="s">
        <v>4</v>
      </c>
      <c r="H108" s="63" t="s">
        <v>56</v>
      </c>
      <c r="I108" s="246" t="s">
        <v>4</v>
      </c>
      <c r="J108" s="21">
        <v>0</v>
      </c>
      <c r="K108" s="21">
        <v>0</v>
      </c>
      <c r="L108" s="22">
        <f>J108+K108</f>
        <v>0</v>
      </c>
    </row>
    <row r="109" spans="2:12" ht="13.5" thickBot="1">
      <c r="B109" s="23"/>
      <c r="C109" s="102"/>
      <c r="D109" s="24"/>
      <c r="E109" s="25"/>
      <c r="F109" s="159">
        <v>4358</v>
      </c>
      <c r="G109" s="160">
        <v>5213</v>
      </c>
      <c r="H109" s="161" t="s">
        <v>426</v>
      </c>
      <c r="I109" s="247">
        <v>4501907</v>
      </c>
      <c r="J109" s="26">
        <v>0</v>
      </c>
      <c r="K109" s="198">
        <v>0</v>
      </c>
      <c r="L109" s="27">
        <f t="shared" si="1"/>
        <v>0</v>
      </c>
    </row>
    <row r="110" spans="2:12" ht="13.5" thickBot="1">
      <c r="B110" s="23"/>
      <c r="C110" s="110">
        <v>13305</v>
      </c>
      <c r="D110" s="18" t="s">
        <v>57</v>
      </c>
      <c r="E110" s="19" t="s">
        <v>5</v>
      </c>
      <c r="F110" s="20" t="s">
        <v>4</v>
      </c>
      <c r="G110" s="17" t="s">
        <v>4</v>
      </c>
      <c r="H110" s="63" t="s">
        <v>456</v>
      </c>
      <c r="I110" s="246" t="s">
        <v>4</v>
      </c>
      <c r="J110" s="21">
        <v>868</v>
      </c>
      <c r="K110" s="21">
        <v>0</v>
      </c>
      <c r="L110" s="22">
        <f t="shared" si="1"/>
        <v>868</v>
      </c>
    </row>
    <row r="111" spans="2:12" ht="13.5" thickBot="1">
      <c r="B111" s="23"/>
      <c r="C111" s="102"/>
      <c r="D111" s="24"/>
      <c r="E111" s="25"/>
      <c r="F111" s="159">
        <v>4371</v>
      </c>
      <c r="G111" s="160">
        <v>5222</v>
      </c>
      <c r="H111" s="161" t="s">
        <v>427</v>
      </c>
      <c r="I111" s="247">
        <v>6769479</v>
      </c>
      <c r="J111" s="26">
        <v>868</v>
      </c>
      <c r="K111" s="198">
        <v>0</v>
      </c>
      <c r="L111" s="27">
        <f t="shared" si="1"/>
        <v>868</v>
      </c>
    </row>
    <row r="112" spans="2:12" ht="13.5" thickBot="1">
      <c r="B112" s="23"/>
      <c r="C112" s="110">
        <v>13305</v>
      </c>
      <c r="D112" s="18" t="s">
        <v>58</v>
      </c>
      <c r="E112" s="19" t="s">
        <v>5</v>
      </c>
      <c r="F112" s="20" t="s">
        <v>4</v>
      </c>
      <c r="G112" s="17" t="s">
        <v>4</v>
      </c>
      <c r="H112" s="63" t="s">
        <v>457</v>
      </c>
      <c r="I112" s="246" t="s">
        <v>4</v>
      </c>
      <c r="J112" s="21">
        <v>2907</v>
      </c>
      <c r="K112" s="21">
        <v>0</v>
      </c>
      <c r="L112" s="22">
        <f>J112+K112</f>
        <v>2907</v>
      </c>
    </row>
    <row r="113" spans="2:12" ht="12.75">
      <c r="B113" s="28"/>
      <c r="C113" s="111"/>
      <c r="D113" s="29"/>
      <c r="E113" s="39"/>
      <c r="F113" s="152">
        <v>4378</v>
      </c>
      <c r="G113" s="165">
        <v>5222</v>
      </c>
      <c r="H113" s="166" t="s">
        <v>393</v>
      </c>
      <c r="I113" s="248">
        <v>5063729</v>
      </c>
      <c r="J113" s="32">
        <v>480</v>
      </c>
      <c r="K113" s="197">
        <v>0</v>
      </c>
      <c r="L113" s="33">
        <f t="shared" si="1"/>
        <v>480</v>
      </c>
    </row>
    <row r="114" spans="2:12" ht="12.75">
      <c r="B114" s="45"/>
      <c r="C114" s="114"/>
      <c r="D114" s="46"/>
      <c r="E114" s="47"/>
      <c r="F114" s="199">
        <v>4371</v>
      </c>
      <c r="G114" s="71">
        <v>5222</v>
      </c>
      <c r="H114" s="72" t="s">
        <v>394</v>
      </c>
      <c r="I114" s="249">
        <v>6374958</v>
      </c>
      <c r="J114" s="49">
        <v>1511</v>
      </c>
      <c r="K114" s="195">
        <v>0</v>
      </c>
      <c r="L114" s="50">
        <f t="shared" si="1"/>
        <v>1511</v>
      </c>
    </row>
    <row r="115" spans="2:12" ht="12.75">
      <c r="B115" s="45"/>
      <c r="C115" s="114"/>
      <c r="D115" s="46"/>
      <c r="E115" s="47"/>
      <c r="F115" s="199">
        <v>4379</v>
      </c>
      <c r="G115" s="71">
        <v>5222</v>
      </c>
      <c r="H115" s="72" t="s">
        <v>395</v>
      </c>
      <c r="I115" s="249">
        <v>8054292</v>
      </c>
      <c r="J115" s="49">
        <v>489</v>
      </c>
      <c r="K115" s="195">
        <v>0</v>
      </c>
      <c r="L115" s="50">
        <f t="shared" si="1"/>
        <v>489</v>
      </c>
    </row>
    <row r="116" spans="2:12" ht="13.5" thickBot="1">
      <c r="B116" s="34"/>
      <c r="C116" s="112"/>
      <c r="D116" s="35"/>
      <c r="E116" s="36"/>
      <c r="F116" s="154">
        <v>4312</v>
      </c>
      <c r="G116" s="153">
        <v>5222</v>
      </c>
      <c r="H116" s="122" t="s">
        <v>396</v>
      </c>
      <c r="I116" s="250">
        <v>8791447</v>
      </c>
      <c r="J116" s="37">
        <v>427</v>
      </c>
      <c r="K116" s="196">
        <v>0</v>
      </c>
      <c r="L116" s="38">
        <f t="shared" si="1"/>
        <v>427</v>
      </c>
    </row>
    <row r="117" spans="2:12" ht="13.5" thickBot="1">
      <c r="B117" s="23"/>
      <c r="C117" s="110">
        <v>13305</v>
      </c>
      <c r="D117" s="18" t="s">
        <v>59</v>
      </c>
      <c r="E117" s="19" t="s">
        <v>5</v>
      </c>
      <c r="F117" s="20" t="s">
        <v>4</v>
      </c>
      <c r="G117" s="17" t="s">
        <v>4</v>
      </c>
      <c r="H117" s="63" t="s">
        <v>458</v>
      </c>
      <c r="I117" s="246" t="s">
        <v>4</v>
      </c>
      <c r="J117" s="21">
        <v>0</v>
      </c>
      <c r="K117" s="21">
        <f>(K118+K119)</f>
        <v>0</v>
      </c>
      <c r="L117" s="22">
        <f>J117+K117</f>
        <v>0</v>
      </c>
    </row>
    <row r="118" spans="2:12" ht="12.75">
      <c r="B118" s="28"/>
      <c r="C118" s="111"/>
      <c r="D118" s="104"/>
      <c r="E118" s="105"/>
      <c r="F118" s="152">
        <v>4379</v>
      </c>
      <c r="G118" s="165">
        <v>5222</v>
      </c>
      <c r="H118" s="166" t="s">
        <v>397</v>
      </c>
      <c r="I118" s="248">
        <v>5635924</v>
      </c>
      <c r="J118" s="32">
        <v>0</v>
      </c>
      <c r="K118" s="197">
        <f>-J118</f>
        <v>0</v>
      </c>
      <c r="L118" s="33">
        <f t="shared" si="1"/>
        <v>0</v>
      </c>
    </row>
    <row r="119" spans="2:12" ht="13.5" thickBot="1">
      <c r="B119" s="34"/>
      <c r="C119" s="112"/>
      <c r="D119" s="128"/>
      <c r="E119" s="129"/>
      <c r="F119" s="154">
        <v>4312</v>
      </c>
      <c r="G119" s="153">
        <v>5222</v>
      </c>
      <c r="H119" s="122" t="s">
        <v>398</v>
      </c>
      <c r="I119" s="250">
        <v>8874865</v>
      </c>
      <c r="J119" s="37">
        <v>0</v>
      </c>
      <c r="K119" s="196">
        <f>-J119</f>
        <v>0</v>
      </c>
      <c r="L119" s="38">
        <f t="shared" si="1"/>
        <v>0</v>
      </c>
    </row>
    <row r="120" spans="2:12" ht="13.5" thickBot="1">
      <c r="B120" s="23"/>
      <c r="C120" s="110">
        <v>13305</v>
      </c>
      <c r="D120" s="18" t="s">
        <v>60</v>
      </c>
      <c r="E120" s="19" t="s">
        <v>5</v>
      </c>
      <c r="F120" s="20" t="s">
        <v>4</v>
      </c>
      <c r="G120" s="17" t="s">
        <v>4</v>
      </c>
      <c r="H120" s="63" t="s">
        <v>469</v>
      </c>
      <c r="I120" s="246" t="s">
        <v>4</v>
      </c>
      <c r="J120" s="21">
        <v>1242</v>
      </c>
      <c r="K120" s="21">
        <v>0</v>
      </c>
      <c r="L120" s="22">
        <f>J120+K120</f>
        <v>1242</v>
      </c>
    </row>
    <row r="121" spans="2:12" ht="12.75">
      <c r="B121" s="28"/>
      <c r="C121" s="111"/>
      <c r="D121" s="29"/>
      <c r="E121" s="39"/>
      <c r="F121" s="152">
        <v>4375</v>
      </c>
      <c r="G121" s="165">
        <v>5222</v>
      </c>
      <c r="H121" s="166" t="s">
        <v>399</v>
      </c>
      <c r="I121" s="248">
        <v>1457407</v>
      </c>
      <c r="J121" s="32">
        <v>879</v>
      </c>
      <c r="K121" s="197">
        <v>0</v>
      </c>
      <c r="L121" s="33">
        <f t="shared" si="1"/>
        <v>879</v>
      </c>
    </row>
    <row r="122" spans="2:12" ht="13.5" thickBot="1">
      <c r="B122" s="34"/>
      <c r="C122" s="112"/>
      <c r="D122" s="35"/>
      <c r="E122" s="36"/>
      <c r="F122" s="154">
        <v>4378</v>
      </c>
      <c r="G122" s="153">
        <v>5222</v>
      </c>
      <c r="H122" s="122" t="s">
        <v>400</v>
      </c>
      <c r="I122" s="250">
        <v>7555345</v>
      </c>
      <c r="J122" s="37">
        <v>363</v>
      </c>
      <c r="K122" s="196">
        <v>0</v>
      </c>
      <c r="L122" s="38">
        <f t="shared" si="1"/>
        <v>363</v>
      </c>
    </row>
    <row r="123" spans="2:12" ht="13.5" thickBot="1">
      <c r="B123" s="23"/>
      <c r="C123" s="110">
        <v>13305</v>
      </c>
      <c r="D123" s="18" t="s">
        <v>61</v>
      </c>
      <c r="E123" s="19" t="s">
        <v>5</v>
      </c>
      <c r="F123" s="20" t="s">
        <v>4</v>
      </c>
      <c r="G123" s="17" t="s">
        <v>4</v>
      </c>
      <c r="H123" s="63" t="s">
        <v>62</v>
      </c>
      <c r="I123" s="246" t="s">
        <v>4</v>
      </c>
      <c r="J123" s="21">
        <v>5076</v>
      </c>
      <c r="K123" s="21">
        <v>0</v>
      </c>
      <c r="L123" s="22">
        <f>J123+K123</f>
        <v>5076</v>
      </c>
    </row>
    <row r="124" spans="2:12" ht="12.75">
      <c r="B124" s="106"/>
      <c r="C124" s="118"/>
      <c r="D124" s="123"/>
      <c r="E124" s="124"/>
      <c r="F124" s="203">
        <v>4374</v>
      </c>
      <c r="G124" s="204">
        <v>5223</v>
      </c>
      <c r="H124" s="205" t="s">
        <v>63</v>
      </c>
      <c r="I124" s="253">
        <v>3146268</v>
      </c>
      <c r="J124" s="125">
        <v>1500</v>
      </c>
      <c r="K124" s="206">
        <v>0</v>
      </c>
      <c r="L124" s="126">
        <f aca="true" t="shared" si="2" ref="L124:L189">J124+K124</f>
        <v>1500</v>
      </c>
    </row>
    <row r="125" spans="2:12" ht="12.75">
      <c r="B125" s="45"/>
      <c r="C125" s="114"/>
      <c r="D125" s="46"/>
      <c r="E125" s="47"/>
      <c r="F125" s="199">
        <v>4350</v>
      </c>
      <c r="G125" s="71">
        <v>5223</v>
      </c>
      <c r="H125" s="72" t="s">
        <v>401</v>
      </c>
      <c r="I125" s="249">
        <v>6940940</v>
      </c>
      <c r="J125" s="49">
        <v>2039</v>
      </c>
      <c r="K125" s="195">
        <v>0</v>
      </c>
      <c r="L125" s="50">
        <f t="shared" si="2"/>
        <v>2039</v>
      </c>
    </row>
    <row r="126" spans="2:12" ht="13.5" thickBot="1">
      <c r="B126" s="34"/>
      <c r="C126" s="112"/>
      <c r="D126" s="35"/>
      <c r="E126" s="36"/>
      <c r="F126" s="154">
        <v>4374</v>
      </c>
      <c r="G126" s="153">
        <v>5223</v>
      </c>
      <c r="H126" s="122" t="s">
        <v>402</v>
      </c>
      <c r="I126" s="250">
        <v>9958898</v>
      </c>
      <c r="J126" s="37">
        <v>1537</v>
      </c>
      <c r="K126" s="196">
        <v>0</v>
      </c>
      <c r="L126" s="38">
        <f t="shared" si="2"/>
        <v>1537</v>
      </c>
    </row>
    <row r="127" spans="2:12" ht="13.5" thickBot="1">
      <c r="B127" s="23"/>
      <c r="C127" s="110">
        <v>13305</v>
      </c>
      <c r="D127" s="18" t="s">
        <v>64</v>
      </c>
      <c r="E127" s="19" t="s">
        <v>5</v>
      </c>
      <c r="F127" s="20" t="s">
        <v>4</v>
      </c>
      <c r="G127" s="17" t="s">
        <v>4</v>
      </c>
      <c r="H127" s="63" t="s">
        <v>65</v>
      </c>
      <c r="I127" s="246" t="s">
        <v>4</v>
      </c>
      <c r="J127" s="21">
        <v>2663</v>
      </c>
      <c r="K127" s="21">
        <v>0</v>
      </c>
      <c r="L127" s="22">
        <f>J127+K127</f>
        <v>2663</v>
      </c>
    </row>
    <row r="128" spans="2:12" ht="12.75">
      <c r="B128" s="28"/>
      <c r="C128" s="111"/>
      <c r="D128" s="29"/>
      <c r="E128" s="39"/>
      <c r="F128" s="152">
        <v>4375</v>
      </c>
      <c r="G128" s="165">
        <v>5223</v>
      </c>
      <c r="H128" s="166" t="s">
        <v>389</v>
      </c>
      <c r="I128" s="248">
        <v>1807508</v>
      </c>
      <c r="J128" s="32">
        <v>936</v>
      </c>
      <c r="K128" s="197">
        <v>0</v>
      </c>
      <c r="L128" s="33">
        <f t="shared" si="2"/>
        <v>936</v>
      </c>
    </row>
    <row r="129" spans="2:12" ht="12.75">
      <c r="B129" s="45"/>
      <c r="C129" s="114"/>
      <c r="D129" s="46"/>
      <c r="E129" s="47"/>
      <c r="F129" s="199">
        <v>4312</v>
      </c>
      <c r="G129" s="71">
        <v>5223</v>
      </c>
      <c r="H129" s="72" t="s">
        <v>388</v>
      </c>
      <c r="I129" s="249">
        <v>5070480</v>
      </c>
      <c r="J129" s="49">
        <v>112</v>
      </c>
      <c r="K129" s="195">
        <v>0</v>
      </c>
      <c r="L129" s="50">
        <f t="shared" si="2"/>
        <v>112</v>
      </c>
    </row>
    <row r="130" spans="2:12" ht="12.75">
      <c r="B130" s="45"/>
      <c r="C130" s="114"/>
      <c r="D130" s="46"/>
      <c r="E130" s="47"/>
      <c r="F130" s="199">
        <v>4375</v>
      </c>
      <c r="G130" s="71">
        <v>5223</v>
      </c>
      <c r="H130" s="72" t="s">
        <v>387</v>
      </c>
      <c r="I130" s="249">
        <v>8501960</v>
      </c>
      <c r="J130" s="49">
        <v>734</v>
      </c>
      <c r="K130" s="195">
        <v>0</v>
      </c>
      <c r="L130" s="50">
        <f t="shared" si="2"/>
        <v>734</v>
      </c>
    </row>
    <row r="131" spans="2:12" ht="13.5" thickBot="1">
      <c r="B131" s="34"/>
      <c r="C131" s="112"/>
      <c r="D131" s="35"/>
      <c r="E131" s="36"/>
      <c r="F131" s="154">
        <v>4375</v>
      </c>
      <c r="G131" s="153">
        <v>5223</v>
      </c>
      <c r="H131" s="122" t="s">
        <v>386</v>
      </c>
      <c r="I131" s="250">
        <v>8696715</v>
      </c>
      <c r="J131" s="37">
        <v>881</v>
      </c>
      <c r="K131" s="196">
        <v>0</v>
      </c>
      <c r="L131" s="38">
        <f t="shared" si="2"/>
        <v>881</v>
      </c>
    </row>
    <row r="132" spans="2:12" ht="13.5" hidden="1" thickBot="1">
      <c r="B132" s="23"/>
      <c r="C132" s="110">
        <v>13305</v>
      </c>
      <c r="D132" s="219" t="s">
        <v>66</v>
      </c>
      <c r="E132" s="220" t="s">
        <v>5</v>
      </c>
      <c r="F132" s="221" t="s">
        <v>4</v>
      </c>
      <c r="G132" s="222" t="s">
        <v>4</v>
      </c>
      <c r="H132" s="218" t="s">
        <v>482</v>
      </c>
      <c r="I132" s="246" t="s">
        <v>4</v>
      </c>
      <c r="J132" s="21">
        <v>0</v>
      </c>
      <c r="K132" s="21">
        <v>0</v>
      </c>
      <c r="L132" s="22">
        <f>J132+K132</f>
        <v>0</v>
      </c>
    </row>
    <row r="133" spans="2:12" ht="13.5" hidden="1" thickBot="1">
      <c r="B133" s="23"/>
      <c r="C133" s="102"/>
      <c r="D133" s="24"/>
      <c r="E133" s="25"/>
      <c r="F133" s="159"/>
      <c r="G133" s="160"/>
      <c r="H133" s="161"/>
      <c r="I133" s="254" t="s">
        <v>4</v>
      </c>
      <c r="J133" s="26">
        <v>0</v>
      </c>
      <c r="K133" s="198">
        <v>0</v>
      </c>
      <c r="L133" s="27">
        <f t="shared" si="2"/>
        <v>0</v>
      </c>
    </row>
    <row r="134" spans="2:12" ht="13.5" thickBot="1">
      <c r="B134" s="23"/>
      <c r="C134" s="110">
        <v>13305</v>
      </c>
      <c r="D134" s="18" t="s">
        <v>67</v>
      </c>
      <c r="E134" s="19" t="s">
        <v>5</v>
      </c>
      <c r="F134" s="20" t="s">
        <v>4</v>
      </c>
      <c r="G134" s="17" t="s">
        <v>4</v>
      </c>
      <c r="H134" s="63" t="s">
        <v>68</v>
      </c>
      <c r="I134" s="246" t="s">
        <v>4</v>
      </c>
      <c r="J134" s="21">
        <v>6680</v>
      </c>
      <c r="K134" s="21">
        <v>0</v>
      </c>
      <c r="L134" s="22">
        <f>J134+K134</f>
        <v>6680</v>
      </c>
    </row>
    <row r="135" spans="2:12" ht="13.5" thickBot="1">
      <c r="B135" s="23"/>
      <c r="C135" s="102"/>
      <c r="D135" s="24"/>
      <c r="E135" s="25"/>
      <c r="F135" s="159">
        <v>4351</v>
      </c>
      <c r="G135" s="160">
        <v>5221</v>
      </c>
      <c r="H135" s="161" t="s">
        <v>385</v>
      </c>
      <c r="I135" s="247">
        <v>2049573</v>
      </c>
      <c r="J135" s="26">
        <v>6680</v>
      </c>
      <c r="K135" s="198">
        <v>0</v>
      </c>
      <c r="L135" s="27">
        <f t="shared" si="2"/>
        <v>6680</v>
      </c>
    </row>
    <row r="136" spans="2:12" ht="13.5" thickBot="1">
      <c r="B136" s="17"/>
      <c r="C136" s="110">
        <v>13305</v>
      </c>
      <c r="D136" s="18" t="s">
        <v>69</v>
      </c>
      <c r="E136" s="19" t="s">
        <v>5</v>
      </c>
      <c r="F136" s="20" t="s">
        <v>4</v>
      </c>
      <c r="G136" s="17" t="s">
        <v>4</v>
      </c>
      <c r="H136" s="63" t="s">
        <v>533</v>
      </c>
      <c r="I136" s="246" t="s">
        <v>4</v>
      </c>
      <c r="J136" s="21">
        <v>8220</v>
      </c>
      <c r="K136" s="21">
        <v>0</v>
      </c>
      <c r="L136" s="22">
        <f t="shared" si="2"/>
        <v>8220</v>
      </c>
    </row>
    <row r="137" spans="2:12" ht="12.75">
      <c r="B137" s="288"/>
      <c r="C137" s="289"/>
      <c r="D137" s="104"/>
      <c r="E137" s="105"/>
      <c r="F137" s="290">
        <v>4357</v>
      </c>
      <c r="G137" s="291">
        <v>5229</v>
      </c>
      <c r="H137" s="292" t="s">
        <v>530</v>
      </c>
      <c r="I137" s="285">
        <v>5391602</v>
      </c>
      <c r="J137" s="32">
        <v>2784</v>
      </c>
      <c r="K137" s="197">
        <v>0</v>
      </c>
      <c r="L137" s="33">
        <f t="shared" si="2"/>
        <v>2784</v>
      </c>
    </row>
    <row r="138" spans="2:12" ht="12.75">
      <c r="B138" s="277"/>
      <c r="C138" s="278"/>
      <c r="D138" s="279"/>
      <c r="E138" s="280"/>
      <c r="F138" s="293">
        <v>4379</v>
      </c>
      <c r="G138" s="294">
        <v>5229</v>
      </c>
      <c r="H138" s="295" t="s">
        <v>531</v>
      </c>
      <c r="I138" s="286">
        <v>6407777</v>
      </c>
      <c r="J138" s="49">
        <v>289</v>
      </c>
      <c r="K138" s="195">
        <v>0</v>
      </c>
      <c r="L138" s="50">
        <f t="shared" si="2"/>
        <v>289</v>
      </c>
    </row>
    <row r="139" spans="2:12" ht="13.5" thickBot="1">
      <c r="B139" s="131"/>
      <c r="C139" s="296"/>
      <c r="D139" s="128"/>
      <c r="E139" s="129"/>
      <c r="F139" s="297">
        <v>4351</v>
      </c>
      <c r="G139" s="298">
        <v>5229</v>
      </c>
      <c r="H139" s="299" t="s">
        <v>532</v>
      </c>
      <c r="I139" s="287">
        <v>8419868</v>
      </c>
      <c r="J139" s="37">
        <v>5147</v>
      </c>
      <c r="K139" s="196">
        <v>0</v>
      </c>
      <c r="L139" s="38">
        <f t="shared" si="2"/>
        <v>5147</v>
      </c>
    </row>
    <row r="140" spans="2:12" ht="13.5" thickBot="1">
      <c r="B140" s="23"/>
      <c r="C140" s="110">
        <v>13305</v>
      </c>
      <c r="D140" s="18" t="s">
        <v>70</v>
      </c>
      <c r="E140" s="19" t="s">
        <v>5</v>
      </c>
      <c r="F140" s="20" t="s">
        <v>4</v>
      </c>
      <c r="G140" s="17" t="s">
        <v>4</v>
      </c>
      <c r="H140" s="63" t="s">
        <v>71</v>
      </c>
      <c r="I140" s="246" t="s">
        <v>4</v>
      </c>
      <c r="J140" s="21">
        <v>1535</v>
      </c>
      <c r="K140" s="21">
        <v>0</v>
      </c>
      <c r="L140" s="22">
        <f t="shared" si="2"/>
        <v>1535</v>
      </c>
    </row>
    <row r="141" spans="2:12" ht="13.5" thickBot="1">
      <c r="B141" s="23"/>
      <c r="C141" s="102"/>
      <c r="D141" s="24"/>
      <c r="E141" s="25"/>
      <c r="F141" s="159">
        <v>4378</v>
      </c>
      <c r="G141" s="160">
        <v>5221</v>
      </c>
      <c r="H141" s="161" t="s">
        <v>72</v>
      </c>
      <c r="I141" s="247">
        <v>1161877</v>
      </c>
      <c r="J141" s="26">
        <v>1535</v>
      </c>
      <c r="K141" s="198">
        <v>0</v>
      </c>
      <c r="L141" s="27">
        <f t="shared" si="2"/>
        <v>1535</v>
      </c>
    </row>
    <row r="142" spans="2:12" ht="13.5" thickBot="1">
      <c r="B142" s="23"/>
      <c r="C142" s="110">
        <v>13305</v>
      </c>
      <c r="D142" s="18" t="s">
        <v>73</v>
      </c>
      <c r="E142" s="19" t="s">
        <v>5</v>
      </c>
      <c r="F142" s="20" t="s">
        <v>4</v>
      </c>
      <c r="G142" s="17" t="s">
        <v>4</v>
      </c>
      <c r="H142" s="63" t="s">
        <v>461</v>
      </c>
      <c r="I142" s="246" t="s">
        <v>4</v>
      </c>
      <c r="J142" s="21">
        <v>1625</v>
      </c>
      <c r="K142" s="21">
        <v>0</v>
      </c>
      <c r="L142" s="22">
        <f t="shared" si="2"/>
        <v>1625</v>
      </c>
    </row>
    <row r="143" spans="2:12" ht="13.5" thickBot="1">
      <c r="B143" s="23"/>
      <c r="C143" s="102"/>
      <c r="D143" s="24"/>
      <c r="E143" s="25"/>
      <c r="F143" s="159">
        <v>4356</v>
      </c>
      <c r="G143" s="160">
        <v>5222</v>
      </c>
      <c r="H143" s="161" t="s">
        <v>74</v>
      </c>
      <c r="I143" s="247">
        <v>9603734</v>
      </c>
      <c r="J143" s="26">
        <v>1625</v>
      </c>
      <c r="K143" s="198">
        <v>0</v>
      </c>
      <c r="L143" s="27">
        <f t="shared" si="2"/>
        <v>1625</v>
      </c>
    </row>
    <row r="144" spans="2:12" ht="13.5" thickBot="1">
      <c r="B144" s="23"/>
      <c r="C144" s="110">
        <v>13305</v>
      </c>
      <c r="D144" s="18" t="s">
        <v>75</v>
      </c>
      <c r="E144" s="19" t="s">
        <v>5</v>
      </c>
      <c r="F144" s="20" t="s">
        <v>4</v>
      </c>
      <c r="G144" s="17" t="s">
        <v>4</v>
      </c>
      <c r="H144" s="63" t="s">
        <v>76</v>
      </c>
      <c r="I144" s="246" t="s">
        <v>4</v>
      </c>
      <c r="J144" s="21">
        <v>2452</v>
      </c>
      <c r="K144" s="21">
        <v>0</v>
      </c>
      <c r="L144" s="22">
        <f t="shared" si="2"/>
        <v>2452</v>
      </c>
    </row>
    <row r="145" spans="2:12" ht="13.5" thickBot="1">
      <c r="B145" s="23"/>
      <c r="C145" s="102"/>
      <c r="D145" s="24"/>
      <c r="E145" s="25"/>
      <c r="F145" s="159">
        <v>4379</v>
      </c>
      <c r="G145" s="160">
        <v>5221</v>
      </c>
      <c r="H145" s="161" t="s">
        <v>77</v>
      </c>
      <c r="I145" s="247">
        <v>2527518</v>
      </c>
      <c r="J145" s="26">
        <v>2452</v>
      </c>
      <c r="K145" s="198">
        <v>0</v>
      </c>
      <c r="L145" s="27">
        <f t="shared" si="2"/>
        <v>2452</v>
      </c>
    </row>
    <row r="146" spans="2:12" ht="13.5" thickBot="1">
      <c r="B146" s="23"/>
      <c r="C146" s="110">
        <v>13305</v>
      </c>
      <c r="D146" s="18" t="s">
        <v>78</v>
      </c>
      <c r="E146" s="19" t="s">
        <v>5</v>
      </c>
      <c r="F146" s="20" t="s">
        <v>4</v>
      </c>
      <c r="G146" s="17" t="s">
        <v>4</v>
      </c>
      <c r="H146" s="63" t="s">
        <v>79</v>
      </c>
      <c r="I146" s="246" t="s">
        <v>4</v>
      </c>
      <c r="J146" s="21">
        <v>979</v>
      </c>
      <c r="K146" s="21">
        <v>0</v>
      </c>
      <c r="L146" s="22">
        <f t="shared" si="2"/>
        <v>979</v>
      </c>
    </row>
    <row r="147" spans="2:12" ht="13.5" thickBot="1">
      <c r="B147" s="23"/>
      <c r="C147" s="102"/>
      <c r="D147" s="24"/>
      <c r="E147" s="25"/>
      <c r="F147" s="159">
        <v>4375</v>
      </c>
      <c r="G147" s="160">
        <v>5221</v>
      </c>
      <c r="H147" s="161" t="s">
        <v>80</v>
      </c>
      <c r="I147" s="247">
        <v>6877163</v>
      </c>
      <c r="J147" s="26">
        <v>979</v>
      </c>
      <c r="K147" s="198">
        <v>0</v>
      </c>
      <c r="L147" s="27">
        <f t="shared" si="2"/>
        <v>979</v>
      </c>
    </row>
    <row r="148" spans="2:12" ht="13.5" thickBot="1">
      <c r="B148" s="23"/>
      <c r="C148" s="110">
        <v>13305</v>
      </c>
      <c r="D148" s="18" t="s">
        <v>81</v>
      </c>
      <c r="E148" s="19" t="s">
        <v>5</v>
      </c>
      <c r="F148" s="20" t="s">
        <v>4</v>
      </c>
      <c r="G148" s="17" t="s">
        <v>4</v>
      </c>
      <c r="H148" s="63" t="s">
        <v>462</v>
      </c>
      <c r="I148" s="246" t="s">
        <v>4</v>
      </c>
      <c r="J148" s="21">
        <v>2500</v>
      </c>
      <c r="K148" s="21">
        <v>0</v>
      </c>
      <c r="L148" s="22">
        <f>J148+K148</f>
        <v>2500</v>
      </c>
    </row>
    <row r="149" spans="2:12" ht="13.5" thickBot="1">
      <c r="B149" s="23"/>
      <c r="C149" s="102"/>
      <c r="D149" s="24"/>
      <c r="E149" s="25"/>
      <c r="F149" s="159">
        <v>4356</v>
      </c>
      <c r="G149" s="160">
        <v>5222</v>
      </c>
      <c r="H149" s="161" t="s">
        <v>82</v>
      </c>
      <c r="I149" s="247">
        <v>5293571</v>
      </c>
      <c r="J149" s="26">
        <v>2500</v>
      </c>
      <c r="K149" s="198">
        <v>0</v>
      </c>
      <c r="L149" s="27">
        <f t="shared" si="2"/>
        <v>2500</v>
      </c>
    </row>
    <row r="150" spans="2:12" ht="13.5" thickBot="1">
      <c r="B150" s="23"/>
      <c r="C150" s="110">
        <v>13305</v>
      </c>
      <c r="D150" s="18" t="s">
        <v>83</v>
      </c>
      <c r="E150" s="19" t="s">
        <v>5</v>
      </c>
      <c r="F150" s="20" t="s">
        <v>4</v>
      </c>
      <c r="G150" s="17" t="s">
        <v>4</v>
      </c>
      <c r="H150" s="63" t="s">
        <v>84</v>
      </c>
      <c r="I150" s="246" t="s">
        <v>4</v>
      </c>
      <c r="J150" s="21">
        <v>324</v>
      </c>
      <c r="K150" s="21">
        <v>0</v>
      </c>
      <c r="L150" s="22">
        <f>J150+K150</f>
        <v>324</v>
      </c>
    </row>
    <row r="151" spans="2:12" ht="13.5" thickBot="1">
      <c r="B151" s="23"/>
      <c r="C151" s="102"/>
      <c r="D151" s="24"/>
      <c r="E151" s="25"/>
      <c r="F151" s="159">
        <v>4379</v>
      </c>
      <c r="G151" s="160">
        <v>5221</v>
      </c>
      <c r="H151" s="161" t="s">
        <v>85</v>
      </c>
      <c r="I151" s="247">
        <v>9072226</v>
      </c>
      <c r="J151" s="26">
        <v>324</v>
      </c>
      <c r="K151" s="198">
        <v>0</v>
      </c>
      <c r="L151" s="27">
        <f t="shared" si="2"/>
        <v>324</v>
      </c>
    </row>
    <row r="152" spans="2:12" ht="13.5" thickBot="1">
      <c r="B152" s="23"/>
      <c r="C152" s="110">
        <v>13305</v>
      </c>
      <c r="D152" s="18" t="s">
        <v>86</v>
      </c>
      <c r="E152" s="19" t="s">
        <v>5</v>
      </c>
      <c r="F152" s="20" t="s">
        <v>4</v>
      </c>
      <c r="G152" s="17" t="s">
        <v>4</v>
      </c>
      <c r="H152" s="63" t="s">
        <v>87</v>
      </c>
      <c r="I152" s="246" t="s">
        <v>4</v>
      </c>
      <c r="J152" s="21">
        <v>590</v>
      </c>
      <c r="K152" s="21">
        <v>0</v>
      </c>
      <c r="L152" s="22">
        <f>J152+K152</f>
        <v>590</v>
      </c>
    </row>
    <row r="153" spans="2:12" ht="13.5" thickBot="1">
      <c r="B153" s="23"/>
      <c r="C153" s="102"/>
      <c r="D153" s="24"/>
      <c r="E153" s="25"/>
      <c r="F153" s="159">
        <v>4356</v>
      </c>
      <c r="G153" s="160">
        <v>5222</v>
      </c>
      <c r="H153" s="161" t="s">
        <v>88</v>
      </c>
      <c r="I153" s="247">
        <v>5792926</v>
      </c>
      <c r="J153" s="26">
        <v>590</v>
      </c>
      <c r="K153" s="198">
        <v>0</v>
      </c>
      <c r="L153" s="27">
        <f t="shared" si="2"/>
        <v>590</v>
      </c>
    </row>
    <row r="154" spans="2:12" ht="13.5" thickBot="1">
      <c r="B154" s="23"/>
      <c r="C154" s="110">
        <v>13305</v>
      </c>
      <c r="D154" s="18" t="s">
        <v>89</v>
      </c>
      <c r="E154" s="19" t="s">
        <v>5</v>
      </c>
      <c r="F154" s="20" t="s">
        <v>4</v>
      </c>
      <c r="G154" s="17" t="s">
        <v>4</v>
      </c>
      <c r="H154" s="63" t="s">
        <v>90</v>
      </c>
      <c r="I154" s="246" t="s">
        <v>4</v>
      </c>
      <c r="J154" s="21">
        <v>827</v>
      </c>
      <c r="K154" s="21">
        <v>0</v>
      </c>
      <c r="L154" s="22">
        <f t="shared" si="2"/>
        <v>827</v>
      </c>
    </row>
    <row r="155" spans="2:12" ht="13.5" thickBot="1">
      <c r="B155" s="23"/>
      <c r="C155" s="102"/>
      <c r="D155" s="24"/>
      <c r="E155" s="25"/>
      <c r="F155" s="159">
        <v>4356</v>
      </c>
      <c r="G155" s="160">
        <v>5222</v>
      </c>
      <c r="H155" s="161" t="s">
        <v>91</v>
      </c>
      <c r="I155" s="247">
        <v>5091362</v>
      </c>
      <c r="J155" s="26">
        <v>770</v>
      </c>
      <c r="K155" s="198">
        <v>0</v>
      </c>
      <c r="L155" s="27">
        <f t="shared" si="2"/>
        <v>770</v>
      </c>
    </row>
    <row r="156" spans="2:12" ht="13.5" thickBot="1">
      <c r="B156" s="23"/>
      <c r="C156" s="102"/>
      <c r="D156" s="24"/>
      <c r="E156" s="25"/>
      <c r="F156" s="76">
        <v>4359</v>
      </c>
      <c r="G156" s="160">
        <v>5222</v>
      </c>
      <c r="H156" s="161" t="s">
        <v>470</v>
      </c>
      <c r="I156" s="247">
        <v>9321887</v>
      </c>
      <c r="J156" s="26">
        <v>57</v>
      </c>
      <c r="K156" s="198">
        <v>0</v>
      </c>
      <c r="L156" s="27">
        <f>K156</f>
        <v>0</v>
      </c>
    </row>
    <row r="157" spans="2:12" ht="13.5" thickBot="1">
      <c r="B157" s="23"/>
      <c r="C157" s="110">
        <v>13305</v>
      </c>
      <c r="D157" s="18" t="s">
        <v>92</v>
      </c>
      <c r="E157" s="19" t="s">
        <v>5</v>
      </c>
      <c r="F157" s="20" t="s">
        <v>4</v>
      </c>
      <c r="G157" s="17" t="s">
        <v>4</v>
      </c>
      <c r="H157" s="63" t="s">
        <v>354</v>
      </c>
      <c r="I157" s="246" t="s">
        <v>4</v>
      </c>
      <c r="J157" s="21">
        <v>1930</v>
      </c>
      <c r="K157" s="21">
        <v>0</v>
      </c>
      <c r="L157" s="22">
        <f>J157+K157</f>
        <v>1930</v>
      </c>
    </row>
    <row r="158" spans="2:12" ht="12.75">
      <c r="B158" s="28"/>
      <c r="C158" s="111"/>
      <c r="D158" s="29"/>
      <c r="E158" s="39"/>
      <c r="F158" s="152">
        <v>4359</v>
      </c>
      <c r="G158" s="165">
        <v>5221</v>
      </c>
      <c r="H158" s="166" t="s">
        <v>355</v>
      </c>
      <c r="I158" s="248">
        <v>5968921</v>
      </c>
      <c r="J158" s="32">
        <v>241</v>
      </c>
      <c r="K158" s="197">
        <v>0</v>
      </c>
      <c r="L158" s="33">
        <f t="shared" si="2"/>
        <v>241</v>
      </c>
    </row>
    <row r="159" spans="2:13" ht="12.75">
      <c r="B159" s="45"/>
      <c r="C159" s="114"/>
      <c r="D159" s="46"/>
      <c r="E159" s="47"/>
      <c r="F159" s="199">
        <v>4351</v>
      </c>
      <c r="G159" s="71">
        <v>5221</v>
      </c>
      <c r="H159" s="72" t="s">
        <v>356</v>
      </c>
      <c r="I159" s="249">
        <v>7143232</v>
      </c>
      <c r="J159" s="49">
        <v>1305</v>
      </c>
      <c r="K159" s="195">
        <v>0</v>
      </c>
      <c r="L159" s="50">
        <f>J159+K159</f>
        <v>1305</v>
      </c>
      <c r="M159" s="283"/>
    </row>
    <row r="160" spans="2:12" ht="13.5" thickBot="1">
      <c r="B160" s="34"/>
      <c r="C160" s="112"/>
      <c r="D160" s="35"/>
      <c r="E160" s="36"/>
      <c r="F160" s="154">
        <v>4351</v>
      </c>
      <c r="G160" s="153">
        <v>5221</v>
      </c>
      <c r="H160" s="122" t="s">
        <v>253</v>
      </c>
      <c r="I160" s="250">
        <v>7253089</v>
      </c>
      <c r="J160" s="37">
        <v>384</v>
      </c>
      <c r="K160" s="196">
        <v>0</v>
      </c>
      <c r="L160" s="38">
        <f t="shared" si="2"/>
        <v>384</v>
      </c>
    </row>
    <row r="161" spans="2:12" ht="13.5" thickBot="1">
      <c r="B161" s="23"/>
      <c r="C161" s="110">
        <v>13305</v>
      </c>
      <c r="D161" s="18" t="s">
        <v>93</v>
      </c>
      <c r="E161" s="19" t="s">
        <v>5</v>
      </c>
      <c r="F161" s="20" t="s">
        <v>4</v>
      </c>
      <c r="G161" s="17" t="s">
        <v>4</v>
      </c>
      <c r="H161" s="63" t="s">
        <v>459</v>
      </c>
      <c r="I161" s="246" t="s">
        <v>4</v>
      </c>
      <c r="J161" s="21">
        <v>6660</v>
      </c>
      <c r="K161" s="21">
        <v>0</v>
      </c>
      <c r="L161" s="22">
        <f>J161+K161</f>
        <v>6660</v>
      </c>
    </row>
    <row r="162" spans="2:12" ht="12.75">
      <c r="B162" s="28"/>
      <c r="C162" s="111"/>
      <c r="D162" s="104"/>
      <c r="E162" s="105"/>
      <c r="F162" s="152">
        <v>4371</v>
      </c>
      <c r="G162" s="165">
        <v>5229</v>
      </c>
      <c r="H162" s="166" t="s">
        <v>390</v>
      </c>
      <c r="I162" s="248">
        <v>3959325</v>
      </c>
      <c r="J162" s="197">
        <v>4600</v>
      </c>
      <c r="K162" s="197">
        <v>0</v>
      </c>
      <c r="L162" s="33">
        <f>J162+K162</f>
        <v>4600</v>
      </c>
    </row>
    <row r="163" spans="2:12" ht="13.5" thickBot="1">
      <c r="B163" s="34"/>
      <c r="C163" s="112"/>
      <c r="D163" s="35"/>
      <c r="E163" s="36"/>
      <c r="F163" s="154">
        <v>4371</v>
      </c>
      <c r="G163" s="153">
        <v>5229</v>
      </c>
      <c r="H163" s="122" t="s">
        <v>254</v>
      </c>
      <c r="I163" s="250">
        <v>4823957</v>
      </c>
      <c r="J163" s="37">
        <v>2060</v>
      </c>
      <c r="K163" s="196">
        <v>0</v>
      </c>
      <c r="L163" s="38">
        <f t="shared" si="2"/>
        <v>2060</v>
      </c>
    </row>
    <row r="164" spans="2:12" ht="13.5" thickBot="1">
      <c r="B164" s="23"/>
      <c r="C164" s="110">
        <v>13305</v>
      </c>
      <c r="D164" s="18" t="s">
        <v>94</v>
      </c>
      <c r="E164" s="19" t="s">
        <v>5</v>
      </c>
      <c r="F164" s="20" t="s">
        <v>4</v>
      </c>
      <c r="G164" s="17" t="s">
        <v>4</v>
      </c>
      <c r="H164" s="63" t="s">
        <v>95</v>
      </c>
      <c r="I164" s="246" t="s">
        <v>4</v>
      </c>
      <c r="J164" s="21">
        <v>1582</v>
      </c>
      <c r="K164" s="21">
        <v>0</v>
      </c>
      <c r="L164" s="22">
        <f>J164+K164</f>
        <v>1582</v>
      </c>
    </row>
    <row r="165" spans="2:12" ht="12.75">
      <c r="B165" s="28"/>
      <c r="C165" s="111"/>
      <c r="D165" s="29"/>
      <c r="E165" s="39"/>
      <c r="F165" s="152">
        <v>4353</v>
      </c>
      <c r="G165" s="165">
        <v>5221</v>
      </c>
      <c r="H165" s="166" t="s">
        <v>257</v>
      </c>
      <c r="I165" s="248">
        <v>2877860</v>
      </c>
      <c r="J165" s="32">
        <v>138</v>
      </c>
      <c r="K165" s="197">
        <v>0</v>
      </c>
      <c r="L165" s="33">
        <f t="shared" si="2"/>
        <v>138</v>
      </c>
    </row>
    <row r="166" spans="2:12" ht="12.75">
      <c r="B166" s="45"/>
      <c r="C166" s="114"/>
      <c r="D166" s="46"/>
      <c r="E166" s="47"/>
      <c r="F166" s="199">
        <v>4379</v>
      </c>
      <c r="G166" s="71">
        <v>5221</v>
      </c>
      <c r="H166" s="72" t="s">
        <v>258</v>
      </c>
      <c r="I166" s="249">
        <v>2954592</v>
      </c>
      <c r="J166" s="49">
        <v>224</v>
      </c>
      <c r="K166" s="195">
        <v>0</v>
      </c>
      <c r="L166" s="50">
        <f t="shared" si="2"/>
        <v>224</v>
      </c>
    </row>
    <row r="167" spans="2:12" ht="12.75">
      <c r="B167" s="45"/>
      <c r="C167" s="114"/>
      <c r="D167" s="46"/>
      <c r="E167" s="47"/>
      <c r="F167" s="199">
        <v>4379</v>
      </c>
      <c r="G167" s="71">
        <v>5221</v>
      </c>
      <c r="H167" s="72" t="s">
        <v>259</v>
      </c>
      <c r="I167" s="249">
        <v>4539083</v>
      </c>
      <c r="J167" s="49">
        <v>678</v>
      </c>
      <c r="K167" s="195">
        <v>0</v>
      </c>
      <c r="L167" s="50">
        <f t="shared" si="2"/>
        <v>678</v>
      </c>
    </row>
    <row r="168" spans="2:12" ht="12.75">
      <c r="B168" s="45"/>
      <c r="C168" s="114"/>
      <c r="D168" s="46"/>
      <c r="E168" s="47"/>
      <c r="F168" s="199">
        <v>4353</v>
      </c>
      <c r="G168" s="71">
        <v>5221</v>
      </c>
      <c r="H168" s="72" t="s">
        <v>260</v>
      </c>
      <c r="I168" s="249">
        <v>5293407</v>
      </c>
      <c r="J168" s="49">
        <v>122</v>
      </c>
      <c r="K168" s="195">
        <v>0</v>
      </c>
      <c r="L168" s="50">
        <f t="shared" si="2"/>
        <v>122</v>
      </c>
    </row>
    <row r="169" spans="2:13" ht="12.75">
      <c r="B169" s="45"/>
      <c r="C169" s="114"/>
      <c r="D169" s="46"/>
      <c r="E169" s="47"/>
      <c r="F169" s="199">
        <v>4379</v>
      </c>
      <c r="G169" s="71">
        <v>5221</v>
      </c>
      <c r="H169" s="72" t="s">
        <v>261</v>
      </c>
      <c r="I169" s="249">
        <v>6756200</v>
      </c>
      <c r="J169" s="49">
        <v>204</v>
      </c>
      <c r="K169" s="195">
        <v>0</v>
      </c>
      <c r="L169" s="50">
        <f t="shared" si="2"/>
        <v>204</v>
      </c>
      <c r="M169" s="283"/>
    </row>
    <row r="170" spans="2:12" ht="12.75">
      <c r="B170" s="45"/>
      <c r="C170" s="114"/>
      <c r="D170" s="46"/>
      <c r="E170" s="47"/>
      <c r="F170" s="199">
        <v>4344</v>
      </c>
      <c r="G170" s="71">
        <v>5221</v>
      </c>
      <c r="H170" s="72" t="s">
        <v>483</v>
      </c>
      <c r="I170" s="249">
        <v>8340162</v>
      </c>
      <c r="J170" s="49">
        <v>102</v>
      </c>
      <c r="K170" s="195">
        <v>0</v>
      </c>
      <c r="L170" s="50">
        <f>K170</f>
        <v>0</v>
      </c>
    </row>
    <row r="171" spans="2:12" ht="13.5" thickBot="1">
      <c r="B171" s="40"/>
      <c r="C171" s="113"/>
      <c r="D171" s="41"/>
      <c r="E171" s="42"/>
      <c r="F171" s="67">
        <v>4379</v>
      </c>
      <c r="G171" s="68">
        <v>5221</v>
      </c>
      <c r="H171" s="69" t="s">
        <v>262</v>
      </c>
      <c r="I171" s="252">
        <v>8587646</v>
      </c>
      <c r="J171" s="43">
        <v>114</v>
      </c>
      <c r="K171" s="70">
        <v>0</v>
      </c>
      <c r="L171" s="44">
        <v>114</v>
      </c>
    </row>
    <row r="172" spans="2:12" ht="13.5" thickBot="1">
      <c r="B172" s="106"/>
      <c r="C172" s="110">
        <v>13305</v>
      </c>
      <c r="D172" s="18" t="s">
        <v>243</v>
      </c>
      <c r="E172" s="19" t="s">
        <v>5</v>
      </c>
      <c r="F172" s="20" t="s">
        <v>4</v>
      </c>
      <c r="G172" s="17" t="s">
        <v>4</v>
      </c>
      <c r="H172" s="63" t="s">
        <v>244</v>
      </c>
      <c r="I172" s="246" t="s">
        <v>4</v>
      </c>
      <c r="J172" s="127">
        <v>225</v>
      </c>
      <c r="K172" s="21">
        <v>0</v>
      </c>
      <c r="L172" s="22">
        <f t="shared" si="2"/>
        <v>225</v>
      </c>
    </row>
    <row r="173" spans="2:12" ht="13.5" thickBot="1">
      <c r="B173" s="106"/>
      <c r="C173" s="118"/>
      <c r="D173" s="18"/>
      <c r="E173" s="19"/>
      <c r="F173" s="159">
        <v>4373</v>
      </c>
      <c r="G173" s="160">
        <v>5221</v>
      </c>
      <c r="H173" s="161" t="s">
        <v>255</v>
      </c>
      <c r="I173" s="247">
        <v>3802797</v>
      </c>
      <c r="J173" s="26">
        <v>225</v>
      </c>
      <c r="K173" s="198">
        <v>0</v>
      </c>
      <c r="L173" s="27">
        <f t="shared" si="2"/>
        <v>225</v>
      </c>
    </row>
    <row r="174" spans="2:12" ht="13.5" hidden="1" thickBot="1">
      <c r="B174" s="23"/>
      <c r="C174" s="110">
        <v>13305</v>
      </c>
      <c r="D174" s="219" t="s">
        <v>242</v>
      </c>
      <c r="E174" s="220" t="s">
        <v>5</v>
      </c>
      <c r="F174" s="221" t="s">
        <v>4</v>
      </c>
      <c r="G174" s="222" t="s">
        <v>4</v>
      </c>
      <c r="H174" s="218" t="s">
        <v>484</v>
      </c>
      <c r="I174" s="246" t="s">
        <v>4</v>
      </c>
      <c r="J174" s="127">
        <v>0</v>
      </c>
      <c r="K174" s="21">
        <v>0</v>
      </c>
      <c r="L174" s="22">
        <f t="shared" si="2"/>
        <v>0</v>
      </c>
    </row>
    <row r="175" spans="2:12" ht="13.5" hidden="1" thickBot="1">
      <c r="B175" s="34"/>
      <c r="C175" s="112"/>
      <c r="D175" s="128"/>
      <c r="E175" s="129"/>
      <c r="F175" s="154"/>
      <c r="G175" s="153"/>
      <c r="H175" s="122"/>
      <c r="I175" s="255" t="s">
        <v>4</v>
      </c>
      <c r="J175" s="37">
        <v>0</v>
      </c>
      <c r="K175" s="196">
        <v>0</v>
      </c>
      <c r="L175" s="38">
        <f t="shared" si="2"/>
        <v>0</v>
      </c>
    </row>
    <row r="176" spans="2:12" ht="13.5" thickBot="1">
      <c r="B176" s="23"/>
      <c r="C176" s="110">
        <v>13305</v>
      </c>
      <c r="D176" s="18" t="s">
        <v>241</v>
      </c>
      <c r="E176" s="19" t="s">
        <v>5</v>
      </c>
      <c r="F176" s="20" t="s">
        <v>4</v>
      </c>
      <c r="G176" s="17" t="s">
        <v>4</v>
      </c>
      <c r="H176" s="63" t="s">
        <v>256</v>
      </c>
      <c r="I176" s="246" t="s">
        <v>4</v>
      </c>
      <c r="J176" s="127">
        <v>489</v>
      </c>
      <c r="K176" s="21">
        <v>0</v>
      </c>
      <c r="L176" s="22">
        <f t="shared" si="2"/>
        <v>489</v>
      </c>
    </row>
    <row r="177" spans="2:12" ht="13.5" thickBot="1">
      <c r="B177" s="34"/>
      <c r="C177" s="112"/>
      <c r="D177" s="128"/>
      <c r="E177" s="129"/>
      <c r="F177" s="154">
        <v>4351</v>
      </c>
      <c r="G177" s="153">
        <v>5222</v>
      </c>
      <c r="H177" s="122" t="s">
        <v>263</v>
      </c>
      <c r="I177" s="250">
        <v>7734736</v>
      </c>
      <c r="J177" s="37">
        <v>489</v>
      </c>
      <c r="K177" s="196">
        <v>0</v>
      </c>
      <c r="L177" s="27">
        <f t="shared" si="2"/>
        <v>489</v>
      </c>
    </row>
    <row r="178" spans="2:12" ht="13.5" thickBot="1">
      <c r="B178" s="23"/>
      <c r="C178" s="110">
        <v>13305</v>
      </c>
      <c r="D178" s="18" t="s">
        <v>240</v>
      </c>
      <c r="E178" s="19" t="s">
        <v>5</v>
      </c>
      <c r="F178" s="20" t="s">
        <v>4</v>
      </c>
      <c r="G178" s="17" t="s">
        <v>4</v>
      </c>
      <c r="H178" s="63" t="s">
        <v>264</v>
      </c>
      <c r="I178" s="246" t="s">
        <v>4</v>
      </c>
      <c r="J178" s="127">
        <v>0</v>
      </c>
      <c r="K178" s="21">
        <v>0</v>
      </c>
      <c r="L178" s="22">
        <f t="shared" si="2"/>
        <v>0</v>
      </c>
    </row>
    <row r="179" spans="2:12" ht="13.5" thickBot="1">
      <c r="B179" s="34"/>
      <c r="C179" s="112"/>
      <c r="D179" s="128"/>
      <c r="E179" s="129"/>
      <c r="F179" s="154">
        <v>4359</v>
      </c>
      <c r="G179" s="153">
        <v>5229</v>
      </c>
      <c r="H179" s="122" t="s">
        <v>360</v>
      </c>
      <c r="I179" s="239">
        <v>9864940</v>
      </c>
      <c r="J179" s="37">
        <v>0</v>
      </c>
      <c r="K179" s="196">
        <v>0</v>
      </c>
      <c r="L179" s="26">
        <f t="shared" si="2"/>
        <v>0</v>
      </c>
    </row>
    <row r="180" spans="2:12" ht="13.5" thickBot="1">
      <c r="B180" s="34"/>
      <c r="C180" s="110">
        <v>13305</v>
      </c>
      <c r="D180" s="128" t="s">
        <v>245</v>
      </c>
      <c r="E180" s="129" t="s">
        <v>5</v>
      </c>
      <c r="F180" s="130" t="s">
        <v>4</v>
      </c>
      <c r="G180" s="131" t="s">
        <v>4</v>
      </c>
      <c r="H180" s="132" t="s">
        <v>246</v>
      </c>
      <c r="I180" s="256" t="s">
        <v>4</v>
      </c>
      <c r="J180" s="133">
        <v>277</v>
      </c>
      <c r="K180" s="207">
        <v>0</v>
      </c>
      <c r="L180" s="134">
        <f t="shared" si="2"/>
        <v>277</v>
      </c>
    </row>
    <row r="181" spans="2:12" ht="13.5" thickBot="1">
      <c r="B181" s="34"/>
      <c r="C181" s="112"/>
      <c r="D181" s="128"/>
      <c r="E181" s="129"/>
      <c r="F181" s="154">
        <v>4351</v>
      </c>
      <c r="G181" s="153">
        <v>5212</v>
      </c>
      <c r="H181" s="122" t="s">
        <v>265</v>
      </c>
      <c r="I181" s="250">
        <v>5957695</v>
      </c>
      <c r="J181" s="37">
        <v>277</v>
      </c>
      <c r="K181" s="196">
        <v>0</v>
      </c>
      <c r="L181" s="38">
        <f t="shared" si="2"/>
        <v>277</v>
      </c>
    </row>
    <row r="182" spans="2:12" ht="13.5" thickBot="1">
      <c r="B182" s="34"/>
      <c r="C182" s="110">
        <v>13305</v>
      </c>
      <c r="D182" s="128" t="s">
        <v>247</v>
      </c>
      <c r="E182" s="129" t="s">
        <v>5</v>
      </c>
      <c r="F182" s="130" t="s">
        <v>4</v>
      </c>
      <c r="G182" s="131" t="s">
        <v>4</v>
      </c>
      <c r="H182" s="132" t="s">
        <v>266</v>
      </c>
      <c r="I182" s="256" t="s">
        <v>4</v>
      </c>
      <c r="J182" s="133">
        <v>5361</v>
      </c>
      <c r="K182" s="207">
        <v>0</v>
      </c>
      <c r="L182" s="134">
        <f t="shared" si="2"/>
        <v>5361</v>
      </c>
    </row>
    <row r="183" spans="2:12" ht="12.75">
      <c r="B183" s="52"/>
      <c r="C183" s="115"/>
      <c r="D183" s="57"/>
      <c r="E183" s="58"/>
      <c r="F183" s="59">
        <v>4357</v>
      </c>
      <c r="G183" s="60">
        <v>5221</v>
      </c>
      <c r="H183" s="61" t="s">
        <v>267</v>
      </c>
      <c r="I183" s="251">
        <v>2572767</v>
      </c>
      <c r="J183" s="54">
        <v>2868</v>
      </c>
      <c r="K183" s="62">
        <v>0</v>
      </c>
      <c r="L183" s="55">
        <f t="shared" si="2"/>
        <v>2868</v>
      </c>
    </row>
    <row r="184" spans="2:12" ht="13.5" thickBot="1">
      <c r="B184" s="146"/>
      <c r="C184" s="147"/>
      <c r="D184" s="155"/>
      <c r="E184" s="156"/>
      <c r="F184" s="163">
        <v>4350</v>
      </c>
      <c r="G184" s="162">
        <v>5221</v>
      </c>
      <c r="H184" s="164" t="s">
        <v>268</v>
      </c>
      <c r="I184" s="257">
        <v>6967411</v>
      </c>
      <c r="J184" s="157">
        <v>2493</v>
      </c>
      <c r="K184" s="208">
        <v>0</v>
      </c>
      <c r="L184" s="158">
        <f t="shared" si="2"/>
        <v>2493</v>
      </c>
    </row>
    <row r="185" spans="2:12" ht="13.5" thickBot="1">
      <c r="B185" s="23"/>
      <c r="C185" s="110">
        <v>13305</v>
      </c>
      <c r="D185" s="18" t="s">
        <v>248</v>
      </c>
      <c r="E185" s="19" t="s">
        <v>5</v>
      </c>
      <c r="F185" s="20" t="s">
        <v>4</v>
      </c>
      <c r="G185" s="17" t="s">
        <v>4</v>
      </c>
      <c r="H185" s="63" t="s">
        <v>269</v>
      </c>
      <c r="I185" s="246" t="s">
        <v>4</v>
      </c>
      <c r="J185" s="127">
        <v>1758</v>
      </c>
      <c r="K185" s="21">
        <v>0</v>
      </c>
      <c r="L185" s="22">
        <f t="shared" si="2"/>
        <v>1758</v>
      </c>
    </row>
    <row r="186" spans="2:12" ht="12.75">
      <c r="B186" s="28"/>
      <c r="C186" s="111"/>
      <c r="D186" s="104"/>
      <c r="E186" s="105"/>
      <c r="F186" s="152">
        <v>4375</v>
      </c>
      <c r="G186" s="165">
        <v>5229</v>
      </c>
      <c r="H186" s="166" t="s">
        <v>270</v>
      </c>
      <c r="I186" s="248">
        <v>2930990</v>
      </c>
      <c r="J186" s="32">
        <v>931</v>
      </c>
      <c r="K186" s="197">
        <v>0</v>
      </c>
      <c r="L186" s="33">
        <f t="shared" si="2"/>
        <v>931</v>
      </c>
    </row>
    <row r="187" spans="2:12" ht="13.5" thickBot="1">
      <c r="B187" s="34"/>
      <c r="C187" s="112"/>
      <c r="D187" s="128"/>
      <c r="E187" s="129"/>
      <c r="F187" s="154">
        <v>4371</v>
      </c>
      <c r="G187" s="153">
        <v>5229</v>
      </c>
      <c r="H187" s="122" t="s">
        <v>271</v>
      </c>
      <c r="I187" s="250">
        <v>4141507</v>
      </c>
      <c r="J187" s="37">
        <v>827</v>
      </c>
      <c r="K187" s="196">
        <v>0</v>
      </c>
      <c r="L187" s="38">
        <f t="shared" si="2"/>
        <v>827</v>
      </c>
    </row>
    <row r="188" spans="2:12" ht="13.5" thickBot="1">
      <c r="B188" s="34"/>
      <c r="C188" s="110">
        <v>13305</v>
      </c>
      <c r="D188" s="128" t="s">
        <v>361</v>
      </c>
      <c r="E188" s="129" t="s">
        <v>5</v>
      </c>
      <c r="F188" s="130" t="s">
        <v>4</v>
      </c>
      <c r="G188" s="131" t="s">
        <v>4</v>
      </c>
      <c r="H188" s="132" t="s">
        <v>362</v>
      </c>
      <c r="I188" s="256" t="s">
        <v>4</v>
      </c>
      <c r="J188" s="133">
        <v>1292</v>
      </c>
      <c r="K188" s="207">
        <v>0</v>
      </c>
      <c r="L188" s="134">
        <f t="shared" si="2"/>
        <v>1292</v>
      </c>
    </row>
    <row r="189" spans="2:12" ht="13.5" thickBot="1">
      <c r="B189" s="34"/>
      <c r="C189" s="112"/>
      <c r="D189" s="128"/>
      <c r="E189" s="129"/>
      <c r="F189" s="154">
        <v>4351</v>
      </c>
      <c r="G189" s="153">
        <v>5213</v>
      </c>
      <c r="H189" s="122" t="s">
        <v>363</v>
      </c>
      <c r="I189" s="250">
        <v>5773192</v>
      </c>
      <c r="J189" s="37">
        <v>1292</v>
      </c>
      <c r="K189" s="196">
        <v>0</v>
      </c>
      <c r="L189" s="38">
        <f t="shared" si="2"/>
        <v>1292</v>
      </c>
    </row>
    <row r="190" spans="2:12" ht="13.5" thickBot="1">
      <c r="B190" s="34"/>
      <c r="C190" s="110">
        <v>13305</v>
      </c>
      <c r="D190" s="128" t="s">
        <v>479</v>
      </c>
      <c r="E190" s="129" t="s">
        <v>5</v>
      </c>
      <c r="F190" s="130" t="s">
        <v>4</v>
      </c>
      <c r="G190" s="131" t="s">
        <v>4</v>
      </c>
      <c r="H190" s="132" t="s">
        <v>471</v>
      </c>
      <c r="I190" s="255" t="s">
        <v>4</v>
      </c>
      <c r="J190" s="37">
        <v>166</v>
      </c>
      <c r="K190" s="207">
        <v>0</v>
      </c>
      <c r="L190" s="207">
        <f>L191</f>
        <v>166</v>
      </c>
    </row>
    <row r="191" spans="2:12" ht="13.5" thickBot="1">
      <c r="B191" s="34"/>
      <c r="C191" s="110"/>
      <c r="D191" s="128"/>
      <c r="E191" s="129"/>
      <c r="F191" s="160">
        <v>4351</v>
      </c>
      <c r="G191" s="131">
        <v>5223</v>
      </c>
      <c r="H191" s="122" t="s">
        <v>472</v>
      </c>
      <c r="I191" s="250">
        <v>8507871</v>
      </c>
      <c r="J191" s="37">
        <v>166</v>
      </c>
      <c r="K191" s="196">
        <v>0</v>
      </c>
      <c r="L191" s="196">
        <v>166</v>
      </c>
    </row>
    <row r="192" spans="2:12" ht="13.5" thickBot="1">
      <c r="B192" s="34"/>
      <c r="C192" s="110">
        <v>13305</v>
      </c>
      <c r="D192" s="128" t="s">
        <v>477</v>
      </c>
      <c r="E192" s="129" t="s">
        <v>5</v>
      </c>
      <c r="F192" s="130" t="s">
        <v>4</v>
      </c>
      <c r="G192" s="131" t="s">
        <v>4</v>
      </c>
      <c r="H192" s="132" t="s">
        <v>480</v>
      </c>
      <c r="I192" s="256" t="s">
        <v>4</v>
      </c>
      <c r="J192" s="133">
        <v>156</v>
      </c>
      <c r="K192" s="207">
        <v>0</v>
      </c>
      <c r="L192" s="207">
        <f>L193</f>
        <v>156</v>
      </c>
    </row>
    <row r="193" spans="2:12" s="223" customFormat="1" ht="13.5" thickBot="1">
      <c r="B193" s="131"/>
      <c r="C193" s="110"/>
      <c r="D193" s="128"/>
      <c r="E193" s="129"/>
      <c r="F193" s="154">
        <v>4344</v>
      </c>
      <c r="G193" s="153">
        <v>5213</v>
      </c>
      <c r="H193" s="122" t="s">
        <v>481</v>
      </c>
      <c r="I193" s="250">
        <v>7455227</v>
      </c>
      <c r="J193" s="37">
        <v>156</v>
      </c>
      <c r="K193" s="196">
        <v>0</v>
      </c>
      <c r="L193" s="196">
        <v>156</v>
      </c>
    </row>
    <row r="194" spans="2:12" s="223" customFormat="1" ht="13.5" thickBot="1">
      <c r="B194" s="17"/>
      <c r="C194" s="110">
        <v>13305</v>
      </c>
      <c r="D194" s="18" t="s">
        <v>96</v>
      </c>
      <c r="E194" s="19" t="s">
        <v>97</v>
      </c>
      <c r="F194" s="20" t="s">
        <v>4</v>
      </c>
      <c r="G194" s="17" t="s">
        <v>4</v>
      </c>
      <c r="H194" s="63" t="s">
        <v>98</v>
      </c>
      <c r="I194" s="246" t="s">
        <v>4</v>
      </c>
      <c r="J194" s="21">
        <v>23244</v>
      </c>
      <c r="K194" s="21">
        <v>0</v>
      </c>
      <c r="L194" s="22">
        <f aca="true" t="shared" si="3" ref="L194:L257">J194+K194</f>
        <v>23244</v>
      </c>
    </row>
    <row r="195" spans="2:13" ht="12.75">
      <c r="B195" s="45"/>
      <c r="C195" s="114"/>
      <c r="D195" s="46"/>
      <c r="E195" s="47"/>
      <c r="F195" s="199">
        <v>4359</v>
      </c>
      <c r="G195" s="71">
        <v>5336</v>
      </c>
      <c r="H195" s="72" t="s">
        <v>99</v>
      </c>
      <c r="I195" s="241">
        <v>5657898</v>
      </c>
      <c r="J195" s="49">
        <v>594</v>
      </c>
      <c r="K195" s="195">
        <v>0</v>
      </c>
      <c r="L195" s="50">
        <f t="shared" si="3"/>
        <v>594</v>
      </c>
      <c r="M195" s="283"/>
    </row>
    <row r="196" spans="2:12" s="223" customFormat="1" ht="12.75">
      <c r="B196" s="277"/>
      <c r="C196" s="278"/>
      <c r="D196" s="279"/>
      <c r="E196" s="280"/>
      <c r="F196" s="199">
        <v>4351</v>
      </c>
      <c r="G196" s="71">
        <v>5336</v>
      </c>
      <c r="H196" s="281" t="s">
        <v>485</v>
      </c>
      <c r="I196" s="241">
        <v>6492623</v>
      </c>
      <c r="J196" s="49">
        <v>1129</v>
      </c>
      <c r="K196" s="195">
        <v>0</v>
      </c>
      <c r="L196" s="195">
        <v>1129</v>
      </c>
    </row>
    <row r="197" spans="2:12" ht="12.75">
      <c r="B197" s="45"/>
      <c r="C197" s="114"/>
      <c r="D197" s="46"/>
      <c r="E197" s="47"/>
      <c r="F197" s="199">
        <v>4355</v>
      </c>
      <c r="G197" s="71">
        <v>5336</v>
      </c>
      <c r="H197" s="72" t="s">
        <v>100</v>
      </c>
      <c r="I197" s="241">
        <v>7722244</v>
      </c>
      <c r="J197" s="49">
        <v>2800</v>
      </c>
      <c r="K197" s="195">
        <v>0</v>
      </c>
      <c r="L197" s="50">
        <f t="shared" si="3"/>
        <v>2800</v>
      </c>
    </row>
    <row r="198" spans="2:12" ht="12.75">
      <c r="B198" s="45"/>
      <c r="C198" s="114"/>
      <c r="D198" s="46"/>
      <c r="E198" s="47"/>
      <c r="F198" s="199">
        <v>4357</v>
      </c>
      <c r="G198" s="71">
        <v>5336</v>
      </c>
      <c r="H198" s="72" t="s">
        <v>101</v>
      </c>
      <c r="I198" s="241">
        <v>8900016</v>
      </c>
      <c r="J198" s="49">
        <v>15000</v>
      </c>
      <c r="K198" s="195">
        <v>0</v>
      </c>
      <c r="L198" s="50">
        <f t="shared" si="3"/>
        <v>15000</v>
      </c>
    </row>
    <row r="199" spans="2:12" ht="13.5" thickBot="1">
      <c r="B199" s="45"/>
      <c r="C199" s="114"/>
      <c r="D199" s="46"/>
      <c r="E199" s="47"/>
      <c r="F199" s="199">
        <v>4356</v>
      </c>
      <c r="G199" s="71">
        <v>5336</v>
      </c>
      <c r="H199" s="72" t="s">
        <v>102</v>
      </c>
      <c r="I199" s="241">
        <v>9076392</v>
      </c>
      <c r="J199" s="49">
        <v>3721</v>
      </c>
      <c r="K199" s="195">
        <v>0</v>
      </c>
      <c r="L199" s="50">
        <f t="shared" si="3"/>
        <v>3721</v>
      </c>
    </row>
    <row r="200" spans="2:12" ht="13.5" thickBot="1">
      <c r="B200" s="23"/>
      <c r="C200" s="110">
        <v>13305</v>
      </c>
      <c r="D200" s="18" t="s">
        <v>96</v>
      </c>
      <c r="E200" s="25" t="s">
        <v>103</v>
      </c>
      <c r="F200" s="20" t="s">
        <v>4</v>
      </c>
      <c r="G200" s="17" t="s">
        <v>4</v>
      </c>
      <c r="H200" s="63" t="s">
        <v>104</v>
      </c>
      <c r="I200" s="246" t="s">
        <v>4</v>
      </c>
      <c r="J200" s="21">
        <v>11511</v>
      </c>
      <c r="K200" s="21">
        <v>0</v>
      </c>
      <c r="L200" s="22">
        <f t="shared" si="3"/>
        <v>11511</v>
      </c>
    </row>
    <row r="201" spans="2:12" ht="12.75">
      <c r="B201" s="28"/>
      <c r="C201" s="111"/>
      <c r="D201" s="29"/>
      <c r="E201" s="39"/>
      <c r="F201" s="152">
        <v>4379</v>
      </c>
      <c r="G201" s="165">
        <v>5336</v>
      </c>
      <c r="H201" s="166" t="s">
        <v>105</v>
      </c>
      <c r="I201" s="248">
        <v>1701584</v>
      </c>
      <c r="J201" s="32">
        <v>1360</v>
      </c>
      <c r="K201" s="197">
        <v>0</v>
      </c>
      <c r="L201" s="33">
        <f t="shared" si="3"/>
        <v>1360</v>
      </c>
    </row>
    <row r="202" spans="2:12" ht="12.75">
      <c r="B202" s="45"/>
      <c r="C202" s="114"/>
      <c r="D202" s="46"/>
      <c r="E202" s="47"/>
      <c r="F202" s="199">
        <v>4312</v>
      </c>
      <c r="G202" s="71">
        <v>5336</v>
      </c>
      <c r="H202" s="72" t="s">
        <v>106</v>
      </c>
      <c r="I202" s="249">
        <v>2632467</v>
      </c>
      <c r="J202" s="49">
        <v>3600</v>
      </c>
      <c r="K202" s="195">
        <v>0</v>
      </c>
      <c r="L202" s="50">
        <f t="shared" si="3"/>
        <v>3600</v>
      </c>
    </row>
    <row r="203" spans="2:12" ht="12.75">
      <c r="B203" s="45"/>
      <c r="C203" s="114"/>
      <c r="D203" s="46"/>
      <c r="E203" s="47"/>
      <c r="F203" s="71">
        <v>4312</v>
      </c>
      <c r="G203" s="71">
        <v>5336</v>
      </c>
      <c r="H203" s="72" t="s">
        <v>107</v>
      </c>
      <c r="I203" s="249">
        <v>4006189</v>
      </c>
      <c r="J203" s="49">
        <v>571</v>
      </c>
      <c r="K203" s="195">
        <v>0</v>
      </c>
      <c r="L203" s="50">
        <f t="shared" si="3"/>
        <v>571</v>
      </c>
    </row>
    <row r="204" spans="2:12" ht="12.75">
      <c r="B204" s="45"/>
      <c r="C204" s="114"/>
      <c r="D204" s="46"/>
      <c r="E204" s="47"/>
      <c r="F204" s="71">
        <v>4312</v>
      </c>
      <c r="G204" s="71">
        <v>5336</v>
      </c>
      <c r="H204" s="72" t="s">
        <v>108</v>
      </c>
      <c r="I204" s="249">
        <v>4337287</v>
      </c>
      <c r="J204" s="49">
        <v>2100</v>
      </c>
      <c r="K204" s="195">
        <v>0</v>
      </c>
      <c r="L204" s="50">
        <f t="shared" si="3"/>
        <v>2100</v>
      </c>
    </row>
    <row r="205" spans="2:12" ht="12.75">
      <c r="B205" s="45"/>
      <c r="C205" s="114"/>
      <c r="D205" s="46"/>
      <c r="E205" s="47"/>
      <c r="F205" s="71">
        <v>4312</v>
      </c>
      <c r="G205" s="71">
        <v>5336</v>
      </c>
      <c r="H205" s="72" t="s">
        <v>109</v>
      </c>
      <c r="I205" s="249">
        <v>5005475</v>
      </c>
      <c r="J205" s="49">
        <v>238</v>
      </c>
      <c r="K205" s="195">
        <v>0</v>
      </c>
      <c r="L205" s="50">
        <f t="shared" si="3"/>
        <v>238</v>
      </c>
    </row>
    <row r="206" spans="2:12" ht="12.75">
      <c r="B206" s="45"/>
      <c r="C206" s="114"/>
      <c r="D206" s="46"/>
      <c r="E206" s="47"/>
      <c r="F206" s="71">
        <v>4379</v>
      </c>
      <c r="G206" s="71">
        <v>5336</v>
      </c>
      <c r="H206" s="72" t="s">
        <v>110</v>
      </c>
      <c r="I206" s="249">
        <v>5393471</v>
      </c>
      <c r="J206" s="73">
        <v>1842</v>
      </c>
      <c r="K206" s="74">
        <v>0</v>
      </c>
      <c r="L206" s="75">
        <f t="shared" si="3"/>
        <v>1842</v>
      </c>
    </row>
    <row r="207" spans="2:12" ht="13.5" thickBot="1">
      <c r="B207" s="34"/>
      <c r="C207" s="112"/>
      <c r="D207" s="35"/>
      <c r="E207" s="36"/>
      <c r="F207" s="76">
        <v>4312</v>
      </c>
      <c r="G207" s="76">
        <v>5336</v>
      </c>
      <c r="H207" s="230" t="s">
        <v>111</v>
      </c>
      <c r="I207" s="258">
        <v>5833201</v>
      </c>
      <c r="J207" s="77">
        <v>1800</v>
      </c>
      <c r="K207" s="78">
        <v>0</v>
      </c>
      <c r="L207" s="77">
        <f t="shared" si="3"/>
        <v>1800</v>
      </c>
    </row>
    <row r="208" spans="2:12" ht="13.5" thickBot="1">
      <c r="B208" s="23"/>
      <c r="C208" s="110">
        <v>13305</v>
      </c>
      <c r="D208" s="18" t="s">
        <v>96</v>
      </c>
      <c r="E208" s="25" t="s">
        <v>112</v>
      </c>
      <c r="F208" s="79" t="s">
        <v>4</v>
      </c>
      <c r="G208" s="79" t="s">
        <v>4</v>
      </c>
      <c r="H208" s="231" t="s">
        <v>113</v>
      </c>
      <c r="I208" s="259" t="s">
        <v>4</v>
      </c>
      <c r="J208" s="81">
        <v>6701</v>
      </c>
      <c r="K208" s="81">
        <v>0</v>
      </c>
      <c r="L208" s="80">
        <f t="shared" si="3"/>
        <v>6701</v>
      </c>
    </row>
    <row r="209" spans="2:12" ht="13.5" thickBot="1">
      <c r="B209" s="23"/>
      <c r="C209" s="102"/>
      <c r="D209" s="24"/>
      <c r="E209" s="25"/>
      <c r="F209" s="82">
        <v>4357</v>
      </c>
      <c r="G209" s="82">
        <v>5336</v>
      </c>
      <c r="H209" s="232" t="s">
        <v>114</v>
      </c>
      <c r="I209" s="260">
        <v>7759833</v>
      </c>
      <c r="J209" s="83">
        <v>6701</v>
      </c>
      <c r="K209" s="84">
        <v>0</v>
      </c>
      <c r="L209" s="83">
        <f t="shared" si="3"/>
        <v>6701</v>
      </c>
    </row>
    <row r="210" spans="2:12" s="223" customFormat="1" ht="13.5" thickBot="1">
      <c r="B210" s="17"/>
      <c r="C210" s="110">
        <v>13305</v>
      </c>
      <c r="D210" s="18" t="s">
        <v>96</v>
      </c>
      <c r="E210" s="19" t="s">
        <v>115</v>
      </c>
      <c r="F210" s="79" t="s">
        <v>4</v>
      </c>
      <c r="G210" s="79" t="s">
        <v>4</v>
      </c>
      <c r="H210" s="231" t="s">
        <v>116</v>
      </c>
      <c r="I210" s="259" t="s">
        <v>4</v>
      </c>
      <c r="J210" s="81">
        <v>10483</v>
      </c>
      <c r="K210" s="81">
        <v>0</v>
      </c>
      <c r="L210" s="80">
        <f t="shared" si="3"/>
        <v>10483</v>
      </c>
    </row>
    <row r="211" spans="2:12" ht="13.5" thickBot="1">
      <c r="B211" s="23"/>
      <c r="C211" s="102"/>
      <c r="D211" s="24"/>
      <c r="E211" s="25"/>
      <c r="F211" s="82">
        <v>4357</v>
      </c>
      <c r="G211" s="82">
        <v>5336</v>
      </c>
      <c r="H211" s="232" t="s">
        <v>117</v>
      </c>
      <c r="I211" s="260">
        <v>3438523</v>
      </c>
      <c r="J211" s="83">
        <v>10483</v>
      </c>
      <c r="K211" s="84">
        <v>0</v>
      </c>
      <c r="L211" s="83">
        <f t="shared" si="3"/>
        <v>10483</v>
      </c>
    </row>
    <row r="212" spans="2:12" ht="13.5" thickBot="1">
      <c r="B212" s="23"/>
      <c r="C212" s="110">
        <v>13305</v>
      </c>
      <c r="D212" s="18" t="s">
        <v>96</v>
      </c>
      <c r="E212" s="25" t="s">
        <v>118</v>
      </c>
      <c r="F212" s="79" t="s">
        <v>4</v>
      </c>
      <c r="G212" s="79" t="s">
        <v>4</v>
      </c>
      <c r="H212" s="231" t="s">
        <v>119</v>
      </c>
      <c r="I212" s="259" t="s">
        <v>4</v>
      </c>
      <c r="J212" s="81">
        <v>4363</v>
      </c>
      <c r="K212" s="81">
        <v>0</v>
      </c>
      <c r="L212" s="80">
        <f t="shared" si="3"/>
        <v>4363</v>
      </c>
    </row>
    <row r="213" spans="2:12" ht="12.75">
      <c r="B213" s="28"/>
      <c r="C213" s="111"/>
      <c r="D213" s="29"/>
      <c r="E213" s="39"/>
      <c r="F213" s="85">
        <v>4357</v>
      </c>
      <c r="G213" s="85">
        <v>5336</v>
      </c>
      <c r="H213" s="233" t="s">
        <v>120</v>
      </c>
      <c r="I213" s="261">
        <v>2038560</v>
      </c>
      <c r="J213" s="86">
        <v>1103</v>
      </c>
      <c r="K213" s="87">
        <v>0</v>
      </c>
      <c r="L213" s="86">
        <f t="shared" si="3"/>
        <v>1103</v>
      </c>
    </row>
    <row r="214" spans="2:12" ht="13.5" thickBot="1">
      <c r="B214" s="34"/>
      <c r="C214" s="112"/>
      <c r="D214" s="35"/>
      <c r="E214" s="36"/>
      <c r="F214" s="76">
        <v>4356</v>
      </c>
      <c r="G214" s="76">
        <v>5336</v>
      </c>
      <c r="H214" s="230" t="s">
        <v>121</v>
      </c>
      <c r="I214" s="258">
        <v>2293541</v>
      </c>
      <c r="J214" s="77">
        <v>3260</v>
      </c>
      <c r="K214" s="78">
        <v>0</v>
      </c>
      <c r="L214" s="77">
        <f t="shared" si="3"/>
        <v>3260</v>
      </c>
    </row>
    <row r="215" spans="2:12" ht="13.5" thickBot="1">
      <c r="B215" s="23"/>
      <c r="C215" s="110">
        <v>13305</v>
      </c>
      <c r="D215" s="18" t="s">
        <v>96</v>
      </c>
      <c r="E215" s="25" t="s">
        <v>122</v>
      </c>
      <c r="F215" s="79" t="s">
        <v>4</v>
      </c>
      <c r="G215" s="79" t="s">
        <v>4</v>
      </c>
      <c r="H215" s="231" t="s">
        <v>123</v>
      </c>
      <c r="I215" s="259" t="s">
        <v>4</v>
      </c>
      <c r="J215" s="81">
        <v>5387</v>
      </c>
      <c r="K215" s="81">
        <v>0</v>
      </c>
      <c r="L215" s="80">
        <f t="shared" si="3"/>
        <v>5387</v>
      </c>
    </row>
    <row r="216" spans="2:12" ht="12.75">
      <c r="B216" s="31"/>
      <c r="C216" s="101"/>
      <c r="D216" s="88"/>
      <c r="E216" s="89"/>
      <c r="F216" s="85">
        <v>4359</v>
      </c>
      <c r="G216" s="85">
        <v>5336</v>
      </c>
      <c r="H216" s="233" t="s">
        <v>124</v>
      </c>
      <c r="I216" s="261">
        <v>3145588</v>
      </c>
      <c r="J216" s="86">
        <v>935</v>
      </c>
      <c r="K216" s="87">
        <v>0</v>
      </c>
      <c r="L216" s="86">
        <f t="shared" si="3"/>
        <v>935</v>
      </c>
    </row>
    <row r="217" spans="2:12" ht="12.75">
      <c r="B217" s="48"/>
      <c r="C217" s="103"/>
      <c r="D217" s="90"/>
      <c r="E217" s="91"/>
      <c r="F217" s="92">
        <v>4356</v>
      </c>
      <c r="G217" s="92">
        <v>5336</v>
      </c>
      <c r="H217" s="234" t="s">
        <v>125</v>
      </c>
      <c r="I217" s="241">
        <v>6266118</v>
      </c>
      <c r="J217" s="73">
        <v>512</v>
      </c>
      <c r="K217" s="74">
        <v>0</v>
      </c>
      <c r="L217" s="73">
        <f t="shared" si="3"/>
        <v>512</v>
      </c>
    </row>
    <row r="218" spans="2:12" ht="13.5" thickBot="1">
      <c r="B218" s="51"/>
      <c r="C218" s="119"/>
      <c r="D218" s="93"/>
      <c r="E218" s="94"/>
      <c r="F218" s="76">
        <v>4355</v>
      </c>
      <c r="G218" s="76">
        <v>5336</v>
      </c>
      <c r="H218" s="230" t="s">
        <v>126</v>
      </c>
      <c r="I218" s="258">
        <v>7007714</v>
      </c>
      <c r="J218" s="77">
        <v>3940</v>
      </c>
      <c r="K218" s="78">
        <v>0</v>
      </c>
      <c r="L218" s="77">
        <f t="shared" si="3"/>
        <v>3940</v>
      </c>
    </row>
    <row r="219" spans="2:12" ht="13.5" thickBot="1">
      <c r="B219" s="23"/>
      <c r="C219" s="110">
        <v>13305</v>
      </c>
      <c r="D219" s="18" t="s">
        <v>96</v>
      </c>
      <c r="E219" s="25" t="s">
        <v>127</v>
      </c>
      <c r="F219" s="79" t="s">
        <v>4</v>
      </c>
      <c r="G219" s="79" t="s">
        <v>4</v>
      </c>
      <c r="H219" s="231" t="s">
        <v>128</v>
      </c>
      <c r="I219" s="259" t="s">
        <v>4</v>
      </c>
      <c r="J219" s="81">
        <v>4858</v>
      </c>
      <c r="K219" s="81">
        <v>0</v>
      </c>
      <c r="L219" s="80">
        <f t="shared" si="3"/>
        <v>4858</v>
      </c>
    </row>
    <row r="220" spans="2:12" ht="13.5" thickBot="1">
      <c r="B220" s="51"/>
      <c r="C220" s="119"/>
      <c r="D220" s="93"/>
      <c r="E220" s="94"/>
      <c r="F220" s="76">
        <v>4357</v>
      </c>
      <c r="G220" s="76">
        <v>5336</v>
      </c>
      <c r="H220" s="230" t="s">
        <v>129</v>
      </c>
      <c r="I220" s="258">
        <v>9835515</v>
      </c>
      <c r="J220" s="77">
        <v>4858</v>
      </c>
      <c r="K220" s="78">
        <v>0</v>
      </c>
      <c r="L220" s="77">
        <f t="shared" si="3"/>
        <v>4858</v>
      </c>
    </row>
    <row r="221" spans="2:12" ht="13.5" thickBot="1">
      <c r="B221" s="23"/>
      <c r="C221" s="110">
        <v>13305</v>
      </c>
      <c r="D221" s="18" t="s">
        <v>96</v>
      </c>
      <c r="E221" s="25" t="s">
        <v>130</v>
      </c>
      <c r="F221" s="79" t="s">
        <v>4</v>
      </c>
      <c r="G221" s="79" t="s">
        <v>4</v>
      </c>
      <c r="H221" s="231" t="s">
        <v>131</v>
      </c>
      <c r="I221" s="259" t="s">
        <v>4</v>
      </c>
      <c r="J221" s="81">
        <v>7820</v>
      </c>
      <c r="K221" s="81">
        <v>0</v>
      </c>
      <c r="L221" s="80">
        <f t="shared" si="3"/>
        <v>7820</v>
      </c>
    </row>
    <row r="222" spans="2:12" ht="12.75">
      <c r="B222" s="28"/>
      <c r="C222" s="111"/>
      <c r="D222" s="29"/>
      <c r="E222" s="39"/>
      <c r="F222" s="85">
        <v>4350</v>
      </c>
      <c r="G222" s="85">
        <v>5336</v>
      </c>
      <c r="H222" s="233" t="s">
        <v>132</v>
      </c>
      <c r="I222" s="261">
        <v>2522751</v>
      </c>
      <c r="J222" s="86">
        <v>3950</v>
      </c>
      <c r="K222" s="87">
        <v>0</v>
      </c>
      <c r="L222" s="86">
        <f t="shared" si="3"/>
        <v>3950</v>
      </c>
    </row>
    <row r="223" spans="2:12" ht="13.5" thickBot="1">
      <c r="B223" s="34"/>
      <c r="C223" s="112"/>
      <c r="D223" s="35"/>
      <c r="E223" s="36"/>
      <c r="F223" s="76">
        <v>4357</v>
      </c>
      <c r="G223" s="76">
        <v>5336</v>
      </c>
      <c r="H223" s="230" t="s">
        <v>133</v>
      </c>
      <c r="I223" s="258">
        <v>8760544</v>
      </c>
      <c r="J223" s="77">
        <v>3870</v>
      </c>
      <c r="K223" s="78">
        <v>0</v>
      </c>
      <c r="L223" s="77">
        <f t="shared" si="3"/>
        <v>3870</v>
      </c>
    </row>
    <row r="224" spans="2:12" ht="13.5" thickBot="1">
      <c r="B224" s="23"/>
      <c r="C224" s="110">
        <v>13305</v>
      </c>
      <c r="D224" s="18" t="s">
        <v>96</v>
      </c>
      <c r="E224" s="25" t="s">
        <v>134</v>
      </c>
      <c r="F224" s="79" t="s">
        <v>4</v>
      </c>
      <c r="G224" s="79" t="s">
        <v>4</v>
      </c>
      <c r="H224" s="231" t="s">
        <v>135</v>
      </c>
      <c r="I224" s="259" t="s">
        <v>4</v>
      </c>
      <c r="J224" s="81">
        <v>6596</v>
      </c>
      <c r="K224" s="81">
        <v>0</v>
      </c>
      <c r="L224" s="80">
        <f t="shared" si="3"/>
        <v>6596</v>
      </c>
    </row>
    <row r="225" spans="2:12" ht="12.75">
      <c r="B225" s="28"/>
      <c r="C225" s="111"/>
      <c r="D225" s="29"/>
      <c r="E225" s="39"/>
      <c r="F225" s="85">
        <v>4357</v>
      </c>
      <c r="G225" s="85">
        <v>5336</v>
      </c>
      <c r="H225" s="233" t="s">
        <v>136</v>
      </c>
      <c r="I225" s="261">
        <v>4654168</v>
      </c>
      <c r="J225" s="86">
        <v>2295</v>
      </c>
      <c r="K225" s="87">
        <v>0</v>
      </c>
      <c r="L225" s="86">
        <f t="shared" si="3"/>
        <v>2295</v>
      </c>
    </row>
    <row r="226" spans="2:12" ht="13.5" thickBot="1">
      <c r="B226" s="34"/>
      <c r="C226" s="112"/>
      <c r="D226" s="35"/>
      <c r="E226" s="36"/>
      <c r="F226" s="76">
        <v>4350</v>
      </c>
      <c r="G226" s="76">
        <v>5336</v>
      </c>
      <c r="H226" s="230" t="s">
        <v>137</v>
      </c>
      <c r="I226" s="258">
        <v>9139875</v>
      </c>
      <c r="J226" s="77">
        <v>4301</v>
      </c>
      <c r="K226" s="78">
        <v>0</v>
      </c>
      <c r="L226" s="77">
        <f t="shared" si="3"/>
        <v>4301</v>
      </c>
    </row>
    <row r="227" spans="2:12" ht="13.5" thickBot="1">
      <c r="B227" s="23"/>
      <c r="C227" s="110">
        <v>13305</v>
      </c>
      <c r="D227" s="18" t="s">
        <v>96</v>
      </c>
      <c r="E227" s="25" t="s">
        <v>138</v>
      </c>
      <c r="F227" s="79" t="s">
        <v>4</v>
      </c>
      <c r="G227" s="79" t="s">
        <v>4</v>
      </c>
      <c r="H227" s="231" t="s">
        <v>139</v>
      </c>
      <c r="I227" s="259" t="s">
        <v>4</v>
      </c>
      <c r="J227" s="81">
        <v>9300</v>
      </c>
      <c r="K227" s="81">
        <v>0</v>
      </c>
      <c r="L227" s="80">
        <f t="shared" si="3"/>
        <v>9300</v>
      </c>
    </row>
    <row r="228" spans="2:12" ht="13.5" thickBot="1">
      <c r="B228" s="23"/>
      <c r="C228" s="102"/>
      <c r="D228" s="24"/>
      <c r="E228" s="25"/>
      <c r="F228" s="82">
        <v>4350</v>
      </c>
      <c r="G228" s="82">
        <v>5336</v>
      </c>
      <c r="H228" s="232" t="s">
        <v>140</v>
      </c>
      <c r="I228" s="260">
        <v>2138835</v>
      </c>
      <c r="J228" s="83">
        <v>9300</v>
      </c>
      <c r="K228" s="84">
        <v>0</v>
      </c>
      <c r="L228" s="83">
        <f t="shared" si="3"/>
        <v>9300</v>
      </c>
    </row>
    <row r="229" spans="2:12" ht="13.5" thickBot="1">
      <c r="B229" s="23"/>
      <c r="C229" s="110">
        <v>13305</v>
      </c>
      <c r="D229" s="18" t="s">
        <v>96</v>
      </c>
      <c r="E229" s="25" t="s">
        <v>141</v>
      </c>
      <c r="F229" s="79" t="s">
        <v>4</v>
      </c>
      <c r="G229" s="79" t="s">
        <v>4</v>
      </c>
      <c r="H229" s="231" t="s">
        <v>142</v>
      </c>
      <c r="I229" s="259" t="s">
        <v>4</v>
      </c>
      <c r="J229" s="81">
        <v>7094</v>
      </c>
      <c r="K229" s="81">
        <v>0</v>
      </c>
      <c r="L229" s="80">
        <f>J229+K229</f>
        <v>7094</v>
      </c>
    </row>
    <row r="230" spans="2:12" ht="12.75">
      <c r="B230" s="28"/>
      <c r="C230" s="111"/>
      <c r="D230" s="29"/>
      <c r="E230" s="39"/>
      <c r="F230" s="85">
        <v>4350</v>
      </c>
      <c r="G230" s="85">
        <v>5336</v>
      </c>
      <c r="H230" s="233" t="s">
        <v>143</v>
      </c>
      <c r="I230" s="261">
        <v>3823721</v>
      </c>
      <c r="J230" s="86">
        <v>2053</v>
      </c>
      <c r="K230" s="87">
        <v>0</v>
      </c>
      <c r="L230" s="86">
        <f t="shared" si="3"/>
        <v>2053</v>
      </c>
    </row>
    <row r="231" spans="2:12" ht="13.5" thickBot="1">
      <c r="B231" s="34"/>
      <c r="C231" s="112"/>
      <c r="D231" s="35"/>
      <c r="E231" s="36"/>
      <c r="F231" s="76">
        <v>4357</v>
      </c>
      <c r="G231" s="76">
        <v>5336</v>
      </c>
      <c r="H231" s="230" t="s">
        <v>144</v>
      </c>
      <c r="I231" s="258">
        <v>9621480</v>
      </c>
      <c r="J231" s="77">
        <v>5041</v>
      </c>
      <c r="K231" s="78">
        <v>0</v>
      </c>
      <c r="L231" s="77">
        <f t="shared" si="3"/>
        <v>5041</v>
      </c>
    </row>
    <row r="232" spans="2:12" ht="13.5" thickBot="1">
      <c r="B232" s="23"/>
      <c r="C232" s="110">
        <v>13305</v>
      </c>
      <c r="D232" s="18" t="s">
        <v>96</v>
      </c>
      <c r="E232" s="25" t="s">
        <v>145</v>
      </c>
      <c r="F232" s="79" t="s">
        <v>4</v>
      </c>
      <c r="G232" s="79" t="s">
        <v>4</v>
      </c>
      <c r="H232" s="231" t="s">
        <v>146</v>
      </c>
      <c r="I232" s="259" t="s">
        <v>4</v>
      </c>
      <c r="J232" s="81">
        <v>6061</v>
      </c>
      <c r="K232" s="81">
        <v>0</v>
      </c>
      <c r="L232" s="80">
        <f>J232+K232</f>
        <v>6061</v>
      </c>
    </row>
    <row r="233" spans="2:12" ht="12.75">
      <c r="B233" s="28"/>
      <c r="C233" s="111"/>
      <c r="D233" s="29"/>
      <c r="E233" s="39"/>
      <c r="F233" s="85">
        <v>4357</v>
      </c>
      <c r="G233" s="85">
        <v>5336</v>
      </c>
      <c r="H233" s="233" t="s">
        <v>147</v>
      </c>
      <c r="I233" s="261">
        <v>3139161</v>
      </c>
      <c r="J233" s="86">
        <v>3734</v>
      </c>
      <c r="K233" s="87">
        <v>0</v>
      </c>
      <c r="L233" s="86">
        <f t="shared" si="3"/>
        <v>3734</v>
      </c>
    </row>
    <row r="234" spans="2:12" ht="13.5" thickBot="1">
      <c r="B234" s="34"/>
      <c r="C234" s="112"/>
      <c r="D234" s="35"/>
      <c r="E234" s="36"/>
      <c r="F234" s="76">
        <v>4350</v>
      </c>
      <c r="G234" s="76">
        <v>5336</v>
      </c>
      <c r="H234" s="230" t="s">
        <v>148</v>
      </c>
      <c r="I234" s="258">
        <v>8588423</v>
      </c>
      <c r="J234" s="77">
        <v>2327</v>
      </c>
      <c r="K234" s="78">
        <v>0</v>
      </c>
      <c r="L234" s="77">
        <f t="shared" si="3"/>
        <v>2327</v>
      </c>
    </row>
    <row r="235" spans="2:12" ht="13.5" thickBot="1">
      <c r="B235" s="23"/>
      <c r="C235" s="110">
        <v>13305</v>
      </c>
      <c r="D235" s="18" t="s">
        <v>96</v>
      </c>
      <c r="E235" s="25" t="s">
        <v>149</v>
      </c>
      <c r="F235" s="79" t="s">
        <v>4</v>
      </c>
      <c r="G235" s="79" t="s">
        <v>4</v>
      </c>
      <c r="H235" s="231" t="s">
        <v>150</v>
      </c>
      <c r="I235" s="259" t="s">
        <v>4</v>
      </c>
      <c r="J235" s="81">
        <v>6316</v>
      </c>
      <c r="K235" s="81">
        <v>0</v>
      </c>
      <c r="L235" s="80">
        <f>J235+K235</f>
        <v>6316</v>
      </c>
    </row>
    <row r="236" spans="2:12" ht="12.75">
      <c r="B236" s="28"/>
      <c r="C236" s="111"/>
      <c r="D236" s="29"/>
      <c r="E236" s="39"/>
      <c r="F236" s="85">
        <v>4357</v>
      </c>
      <c r="G236" s="85">
        <v>5336</v>
      </c>
      <c r="H236" s="233" t="s">
        <v>151</v>
      </c>
      <c r="I236" s="261">
        <v>9266427</v>
      </c>
      <c r="J236" s="86">
        <v>4840</v>
      </c>
      <c r="K236" s="87">
        <v>0</v>
      </c>
      <c r="L236" s="86">
        <f t="shared" si="3"/>
        <v>4840</v>
      </c>
    </row>
    <row r="237" spans="2:12" ht="13.5" thickBot="1">
      <c r="B237" s="34"/>
      <c r="C237" s="112"/>
      <c r="D237" s="35"/>
      <c r="E237" s="36"/>
      <c r="F237" s="76">
        <v>4350</v>
      </c>
      <c r="G237" s="76">
        <v>5336</v>
      </c>
      <c r="H237" s="230" t="s">
        <v>152</v>
      </c>
      <c r="I237" s="258">
        <v>9450071</v>
      </c>
      <c r="J237" s="77">
        <v>1476</v>
      </c>
      <c r="K237" s="78">
        <v>0</v>
      </c>
      <c r="L237" s="77">
        <f t="shared" si="3"/>
        <v>1476</v>
      </c>
    </row>
    <row r="238" spans="2:12" ht="13.5" thickBot="1">
      <c r="B238" s="23"/>
      <c r="C238" s="110">
        <v>13305</v>
      </c>
      <c r="D238" s="18" t="s">
        <v>96</v>
      </c>
      <c r="E238" s="25" t="s">
        <v>153</v>
      </c>
      <c r="F238" s="79" t="s">
        <v>4</v>
      </c>
      <c r="G238" s="79" t="s">
        <v>4</v>
      </c>
      <c r="H238" s="231" t="s">
        <v>154</v>
      </c>
      <c r="I238" s="259" t="s">
        <v>4</v>
      </c>
      <c r="J238" s="81">
        <v>12325</v>
      </c>
      <c r="K238" s="81">
        <v>0</v>
      </c>
      <c r="L238" s="80">
        <f>J238+K238</f>
        <v>12325</v>
      </c>
    </row>
    <row r="239" spans="2:12" ht="12.75">
      <c r="B239" s="28"/>
      <c r="C239" s="111"/>
      <c r="D239" s="29"/>
      <c r="E239" s="39"/>
      <c r="F239" s="85">
        <v>4350</v>
      </c>
      <c r="G239" s="85">
        <v>5336</v>
      </c>
      <c r="H239" s="233" t="s">
        <v>155</v>
      </c>
      <c r="I239" s="261">
        <v>5172647</v>
      </c>
      <c r="J239" s="86">
        <v>9860</v>
      </c>
      <c r="K239" s="87">
        <v>0</v>
      </c>
      <c r="L239" s="86">
        <f t="shared" si="3"/>
        <v>9860</v>
      </c>
    </row>
    <row r="240" spans="2:14" ht="13.5" thickBot="1">
      <c r="B240" s="34"/>
      <c r="C240" s="112"/>
      <c r="D240" s="35"/>
      <c r="E240" s="36"/>
      <c r="F240" s="76">
        <v>4357</v>
      </c>
      <c r="G240" s="76">
        <v>5336</v>
      </c>
      <c r="H240" s="230" t="s">
        <v>156</v>
      </c>
      <c r="I240" s="258">
        <v>7326055</v>
      </c>
      <c r="J240" s="77">
        <v>2465</v>
      </c>
      <c r="K240" s="78">
        <v>0</v>
      </c>
      <c r="L240" s="77">
        <f t="shared" si="3"/>
        <v>2465</v>
      </c>
      <c r="N240" s="284"/>
    </row>
    <row r="241" spans="2:12" ht="13.5" thickBot="1">
      <c r="B241" s="23"/>
      <c r="C241" s="110">
        <v>13305</v>
      </c>
      <c r="D241" s="18" t="s">
        <v>96</v>
      </c>
      <c r="E241" s="25" t="s">
        <v>157</v>
      </c>
      <c r="F241" s="79" t="s">
        <v>4</v>
      </c>
      <c r="G241" s="79" t="s">
        <v>4</v>
      </c>
      <c r="H241" s="231" t="s">
        <v>158</v>
      </c>
      <c r="I241" s="259" t="s">
        <v>4</v>
      </c>
      <c r="J241" s="81">
        <v>9154</v>
      </c>
      <c r="K241" s="81">
        <v>0</v>
      </c>
      <c r="L241" s="80">
        <f>J241+K241</f>
        <v>9154</v>
      </c>
    </row>
    <row r="242" spans="2:12" ht="12.75">
      <c r="B242" s="28"/>
      <c r="C242" s="111"/>
      <c r="D242" s="29"/>
      <c r="E242" s="39"/>
      <c r="F242" s="85">
        <v>4377</v>
      </c>
      <c r="G242" s="85">
        <v>5336</v>
      </c>
      <c r="H242" s="233" t="s">
        <v>272</v>
      </c>
      <c r="I242" s="261">
        <v>1467756</v>
      </c>
      <c r="J242" s="86">
        <v>1327</v>
      </c>
      <c r="K242" s="87">
        <v>0</v>
      </c>
      <c r="L242" s="86">
        <f t="shared" si="3"/>
        <v>1327</v>
      </c>
    </row>
    <row r="243" spans="2:12" ht="13.5" thickBot="1">
      <c r="B243" s="34"/>
      <c r="C243" s="112"/>
      <c r="D243" s="35"/>
      <c r="E243" s="36"/>
      <c r="F243" s="76">
        <v>4357</v>
      </c>
      <c r="G243" s="76">
        <v>5336</v>
      </c>
      <c r="H243" s="230" t="s">
        <v>159</v>
      </c>
      <c r="I243" s="258">
        <v>3152221</v>
      </c>
      <c r="J243" s="77">
        <v>7827</v>
      </c>
      <c r="K243" s="78">
        <v>0</v>
      </c>
      <c r="L243" s="77">
        <f t="shared" si="3"/>
        <v>7827</v>
      </c>
    </row>
    <row r="244" spans="2:12" ht="13.5" thickBot="1">
      <c r="B244" s="23"/>
      <c r="C244" s="110">
        <v>13305</v>
      </c>
      <c r="D244" s="18" t="s">
        <v>96</v>
      </c>
      <c r="E244" s="25" t="s">
        <v>160</v>
      </c>
      <c r="F244" s="79" t="s">
        <v>4</v>
      </c>
      <c r="G244" s="79" t="s">
        <v>4</v>
      </c>
      <c r="H244" s="231" t="s">
        <v>161</v>
      </c>
      <c r="I244" s="259" t="s">
        <v>4</v>
      </c>
      <c r="J244" s="81">
        <v>5369</v>
      </c>
      <c r="K244" s="81">
        <v>0</v>
      </c>
      <c r="L244" s="80">
        <f>J244+K244</f>
        <v>5369</v>
      </c>
    </row>
    <row r="245" spans="2:12" ht="12.75">
      <c r="B245" s="28"/>
      <c r="C245" s="111"/>
      <c r="D245" s="29"/>
      <c r="E245" s="39"/>
      <c r="F245" s="85">
        <v>4356</v>
      </c>
      <c r="G245" s="85">
        <v>5336</v>
      </c>
      <c r="H245" s="233" t="s">
        <v>162</v>
      </c>
      <c r="I245" s="261">
        <v>3190180</v>
      </c>
      <c r="J245" s="86">
        <v>1387</v>
      </c>
      <c r="K245" s="87">
        <v>0</v>
      </c>
      <c r="L245" s="86">
        <f t="shared" si="3"/>
        <v>1387</v>
      </c>
    </row>
    <row r="246" spans="2:12" ht="12.75">
      <c r="B246" s="45"/>
      <c r="C246" s="114"/>
      <c r="D246" s="46"/>
      <c r="E246" s="47"/>
      <c r="F246" s="92">
        <v>4357</v>
      </c>
      <c r="G246" s="92">
        <v>5336</v>
      </c>
      <c r="H246" s="234" t="s">
        <v>273</v>
      </c>
      <c r="I246" s="241">
        <v>4094333</v>
      </c>
      <c r="J246" s="73">
        <v>3246</v>
      </c>
      <c r="K246" s="74">
        <v>0</v>
      </c>
      <c r="L246" s="73">
        <f t="shared" si="3"/>
        <v>3246</v>
      </c>
    </row>
    <row r="247" spans="2:12" ht="13.5" thickBot="1">
      <c r="B247" s="34"/>
      <c r="C247" s="112"/>
      <c r="D247" s="35"/>
      <c r="E247" s="36"/>
      <c r="F247" s="76">
        <v>4355</v>
      </c>
      <c r="G247" s="76">
        <v>5336</v>
      </c>
      <c r="H247" s="230" t="s">
        <v>274</v>
      </c>
      <c r="I247" s="258">
        <v>9358357</v>
      </c>
      <c r="J247" s="77">
        <v>736</v>
      </c>
      <c r="K247" s="78">
        <v>0</v>
      </c>
      <c r="L247" s="77">
        <f t="shared" si="3"/>
        <v>736</v>
      </c>
    </row>
    <row r="248" spans="2:12" ht="13.5" thickBot="1">
      <c r="B248" s="23"/>
      <c r="C248" s="110">
        <v>13305</v>
      </c>
      <c r="D248" s="18" t="s">
        <v>96</v>
      </c>
      <c r="E248" s="25" t="s">
        <v>163</v>
      </c>
      <c r="F248" s="79" t="s">
        <v>4</v>
      </c>
      <c r="G248" s="79" t="s">
        <v>4</v>
      </c>
      <c r="H248" s="231" t="s">
        <v>164</v>
      </c>
      <c r="I248" s="259" t="s">
        <v>4</v>
      </c>
      <c r="J248" s="81">
        <v>6450</v>
      </c>
      <c r="K248" s="81">
        <v>0</v>
      </c>
      <c r="L248" s="80">
        <f>J248+K248</f>
        <v>6450</v>
      </c>
    </row>
    <row r="249" spans="2:12" ht="12.75">
      <c r="B249" s="28"/>
      <c r="C249" s="111"/>
      <c r="D249" s="29"/>
      <c r="E249" s="39"/>
      <c r="F249" s="85">
        <v>4357</v>
      </c>
      <c r="G249" s="85">
        <v>5336</v>
      </c>
      <c r="H249" s="233" t="s">
        <v>275</v>
      </c>
      <c r="I249" s="261">
        <v>4418892</v>
      </c>
      <c r="J249" s="86">
        <v>5436</v>
      </c>
      <c r="K249" s="87">
        <v>0</v>
      </c>
      <c r="L249" s="86">
        <f t="shared" si="3"/>
        <v>5436</v>
      </c>
    </row>
    <row r="250" spans="2:12" ht="13.5" thickBot="1">
      <c r="B250" s="34"/>
      <c r="C250" s="112"/>
      <c r="D250" s="35"/>
      <c r="E250" s="36"/>
      <c r="F250" s="76">
        <v>4354</v>
      </c>
      <c r="G250" s="76">
        <v>5336</v>
      </c>
      <c r="H250" s="230" t="s">
        <v>276</v>
      </c>
      <c r="I250" s="258">
        <v>4890597</v>
      </c>
      <c r="J250" s="77">
        <v>1014</v>
      </c>
      <c r="K250" s="78">
        <v>0</v>
      </c>
      <c r="L250" s="77">
        <f t="shared" si="3"/>
        <v>1014</v>
      </c>
    </row>
    <row r="251" spans="2:12" ht="13.5" thickBot="1">
      <c r="B251" s="23"/>
      <c r="C251" s="110">
        <v>13305</v>
      </c>
      <c r="D251" s="18" t="s">
        <v>96</v>
      </c>
      <c r="E251" s="25" t="s">
        <v>165</v>
      </c>
      <c r="F251" s="79" t="s">
        <v>4</v>
      </c>
      <c r="G251" s="79" t="s">
        <v>4</v>
      </c>
      <c r="H251" s="231" t="s">
        <v>166</v>
      </c>
      <c r="I251" s="259" t="s">
        <v>4</v>
      </c>
      <c r="J251" s="81">
        <v>9091</v>
      </c>
      <c r="K251" s="81">
        <v>0</v>
      </c>
      <c r="L251" s="80">
        <f>J251+K251</f>
        <v>9091</v>
      </c>
    </row>
    <row r="252" spans="2:12" ht="12.75">
      <c r="B252" s="28"/>
      <c r="C252" s="111"/>
      <c r="D252" s="29"/>
      <c r="E252" s="39"/>
      <c r="F252" s="85">
        <v>4357</v>
      </c>
      <c r="G252" s="85">
        <v>5336</v>
      </c>
      <c r="H252" s="233" t="s">
        <v>277</v>
      </c>
      <c r="I252" s="261">
        <v>1347706</v>
      </c>
      <c r="J252" s="86">
        <v>6491</v>
      </c>
      <c r="K252" s="87">
        <v>0</v>
      </c>
      <c r="L252" s="86">
        <f t="shared" si="3"/>
        <v>6491</v>
      </c>
    </row>
    <row r="253" spans="2:12" ht="13.5" thickBot="1">
      <c r="B253" s="34"/>
      <c r="C253" s="112"/>
      <c r="D253" s="35"/>
      <c r="E253" s="36"/>
      <c r="F253" s="76">
        <v>4356</v>
      </c>
      <c r="G253" s="76">
        <v>5336</v>
      </c>
      <c r="H253" s="230" t="s">
        <v>278</v>
      </c>
      <c r="I253" s="258">
        <v>9653966</v>
      </c>
      <c r="J253" s="77">
        <v>2600</v>
      </c>
      <c r="K253" s="78">
        <v>0</v>
      </c>
      <c r="L253" s="77">
        <f t="shared" si="3"/>
        <v>2600</v>
      </c>
    </row>
    <row r="254" spans="2:12" ht="13.5" thickBot="1">
      <c r="B254" s="34"/>
      <c r="C254" s="110">
        <v>13305</v>
      </c>
      <c r="D254" s="18" t="s">
        <v>96</v>
      </c>
      <c r="E254" s="36" t="s">
        <v>167</v>
      </c>
      <c r="F254" s="95" t="s">
        <v>4</v>
      </c>
      <c r="G254" s="95" t="s">
        <v>4</v>
      </c>
      <c r="H254" s="235" t="s">
        <v>168</v>
      </c>
      <c r="I254" s="262" t="s">
        <v>4</v>
      </c>
      <c r="J254" s="97">
        <v>943</v>
      </c>
      <c r="K254" s="97">
        <v>0</v>
      </c>
      <c r="L254" s="96">
        <f>J254+K254</f>
        <v>943</v>
      </c>
    </row>
    <row r="255" spans="2:12" ht="13.5" thickBot="1">
      <c r="B255" s="34"/>
      <c r="C255" s="112"/>
      <c r="D255" s="35"/>
      <c r="E255" s="36"/>
      <c r="F255" s="76">
        <v>4351</v>
      </c>
      <c r="G255" s="76">
        <v>5321</v>
      </c>
      <c r="H255" s="230" t="s">
        <v>279</v>
      </c>
      <c r="I255" s="258">
        <v>2088349</v>
      </c>
      <c r="J255" s="77">
        <v>943</v>
      </c>
      <c r="K255" s="78">
        <v>0</v>
      </c>
      <c r="L255" s="77">
        <f t="shared" si="3"/>
        <v>943</v>
      </c>
    </row>
    <row r="256" spans="2:12" ht="13.5" thickBot="1">
      <c r="B256" s="23"/>
      <c r="C256" s="110">
        <v>13305</v>
      </c>
      <c r="D256" s="18" t="s">
        <v>96</v>
      </c>
      <c r="E256" s="25" t="s">
        <v>169</v>
      </c>
      <c r="F256" s="79" t="s">
        <v>4</v>
      </c>
      <c r="G256" s="79" t="s">
        <v>4</v>
      </c>
      <c r="H256" s="231" t="s">
        <v>170</v>
      </c>
      <c r="I256" s="259" t="s">
        <v>4</v>
      </c>
      <c r="J256" s="81">
        <v>1179</v>
      </c>
      <c r="K256" s="81">
        <v>0</v>
      </c>
      <c r="L256" s="80">
        <f>J256+K256</f>
        <v>1179</v>
      </c>
    </row>
    <row r="257" spans="2:12" ht="13.5" thickBot="1">
      <c r="B257" s="23"/>
      <c r="C257" s="102"/>
      <c r="D257" s="24"/>
      <c r="E257" s="25"/>
      <c r="F257" s="82">
        <v>4351</v>
      </c>
      <c r="G257" s="82">
        <v>5321</v>
      </c>
      <c r="H257" s="232" t="s">
        <v>280</v>
      </c>
      <c r="I257" s="260">
        <v>3886672</v>
      </c>
      <c r="J257" s="83">
        <v>1179</v>
      </c>
      <c r="K257" s="84">
        <v>0</v>
      </c>
      <c r="L257" s="83">
        <f t="shared" si="3"/>
        <v>1179</v>
      </c>
    </row>
    <row r="258" spans="2:12" ht="13.5" thickBot="1">
      <c r="B258" s="23"/>
      <c r="C258" s="110">
        <v>13305</v>
      </c>
      <c r="D258" s="18" t="s">
        <v>96</v>
      </c>
      <c r="E258" s="25" t="s">
        <v>171</v>
      </c>
      <c r="F258" s="79" t="s">
        <v>4</v>
      </c>
      <c r="G258" s="79" t="s">
        <v>4</v>
      </c>
      <c r="H258" s="231" t="s">
        <v>172</v>
      </c>
      <c r="I258" s="259" t="s">
        <v>4</v>
      </c>
      <c r="J258" s="81">
        <v>516</v>
      </c>
      <c r="K258" s="81">
        <v>0</v>
      </c>
      <c r="L258" s="80">
        <f>J258+K258</f>
        <v>516</v>
      </c>
    </row>
    <row r="259" spans="2:12" ht="13.5" thickBot="1">
      <c r="B259" s="23"/>
      <c r="C259" s="102"/>
      <c r="D259" s="24"/>
      <c r="E259" s="25"/>
      <c r="F259" s="82">
        <v>4351</v>
      </c>
      <c r="G259" s="82">
        <v>5321</v>
      </c>
      <c r="H259" s="232" t="s">
        <v>281</v>
      </c>
      <c r="I259" s="260">
        <v>7777619</v>
      </c>
      <c r="J259" s="83">
        <v>516</v>
      </c>
      <c r="K259" s="84">
        <v>0</v>
      </c>
      <c r="L259" s="83">
        <f aca="true" t="shared" si="4" ref="L259:L332">J259+K259</f>
        <v>516</v>
      </c>
    </row>
    <row r="260" spans="2:12" ht="13.5" thickBot="1">
      <c r="B260" s="23"/>
      <c r="C260" s="110">
        <v>13305</v>
      </c>
      <c r="D260" s="18" t="s">
        <v>96</v>
      </c>
      <c r="E260" s="25" t="s">
        <v>173</v>
      </c>
      <c r="F260" s="79" t="s">
        <v>4</v>
      </c>
      <c r="G260" s="79" t="s">
        <v>4</v>
      </c>
      <c r="H260" s="231" t="s">
        <v>174</v>
      </c>
      <c r="I260" s="259" t="s">
        <v>4</v>
      </c>
      <c r="J260" s="81">
        <v>251</v>
      </c>
      <c r="K260" s="81">
        <v>0</v>
      </c>
      <c r="L260" s="80">
        <f>J260+K260</f>
        <v>251</v>
      </c>
    </row>
    <row r="261" spans="2:12" ht="13.5" thickBot="1">
      <c r="B261" s="23"/>
      <c r="C261" s="102"/>
      <c r="D261" s="24"/>
      <c r="E261" s="25"/>
      <c r="F261" s="82">
        <v>4351</v>
      </c>
      <c r="G261" s="82">
        <v>5321</v>
      </c>
      <c r="H261" s="232" t="s">
        <v>282</v>
      </c>
      <c r="I261" s="260">
        <v>8227630</v>
      </c>
      <c r="J261" s="83">
        <v>251</v>
      </c>
      <c r="K261" s="84">
        <v>0</v>
      </c>
      <c r="L261" s="83">
        <f t="shared" si="4"/>
        <v>251</v>
      </c>
    </row>
    <row r="262" spans="2:12" ht="13.5" thickBot="1">
      <c r="B262" s="23"/>
      <c r="C262" s="110">
        <v>13305</v>
      </c>
      <c r="D262" s="18" t="s">
        <v>96</v>
      </c>
      <c r="E262" s="25" t="s">
        <v>175</v>
      </c>
      <c r="F262" s="79" t="s">
        <v>4</v>
      </c>
      <c r="G262" s="79" t="s">
        <v>4</v>
      </c>
      <c r="H262" s="231" t="s">
        <v>176</v>
      </c>
      <c r="I262" s="259" t="s">
        <v>4</v>
      </c>
      <c r="J262" s="81">
        <v>176</v>
      </c>
      <c r="K262" s="81">
        <v>0</v>
      </c>
      <c r="L262" s="80">
        <f>J262+K262</f>
        <v>176</v>
      </c>
    </row>
    <row r="263" spans="2:12" ht="13.5" thickBot="1">
      <c r="B263" s="23"/>
      <c r="C263" s="102"/>
      <c r="D263" s="24"/>
      <c r="E263" s="25"/>
      <c r="F263" s="82">
        <v>4351</v>
      </c>
      <c r="G263" s="82">
        <v>5321</v>
      </c>
      <c r="H263" s="232" t="s">
        <v>288</v>
      </c>
      <c r="I263" s="260">
        <v>2587147</v>
      </c>
      <c r="J263" s="83">
        <v>176</v>
      </c>
      <c r="K263" s="84">
        <v>0</v>
      </c>
      <c r="L263" s="83">
        <f t="shared" si="4"/>
        <v>176</v>
      </c>
    </row>
    <row r="264" spans="2:12" s="223" customFormat="1" ht="13.5" thickBot="1">
      <c r="B264" s="17"/>
      <c r="C264" s="110">
        <v>13305</v>
      </c>
      <c r="D264" s="18" t="s">
        <v>96</v>
      </c>
      <c r="E264" s="19" t="s">
        <v>488</v>
      </c>
      <c r="F264" s="79" t="s">
        <v>4</v>
      </c>
      <c r="G264" s="79" t="s">
        <v>4</v>
      </c>
      <c r="H264" s="231" t="s">
        <v>475</v>
      </c>
      <c r="I264" s="259" t="s">
        <v>4</v>
      </c>
      <c r="J264" s="80">
        <v>79</v>
      </c>
      <c r="K264" s="81">
        <v>0</v>
      </c>
      <c r="L264" s="81">
        <f>L265</f>
        <v>79</v>
      </c>
    </row>
    <row r="265" spans="2:12" ht="13.5" thickBot="1">
      <c r="B265" s="23"/>
      <c r="C265" s="102"/>
      <c r="D265" s="24"/>
      <c r="E265" s="25"/>
      <c r="F265" s="82">
        <v>4351</v>
      </c>
      <c r="G265" s="82">
        <v>5321</v>
      </c>
      <c r="H265" s="232" t="s">
        <v>476</v>
      </c>
      <c r="I265" s="260">
        <v>7923702</v>
      </c>
      <c r="J265" s="83">
        <v>79</v>
      </c>
      <c r="K265" s="84">
        <v>0</v>
      </c>
      <c r="L265" s="84">
        <v>79</v>
      </c>
    </row>
    <row r="266" spans="2:12" ht="13.5" thickBot="1">
      <c r="B266" s="23"/>
      <c r="C266" s="110">
        <v>13305</v>
      </c>
      <c r="D266" s="18" t="s">
        <v>96</v>
      </c>
      <c r="E266" s="25" t="s">
        <v>177</v>
      </c>
      <c r="F266" s="79" t="s">
        <v>4</v>
      </c>
      <c r="G266" s="79" t="s">
        <v>4</v>
      </c>
      <c r="H266" s="231" t="s">
        <v>178</v>
      </c>
      <c r="I266" s="259" t="s">
        <v>4</v>
      </c>
      <c r="J266" s="81">
        <v>668</v>
      </c>
      <c r="K266" s="81">
        <v>0</v>
      </c>
      <c r="L266" s="80">
        <f t="shared" si="4"/>
        <v>668</v>
      </c>
    </row>
    <row r="267" spans="2:12" ht="13.5" thickBot="1">
      <c r="B267" s="23"/>
      <c r="C267" s="102"/>
      <c r="D267" s="24"/>
      <c r="E267" s="25"/>
      <c r="F267" s="82">
        <v>4351</v>
      </c>
      <c r="G267" s="82">
        <v>5321</v>
      </c>
      <c r="H267" s="232" t="s">
        <v>287</v>
      </c>
      <c r="I267" s="260">
        <v>2838544</v>
      </c>
      <c r="J267" s="83">
        <v>668</v>
      </c>
      <c r="K267" s="84">
        <v>0</v>
      </c>
      <c r="L267" s="83">
        <f t="shared" si="4"/>
        <v>668</v>
      </c>
    </row>
    <row r="268" spans="2:12" ht="13.5" thickBot="1">
      <c r="B268" s="23"/>
      <c r="C268" s="110">
        <v>13305</v>
      </c>
      <c r="D268" s="18" t="s">
        <v>96</v>
      </c>
      <c r="E268" s="25" t="s">
        <v>179</v>
      </c>
      <c r="F268" s="79" t="s">
        <v>4</v>
      </c>
      <c r="G268" s="79" t="s">
        <v>4</v>
      </c>
      <c r="H268" s="231" t="s">
        <v>180</v>
      </c>
      <c r="I268" s="259" t="s">
        <v>4</v>
      </c>
      <c r="J268" s="81">
        <v>1179</v>
      </c>
      <c r="K268" s="81">
        <v>0</v>
      </c>
      <c r="L268" s="80">
        <f>J268+K268</f>
        <v>1179</v>
      </c>
    </row>
    <row r="269" spans="2:12" ht="13.5" thickBot="1">
      <c r="B269" s="23"/>
      <c r="C269" s="102"/>
      <c r="D269" s="24"/>
      <c r="E269" s="25"/>
      <c r="F269" s="82">
        <v>4351</v>
      </c>
      <c r="G269" s="82">
        <v>5321</v>
      </c>
      <c r="H269" s="232" t="s">
        <v>286</v>
      </c>
      <c r="I269" s="260">
        <v>6191395</v>
      </c>
      <c r="J269" s="83">
        <v>1179</v>
      </c>
      <c r="K269" s="84">
        <v>0</v>
      </c>
      <c r="L269" s="83">
        <f t="shared" si="4"/>
        <v>1179</v>
      </c>
    </row>
    <row r="270" spans="2:12" ht="13.5" thickBot="1">
      <c r="B270" s="23"/>
      <c r="C270" s="110">
        <v>13305</v>
      </c>
      <c r="D270" s="18" t="s">
        <v>96</v>
      </c>
      <c r="E270" s="25" t="s">
        <v>181</v>
      </c>
      <c r="F270" s="79" t="s">
        <v>4</v>
      </c>
      <c r="G270" s="79" t="s">
        <v>4</v>
      </c>
      <c r="H270" s="231" t="s">
        <v>182</v>
      </c>
      <c r="I270" s="259" t="s">
        <v>4</v>
      </c>
      <c r="J270" s="81">
        <v>4278</v>
      </c>
      <c r="K270" s="81">
        <v>0</v>
      </c>
      <c r="L270" s="80">
        <f>J270+K270</f>
        <v>4278</v>
      </c>
    </row>
    <row r="271" spans="2:12" ht="12.75">
      <c r="B271" s="28"/>
      <c r="C271" s="111"/>
      <c r="D271" s="29"/>
      <c r="E271" s="39"/>
      <c r="F271" s="85">
        <v>4350</v>
      </c>
      <c r="G271" s="135">
        <v>5321</v>
      </c>
      <c r="H271" s="233" t="s">
        <v>283</v>
      </c>
      <c r="I271" s="261">
        <v>2480451</v>
      </c>
      <c r="J271" s="86">
        <v>311</v>
      </c>
      <c r="K271" s="87">
        <v>0</v>
      </c>
      <c r="L271" s="86">
        <f t="shared" si="4"/>
        <v>311</v>
      </c>
    </row>
    <row r="272" spans="2:12" ht="12.75">
      <c r="B272" s="45"/>
      <c r="C272" s="114"/>
      <c r="D272" s="46"/>
      <c r="E272" s="47"/>
      <c r="F272" s="92">
        <v>4351</v>
      </c>
      <c r="G272" s="92">
        <v>5321</v>
      </c>
      <c r="H272" s="234" t="s">
        <v>284</v>
      </c>
      <c r="I272" s="241">
        <v>6722018</v>
      </c>
      <c r="J272" s="73">
        <v>3536</v>
      </c>
      <c r="K272" s="74">
        <v>0</v>
      </c>
      <c r="L272" s="73">
        <f t="shared" si="4"/>
        <v>3536</v>
      </c>
    </row>
    <row r="273" spans="2:12" ht="13.5" thickBot="1">
      <c r="B273" s="34"/>
      <c r="C273" s="112"/>
      <c r="D273" s="35"/>
      <c r="E273" s="36"/>
      <c r="F273" s="76">
        <v>4359</v>
      </c>
      <c r="G273" s="76">
        <v>5321</v>
      </c>
      <c r="H273" s="230" t="s">
        <v>285</v>
      </c>
      <c r="I273" s="258">
        <v>7665554</v>
      </c>
      <c r="J273" s="77">
        <v>431</v>
      </c>
      <c r="K273" s="78">
        <v>0</v>
      </c>
      <c r="L273" s="77">
        <f t="shared" si="4"/>
        <v>431</v>
      </c>
    </row>
    <row r="274" spans="2:12" ht="13.5" thickBot="1">
      <c r="B274" s="23"/>
      <c r="C274" s="110">
        <v>13305</v>
      </c>
      <c r="D274" s="18" t="s">
        <v>96</v>
      </c>
      <c r="E274" s="25" t="s">
        <v>183</v>
      </c>
      <c r="F274" s="79" t="s">
        <v>4</v>
      </c>
      <c r="G274" s="79" t="s">
        <v>4</v>
      </c>
      <c r="H274" s="231" t="s">
        <v>184</v>
      </c>
      <c r="I274" s="259" t="s">
        <v>4</v>
      </c>
      <c r="J274" s="81">
        <v>917</v>
      </c>
      <c r="K274" s="81">
        <v>0</v>
      </c>
      <c r="L274" s="80">
        <f t="shared" si="4"/>
        <v>917</v>
      </c>
    </row>
    <row r="275" spans="2:12" ht="13.5" thickBot="1">
      <c r="B275" s="23"/>
      <c r="C275" s="102"/>
      <c r="D275" s="24"/>
      <c r="E275" s="25"/>
      <c r="F275" s="82">
        <v>4351</v>
      </c>
      <c r="G275" s="82">
        <v>5321</v>
      </c>
      <c r="H275" s="232" t="s">
        <v>291</v>
      </c>
      <c r="I275" s="260">
        <v>5475959</v>
      </c>
      <c r="J275" s="83">
        <v>917</v>
      </c>
      <c r="K275" s="84">
        <v>0</v>
      </c>
      <c r="L275" s="83">
        <f t="shared" si="4"/>
        <v>917</v>
      </c>
    </row>
    <row r="276" spans="2:12" ht="13.5" thickBot="1">
      <c r="B276" s="23"/>
      <c r="C276" s="110">
        <v>13305</v>
      </c>
      <c r="D276" s="18" t="s">
        <v>96</v>
      </c>
      <c r="E276" s="19" t="s">
        <v>234</v>
      </c>
      <c r="F276" s="79" t="s">
        <v>4</v>
      </c>
      <c r="G276" s="79" t="s">
        <v>4</v>
      </c>
      <c r="H276" s="231" t="s">
        <v>235</v>
      </c>
      <c r="I276" s="259" t="s">
        <v>4</v>
      </c>
      <c r="J276" s="81">
        <v>306</v>
      </c>
      <c r="K276" s="81">
        <v>0</v>
      </c>
      <c r="L276" s="80">
        <f>J276+K276</f>
        <v>306</v>
      </c>
    </row>
    <row r="277" spans="2:12" ht="13.5" thickBot="1">
      <c r="B277" s="23"/>
      <c r="C277" s="102"/>
      <c r="D277" s="18"/>
      <c r="E277" s="19"/>
      <c r="F277" s="82">
        <v>4351</v>
      </c>
      <c r="G277" s="82">
        <v>5321</v>
      </c>
      <c r="H277" s="232" t="s">
        <v>292</v>
      </c>
      <c r="I277" s="260">
        <v>8598927</v>
      </c>
      <c r="J277" s="83">
        <v>306</v>
      </c>
      <c r="K277" s="84">
        <v>0</v>
      </c>
      <c r="L277" s="83">
        <f>J277+K277</f>
        <v>306</v>
      </c>
    </row>
    <row r="278" spans="2:12" ht="13.5" thickBot="1">
      <c r="B278" s="23"/>
      <c r="C278" s="110">
        <v>13305</v>
      </c>
      <c r="D278" s="18" t="s">
        <v>96</v>
      </c>
      <c r="E278" s="25" t="s">
        <v>185</v>
      </c>
      <c r="F278" s="79" t="s">
        <v>4</v>
      </c>
      <c r="G278" s="79" t="s">
        <v>4</v>
      </c>
      <c r="H278" s="231" t="s">
        <v>186</v>
      </c>
      <c r="I278" s="259" t="s">
        <v>4</v>
      </c>
      <c r="J278" s="81">
        <v>503</v>
      </c>
      <c r="K278" s="81">
        <v>0</v>
      </c>
      <c r="L278" s="80">
        <f t="shared" si="4"/>
        <v>503</v>
      </c>
    </row>
    <row r="279" spans="2:12" ht="13.5" thickBot="1">
      <c r="B279" s="23"/>
      <c r="C279" s="102"/>
      <c r="D279" s="24"/>
      <c r="E279" s="25"/>
      <c r="F279" s="82">
        <v>4351</v>
      </c>
      <c r="G279" s="82">
        <v>5321</v>
      </c>
      <c r="H279" s="232" t="s">
        <v>289</v>
      </c>
      <c r="I279" s="260">
        <v>2552651</v>
      </c>
      <c r="J279" s="83">
        <v>503</v>
      </c>
      <c r="K279" s="84">
        <v>0</v>
      </c>
      <c r="L279" s="83">
        <f t="shared" si="4"/>
        <v>503</v>
      </c>
    </row>
    <row r="280" spans="2:12" ht="13.5" thickBot="1">
      <c r="B280" s="23"/>
      <c r="C280" s="110">
        <v>13305</v>
      </c>
      <c r="D280" s="18" t="s">
        <v>96</v>
      </c>
      <c r="E280" s="25" t="s">
        <v>187</v>
      </c>
      <c r="F280" s="79" t="s">
        <v>4</v>
      </c>
      <c r="G280" s="79" t="s">
        <v>4</v>
      </c>
      <c r="H280" s="231" t="s">
        <v>188</v>
      </c>
      <c r="I280" s="259" t="s">
        <v>4</v>
      </c>
      <c r="J280" s="81">
        <v>100</v>
      </c>
      <c r="K280" s="81">
        <v>0</v>
      </c>
      <c r="L280" s="80">
        <f>J280+K280</f>
        <v>100</v>
      </c>
    </row>
    <row r="281" spans="2:12" ht="13.5" thickBot="1">
      <c r="B281" s="23"/>
      <c r="C281" s="102"/>
      <c r="D281" s="24"/>
      <c r="E281" s="25"/>
      <c r="F281" s="82">
        <v>4351</v>
      </c>
      <c r="G281" s="82">
        <v>5321</v>
      </c>
      <c r="H281" s="232" t="s">
        <v>290</v>
      </c>
      <c r="I281" s="260">
        <v>7207666</v>
      </c>
      <c r="J281" s="83">
        <v>100</v>
      </c>
      <c r="K281" s="84">
        <v>0</v>
      </c>
      <c r="L281" s="83">
        <f t="shared" si="4"/>
        <v>100</v>
      </c>
    </row>
    <row r="282" spans="2:12" ht="13.5" thickBot="1">
      <c r="B282" s="23"/>
      <c r="C282" s="110">
        <v>13305</v>
      </c>
      <c r="D282" s="18" t="s">
        <v>96</v>
      </c>
      <c r="E282" s="25" t="s">
        <v>189</v>
      </c>
      <c r="F282" s="79" t="s">
        <v>4</v>
      </c>
      <c r="G282" s="79" t="s">
        <v>4</v>
      </c>
      <c r="H282" s="231" t="s">
        <v>190</v>
      </c>
      <c r="I282" s="259" t="s">
        <v>4</v>
      </c>
      <c r="J282" s="81">
        <v>895</v>
      </c>
      <c r="K282" s="81">
        <v>0</v>
      </c>
      <c r="L282" s="80">
        <f>J282+K282</f>
        <v>895</v>
      </c>
    </row>
    <row r="283" spans="2:12" ht="13.5" thickBot="1">
      <c r="B283" s="23"/>
      <c r="C283" s="102"/>
      <c r="D283" s="24"/>
      <c r="E283" s="25"/>
      <c r="F283" s="82">
        <v>4351</v>
      </c>
      <c r="G283" s="82">
        <v>5321</v>
      </c>
      <c r="H283" s="232" t="s">
        <v>293</v>
      </c>
      <c r="I283" s="260">
        <v>2928724</v>
      </c>
      <c r="J283" s="83">
        <v>895</v>
      </c>
      <c r="K283" s="84">
        <v>0</v>
      </c>
      <c r="L283" s="83">
        <f t="shared" si="4"/>
        <v>895</v>
      </c>
    </row>
    <row r="284" spans="2:12" ht="13.5" thickBot="1">
      <c r="B284" s="23"/>
      <c r="C284" s="110">
        <v>13305</v>
      </c>
      <c r="D284" s="18" t="s">
        <v>96</v>
      </c>
      <c r="E284" s="25" t="s">
        <v>191</v>
      </c>
      <c r="F284" s="79" t="s">
        <v>4</v>
      </c>
      <c r="G284" s="79" t="s">
        <v>4</v>
      </c>
      <c r="H284" s="231" t="s">
        <v>192</v>
      </c>
      <c r="I284" s="259" t="s">
        <v>4</v>
      </c>
      <c r="J284" s="81">
        <v>699</v>
      </c>
      <c r="K284" s="81">
        <v>0</v>
      </c>
      <c r="L284" s="80">
        <f>J284+K284</f>
        <v>699</v>
      </c>
    </row>
    <row r="285" spans="2:12" ht="13.5" thickBot="1">
      <c r="B285" s="23"/>
      <c r="C285" s="102"/>
      <c r="D285" s="24"/>
      <c r="E285" s="25"/>
      <c r="F285" s="82">
        <v>4351</v>
      </c>
      <c r="G285" s="82">
        <v>5321</v>
      </c>
      <c r="H285" s="232" t="s">
        <v>294</v>
      </c>
      <c r="I285" s="260">
        <v>1526260</v>
      </c>
      <c r="J285" s="83">
        <v>699</v>
      </c>
      <c r="K285" s="84">
        <v>0</v>
      </c>
      <c r="L285" s="83">
        <f t="shared" si="4"/>
        <v>699</v>
      </c>
    </row>
    <row r="286" spans="2:12" ht="13.5" thickBot="1">
      <c r="B286" s="23"/>
      <c r="C286" s="110">
        <v>13305</v>
      </c>
      <c r="D286" s="18" t="s">
        <v>96</v>
      </c>
      <c r="E286" s="25" t="s">
        <v>193</v>
      </c>
      <c r="F286" s="79" t="s">
        <v>4</v>
      </c>
      <c r="G286" s="79" t="s">
        <v>4</v>
      </c>
      <c r="H286" s="231" t="s">
        <v>194</v>
      </c>
      <c r="I286" s="259" t="s">
        <v>4</v>
      </c>
      <c r="J286" s="81">
        <v>2797</v>
      </c>
      <c r="K286" s="81">
        <v>0</v>
      </c>
      <c r="L286" s="80">
        <f>J286+K286</f>
        <v>2797</v>
      </c>
    </row>
    <row r="287" spans="2:12" ht="12.75">
      <c r="B287" s="28"/>
      <c r="C287" s="111"/>
      <c r="D287" s="29"/>
      <c r="E287" s="39"/>
      <c r="F287" s="85">
        <v>4359</v>
      </c>
      <c r="G287" s="135">
        <v>5321</v>
      </c>
      <c r="H287" s="233" t="s">
        <v>195</v>
      </c>
      <c r="I287" s="261">
        <v>1947710</v>
      </c>
      <c r="J287" s="86">
        <v>518</v>
      </c>
      <c r="K287" s="87">
        <v>0</v>
      </c>
      <c r="L287" s="86">
        <f t="shared" si="4"/>
        <v>518</v>
      </c>
    </row>
    <row r="288" spans="2:12" ht="13.5" thickBot="1">
      <c r="B288" s="34"/>
      <c r="C288" s="112"/>
      <c r="D288" s="35"/>
      <c r="E288" s="36"/>
      <c r="F288" s="76">
        <v>4351</v>
      </c>
      <c r="G288" s="136">
        <v>5321</v>
      </c>
      <c r="H288" s="230" t="s">
        <v>196</v>
      </c>
      <c r="I288" s="258">
        <v>8396068</v>
      </c>
      <c r="J288" s="77">
        <v>2279</v>
      </c>
      <c r="K288" s="78">
        <v>0</v>
      </c>
      <c r="L288" s="77">
        <f t="shared" si="4"/>
        <v>2279</v>
      </c>
    </row>
    <row r="289" spans="2:12" ht="13.5" thickBot="1">
      <c r="B289" s="23"/>
      <c r="C289" s="110">
        <v>13305</v>
      </c>
      <c r="D289" s="18" t="s">
        <v>96</v>
      </c>
      <c r="E289" s="25" t="s">
        <v>197</v>
      </c>
      <c r="F289" s="79" t="s">
        <v>4</v>
      </c>
      <c r="G289" s="79" t="s">
        <v>4</v>
      </c>
      <c r="H289" s="231" t="s">
        <v>198</v>
      </c>
      <c r="I289" s="259" t="s">
        <v>4</v>
      </c>
      <c r="J289" s="81">
        <v>337</v>
      </c>
      <c r="K289" s="81">
        <v>0</v>
      </c>
      <c r="L289" s="80">
        <f>J289+K289</f>
        <v>337</v>
      </c>
    </row>
    <row r="290" spans="2:12" ht="13.5" thickBot="1">
      <c r="B290" s="23"/>
      <c r="C290" s="102"/>
      <c r="D290" s="24"/>
      <c r="E290" s="25"/>
      <c r="F290" s="82">
        <v>4358</v>
      </c>
      <c r="G290" s="82">
        <v>5321</v>
      </c>
      <c r="H290" s="232" t="s">
        <v>295</v>
      </c>
      <c r="I290" s="260">
        <v>3702507</v>
      </c>
      <c r="J290" s="83">
        <v>337</v>
      </c>
      <c r="K290" s="84">
        <v>0</v>
      </c>
      <c r="L290" s="83">
        <f t="shared" si="4"/>
        <v>337</v>
      </c>
    </row>
    <row r="291" spans="2:12" ht="13.5" thickBot="1">
      <c r="B291" s="23"/>
      <c r="C291" s="110">
        <v>13305</v>
      </c>
      <c r="D291" s="18" t="s">
        <v>96</v>
      </c>
      <c r="E291" s="19" t="s">
        <v>239</v>
      </c>
      <c r="F291" s="79" t="s">
        <v>4</v>
      </c>
      <c r="G291" s="79" t="s">
        <v>4</v>
      </c>
      <c r="H291" s="231" t="s">
        <v>238</v>
      </c>
      <c r="I291" s="259" t="s">
        <v>4</v>
      </c>
      <c r="J291" s="80">
        <v>468</v>
      </c>
      <c r="K291" s="81">
        <v>0</v>
      </c>
      <c r="L291" s="80">
        <f t="shared" si="4"/>
        <v>468</v>
      </c>
    </row>
    <row r="292" spans="2:12" ht="13.5" thickBot="1">
      <c r="B292" s="23"/>
      <c r="C292" s="102"/>
      <c r="D292" s="18"/>
      <c r="E292" s="19"/>
      <c r="F292" s="82">
        <v>4351</v>
      </c>
      <c r="G292" s="82">
        <v>5321</v>
      </c>
      <c r="H292" s="232" t="s">
        <v>296</v>
      </c>
      <c r="I292" s="260">
        <v>2700736</v>
      </c>
      <c r="J292" s="83">
        <v>468</v>
      </c>
      <c r="K292" s="84">
        <v>0</v>
      </c>
      <c r="L292" s="83">
        <f t="shared" si="4"/>
        <v>468</v>
      </c>
    </row>
    <row r="293" spans="2:12" ht="13.5" thickBot="1">
      <c r="B293" s="23"/>
      <c r="C293" s="110">
        <v>13305</v>
      </c>
      <c r="D293" s="18" t="s">
        <v>96</v>
      </c>
      <c r="E293" s="25" t="s">
        <v>199</v>
      </c>
      <c r="F293" s="79" t="s">
        <v>4</v>
      </c>
      <c r="G293" s="79" t="s">
        <v>4</v>
      </c>
      <c r="H293" s="231" t="s">
        <v>200</v>
      </c>
      <c r="I293" s="259" t="s">
        <v>4</v>
      </c>
      <c r="J293" s="81">
        <v>660</v>
      </c>
      <c r="K293" s="81">
        <v>0</v>
      </c>
      <c r="L293" s="80">
        <f>J293+K293</f>
        <v>660</v>
      </c>
    </row>
    <row r="294" spans="2:12" ht="13.5" thickBot="1">
      <c r="B294" s="23"/>
      <c r="C294" s="102"/>
      <c r="D294" s="24"/>
      <c r="E294" s="25"/>
      <c r="F294" s="82">
        <v>4351</v>
      </c>
      <c r="G294" s="82">
        <v>5321</v>
      </c>
      <c r="H294" s="232" t="s">
        <v>297</v>
      </c>
      <c r="I294" s="260">
        <v>1129034</v>
      </c>
      <c r="J294" s="83">
        <v>660</v>
      </c>
      <c r="K294" s="84">
        <v>0</v>
      </c>
      <c r="L294" s="83">
        <f t="shared" si="4"/>
        <v>660</v>
      </c>
    </row>
    <row r="295" spans="2:12" ht="13.5" thickBot="1">
      <c r="B295" s="23"/>
      <c r="C295" s="110">
        <v>13305</v>
      </c>
      <c r="D295" s="18" t="s">
        <v>96</v>
      </c>
      <c r="E295" s="25" t="s">
        <v>201</v>
      </c>
      <c r="F295" s="79" t="s">
        <v>4</v>
      </c>
      <c r="G295" s="79" t="s">
        <v>4</v>
      </c>
      <c r="H295" s="231" t="s">
        <v>202</v>
      </c>
      <c r="I295" s="259" t="s">
        <v>4</v>
      </c>
      <c r="J295" s="81">
        <v>525</v>
      </c>
      <c r="K295" s="81">
        <v>0</v>
      </c>
      <c r="L295" s="80">
        <f t="shared" si="4"/>
        <v>525</v>
      </c>
    </row>
    <row r="296" spans="2:12" ht="13.5" thickBot="1">
      <c r="B296" s="23"/>
      <c r="C296" s="102"/>
      <c r="D296" s="24"/>
      <c r="E296" s="25"/>
      <c r="F296" s="82">
        <v>4351</v>
      </c>
      <c r="G296" s="82">
        <v>5321</v>
      </c>
      <c r="H296" s="232" t="s">
        <v>298</v>
      </c>
      <c r="I296" s="260">
        <v>2574699</v>
      </c>
      <c r="J296" s="83">
        <v>525</v>
      </c>
      <c r="K296" s="84">
        <v>0</v>
      </c>
      <c r="L296" s="83">
        <f t="shared" si="4"/>
        <v>525</v>
      </c>
    </row>
    <row r="297" spans="2:12" ht="13.5" thickBot="1">
      <c r="B297" s="23"/>
      <c r="C297" s="110">
        <v>13305</v>
      </c>
      <c r="D297" s="18" t="s">
        <v>96</v>
      </c>
      <c r="E297" s="25" t="s">
        <v>203</v>
      </c>
      <c r="F297" s="79" t="s">
        <v>4</v>
      </c>
      <c r="G297" s="79" t="s">
        <v>4</v>
      </c>
      <c r="H297" s="231" t="s">
        <v>204</v>
      </c>
      <c r="I297" s="259" t="s">
        <v>4</v>
      </c>
      <c r="J297" s="81">
        <v>132</v>
      </c>
      <c r="K297" s="81">
        <v>0</v>
      </c>
      <c r="L297" s="80">
        <f t="shared" si="4"/>
        <v>132</v>
      </c>
    </row>
    <row r="298" spans="2:12" ht="13.5" thickBot="1">
      <c r="B298" s="23"/>
      <c r="C298" s="102"/>
      <c r="D298" s="24"/>
      <c r="E298" s="25"/>
      <c r="F298" s="82">
        <v>4351</v>
      </c>
      <c r="G298" s="82">
        <v>5321</v>
      </c>
      <c r="H298" s="232" t="s">
        <v>299</v>
      </c>
      <c r="I298" s="260">
        <v>1853485</v>
      </c>
      <c r="J298" s="83">
        <v>132</v>
      </c>
      <c r="K298" s="84">
        <v>0</v>
      </c>
      <c r="L298" s="83">
        <f t="shared" si="4"/>
        <v>132</v>
      </c>
    </row>
    <row r="299" spans="2:12" ht="13.5" thickBot="1">
      <c r="B299" s="23"/>
      <c r="C299" s="110">
        <v>13305</v>
      </c>
      <c r="D299" s="18" t="s">
        <v>96</v>
      </c>
      <c r="E299" s="25" t="s">
        <v>205</v>
      </c>
      <c r="F299" s="79" t="s">
        <v>4</v>
      </c>
      <c r="G299" s="79" t="s">
        <v>4</v>
      </c>
      <c r="H299" s="231" t="s">
        <v>206</v>
      </c>
      <c r="I299" s="259" t="s">
        <v>4</v>
      </c>
      <c r="J299" s="81">
        <v>5179</v>
      </c>
      <c r="K299" s="81">
        <v>0</v>
      </c>
      <c r="L299" s="80">
        <f t="shared" si="4"/>
        <v>5179</v>
      </c>
    </row>
    <row r="300" spans="2:12" ht="12.75">
      <c r="B300" s="28"/>
      <c r="C300" s="111"/>
      <c r="D300" s="29"/>
      <c r="E300" s="39"/>
      <c r="F300" s="85">
        <v>4350</v>
      </c>
      <c r="G300" s="85">
        <v>5321</v>
      </c>
      <c r="H300" s="233" t="s">
        <v>300</v>
      </c>
      <c r="I300" s="261">
        <v>3625295</v>
      </c>
      <c r="J300" s="86">
        <v>4100</v>
      </c>
      <c r="K300" s="87">
        <v>0</v>
      </c>
      <c r="L300" s="86">
        <f t="shared" si="4"/>
        <v>4100</v>
      </c>
    </row>
    <row r="301" spans="2:12" ht="13.5" thickBot="1">
      <c r="B301" s="34"/>
      <c r="C301" s="112"/>
      <c r="D301" s="35"/>
      <c r="E301" s="36"/>
      <c r="F301" s="76">
        <v>4351</v>
      </c>
      <c r="G301" s="76">
        <v>5321</v>
      </c>
      <c r="H301" s="230" t="s">
        <v>301</v>
      </c>
      <c r="I301" s="258">
        <v>6836867</v>
      </c>
      <c r="J301" s="77">
        <v>1079</v>
      </c>
      <c r="K301" s="78">
        <v>0</v>
      </c>
      <c r="L301" s="77">
        <f t="shared" si="4"/>
        <v>1079</v>
      </c>
    </row>
    <row r="302" spans="2:12" ht="13.5" thickBot="1">
      <c r="B302" s="23"/>
      <c r="C302" s="110">
        <v>13305</v>
      </c>
      <c r="D302" s="18" t="s">
        <v>96</v>
      </c>
      <c r="E302" s="25" t="s">
        <v>207</v>
      </c>
      <c r="F302" s="79" t="s">
        <v>4</v>
      </c>
      <c r="G302" s="79" t="s">
        <v>4</v>
      </c>
      <c r="H302" s="231" t="s">
        <v>208</v>
      </c>
      <c r="I302" s="259" t="s">
        <v>4</v>
      </c>
      <c r="J302" s="81">
        <v>6385</v>
      </c>
      <c r="K302" s="81">
        <v>0</v>
      </c>
      <c r="L302" s="80">
        <f t="shared" si="4"/>
        <v>6385</v>
      </c>
    </row>
    <row r="303" spans="2:12" ht="12.75">
      <c r="B303" s="28"/>
      <c r="C303" s="111"/>
      <c r="D303" s="29"/>
      <c r="E303" s="39"/>
      <c r="F303" s="85">
        <v>4351</v>
      </c>
      <c r="G303" s="135">
        <v>5321</v>
      </c>
      <c r="H303" s="233" t="s">
        <v>302</v>
      </c>
      <c r="I303" s="261">
        <v>1410170</v>
      </c>
      <c r="J303" s="86">
        <v>2405</v>
      </c>
      <c r="K303" s="87">
        <v>0</v>
      </c>
      <c r="L303" s="86">
        <f t="shared" si="4"/>
        <v>2405</v>
      </c>
    </row>
    <row r="304" spans="2:12" ht="12.75">
      <c r="B304" s="45"/>
      <c r="C304" s="114"/>
      <c r="D304" s="46"/>
      <c r="E304" s="47"/>
      <c r="F304" s="92">
        <v>4374</v>
      </c>
      <c r="G304" s="137">
        <v>5321</v>
      </c>
      <c r="H304" s="234" t="s">
        <v>303</v>
      </c>
      <c r="I304" s="241">
        <v>6732891</v>
      </c>
      <c r="J304" s="73">
        <v>2000</v>
      </c>
      <c r="K304" s="74">
        <v>0</v>
      </c>
      <c r="L304" s="73">
        <f t="shared" si="4"/>
        <v>2000</v>
      </c>
    </row>
    <row r="305" spans="2:12" ht="12.75">
      <c r="B305" s="45"/>
      <c r="C305" s="114"/>
      <c r="D305" s="46"/>
      <c r="E305" s="47"/>
      <c r="F305" s="92">
        <v>4374</v>
      </c>
      <c r="G305" s="137">
        <v>5321</v>
      </c>
      <c r="H305" s="234" t="s">
        <v>304</v>
      </c>
      <c r="I305" s="241">
        <v>8170444</v>
      </c>
      <c r="J305" s="73">
        <v>280</v>
      </c>
      <c r="K305" s="74">
        <v>0</v>
      </c>
      <c r="L305" s="73">
        <f t="shared" si="4"/>
        <v>280</v>
      </c>
    </row>
    <row r="306" spans="2:12" ht="13.5" thickBot="1">
      <c r="B306" s="34"/>
      <c r="C306" s="112"/>
      <c r="D306" s="35"/>
      <c r="E306" s="36"/>
      <c r="F306" s="76">
        <v>4350</v>
      </c>
      <c r="G306" s="136">
        <v>5321</v>
      </c>
      <c r="H306" s="230" t="s">
        <v>305</v>
      </c>
      <c r="I306" s="258">
        <v>8788790</v>
      </c>
      <c r="J306" s="77">
        <v>1700</v>
      </c>
      <c r="K306" s="78">
        <v>0</v>
      </c>
      <c r="L306" s="77">
        <f t="shared" si="4"/>
        <v>1700</v>
      </c>
    </row>
    <row r="307" spans="2:12" ht="13.5" thickBot="1">
      <c r="B307" s="23"/>
      <c r="C307" s="110">
        <v>13305</v>
      </c>
      <c r="D307" s="18" t="s">
        <v>96</v>
      </c>
      <c r="E307" s="25" t="s">
        <v>209</v>
      </c>
      <c r="F307" s="79" t="s">
        <v>4</v>
      </c>
      <c r="G307" s="79" t="s">
        <v>4</v>
      </c>
      <c r="H307" s="231" t="s">
        <v>463</v>
      </c>
      <c r="I307" s="259" t="s">
        <v>4</v>
      </c>
      <c r="J307" s="81">
        <v>3277</v>
      </c>
      <c r="K307" s="81">
        <v>0</v>
      </c>
      <c r="L307" s="80">
        <f t="shared" si="4"/>
        <v>3277</v>
      </c>
    </row>
    <row r="308" spans="2:12" ht="12.75">
      <c r="B308" s="28"/>
      <c r="C308" s="111"/>
      <c r="D308" s="29"/>
      <c r="E308" s="39"/>
      <c r="F308" s="85">
        <v>4356</v>
      </c>
      <c r="G308" s="85">
        <v>5321</v>
      </c>
      <c r="H308" s="233" t="s">
        <v>306</v>
      </c>
      <c r="I308" s="261">
        <v>2854766</v>
      </c>
      <c r="J308" s="86">
        <v>70</v>
      </c>
      <c r="K308" s="87">
        <v>0</v>
      </c>
      <c r="L308" s="86">
        <f t="shared" si="4"/>
        <v>70</v>
      </c>
    </row>
    <row r="309" spans="2:12" ht="12.75">
      <c r="B309" s="45"/>
      <c r="C309" s="114"/>
      <c r="D309" s="46"/>
      <c r="E309" s="47"/>
      <c r="F309" s="92">
        <v>4351</v>
      </c>
      <c r="G309" s="137">
        <v>5321</v>
      </c>
      <c r="H309" s="234" t="s">
        <v>307</v>
      </c>
      <c r="I309" s="241">
        <v>4493554</v>
      </c>
      <c r="J309" s="73">
        <v>457</v>
      </c>
      <c r="K309" s="74">
        <v>0</v>
      </c>
      <c r="L309" s="73">
        <f t="shared" si="4"/>
        <v>457</v>
      </c>
    </row>
    <row r="310" spans="2:12" ht="13.5" thickBot="1">
      <c r="B310" s="34"/>
      <c r="C310" s="112"/>
      <c r="D310" s="35"/>
      <c r="E310" s="36"/>
      <c r="F310" s="76">
        <v>4350</v>
      </c>
      <c r="G310" s="136">
        <v>5321</v>
      </c>
      <c r="H310" s="230" t="s">
        <v>308</v>
      </c>
      <c r="I310" s="258">
        <v>8609487</v>
      </c>
      <c r="J310" s="77">
        <v>2750</v>
      </c>
      <c r="K310" s="78">
        <v>0</v>
      </c>
      <c r="L310" s="77">
        <f t="shared" si="4"/>
        <v>2750</v>
      </c>
    </row>
    <row r="311" spans="2:12" ht="13.5" thickBot="1">
      <c r="B311" s="23"/>
      <c r="C311" s="110">
        <v>13305</v>
      </c>
      <c r="D311" s="18" t="s">
        <v>96</v>
      </c>
      <c r="E311" s="25" t="s">
        <v>210</v>
      </c>
      <c r="F311" s="79" t="s">
        <v>4</v>
      </c>
      <c r="G311" s="79" t="s">
        <v>4</v>
      </c>
      <c r="H311" s="231" t="s">
        <v>211</v>
      </c>
      <c r="I311" s="259" t="s">
        <v>4</v>
      </c>
      <c r="J311" s="81">
        <v>3619</v>
      </c>
      <c r="K311" s="81">
        <v>0</v>
      </c>
      <c r="L311" s="80">
        <f>J311+K311</f>
        <v>3619</v>
      </c>
    </row>
    <row r="312" spans="2:12" ht="12.75">
      <c r="B312" s="28"/>
      <c r="C312" s="111"/>
      <c r="D312" s="29"/>
      <c r="E312" s="39"/>
      <c r="F312" s="85">
        <v>4350</v>
      </c>
      <c r="G312" s="135">
        <v>5321</v>
      </c>
      <c r="H312" s="233" t="s">
        <v>309</v>
      </c>
      <c r="I312" s="261">
        <v>3001174</v>
      </c>
      <c r="J312" s="86">
        <v>3383</v>
      </c>
      <c r="K312" s="87">
        <v>0</v>
      </c>
      <c r="L312" s="86">
        <f t="shared" si="4"/>
        <v>3383</v>
      </c>
    </row>
    <row r="313" spans="2:12" ht="13.5" thickBot="1">
      <c r="B313" s="34"/>
      <c r="C313" s="112"/>
      <c r="D313" s="35"/>
      <c r="E313" s="36"/>
      <c r="F313" s="76">
        <v>4351</v>
      </c>
      <c r="G313" s="136">
        <v>5321</v>
      </c>
      <c r="H313" s="230" t="s">
        <v>310</v>
      </c>
      <c r="I313" s="258">
        <v>3555154</v>
      </c>
      <c r="J313" s="77">
        <v>236</v>
      </c>
      <c r="K313" s="78">
        <v>0</v>
      </c>
      <c r="L313" s="77">
        <f t="shared" si="4"/>
        <v>236</v>
      </c>
    </row>
    <row r="314" spans="2:12" ht="13.5" thickBot="1">
      <c r="B314" s="23"/>
      <c r="C314" s="110">
        <v>13305</v>
      </c>
      <c r="D314" s="18" t="s">
        <v>96</v>
      </c>
      <c r="E314" s="25" t="s">
        <v>212</v>
      </c>
      <c r="F314" s="79" t="s">
        <v>4</v>
      </c>
      <c r="G314" s="79" t="s">
        <v>4</v>
      </c>
      <c r="H314" s="231" t="s">
        <v>213</v>
      </c>
      <c r="I314" s="259" t="s">
        <v>4</v>
      </c>
      <c r="J314" s="81">
        <v>856</v>
      </c>
      <c r="K314" s="81">
        <v>0</v>
      </c>
      <c r="L314" s="80">
        <f t="shared" si="4"/>
        <v>856</v>
      </c>
    </row>
    <row r="315" spans="2:12" ht="12.75">
      <c r="B315" s="28"/>
      <c r="C315" s="111"/>
      <c r="D315" s="29"/>
      <c r="E315" s="39"/>
      <c r="F315" s="85">
        <v>4356</v>
      </c>
      <c r="G315" s="135">
        <v>5321</v>
      </c>
      <c r="H315" s="233" t="s">
        <v>311</v>
      </c>
      <c r="I315" s="261">
        <v>1280179</v>
      </c>
      <c r="J315" s="86">
        <v>100</v>
      </c>
      <c r="K315" s="87">
        <v>0</v>
      </c>
      <c r="L315" s="86">
        <f t="shared" si="4"/>
        <v>100</v>
      </c>
    </row>
    <row r="316" spans="2:12" ht="13.5" thickBot="1">
      <c r="B316" s="34"/>
      <c r="C316" s="112"/>
      <c r="D316" s="35"/>
      <c r="E316" s="36"/>
      <c r="F316" s="76">
        <v>4351</v>
      </c>
      <c r="G316" s="136">
        <v>5321</v>
      </c>
      <c r="H316" s="230" t="s">
        <v>312</v>
      </c>
      <c r="I316" s="258">
        <v>7901485</v>
      </c>
      <c r="J316" s="77">
        <v>756</v>
      </c>
      <c r="K316" s="78">
        <v>0</v>
      </c>
      <c r="L316" s="77">
        <f t="shared" si="4"/>
        <v>756</v>
      </c>
    </row>
    <row r="317" spans="2:12" ht="13.5" thickBot="1">
      <c r="B317" s="23"/>
      <c r="C317" s="110">
        <v>13305</v>
      </c>
      <c r="D317" s="18" t="s">
        <v>96</v>
      </c>
      <c r="E317" s="25" t="s">
        <v>214</v>
      </c>
      <c r="F317" s="79" t="s">
        <v>4</v>
      </c>
      <c r="G317" s="79" t="s">
        <v>4</v>
      </c>
      <c r="H317" s="231" t="s">
        <v>215</v>
      </c>
      <c r="I317" s="259" t="s">
        <v>4</v>
      </c>
      <c r="J317" s="81">
        <v>853</v>
      </c>
      <c r="K317" s="81">
        <v>0</v>
      </c>
      <c r="L317" s="80">
        <f t="shared" si="4"/>
        <v>853</v>
      </c>
    </row>
    <row r="318" spans="2:12" ht="13.5" thickBot="1">
      <c r="B318" s="23"/>
      <c r="C318" s="102"/>
      <c r="D318" s="24"/>
      <c r="E318" s="25"/>
      <c r="F318" s="82">
        <v>4351</v>
      </c>
      <c r="G318" s="82">
        <v>5321</v>
      </c>
      <c r="H318" s="232" t="s">
        <v>313</v>
      </c>
      <c r="I318" s="260">
        <v>2084701</v>
      </c>
      <c r="J318" s="83">
        <v>853</v>
      </c>
      <c r="K318" s="84">
        <v>0</v>
      </c>
      <c r="L318" s="83">
        <f t="shared" si="4"/>
        <v>853</v>
      </c>
    </row>
    <row r="319" spans="2:12" ht="13.5" thickBot="1">
      <c r="B319" s="23"/>
      <c r="C319" s="110">
        <v>13305</v>
      </c>
      <c r="D319" s="18" t="s">
        <v>96</v>
      </c>
      <c r="E319" s="25" t="s">
        <v>216</v>
      </c>
      <c r="F319" s="79" t="s">
        <v>4</v>
      </c>
      <c r="G319" s="79" t="s">
        <v>4</v>
      </c>
      <c r="H319" s="231" t="s">
        <v>217</v>
      </c>
      <c r="I319" s="259" t="s">
        <v>4</v>
      </c>
      <c r="J319" s="81">
        <v>896</v>
      </c>
      <c r="K319" s="81">
        <v>0</v>
      </c>
      <c r="L319" s="80">
        <f t="shared" si="4"/>
        <v>896</v>
      </c>
    </row>
    <row r="320" spans="2:12" ht="13.5" thickBot="1">
      <c r="B320" s="23"/>
      <c r="C320" s="102"/>
      <c r="D320" s="24"/>
      <c r="E320" s="25"/>
      <c r="F320" s="82">
        <v>4351</v>
      </c>
      <c r="G320" s="82">
        <v>5321</v>
      </c>
      <c r="H320" s="232" t="s">
        <v>391</v>
      </c>
      <c r="I320" s="260">
        <v>8460985</v>
      </c>
      <c r="J320" s="83">
        <v>896</v>
      </c>
      <c r="K320" s="84">
        <v>0</v>
      </c>
      <c r="L320" s="83">
        <f t="shared" si="4"/>
        <v>896</v>
      </c>
    </row>
    <row r="321" spans="2:12" ht="13.5" thickBot="1">
      <c r="B321" s="23"/>
      <c r="C321" s="110">
        <v>13305</v>
      </c>
      <c r="D321" s="18" t="s">
        <v>96</v>
      </c>
      <c r="E321" s="25" t="s">
        <v>218</v>
      </c>
      <c r="F321" s="79" t="s">
        <v>4</v>
      </c>
      <c r="G321" s="79" t="s">
        <v>4</v>
      </c>
      <c r="H321" s="231" t="s">
        <v>219</v>
      </c>
      <c r="I321" s="259" t="s">
        <v>4</v>
      </c>
      <c r="J321" s="81">
        <v>400</v>
      </c>
      <c r="K321" s="81">
        <v>0</v>
      </c>
      <c r="L321" s="80">
        <f t="shared" si="4"/>
        <v>400</v>
      </c>
    </row>
    <row r="322" spans="2:12" ht="13.5" thickBot="1">
      <c r="B322" s="23"/>
      <c r="C322" s="102"/>
      <c r="D322" s="24"/>
      <c r="E322" s="25"/>
      <c r="F322" s="82">
        <v>4351</v>
      </c>
      <c r="G322" s="82">
        <v>5321</v>
      </c>
      <c r="H322" s="232" t="s">
        <v>314</v>
      </c>
      <c r="I322" s="260">
        <v>7177985</v>
      </c>
      <c r="J322" s="83">
        <v>400</v>
      </c>
      <c r="K322" s="84">
        <v>0</v>
      </c>
      <c r="L322" s="83">
        <f t="shared" si="4"/>
        <v>400</v>
      </c>
    </row>
    <row r="323" spans="2:12" s="223" customFormat="1" ht="13.5" thickBot="1">
      <c r="B323" s="17"/>
      <c r="C323" s="110">
        <v>13305</v>
      </c>
      <c r="D323" s="18" t="s">
        <v>96</v>
      </c>
      <c r="E323" s="19" t="s">
        <v>487</v>
      </c>
      <c r="F323" s="79" t="s">
        <v>4</v>
      </c>
      <c r="G323" s="79" t="s">
        <v>4</v>
      </c>
      <c r="H323" s="231" t="s">
        <v>473</v>
      </c>
      <c r="I323" s="259" t="s">
        <v>4</v>
      </c>
      <c r="J323" s="80">
        <v>258</v>
      </c>
      <c r="K323" s="81">
        <v>0</v>
      </c>
      <c r="L323" s="81">
        <f>L324</f>
        <v>258</v>
      </c>
    </row>
    <row r="324" spans="2:12" s="223" customFormat="1" ht="13.5" thickBot="1">
      <c r="B324" s="17"/>
      <c r="C324" s="110"/>
      <c r="D324" s="18"/>
      <c r="E324" s="19"/>
      <c r="F324" s="82">
        <v>4351</v>
      </c>
      <c r="G324" s="82">
        <v>5321</v>
      </c>
      <c r="H324" s="232" t="s">
        <v>474</v>
      </c>
      <c r="I324" s="260">
        <v>3415850</v>
      </c>
      <c r="J324" s="83">
        <v>258</v>
      </c>
      <c r="K324" s="84">
        <v>0</v>
      </c>
      <c r="L324" s="84">
        <v>258</v>
      </c>
    </row>
    <row r="325" spans="2:12" ht="13.5" thickBot="1">
      <c r="B325" s="23"/>
      <c r="C325" s="110">
        <v>13305</v>
      </c>
      <c r="D325" s="18" t="s">
        <v>96</v>
      </c>
      <c r="E325" s="25" t="s">
        <v>220</v>
      </c>
      <c r="F325" s="79" t="s">
        <v>4</v>
      </c>
      <c r="G325" s="79" t="s">
        <v>4</v>
      </c>
      <c r="H325" s="231" t="s">
        <v>221</v>
      </c>
      <c r="I325" s="259" t="s">
        <v>4</v>
      </c>
      <c r="J325" s="81">
        <v>141</v>
      </c>
      <c r="K325" s="81">
        <v>0</v>
      </c>
      <c r="L325" s="80">
        <f t="shared" si="4"/>
        <v>141</v>
      </c>
    </row>
    <row r="326" spans="2:12" ht="13.5" thickBot="1">
      <c r="B326" s="23"/>
      <c r="C326" s="102"/>
      <c r="D326" s="24"/>
      <c r="E326" s="25"/>
      <c r="F326" s="82">
        <v>4351</v>
      </c>
      <c r="G326" s="82">
        <v>5321</v>
      </c>
      <c r="H326" s="232" t="s">
        <v>392</v>
      </c>
      <c r="I326" s="260">
        <v>3005927</v>
      </c>
      <c r="J326" s="83">
        <v>141</v>
      </c>
      <c r="K326" s="84">
        <v>0</v>
      </c>
      <c r="L326" s="83">
        <f t="shared" si="4"/>
        <v>141</v>
      </c>
    </row>
    <row r="327" spans="2:12" ht="13.5" thickBot="1">
      <c r="B327" s="23"/>
      <c r="C327" s="110">
        <v>13305</v>
      </c>
      <c r="D327" s="18" t="s">
        <v>96</v>
      </c>
      <c r="E327" s="19" t="s">
        <v>236</v>
      </c>
      <c r="F327" s="79" t="s">
        <v>4</v>
      </c>
      <c r="G327" s="79" t="s">
        <v>4</v>
      </c>
      <c r="H327" s="231" t="s">
        <v>237</v>
      </c>
      <c r="I327" s="259" t="s">
        <v>4</v>
      </c>
      <c r="J327" s="81">
        <v>215</v>
      </c>
      <c r="K327" s="81">
        <v>0</v>
      </c>
      <c r="L327" s="80">
        <f>J327+K327</f>
        <v>215</v>
      </c>
    </row>
    <row r="328" spans="2:12" ht="13.5" thickBot="1">
      <c r="B328" s="23"/>
      <c r="C328" s="102"/>
      <c r="D328" s="18"/>
      <c r="E328" s="19"/>
      <c r="F328" s="82">
        <v>4351</v>
      </c>
      <c r="G328" s="82">
        <v>5321</v>
      </c>
      <c r="H328" s="232" t="s">
        <v>315</v>
      </c>
      <c r="I328" s="260">
        <v>3977219</v>
      </c>
      <c r="J328" s="83">
        <v>215</v>
      </c>
      <c r="K328" s="84">
        <v>0</v>
      </c>
      <c r="L328" s="83">
        <f>J328+K328</f>
        <v>215</v>
      </c>
    </row>
    <row r="329" spans="2:12" ht="13.5" thickBot="1">
      <c r="B329" s="23"/>
      <c r="C329" s="110">
        <v>13305</v>
      </c>
      <c r="D329" s="18" t="s">
        <v>96</v>
      </c>
      <c r="E329" s="25" t="s">
        <v>222</v>
      </c>
      <c r="F329" s="79" t="s">
        <v>4</v>
      </c>
      <c r="G329" s="79" t="s">
        <v>4</v>
      </c>
      <c r="H329" s="231" t="s">
        <v>223</v>
      </c>
      <c r="I329" s="259" t="s">
        <v>4</v>
      </c>
      <c r="J329" s="81">
        <v>997</v>
      </c>
      <c r="K329" s="81">
        <v>0</v>
      </c>
      <c r="L329" s="80">
        <f t="shared" si="4"/>
        <v>997</v>
      </c>
    </row>
    <row r="330" spans="2:12" ht="13.5" thickBot="1">
      <c r="B330" s="23"/>
      <c r="C330" s="102"/>
      <c r="D330" s="24"/>
      <c r="E330" s="25"/>
      <c r="F330" s="82">
        <v>4351</v>
      </c>
      <c r="G330" s="82">
        <v>5321</v>
      </c>
      <c r="H330" s="232" t="s">
        <v>316</v>
      </c>
      <c r="I330" s="260">
        <v>5285192</v>
      </c>
      <c r="J330" s="83">
        <v>997</v>
      </c>
      <c r="K330" s="84">
        <v>0</v>
      </c>
      <c r="L330" s="83">
        <f t="shared" si="4"/>
        <v>997</v>
      </c>
    </row>
    <row r="331" spans="2:12" ht="13.5" thickBot="1">
      <c r="B331" s="23"/>
      <c r="C331" s="110">
        <v>13305</v>
      </c>
      <c r="D331" s="18" t="s">
        <v>96</v>
      </c>
      <c r="E331" s="25" t="s">
        <v>224</v>
      </c>
      <c r="F331" s="79" t="s">
        <v>4</v>
      </c>
      <c r="G331" s="79" t="s">
        <v>4</v>
      </c>
      <c r="H331" s="231" t="s">
        <v>225</v>
      </c>
      <c r="I331" s="259" t="s">
        <v>4</v>
      </c>
      <c r="J331" s="81">
        <v>2060</v>
      </c>
      <c r="K331" s="81">
        <v>0</v>
      </c>
      <c r="L331" s="80">
        <f t="shared" si="4"/>
        <v>2060</v>
      </c>
    </row>
    <row r="332" spans="2:12" ht="13.5" thickBot="1">
      <c r="B332" s="23"/>
      <c r="C332" s="102"/>
      <c r="D332" s="24"/>
      <c r="E332" s="25"/>
      <c r="F332" s="82">
        <v>4356</v>
      </c>
      <c r="G332" s="82">
        <v>5321</v>
      </c>
      <c r="H332" s="232" t="s">
        <v>317</v>
      </c>
      <c r="I332" s="260">
        <v>4297455</v>
      </c>
      <c r="J332" s="83">
        <v>2060</v>
      </c>
      <c r="K332" s="84">
        <v>0</v>
      </c>
      <c r="L332" s="83">
        <f t="shared" si="4"/>
        <v>2060</v>
      </c>
    </row>
    <row r="333" spans="2:12" ht="13.5" thickBot="1">
      <c r="B333" s="23"/>
      <c r="C333" s="110">
        <v>13305</v>
      </c>
      <c r="D333" s="18" t="s">
        <v>96</v>
      </c>
      <c r="E333" s="25" t="s">
        <v>226</v>
      </c>
      <c r="F333" s="79" t="s">
        <v>4</v>
      </c>
      <c r="G333" s="79" t="s">
        <v>4</v>
      </c>
      <c r="H333" s="231" t="s">
        <v>227</v>
      </c>
      <c r="I333" s="259" t="s">
        <v>4</v>
      </c>
      <c r="J333" s="81">
        <v>8954</v>
      </c>
      <c r="K333" s="81">
        <v>0</v>
      </c>
      <c r="L333" s="80">
        <f aca="true" t="shared" si="5" ref="L333:L350">J333+K333</f>
        <v>8954</v>
      </c>
    </row>
    <row r="334" spans="2:12" ht="12.75">
      <c r="B334" s="106"/>
      <c r="C334" s="118"/>
      <c r="D334" s="123"/>
      <c r="E334" s="124"/>
      <c r="F334" s="135">
        <v>4357</v>
      </c>
      <c r="G334" s="135">
        <v>5321</v>
      </c>
      <c r="H334" s="236" t="s">
        <v>318</v>
      </c>
      <c r="I334" s="263">
        <v>2308616</v>
      </c>
      <c r="J334" s="138">
        <v>4632</v>
      </c>
      <c r="K334" s="139">
        <v>0</v>
      </c>
      <c r="L334" s="138">
        <f t="shared" si="5"/>
        <v>4632</v>
      </c>
    </row>
    <row r="335" spans="2:12" ht="12.75">
      <c r="B335" s="146"/>
      <c r="C335" s="147"/>
      <c r="D335" s="148"/>
      <c r="E335" s="149"/>
      <c r="F335" s="137">
        <v>4359</v>
      </c>
      <c r="G335" s="137">
        <v>5321</v>
      </c>
      <c r="H335" s="237" t="s">
        <v>319</v>
      </c>
      <c r="I335" s="264">
        <v>2446668</v>
      </c>
      <c r="J335" s="150">
        <v>91</v>
      </c>
      <c r="K335" s="151">
        <v>0</v>
      </c>
      <c r="L335" s="150">
        <f t="shared" si="5"/>
        <v>91</v>
      </c>
    </row>
    <row r="336" spans="2:12" ht="12.75">
      <c r="B336" s="146"/>
      <c r="C336" s="147"/>
      <c r="D336" s="148"/>
      <c r="E336" s="149"/>
      <c r="F336" s="137">
        <v>4350</v>
      </c>
      <c r="G336" s="137">
        <v>5321</v>
      </c>
      <c r="H336" s="237" t="s">
        <v>320</v>
      </c>
      <c r="I336" s="264">
        <v>3732526</v>
      </c>
      <c r="J336" s="150">
        <v>3095</v>
      </c>
      <c r="K336" s="151">
        <v>0</v>
      </c>
      <c r="L336" s="150">
        <f t="shared" si="5"/>
        <v>3095</v>
      </c>
    </row>
    <row r="337" spans="2:12" ht="12.75">
      <c r="B337" s="146"/>
      <c r="C337" s="147"/>
      <c r="D337" s="148"/>
      <c r="E337" s="149"/>
      <c r="F337" s="137">
        <v>4356</v>
      </c>
      <c r="G337" s="137">
        <v>5321</v>
      </c>
      <c r="H337" s="237" t="s">
        <v>321</v>
      </c>
      <c r="I337" s="264">
        <v>3877954</v>
      </c>
      <c r="J337" s="150">
        <v>438</v>
      </c>
      <c r="K337" s="151">
        <v>0</v>
      </c>
      <c r="L337" s="150">
        <f t="shared" si="5"/>
        <v>438</v>
      </c>
    </row>
    <row r="338" spans="2:12" ht="13.5" thickBot="1">
      <c r="B338" s="140"/>
      <c r="C338" s="141"/>
      <c r="D338" s="142"/>
      <c r="E338" s="143"/>
      <c r="F338" s="136">
        <v>4351</v>
      </c>
      <c r="G338" s="136">
        <v>5321</v>
      </c>
      <c r="H338" s="238" t="s">
        <v>322</v>
      </c>
      <c r="I338" s="265">
        <v>3949768</v>
      </c>
      <c r="J338" s="144">
        <v>698</v>
      </c>
      <c r="K338" s="145">
        <v>0</v>
      </c>
      <c r="L338" s="144">
        <f t="shared" si="5"/>
        <v>698</v>
      </c>
    </row>
    <row r="339" spans="2:12" ht="13.5" thickBot="1">
      <c r="B339" s="23"/>
      <c r="C339" s="110">
        <v>13305</v>
      </c>
      <c r="D339" s="18" t="s">
        <v>96</v>
      </c>
      <c r="E339" s="25" t="s">
        <v>228</v>
      </c>
      <c r="F339" s="79" t="s">
        <v>4</v>
      </c>
      <c r="G339" s="79" t="s">
        <v>4</v>
      </c>
      <c r="H339" s="231" t="s">
        <v>229</v>
      </c>
      <c r="I339" s="259" t="s">
        <v>4</v>
      </c>
      <c r="J339" s="81">
        <v>5215</v>
      </c>
      <c r="K339" s="81">
        <v>0</v>
      </c>
      <c r="L339" s="80">
        <f>K339</f>
        <v>0</v>
      </c>
    </row>
    <row r="340" spans="2:13" ht="12.75">
      <c r="B340" s="28"/>
      <c r="C340" s="111"/>
      <c r="D340" s="29"/>
      <c r="E340" s="39"/>
      <c r="F340" s="135">
        <v>4356</v>
      </c>
      <c r="G340" s="135">
        <v>5321</v>
      </c>
      <c r="H340" s="233" t="s">
        <v>323</v>
      </c>
      <c r="I340" s="261">
        <v>3790182</v>
      </c>
      <c r="J340" s="86">
        <v>2501</v>
      </c>
      <c r="K340" s="87">
        <v>0</v>
      </c>
      <c r="L340" s="86">
        <f t="shared" si="5"/>
        <v>2501</v>
      </c>
      <c r="M340" s="283"/>
    </row>
    <row r="341" spans="2:12" s="223" customFormat="1" ht="12.75">
      <c r="B341" s="64"/>
      <c r="C341" s="117"/>
      <c r="D341" s="65"/>
      <c r="E341" s="66"/>
      <c r="F341" s="92">
        <v>4351</v>
      </c>
      <c r="G341" s="92">
        <v>5321</v>
      </c>
      <c r="H341" s="282" t="s">
        <v>486</v>
      </c>
      <c r="I341" s="266">
        <v>4349497</v>
      </c>
      <c r="J341" s="224">
        <v>648</v>
      </c>
      <c r="K341" s="225">
        <v>0</v>
      </c>
      <c r="L341" s="224">
        <f>K341</f>
        <v>0</v>
      </c>
    </row>
    <row r="342" spans="2:12" ht="13.5" thickBot="1">
      <c r="B342" s="34"/>
      <c r="C342" s="112"/>
      <c r="D342" s="35"/>
      <c r="E342" s="36"/>
      <c r="F342" s="76">
        <v>4355</v>
      </c>
      <c r="G342" s="76">
        <v>5321</v>
      </c>
      <c r="H342" s="230" t="s">
        <v>324</v>
      </c>
      <c r="I342" s="258">
        <v>5312119</v>
      </c>
      <c r="J342" s="77">
        <v>2066</v>
      </c>
      <c r="K342" s="78">
        <v>0</v>
      </c>
      <c r="L342" s="77">
        <f t="shared" si="5"/>
        <v>2066</v>
      </c>
    </row>
    <row r="343" spans="2:12" ht="13.5" thickBot="1">
      <c r="B343" s="23"/>
      <c r="C343" s="110">
        <v>13305</v>
      </c>
      <c r="D343" s="18" t="s">
        <v>96</v>
      </c>
      <c r="E343" s="25" t="s">
        <v>230</v>
      </c>
      <c r="F343" s="79" t="s">
        <v>4</v>
      </c>
      <c r="G343" s="79" t="s">
        <v>4</v>
      </c>
      <c r="H343" s="231" t="s">
        <v>231</v>
      </c>
      <c r="I343" s="259" t="s">
        <v>4</v>
      </c>
      <c r="J343" s="81">
        <v>7757</v>
      </c>
      <c r="K343" s="81">
        <v>0</v>
      </c>
      <c r="L343" s="80">
        <f t="shared" si="5"/>
        <v>7757</v>
      </c>
    </row>
    <row r="344" spans="2:12" ht="12.75">
      <c r="B344" s="28"/>
      <c r="C344" s="111"/>
      <c r="D344" s="29"/>
      <c r="E344" s="39"/>
      <c r="F344" s="85">
        <v>4359</v>
      </c>
      <c r="G344" s="135">
        <v>5321</v>
      </c>
      <c r="H344" s="233" t="s">
        <v>325</v>
      </c>
      <c r="I344" s="261">
        <v>3368051</v>
      </c>
      <c r="J344" s="86">
        <v>359</v>
      </c>
      <c r="K344" s="87">
        <v>0</v>
      </c>
      <c r="L344" s="86">
        <f t="shared" si="5"/>
        <v>359</v>
      </c>
    </row>
    <row r="345" spans="2:12" ht="12.75">
      <c r="B345" s="45"/>
      <c r="C345" s="114"/>
      <c r="D345" s="46"/>
      <c r="E345" s="47"/>
      <c r="F345" s="92">
        <v>4350</v>
      </c>
      <c r="G345" s="137">
        <v>5321</v>
      </c>
      <c r="H345" s="234" t="s">
        <v>326</v>
      </c>
      <c r="I345" s="241">
        <v>4234054</v>
      </c>
      <c r="J345" s="73">
        <v>2048</v>
      </c>
      <c r="K345" s="74">
        <v>0</v>
      </c>
      <c r="L345" s="73">
        <f t="shared" si="5"/>
        <v>2048</v>
      </c>
    </row>
    <row r="346" spans="2:12" ht="12.75">
      <c r="B346" s="45"/>
      <c r="C346" s="114"/>
      <c r="D346" s="46"/>
      <c r="E346" s="47"/>
      <c r="F346" s="92">
        <v>4351</v>
      </c>
      <c r="G346" s="137">
        <v>5321</v>
      </c>
      <c r="H346" s="234" t="s">
        <v>327</v>
      </c>
      <c r="I346" s="241">
        <v>8719331</v>
      </c>
      <c r="J346" s="73">
        <v>2850</v>
      </c>
      <c r="K346" s="74">
        <v>0</v>
      </c>
      <c r="L346" s="73">
        <f t="shared" si="5"/>
        <v>2850</v>
      </c>
    </row>
    <row r="347" spans="2:12" ht="12.75">
      <c r="B347" s="45"/>
      <c r="C347" s="114"/>
      <c r="D347" s="46"/>
      <c r="E347" s="47"/>
      <c r="F347" s="92">
        <v>4357</v>
      </c>
      <c r="G347" s="137">
        <v>5321</v>
      </c>
      <c r="H347" s="234" t="s">
        <v>328</v>
      </c>
      <c r="I347" s="241">
        <v>9274680</v>
      </c>
      <c r="J347" s="73">
        <v>2150</v>
      </c>
      <c r="K347" s="74">
        <v>0</v>
      </c>
      <c r="L347" s="73">
        <f t="shared" si="5"/>
        <v>2150</v>
      </c>
    </row>
    <row r="348" spans="2:12" ht="13.5" thickBot="1">
      <c r="B348" s="34"/>
      <c r="C348" s="112"/>
      <c r="D348" s="35"/>
      <c r="E348" s="36"/>
      <c r="F348" s="76">
        <v>4356</v>
      </c>
      <c r="G348" s="136">
        <v>5321</v>
      </c>
      <c r="H348" s="230" t="s">
        <v>329</v>
      </c>
      <c r="I348" s="258">
        <v>9313088</v>
      </c>
      <c r="J348" s="77">
        <v>350</v>
      </c>
      <c r="K348" s="78">
        <v>0</v>
      </c>
      <c r="L348" s="77">
        <f t="shared" si="5"/>
        <v>350</v>
      </c>
    </row>
    <row r="349" spans="2:12" ht="13.5" thickBot="1">
      <c r="B349" s="34"/>
      <c r="C349" s="110">
        <v>13305</v>
      </c>
      <c r="D349" s="18" t="s">
        <v>96</v>
      </c>
      <c r="E349" s="36" t="s">
        <v>232</v>
      </c>
      <c r="F349" s="95" t="s">
        <v>4</v>
      </c>
      <c r="G349" s="95" t="s">
        <v>4</v>
      </c>
      <c r="H349" s="235" t="s">
        <v>233</v>
      </c>
      <c r="I349" s="262" t="s">
        <v>4</v>
      </c>
      <c r="J349" s="97">
        <v>283</v>
      </c>
      <c r="K349" s="97">
        <v>0</v>
      </c>
      <c r="L349" s="96">
        <f t="shared" si="5"/>
        <v>283</v>
      </c>
    </row>
    <row r="350" spans="2:12" ht="13.5" thickBot="1">
      <c r="B350" s="34"/>
      <c r="C350" s="112"/>
      <c r="D350" s="35"/>
      <c r="E350" s="36"/>
      <c r="F350" s="76">
        <v>4358</v>
      </c>
      <c r="G350" s="82">
        <v>5321</v>
      </c>
      <c r="H350" s="230" t="s">
        <v>330</v>
      </c>
      <c r="I350" s="258">
        <v>3682159</v>
      </c>
      <c r="J350" s="77">
        <v>283</v>
      </c>
      <c r="K350" s="78">
        <v>0</v>
      </c>
      <c r="L350" s="77">
        <f t="shared" si="5"/>
        <v>283</v>
      </c>
    </row>
    <row r="351" spans="2:12" ht="13.5" thickBot="1">
      <c r="B351" s="34"/>
      <c r="C351" s="110">
        <v>13305</v>
      </c>
      <c r="D351" s="300" t="s">
        <v>477</v>
      </c>
      <c r="E351" s="312" t="s">
        <v>478</v>
      </c>
      <c r="F351" s="318" t="s">
        <v>4</v>
      </c>
      <c r="G351" s="318" t="s">
        <v>4</v>
      </c>
      <c r="H351" s="319" t="s">
        <v>250</v>
      </c>
      <c r="I351" s="320" t="s">
        <v>4</v>
      </c>
      <c r="J351" s="321">
        <f>J352</f>
        <v>16012</v>
      </c>
      <c r="K351" s="321">
        <f>K352</f>
        <v>-8694</v>
      </c>
      <c r="L351" s="322">
        <f>J351+K351</f>
        <v>7318</v>
      </c>
    </row>
    <row r="352" spans="2:14" ht="13.5" thickBot="1">
      <c r="B352" s="34"/>
      <c r="C352" s="112"/>
      <c r="D352" s="311"/>
      <c r="E352" s="312"/>
      <c r="F352" s="323">
        <v>4359</v>
      </c>
      <c r="G352" s="324">
        <v>5901</v>
      </c>
      <c r="H352" s="325" t="s">
        <v>527</v>
      </c>
      <c r="I352" s="326" t="s">
        <v>4</v>
      </c>
      <c r="J352" s="327">
        <v>16012</v>
      </c>
      <c r="K352" s="328">
        <v>-8694</v>
      </c>
      <c r="L352" s="327">
        <f>J352+K352</f>
        <v>7318</v>
      </c>
      <c r="M352" s="283"/>
      <c r="N352" s="284"/>
    </row>
  </sheetData>
  <sheetProtection/>
  <mergeCells count="5">
    <mergeCell ref="D11:E11"/>
    <mergeCell ref="K5:L5"/>
    <mergeCell ref="D10:E10"/>
    <mergeCell ref="G3:L4"/>
    <mergeCell ref="K6:L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D1" t="s">
        <v>537</v>
      </c>
    </row>
    <row r="2" spans="1:5" ht="13.5" thickBot="1">
      <c r="A2" s="338" t="s">
        <v>490</v>
      </c>
      <c r="B2" s="338"/>
      <c r="C2" s="169"/>
      <c r="D2" s="169"/>
      <c r="E2" s="170" t="s">
        <v>428</v>
      </c>
    </row>
    <row r="3" spans="1:5" ht="24.75" thickBot="1">
      <c r="A3" s="171" t="s">
        <v>429</v>
      </c>
      <c r="B3" s="172" t="s">
        <v>430</v>
      </c>
      <c r="C3" s="173" t="s">
        <v>535</v>
      </c>
      <c r="D3" s="173" t="s">
        <v>539</v>
      </c>
      <c r="E3" s="173" t="s">
        <v>536</v>
      </c>
    </row>
    <row r="4" spans="1:5" ht="15" customHeight="1">
      <c r="A4" s="174" t="s">
        <v>431</v>
      </c>
      <c r="B4" s="175" t="s">
        <v>432</v>
      </c>
      <c r="C4" s="267">
        <f>C5+C6+C7</f>
        <v>2753161.52</v>
      </c>
      <c r="D4" s="267">
        <f>D5+D6+D7</f>
        <v>0</v>
      </c>
      <c r="E4" s="268">
        <f aca="true" t="shared" si="0" ref="E4:E26">C4+D4</f>
        <v>2753161.52</v>
      </c>
    </row>
    <row r="5" spans="1:10" ht="15" customHeight="1">
      <c r="A5" s="176" t="s">
        <v>491</v>
      </c>
      <c r="B5" s="177" t="s">
        <v>433</v>
      </c>
      <c r="C5" s="178">
        <v>2669936.46</v>
      </c>
      <c r="D5" s="269">
        <v>0</v>
      </c>
      <c r="E5" s="270">
        <f t="shared" si="0"/>
        <v>2669936.46</v>
      </c>
      <c r="J5" s="271"/>
    </row>
    <row r="6" spans="1:5" ht="15" customHeight="1">
      <c r="A6" s="176" t="s">
        <v>492</v>
      </c>
      <c r="B6" s="177" t="s">
        <v>434</v>
      </c>
      <c r="C6" s="178">
        <v>83225.06</v>
      </c>
      <c r="D6" s="179">
        <v>0</v>
      </c>
      <c r="E6" s="270">
        <f t="shared" si="0"/>
        <v>83225.06</v>
      </c>
    </row>
    <row r="7" spans="1:5" ht="15" customHeight="1">
      <c r="A7" s="176" t="s">
        <v>493</v>
      </c>
      <c r="B7" s="177" t="s">
        <v>435</v>
      </c>
      <c r="C7" s="178">
        <v>0</v>
      </c>
      <c r="D7" s="178">
        <v>0</v>
      </c>
      <c r="E7" s="270">
        <f t="shared" si="0"/>
        <v>0</v>
      </c>
    </row>
    <row r="8" spans="1:5" ht="15" customHeight="1">
      <c r="A8" s="180" t="s">
        <v>436</v>
      </c>
      <c r="B8" s="177" t="s">
        <v>437</v>
      </c>
      <c r="C8" s="272">
        <f>C9+C15</f>
        <v>4558894.28</v>
      </c>
      <c r="D8" s="272">
        <f>D9+D15</f>
        <v>0</v>
      </c>
      <c r="E8" s="273">
        <f t="shared" si="0"/>
        <v>4558894.28</v>
      </c>
    </row>
    <row r="9" spans="1:5" ht="15" customHeight="1">
      <c r="A9" s="176" t="s">
        <v>494</v>
      </c>
      <c r="B9" s="177" t="s">
        <v>438</v>
      </c>
      <c r="C9" s="178">
        <f>C10+C11+C13+C14+C12</f>
        <v>4554687.4</v>
      </c>
      <c r="D9" s="178">
        <f>D10+D11+D13+D14</f>
        <v>0</v>
      </c>
      <c r="E9" s="274">
        <f t="shared" si="0"/>
        <v>4554687.4</v>
      </c>
    </row>
    <row r="10" spans="1:5" ht="15" customHeight="1">
      <c r="A10" s="176" t="s">
        <v>495</v>
      </c>
      <c r="B10" s="177" t="s">
        <v>439</v>
      </c>
      <c r="C10" s="178">
        <v>67590.7</v>
      </c>
      <c r="D10" s="178">
        <v>0</v>
      </c>
      <c r="E10" s="274">
        <f t="shared" si="0"/>
        <v>67590.7</v>
      </c>
    </row>
    <row r="11" spans="1:5" ht="15" customHeight="1">
      <c r="A11" s="176" t="s">
        <v>496</v>
      </c>
      <c r="B11" s="177" t="s">
        <v>438</v>
      </c>
      <c r="C11" s="178">
        <v>4460963.63</v>
      </c>
      <c r="D11" s="178">
        <v>0</v>
      </c>
      <c r="E11" s="274">
        <f t="shared" si="0"/>
        <v>4460963.63</v>
      </c>
    </row>
    <row r="12" spans="1:5" ht="15" customHeight="1">
      <c r="A12" s="176" t="s">
        <v>497</v>
      </c>
      <c r="B12" s="177">
        <v>4123</v>
      </c>
      <c r="C12" s="178">
        <v>0</v>
      </c>
      <c r="D12" s="178">
        <v>0</v>
      </c>
      <c r="E12" s="274">
        <f>SUM(C12:D12)</f>
        <v>0</v>
      </c>
    </row>
    <row r="13" spans="1:5" ht="15" customHeight="1">
      <c r="A13" s="176" t="s">
        <v>498</v>
      </c>
      <c r="B13" s="177" t="s">
        <v>440</v>
      </c>
      <c r="C13" s="178">
        <v>0</v>
      </c>
      <c r="D13" s="178">
        <v>0</v>
      </c>
      <c r="E13" s="274">
        <f>SUM(C13:D13)</f>
        <v>0</v>
      </c>
    </row>
    <row r="14" spans="1:5" ht="15" customHeight="1">
      <c r="A14" s="176" t="s">
        <v>499</v>
      </c>
      <c r="B14" s="177">
        <v>4121</v>
      </c>
      <c r="C14" s="178">
        <f>31370-5236.93</f>
        <v>26133.07</v>
      </c>
      <c r="D14" s="178">
        <v>0</v>
      </c>
      <c r="E14" s="274">
        <f>SUM(C14:D14)</f>
        <v>26133.07</v>
      </c>
    </row>
    <row r="15" spans="1:5" ht="15" customHeight="1">
      <c r="A15" s="176" t="s">
        <v>500</v>
      </c>
      <c r="B15" s="177" t="s">
        <v>464</v>
      </c>
      <c r="C15" s="178">
        <f>C16+C17+C18+C19</f>
        <v>4206.88</v>
      </c>
      <c r="D15" s="178">
        <f>D16+D18+D19</f>
        <v>0</v>
      </c>
      <c r="E15" s="274">
        <f t="shared" si="0"/>
        <v>4206.88</v>
      </c>
    </row>
    <row r="16" spans="1:5" ht="15" customHeight="1">
      <c r="A16" s="176" t="s">
        <v>501</v>
      </c>
      <c r="B16" s="177" t="s">
        <v>441</v>
      </c>
      <c r="C16" s="178">
        <v>0</v>
      </c>
      <c r="D16" s="178">
        <v>0</v>
      </c>
      <c r="E16" s="274">
        <f t="shared" si="0"/>
        <v>0</v>
      </c>
    </row>
    <row r="17" spans="1:5" ht="15" customHeight="1">
      <c r="A17" s="176" t="s">
        <v>502</v>
      </c>
      <c r="B17" s="177">
        <v>4223</v>
      </c>
      <c r="C17" s="178">
        <v>0</v>
      </c>
      <c r="D17" s="178">
        <v>0</v>
      </c>
      <c r="E17" s="274">
        <f>SUM(C17:D17)</f>
        <v>0</v>
      </c>
    </row>
    <row r="18" spans="1:5" ht="15" customHeight="1">
      <c r="A18" s="176" t="s">
        <v>503</v>
      </c>
      <c r="B18" s="177" t="s">
        <v>465</v>
      </c>
      <c r="C18" s="178">
        <v>0</v>
      </c>
      <c r="D18" s="178">
        <v>0</v>
      </c>
      <c r="E18" s="274">
        <f>SUM(C18:D18)</f>
        <v>0</v>
      </c>
    </row>
    <row r="19" spans="1:5" ht="15" customHeight="1">
      <c r="A19" s="176" t="s">
        <v>504</v>
      </c>
      <c r="B19" s="177">
        <v>4221</v>
      </c>
      <c r="C19" s="178">
        <v>4206.88</v>
      </c>
      <c r="D19" s="178">
        <v>0</v>
      </c>
      <c r="E19" s="274">
        <f>SUM(C19:D19)</f>
        <v>4206.88</v>
      </c>
    </row>
    <row r="20" spans="1:5" ht="15" customHeight="1">
      <c r="A20" s="180" t="s">
        <v>442</v>
      </c>
      <c r="B20" s="181" t="s">
        <v>443</v>
      </c>
      <c r="C20" s="272">
        <f>C4+C8</f>
        <v>7312055.800000001</v>
      </c>
      <c r="D20" s="272">
        <f>D4+D8</f>
        <v>0</v>
      </c>
      <c r="E20" s="273">
        <f t="shared" si="0"/>
        <v>7312055.800000001</v>
      </c>
    </row>
    <row r="21" spans="1:5" ht="15" customHeight="1">
      <c r="A21" s="180" t="s">
        <v>444</v>
      </c>
      <c r="B21" s="181" t="s">
        <v>445</v>
      </c>
      <c r="C21" s="272">
        <f>SUM(C22:C25)</f>
        <v>1742695.9900000002</v>
      </c>
      <c r="D21" s="272">
        <f>SUM(D22:D25)</f>
        <v>0</v>
      </c>
      <c r="E21" s="273">
        <f t="shared" si="0"/>
        <v>1742695.9900000002</v>
      </c>
    </row>
    <row r="22" spans="1:5" ht="15" customHeight="1">
      <c r="A22" s="176" t="s">
        <v>505</v>
      </c>
      <c r="B22" s="177" t="s">
        <v>446</v>
      </c>
      <c r="C22" s="178">
        <v>100564.53000000001</v>
      </c>
      <c r="D22" s="178">
        <v>0</v>
      </c>
      <c r="E22" s="274">
        <f t="shared" si="0"/>
        <v>100564.53000000001</v>
      </c>
    </row>
    <row r="23" spans="1:5" ht="15" customHeight="1">
      <c r="A23" s="176" t="s">
        <v>506</v>
      </c>
      <c r="B23" s="177">
        <v>8115</v>
      </c>
      <c r="C23" s="178">
        <v>1739006.4600000002</v>
      </c>
      <c r="D23" s="178">
        <v>0</v>
      </c>
      <c r="E23" s="274">
        <f>SUM(C23:D23)</f>
        <v>1739006.4600000002</v>
      </c>
    </row>
    <row r="24" spans="1:5" ht="15" customHeight="1">
      <c r="A24" s="176" t="s">
        <v>507</v>
      </c>
      <c r="B24" s="177">
        <v>8123</v>
      </c>
      <c r="C24" s="178">
        <v>0</v>
      </c>
      <c r="D24" s="178">
        <v>0</v>
      </c>
      <c r="E24" s="274">
        <f>C24+D24</f>
        <v>0</v>
      </c>
    </row>
    <row r="25" spans="1:5" ht="15" customHeight="1" thickBot="1">
      <c r="A25" s="182" t="s">
        <v>508</v>
      </c>
      <c r="B25" s="183">
        <v>-8124</v>
      </c>
      <c r="C25" s="275">
        <v>-96875</v>
      </c>
      <c r="D25" s="275">
        <v>0</v>
      </c>
      <c r="E25" s="276">
        <f>C25+D25</f>
        <v>-96875</v>
      </c>
    </row>
    <row r="26" spans="1:5" ht="15" customHeight="1" thickBot="1">
      <c r="A26" s="184" t="s">
        <v>447</v>
      </c>
      <c r="B26" s="185"/>
      <c r="C26" s="186">
        <f>C4+C8+C21</f>
        <v>9054751.790000001</v>
      </c>
      <c r="D26" s="186">
        <f>D20+D21</f>
        <v>0</v>
      </c>
      <c r="E26" s="187">
        <f t="shared" si="0"/>
        <v>9054751.790000001</v>
      </c>
    </row>
    <row r="27" spans="1:5" ht="13.5" thickBot="1">
      <c r="A27" s="338" t="s">
        <v>509</v>
      </c>
      <c r="B27" s="338"/>
      <c r="C27" s="188"/>
      <c r="D27" s="188"/>
      <c r="E27" s="189" t="s">
        <v>428</v>
      </c>
    </row>
    <row r="28" spans="1:5" ht="24.75" thickBot="1">
      <c r="A28" s="171" t="s">
        <v>448</v>
      </c>
      <c r="B28" s="172" t="s">
        <v>0</v>
      </c>
      <c r="C28" s="173" t="s">
        <v>535</v>
      </c>
      <c r="D28" s="173" t="s">
        <v>539</v>
      </c>
      <c r="E28" s="173" t="s">
        <v>536</v>
      </c>
    </row>
    <row r="29" spans="1:5" ht="15" customHeight="1">
      <c r="A29" s="190" t="s">
        <v>510</v>
      </c>
      <c r="B29" s="191" t="s">
        <v>449</v>
      </c>
      <c r="C29" s="179">
        <v>29496.96</v>
      </c>
      <c r="D29" s="179">
        <v>0</v>
      </c>
      <c r="E29" s="192">
        <f>C29+D29</f>
        <v>29496.96</v>
      </c>
    </row>
    <row r="30" spans="1:5" ht="15" customHeight="1">
      <c r="A30" s="193" t="s">
        <v>511</v>
      </c>
      <c r="B30" s="177" t="s">
        <v>449</v>
      </c>
      <c r="C30" s="178">
        <v>260591.53</v>
      </c>
      <c r="D30" s="179">
        <v>0</v>
      </c>
      <c r="E30" s="192">
        <f aca="true" t="shared" si="1" ref="E30:E45">C30+D30</f>
        <v>260591.53</v>
      </c>
    </row>
    <row r="31" spans="1:5" ht="15" customHeight="1">
      <c r="A31" s="193" t="s">
        <v>512</v>
      </c>
      <c r="B31" s="177" t="s">
        <v>450</v>
      </c>
      <c r="C31" s="178">
        <v>137575.74</v>
      </c>
      <c r="D31" s="179">
        <v>0</v>
      </c>
      <c r="E31" s="192">
        <f>SUM(C31:D31)</f>
        <v>137575.74</v>
      </c>
    </row>
    <row r="32" spans="1:5" ht="15" customHeight="1">
      <c r="A32" s="193" t="s">
        <v>513</v>
      </c>
      <c r="B32" s="177" t="s">
        <v>449</v>
      </c>
      <c r="C32" s="178">
        <v>1025700</v>
      </c>
      <c r="D32" s="179">
        <v>0</v>
      </c>
      <c r="E32" s="192">
        <f t="shared" si="1"/>
        <v>1025700</v>
      </c>
    </row>
    <row r="33" spans="1:5" ht="15" customHeight="1">
      <c r="A33" s="193" t="s">
        <v>514</v>
      </c>
      <c r="B33" s="177" t="s">
        <v>449</v>
      </c>
      <c r="C33" s="178">
        <v>781030.42</v>
      </c>
      <c r="D33" s="179">
        <v>0</v>
      </c>
      <c r="E33" s="192">
        <f t="shared" si="1"/>
        <v>781030.42</v>
      </c>
    </row>
    <row r="34" spans="1:5" ht="15" customHeight="1">
      <c r="A34" s="193" t="s">
        <v>515</v>
      </c>
      <c r="B34" s="177" t="s">
        <v>449</v>
      </c>
      <c r="C34" s="178">
        <v>4080391.12</v>
      </c>
      <c r="D34" s="179">
        <v>0</v>
      </c>
      <c r="E34" s="192">
        <f>C34+D34</f>
        <v>4080391.12</v>
      </c>
    </row>
    <row r="35" spans="1:5" ht="15" customHeight="1">
      <c r="A35" s="193" t="s">
        <v>516</v>
      </c>
      <c r="B35" s="177" t="s">
        <v>450</v>
      </c>
      <c r="C35" s="178">
        <v>525507.53</v>
      </c>
      <c r="D35" s="179">
        <v>0</v>
      </c>
      <c r="E35" s="192">
        <f t="shared" si="1"/>
        <v>525507.53</v>
      </c>
    </row>
    <row r="36" spans="1:5" ht="15" customHeight="1">
      <c r="A36" s="193" t="s">
        <v>517</v>
      </c>
      <c r="B36" s="177" t="s">
        <v>449</v>
      </c>
      <c r="C36" s="178">
        <v>27074</v>
      </c>
      <c r="D36" s="179">
        <v>0</v>
      </c>
      <c r="E36" s="192">
        <f t="shared" si="1"/>
        <v>27074</v>
      </c>
    </row>
    <row r="37" spans="1:5" ht="15" customHeight="1">
      <c r="A37" s="193" t="s">
        <v>518</v>
      </c>
      <c r="B37" s="177" t="s">
        <v>450</v>
      </c>
      <c r="C37" s="178">
        <v>782249.5800000001</v>
      </c>
      <c r="D37" s="179">
        <v>0</v>
      </c>
      <c r="E37" s="192">
        <f t="shared" si="1"/>
        <v>782249.5800000001</v>
      </c>
    </row>
    <row r="38" spans="1:5" ht="15" customHeight="1">
      <c r="A38" s="193" t="s">
        <v>519</v>
      </c>
      <c r="B38" s="177" t="s">
        <v>451</v>
      </c>
      <c r="C38" s="178">
        <v>0</v>
      </c>
      <c r="D38" s="179">
        <v>0</v>
      </c>
      <c r="E38" s="192">
        <f t="shared" si="1"/>
        <v>0</v>
      </c>
    </row>
    <row r="39" spans="1:5" ht="15" customHeight="1">
      <c r="A39" s="193" t="s">
        <v>520</v>
      </c>
      <c r="B39" s="177" t="s">
        <v>450</v>
      </c>
      <c r="C39" s="178">
        <v>1146563.33</v>
      </c>
      <c r="D39" s="179">
        <v>0</v>
      </c>
      <c r="E39" s="192">
        <f t="shared" si="1"/>
        <v>1146563.33</v>
      </c>
    </row>
    <row r="40" spans="1:5" ht="15" customHeight="1">
      <c r="A40" s="193" t="s">
        <v>521</v>
      </c>
      <c r="B40" s="177" t="s">
        <v>450</v>
      </c>
      <c r="C40" s="178">
        <v>17500</v>
      </c>
      <c r="D40" s="179">
        <v>0</v>
      </c>
      <c r="E40" s="192">
        <f t="shared" si="1"/>
        <v>17500</v>
      </c>
    </row>
    <row r="41" spans="1:5" ht="15" customHeight="1">
      <c r="A41" s="193" t="s">
        <v>522</v>
      </c>
      <c r="B41" s="177" t="s">
        <v>449</v>
      </c>
      <c r="C41" s="178">
        <v>9541.25</v>
      </c>
      <c r="D41" s="179">
        <v>0</v>
      </c>
      <c r="E41" s="192">
        <f t="shared" si="1"/>
        <v>9541.25</v>
      </c>
    </row>
    <row r="42" spans="1:5" ht="15" customHeight="1">
      <c r="A42" s="193" t="s">
        <v>523</v>
      </c>
      <c r="B42" s="177" t="s">
        <v>450</v>
      </c>
      <c r="C42" s="178">
        <v>129946.22</v>
      </c>
      <c r="D42" s="179">
        <v>0</v>
      </c>
      <c r="E42" s="192">
        <f>C42+D42</f>
        <v>129946.22</v>
      </c>
    </row>
    <row r="43" spans="1:5" ht="15" customHeight="1">
      <c r="A43" s="193" t="s">
        <v>524</v>
      </c>
      <c r="B43" s="177" t="s">
        <v>450</v>
      </c>
      <c r="C43" s="178">
        <v>11471.73</v>
      </c>
      <c r="D43" s="179">
        <v>0</v>
      </c>
      <c r="E43" s="192">
        <f t="shared" si="1"/>
        <v>11471.73</v>
      </c>
    </row>
    <row r="44" spans="1:5" ht="15" customHeight="1">
      <c r="A44" s="193" t="s">
        <v>525</v>
      </c>
      <c r="B44" s="177" t="s">
        <v>450</v>
      </c>
      <c r="C44" s="178">
        <v>79990.17</v>
      </c>
      <c r="D44" s="179">
        <v>0</v>
      </c>
      <c r="E44" s="192">
        <f t="shared" si="1"/>
        <v>79990.17</v>
      </c>
    </row>
    <row r="45" spans="1:5" ht="15" customHeight="1" thickBot="1">
      <c r="A45" s="193" t="s">
        <v>526</v>
      </c>
      <c r="B45" s="177" t="s">
        <v>450</v>
      </c>
      <c r="C45" s="178">
        <v>10122.21</v>
      </c>
      <c r="D45" s="179">
        <v>0</v>
      </c>
      <c r="E45" s="192">
        <f t="shared" si="1"/>
        <v>10122.21</v>
      </c>
    </row>
    <row r="46" spans="1:5" ht="15" customHeight="1" thickBot="1">
      <c r="A46" s="194" t="s">
        <v>452</v>
      </c>
      <c r="B46" s="185"/>
      <c r="C46" s="186">
        <f>C29+C30+C32+C33+C34+C35+C36+C37+C38+C39+C40+C41+C42+C43+C44+C45+C31</f>
        <v>9054751.790000003</v>
      </c>
      <c r="D46" s="186">
        <f>SUM(D29:D45)</f>
        <v>0</v>
      </c>
      <c r="E46" s="187">
        <f>SUM(E29:E45)</f>
        <v>9054751.790000003</v>
      </c>
    </row>
    <row r="47" spans="3:5" ht="12.75">
      <c r="C47" s="271"/>
      <c r="E47" s="271"/>
    </row>
    <row r="49" ht="12.75">
      <c r="C49" s="271"/>
    </row>
  </sheetData>
  <sheetProtection/>
  <mergeCells count="2">
    <mergeCell ref="A2:B2"/>
    <mergeCell ref="A27:B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Maříková Jana</cp:lastModifiedBy>
  <cp:lastPrinted>2017-02-09T13:23:46Z</cp:lastPrinted>
  <dcterms:created xsi:type="dcterms:W3CDTF">2007-12-18T12:40:54Z</dcterms:created>
  <dcterms:modified xsi:type="dcterms:W3CDTF">2017-05-04T18:13:03Z</dcterms:modified>
  <cp:category/>
  <cp:version/>
  <cp:contentType/>
  <cp:contentStatus/>
</cp:coreProperties>
</file>