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0" windowWidth="24915" windowHeight="11895"/>
  </bookViews>
  <sheets>
    <sheet name="RO_163_17" sheetId="1" r:id="rId1"/>
    <sheet name="Bilance PaV" sheetId="2" r:id="rId2"/>
    <sheet name="List3" sheetId="3" r:id="rId3"/>
  </sheets>
  <definedNames>
    <definedName name="_xlnm.Print_Area" localSheetId="0">RO_163_17!$A$1:$J$80</definedName>
  </definedNames>
  <calcPr calcId="145621"/>
</workbook>
</file>

<file path=xl/calcChain.xml><?xml version="1.0" encoding="utf-8"?>
<calcChain xmlns="http://schemas.openxmlformats.org/spreadsheetml/2006/main">
  <c r="C45" i="2" l="1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45" i="2" s="1"/>
  <c r="E24" i="2"/>
  <c r="E23" i="2"/>
  <c r="E22" i="2"/>
  <c r="E21" i="2"/>
  <c r="D20" i="2"/>
  <c r="C20" i="2"/>
  <c r="E20" i="2" s="1"/>
  <c r="E18" i="2"/>
  <c r="E17" i="2"/>
  <c r="E16" i="2"/>
  <c r="E15" i="2"/>
  <c r="D14" i="2"/>
  <c r="C14" i="2"/>
  <c r="E14" i="2" s="1"/>
  <c r="C13" i="2"/>
  <c r="E13" i="2" s="1"/>
  <c r="E12" i="2"/>
  <c r="E11" i="2"/>
  <c r="E10" i="2"/>
  <c r="E9" i="2"/>
  <c r="D8" i="2"/>
  <c r="D7" i="2" s="1"/>
  <c r="D19" i="2" s="1"/>
  <c r="D25" i="2" s="1"/>
  <c r="E6" i="2"/>
  <c r="E5" i="2"/>
  <c r="E4" i="2"/>
  <c r="D3" i="2"/>
  <c r="C3" i="2"/>
  <c r="E3" i="2" l="1"/>
  <c r="C8" i="2"/>
  <c r="J14" i="1"/>
  <c r="E8" i="2" l="1"/>
  <c r="C7" i="2"/>
  <c r="J10" i="1"/>
  <c r="J77" i="1"/>
  <c r="J75" i="1"/>
  <c r="J73" i="1"/>
  <c r="J71" i="1"/>
  <c r="J67" i="1"/>
  <c r="J65" i="1"/>
  <c r="J63" i="1"/>
  <c r="J61" i="1"/>
  <c r="H77" i="1"/>
  <c r="H75" i="1"/>
  <c r="H73" i="1"/>
  <c r="H71" i="1"/>
  <c r="H67" i="1"/>
  <c r="H65" i="1"/>
  <c r="H63" i="1"/>
  <c r="H61" i="1"/>
  <c r="H10" i="1"/>
  <c r="H9" i="1" s="1"/>
  <c r="G77" i="1"/>
  <c r="G75" i="1"/>
  <c r="G73" i="1"/>
  <c r="G71" i="1"/>
  <c r="G67" i="1"/>
  <c r="G65" i="1"/>
  <c r="G63" i="1"/>
  <c r="G61" i="1"/>
  <c r="G10" i="1"/>
  <c r="G9" i="1" s="1"/>
  <c r="E7" i="2" l="1"/>
  <c r="C19" i="2"/>
  <c r="E19" i="2" s="1"/>
  <c r="C25" i="2"/>
  <c r="E25" i="2" s="1"/>
</calcChain>
</file>

<file path=xl/sharedStrings.xml><?xml version="1.0" encoding="utf-8"?>
<sst xmlns="http://schemas.openxmlformats.org/spreadsheetml/2006/main" count="327" uniqueCount="217">
  <si>
    <t xml:space="preserve">uk. </t>
  </si>
  <si>
    <t xml:space="preserve">č. a. </t>
  </si>
  <si>
    <t>§</t>
  </si>
  <si>
    <t xml:space="preserve">pol. </t>
  </si>
  <si>
    <t>91701 - T R A N S F E R Y</t>
  </si>
  <si>
    <t>SR 2017</t>
  </si>
  <si>
    <t>SU</t>
  </si>
  <si>
    <t>x</t>
  </si>
  <si>
    <t>Výdajový limit resortu v kapitole</t>
  </si>
  <si>
    <t>0170001</t>
  </si>
  <si>
    <t>0000</t>
  </si>
  <si>
    <t xml:space="preserve">Peněžité dary a neinvestiční transfery </t>
  </si>
  <si>
    <t>peněžité dary obyvatelstvu</t>
  </si>
  <si>
    <t>ostatní neinvestiční transfery obyvatelstvu - záštity s finanční podporou</t>
  </si>
  <si>
    <t xml:space="preserve">ostatní neinvestiční transfery </t>
  </si>
  <si>
    <t>0170002</t>
  </si>
  <si>
    <t>Asociace krajů ČR - členský příspěvek</t>
  </si>
  <si>
    <t>ostatní neinvestiční transfery neziskovým apod. organizacím</t>
  </si>
  <si>
    <t>0170003</t>
  </si>
  <si>
    <t>Sdružení obcí LK - provozní příspěvek</t>
  </si>
  <si>
    <t>0170004</t>
  </si>
  <si>
    <t>Euroregion Nisa - členský příspěvek</t>
  </si>
  <si>
    <t>0170005</t>
  </si>
  <si>
    <t>Sdružení hasičů ČMS - neinvestiční dotace</t>
  </si>
  <si>
    <t>neinvestiční transfery spolkům</t>
  </si>
  <si>
    <t>Odbor kancelář hejtmana</t>
  </si>
  <si>
    <t>tis. Kč</t>
  </si>
  <si>
    <t>0170007</t>
  </si>
  <si>
    <t>Česká membránová platforma o. s. - mezinárodní konference</t>
  </si>
  <si>
    <t xml:space="preserve">neinvestiční transfery spolkům </t>
  </si>
  <si>
    <t>0170012</t>
  </si>
  <si>
    <t>Československá obec legionářská - Dětský den</t>
  </si>
  <si>
    <t>0170013</t>
  </si>
  <si>
    <t>Brána Trojzemí</t>
  </si>
  <si>
    <t xml:space="preserve">neinvestiční transfery obecně prospěšným společnostem </t>
  </si>
  <si>
    <t>0170014</t>
  </si>
  <si>
    <t>ARCHA 13 Liberce 1757</t>
  </si>
  <si>
    <t>0170015</t>
  </si>
  <si>
    <t>2601</t>
  </si>
  <si>
    <t>Zoologická zahrada Liberec - konference</t>
  </si>
  <si>
    <t xml:space="preserve">neinvestiční transfery cizím příspěvkovým organizacím </t>
  </si>
  <si>
    <t>0180224</t>
  </si>
  <si>
    <t>Dotace jednotkám požární ochrany obcí (SDH) k programu Ministerstva vnitra</t>
  </si>
  <si>
    <t>rezervy kapitálových výdajů</t>
  </si>
  <si>
    <t xml:space="preserve">Kapitola 917 01 - transfery </t>
  </si>
  <si>
    <t>Charitativní ples útulku Azyl Pes</t>
  </si>
  <si>
    <t>0180266</t>
  </si>
  <si>
    <t>Monika Petružalek
finanční dar matce 1. děvčete Libereckého kraje 2017</t>
  </si>
  <si>
    <t>0180267</t>
  </si>
  <si>
    <t>Gabriela Karbanová
finanční dar 1. chlapce Libereckého kraje 2017</t>
  </si>
  <si>
    <t>UR I
2017</t>
  </si>
  <si>
    <t>UR II 
2017</t>
  </si>
  <si>
    <t>0180268</t>
  </si>
  <si>
    <t>Zdrojová část rozpočtu LK 2017</t>
  </si>
  <si>
    <t>v tis. Kč</t>
  </si>
  <si>
    <t>ukazatel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</si>
  <si>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</si>
  <si>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</si>
  <si>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</si>
  <si>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</si>
  <si>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</si>
  <si>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</si>
  <si>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</si>
  <si>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</si>
  <si>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</si>
  <si>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</si>
  <si>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</si>
  <si>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</si>
  <si>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</si>
  <si>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</si>
  <si>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</si>
  <si>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</si>
  <si>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</si>
  <si>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</si>
  <si>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</si>
  <si>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</si>
  <si>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</si>
  <si>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</si>
  <si>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</si>
  <si>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st.fondů)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</si>
  <si>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</si>
  <si>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</si>
  <si>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</si>
  <si>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</si>
  <si>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</si>
  <si>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</si>
  <si>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</si>
  <si>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</si>
  <si>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</si>
  <si>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</si>
  <si>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</si>
  <si>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</si>
  <si>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Úvěr</t>
  </si>
  <si>
    <t>4. Uhrazené splátky dlouhod.půjč.</t>
  </si>
  <si>
    <t xml:space="preserve">Z d r o j e  L K   c e l k e m </t>
  </si>
  <si>
    <t>Výdajová část rozpočtu LK 2017</t>
  </si>
  <si>
    <t xml:space="preserve">     ukazatel</t>
  </si>
  <si>
    <t>pol.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</si>
  <si>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</si>
  <si>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</si>
  <si>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</si>
  <si>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</si>
  <si>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</si>
  <si>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</si>
  <si>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</si>
  <si>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</si>
  <si>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</si>
  <si>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</si>
  <si>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</si>
  <si>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</si>
  <si>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</si>
  <si>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</si>
  <si>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</si>
  <si>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</si>
  <si>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</si>
  <si>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</si>
  <si>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</si>
  <si>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</si>
  <si>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</si>
  <si>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0180269</t>
  </si>
  <si>
    <t>0180270</t>
  </si>
  <si>
    <t>0180271</t>
  </si>
  <si>
    <t>0180272</t>
  </si>
  <si>
    <t>MŠ Korálek
Liberecká Mateřinaka 2017</t>
  </si>
  <si>
    <t xml:space="preserve">Základní org. Nezávislého odborového svazu PČR
Společenský večer PČR Liberec </t>
  </si>
  <si>
    <t>SK Zásada z.s.
Mistrovství republiky ZÁSADSKÝ MID - Závody psích spřežení</t>
  </si>
  <si>
    <t>Obec Jindřichovice pod Smrkem 
Jindřichovické dny 2017</t>
  </si>
  <si>
    <t>0180273</t>
  </si>
  <si>
    <t>Územní sdružení Českého zahrádkářského svazu
6. ročník floristické soutěže</t>
  </si>
  <si>
    <t>0180274</t>
  </si>
  <si>
    <t>0180275</t>
  </si>
  <si>
    <t>0180276</t>
  </si>
  <si>
    <t xml:space="preserve">Společnost pro Orbu ČR, z.s.
3. ročník otevřeného mistrovství  v orbě LK </t>
  </si>
  <si>
    <t>Klub historických vozidel Mladá Boleslav v AČR 
Oldtimer Bohemia Rally 2017</t>
  </si>
  <si>
    <t>0180277</t>
  </si>
  <si>
    <t xml:space="preserve">Severočeský Metropol 
Osobnost roku LK </t>
  </si>
  <si>
    <t>0180278</t>
  </si>
  <si>
    <t>0180279</t>
  </si>
  <si>
    <t xml:space="preserve">Podkrkonošská společnost přátel dětí zdravotně postižených z.s. 
….aby měl člověk blíže k člověku </t>
  </si>
  <si>
    <t xml:space="preserve">Sdružení tělesně posdtižených Česká Lípa, o.p.s. 
Ples (ne) jen pro zdravotně postižené </t>
  </si>
  <si>
    <t>0180280</t>
  </si>
  <si>
    <t xml:space="preserve">Sdružení tělesně posdtižených Česká Lípa, o.p.s. 
13. ročník dne dětí se zdravotním postižením </t>
  </si>
  <si>
    <t>0180281</t>
  </si>
  <si>
    <t>Svaz výrobců skla a bižuterie
Made in Jablonec 2017</t>
  </si>
  <si>
    <t>0180282</t>
  </si>
  <si>
    <t xml:space="preserve">Sdružení válečných veteránů
Memoriál ppor. Petra Šimonky - x.ročník </t>
  </si>
  <si>
    <t>0180283</t>
  </si>
  <si>
    <t xml:space="preserve">Spolek přátel Ostašova 
Ostašovké poutní slavnosti </t>
  </si>
  <si>
    <t>0180284</t>
  </si>
  <si>
    <t xml:space="preserve">Turnovské památky a cestovní ruch
Český ráj dětem </t>
  </si>
  <si>
    <t>0180285</t>
  </si>
  <si>
    <t xml:space="preserve">Královehradecká diecéze církve československé husitské
Den ThDr. Karla Farského </t>
  </si>
  <si>
    <t>0180286</t>
  </si>
  <si>
    <t>Biskupství Litoměřické
Noc kostelů</t>
  </si>
  <si>
    <t>0180287</t>
  </si>
  <si>
    <t>MAJÁK o.p.s. 
Krajská konference PPRCH - Prakticky a spolu III.</t>
  </si>
  <si>
    <t xml:space="preserve">GrowJOB s.r.o.
Svět patří smělým </t>
  </si>
  <si>
    <t>5707</t>
  </si>
  <si>
    <t>2027</t>
  </si>
  <si>
    <t>2415</t>
  </si>
  <si>
    <t>0180289</t>
  </si>
  <si>
    <t>Dluhová poradna - Petra Ryšavá
Řešení zadluženosti obyvatel LK</t>
  </si>
  <si>
    <t>0180290</t>
  </si>
  <si>
    <t>0180291</t>
  </si>
  <si>
    <t>Auto Moto Klub Vyskeř 
Fuchs Oil Traktoriáda 2017</t>
  </si>
  <si>
    <t>0180292</t>
  </si>
  <si>
    <t>Prime Communications
Žena regionu</t>
  </si>
  <si>
    <t>0180293</t>
  </si>
  <si>
    <t>Montessori, z.s.
20. výročí Montessori v JBC</t>
  </si>
  <si>
    <t>0180294</t>
  </si>
  <si>
    <t>0180295</t>
  </si>
  <si>
    <t>0180296</t>
  </si>
  <si>
    <t>Spolek železniční historie Martinive v Krkonoších 
Leták Na výlet vlakem</t>
  </si>
  <si>
    <t>0180297</t>
  </si>
  <si>
    <t>Kalendář Liberecka spol. s.r.o.
S rodinou do Vesce 2017</t>
  </si>
  <si>
    <t>0180298</t>
  </si>
  <si>
    <t xml:space="preserve">Parkonson help, z.s.
Setkání parkinsioniků </t>
  </si>
  <si>
    <t>0180299</t>
  </si>
  <si>
    <t xml:space="preserve">Celia-život bez lepku o.p.s.
11. Májový koncert </t>
  </si>
  <si>
    <t>0180300</t>
  </si>
  <si>
    <t xml:space="preserve">Český kynolotgický svaz ZKO
soutěž O pohár Kristýny </t>
  </si>
  <si>
    <t xml:space="preserve">Nadační fond GAUDEAMUS
XXVI. ROČNÍK Dějepisné soutěže </t>
  </si>
  <si>
    <t xml:space="preserve">Fiala a syn s.r.o.
Ruprechtické poutní slavnosti </t>
  </si>
  <si>
    <t xml:space="preserve">Sdružení obrany spoltřebitelů Moravy a Slezska z.s.
Poradenství a osvěta v oblasti spotřebitelského práva </t>
  </si>
  <si>
    <t>0180303</t>
  </si>
  <si>
    <t xml:space="preserve">Víla Izerína z.s.
Dětský den s Vílou Izerínou na Jizerce </t>
  </si>
  <si>
    <t>0180304</t>
  </si>
  <si>
    <t xml:space="preserve">Cesta za snem z.s.
Okolo škol, okolo měst </t>
  </si>
  <si>
    <t>0180305</t>
  </si>
  <si>
    <t xml:space="preserve">MŠ Beruška 
Kytička písniček </t>
  </si>
  <si>
    <t>0180306</t>
  </si>
  <si>
    <t>0180307</t>
  </si>
  <si>
    <t>Gypsy Legend z.s.
Romský festival 2017</t>
  </si>
  <si>
    <t xml:space="preserve">Cyklostezka Sv. Zdislavy Nový Bor - Bílý kostel nad Nisou 
Slavnostní otevření cyklostezky </t>
  </si>
  <si>
    <t>0180308</t>
  </si>
  <si>
    <t>0180309</t>
  </si>
  <si>
    <t>0180310</t>
  </si>
  <si>
    <t>PEAR AG s.r.o.
Křižanské léto 2017</t>
  </si>
  <si>
    <t>0180311</t>
  </si>
  <si>
    <t xml:space="preserve">Starý kravín o.s.
Dřevo - socho - kování </t>
  </si>
  <si>
    <t>0180312</t>
  </si>
  <si>
    <t xml:space="preserve">Kruh Přátel DPS Vrabčáci 
Jablonecký hudební festival </t>
  </si>
  <si>
    <t>0180313</t>
  </si>
  <si>
    <t xml:space="preserve">Hospic Sv. Zdislavy
Benefiční koncert </t>
  </si>
  <si>
    <t xml:space="preserve">Gold Wings Club, z.s.
Mezinárnodní sraz motocyklistů </t>
  </si>
  <si>
    <t xml:space="preserve">ZUŠ Jablonec nad Nisou 
Koncertní turné klarinetového kvarteta </t>
  </si>
  <si>
    <t>2421</t>
  </si>
  <si>
    <t>3455</t>
  </si>
  <si>
    <t>Změna rozpočtu - rozpočtové opatření č. 163/17</t>
  </si>
  <si>
    <t>změny 
ZR-RO 163/17</t>
  </si>
  <si>
    <t>ZR-RO č. 163/17</t>
  </si>
  <si>
    <t>0180340</t>
  </si>
  <si>
    <t>0180341</t>
  </si>
  <si>
    <t>Obec Kobyly
Hasičská okrsková soutěž</t>
  </si>
  <si>
    <t>Obec Lomnice nad Popelku 
100. výročí narození válečného letce Františka Truhláře</t>
  </si>
  <si>
    <t>2028</t>
  </si>
  <si>
    <t>5005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</si>
</sst>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sz val="8"/>
      <name val="Arial"/>
      <family val="2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color rgb="FFC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</cellStyleXfs>
  <cellXfs count="148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left" vertical="center" wrapText="1"/>
    </xf>
    <xf numFmtId="4" fontId="2" fillId="0" borderId="9" xfId="1" applyNumberFormat="1" applyFont="1" applyFill="1" applyBorder="1" applyAlignment="1">
      <alignment vertical="center" wrapText="1"/>
    </xf>
    <xf numFmtId="4" fontId="2" fillId="0" borderId="6" xfId="1" applyNumberFormat="1" applyFont="1" applyFill="1" applyBorder="1" applyAlignment="1">
      <alignment vertical="center" wrapText="1"/>
    </xf>
    <xf numFmtId="4" fontId="3" fillId="0" borderId="10" xfId="3" applyNumberFormat="1" applyFont="1" applyFill="1" applyBorder="1" applyAlignment="1">
      <alignment horizontal="right" vertical="center" wrapText="1"/>
    </xf>
    <xf numFmtId="0" fontId="3" fillId="0" borderId="1" xfId="4" applyFont="1" applyFill="1" applyBorder="1" applyAlignment="1">
      <alignment horizontal="center" vertical="center" wrapText="1"/>
    </xf>
    <xf numFmtId="49" fontId="3" fillId="0" borderId="9" xfId="4" applyNumberFormat="1" applyFont="1" applyBorder="1" applyAlignment="1">
      <alignment horizontal="center" vertical="center" wrapText="1"/>
    </xf>
    <xf numFmtId="49" fontId="3" fillId="0" borderId="8" xfId="4" applyNumberFormat="1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9" xfId="4" applyFont="1" applyBorder="1" applyAlignment="1">
      <alignment horizontal="center" vertical="center" wrapText="1"/>
    </xf>
    <xf numFmtId="0" fontId="3" fillId="0" borderId="11" xfId="4" applyFont="1" applyBorder="1" applyAlignment="1">
      <alignment vertical="center" wrapText="1"/>
    </xf>
    <xf numFmtId="4" fontId="3" fillId="0" borderId="11" xfId="2" applyNumberFormat="1" applyFont="1" applyFill="1" applyBorder="1" applyAlignment="1">
      <alignment vertical="center" wrapText="1"/>
    </xf>
    <xf numFmtId="4" fontId="3" fillId="0" borderId="12" xfId="3" applyNumberFormat="1" applyFont="1" applyFill="1" applyBorder="1" applyAlignment="1">
      <alignment horizontal="right" vertical="center" wrapText="1"/>
    </xf>
    <xf numFmtId="0" fontId="4" fillId="0" borderId="13" xfId="4" applyFont="1" applyFill="1" applyBorder="1" applyAlignment="1">
      <alignment horizontal="center" vertical="center" wrapText="1"/>
    </xf>
    <xf numFmtId="49" fontId="4" fillId="0" borderId="14" xfId="4" applyNumberFormat="1" applyFont="1" applyBorder="1" applyAlignment="1">
      <alignment horizontal="center" vertical="center" wrapText="1"/>
    </xf>
    <xf numFmtId="49" fontId="4" fillId="0" borderId="15" xfId="4" applyNumberFormat="1" applyFont="1" applyBorder="1" applyAlignment="1">
      <alignment horizontal="center" vertical="center" wrapText="1"/>
    </xf>
    <xf numFmtId="0" fontId="4" fillId="0" borderId="16" xfId="4" applyFont="1" applyBorder="1" applyAlignment="1">
      <alignment horizontal="center" vertical="center" wrapText="1"/>
    </xf>
    <xf numFmtId="0" fontId="4" fillId="0" borderId="14" xfId="4" applyFont="1" applyBorder="1" applyAlignment="1">
      <alignment horizontal="center" vertical="center" wrapText="1"/>
    </xf>
    <xf numFmtId="0" fontId="4" fillId="0" borderId="16" xfId="4" applyFont="1" applyBorder="1" applyAlignment="1">
      <alignment vertical="center" wrapText="1"/>
    </xf>
    <xf numFmtId="4" fontId="4" fillId="0" borderId="16" xfId="2" applyNumberFormat="1" applyFont="1" applyFill="1" applyBorder="1" applyAlignment="1">
      <alignment vertical="center" wrapText="1"/>
    </xf>
    <xf numFmtId="4" fontId="4" fillId="0" borderId="16" xfId="2" applyNumberFormat="1" applyFont="1" applyFill="1" applyBorder="1" applyAlignment="1" applyProtection="1">
      <alignment vertical="center" wrapText="1"/>
      <protection locked="0"/>
    </xf>
    <xf numFmtId="4" fontId="4" fillId="0" borderId="17" xfId="2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horizontal="center" vertical="center" wrapText="1"/>
    </xf>
    <xf numFmtId="49" fontId="3" fillId="0" borderId="0" xfId="4" applyNumberFormat="1" applyFont="1" applyFill="1" applyBorder="1" applyAlignment="1">
      <alignment horizontal="center" vertical="center" wrapText="1"/>
    </xf>
    <xf numFmtId="49" fontId="3" fillId="0" borderId="19" xfId="4" applyNumberFormat="1" applyFont="1" applyFill="1" applyBorder="1" applyAlignment="1">
      <alignment horizontal="center" vertical="center" wrapText="1"/>
    </xf>
    <xf numFmtId="0" fontId="3" fillId="0" borderId="2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 vertical="center" wrapText="1"/>
    </xf>
    <xf numFmtId="0" fontId="3" fillId="0" borderId="16" xfId="4" applyFont="1" applyFill="1" applyBorder="1" applyAlignment="1">
      <alignment vertical="center" wrapText="1"/>
    </xf>
    <xf numFmtId="4" fontId="3" fillId="0" borderId="16" xfId="2" applyNumberFormat="1" applyFont="1" applyFill="1" applyBorder="1" applyAlignment="1">
      <alignment vertical="center" wrapText="1"/>
    </xf>
    <xf numFmtId="49" fontId="4" fillId="0" borderId="14" xfId="4" applyNumberFormat="1" applyFont="1" applyFill="1" applyBorder="1" applyAlignment="1">
      <alignment horizontal="center" vertical="center" wrapText="1"/>
    </xf>
    <xf numFmtId="49" fontId="4" fillId="0" borderId="15" xfId="4" applyNumberFormat="1" applyFont="1" applyFill="1" applyBorder="1" applyAlignment="1">
      <alignment horizontal="center" vertical="center" wrapText="1"/>
    </xf>
    <xf numFmtId="0" fontId="4" fillId="0" borderId="16" xfId="4" applyFont="1" applyFill="1" applyBorder="1" applyAlignment="1">
      <alignment horizontal="center" vertical="center" wrapText="1"/>
    </xf>
    <xf numFmtId="0" fontId="4" fillId="0" borderId="14" xfId="4" applyFont="1" applyFill="1" applyBorder="1" applyAlignment="1">
      <alignment horizontal="center" vertical="center" wrapText="1"/>
    </xf>
    <xf numFmtId="0" fontId="4" fillId="0" borderId="16" xfId="4" applyFont="1" applyFill="1" applyBorder="1" applyAlignment="1">
      <alignment vertical="center" wrapText="1"/>
    </xf>
    <xf numFmtId="0" fontId="3" fillId="0" borderId="21" xfId="4" applyFont="1" applyFill="1" applyBorder="1" applyAlignment="1">
      <alignment horizontal="center" vertical="center" wrapText="1"/>
    </xf>
    <xf numFmtId="49" fontId="3" fillId="0" borderId="22" xfId="4" applyNumberFormat="1" applyFont="1" applyFill="1" applyBorder="1" applyAlignment="1">
      <alignment horizontal="center" vertical="center" wrapText="1"/>
    </xf>
    <xf numFmtId="49" fontId="3" fillId="0" borderId="23" xfId="4" applyNumberFormat="1" applyFont="1" applyFill="1" applyBorder="1" applyAlignment="1">
      <alignment horizontal="center" vertical="center" wrapText="1"/>
    </xf>
    <xf numFmtId="0" fontId="3" fillId="0" borderId="24" xfId="4" applyFont="1" applyFill="1" applyBorder="1" applyAlignment="1">
      <alignment horizontal="center" vertical="center" wrapText="1"/>
    </xf>
    <xf numFmtId="0" fontId="3" fillId="0" borderId="22" xfId="4" applyFont="1" applyFill="1" applyBorder="1" applyAlignment="1">
      <alignment horizontal="center" vertical="center" wrapText="1"/>
    </xf>
    <xf numFmtId="0" fontId="3" fillId="0" borderId="13" xfId="4" applyFont="1" applyFill="1" applyBorder="1" applyAlignment="1">
      <alignment horizontal="center" vertical="center" wrapText="1"/>
    </xf>
    <xf numFmtId="49" fontId="3" fillId="0" borderId="14" xfId="4" applyNumberFormat="1" applyFont="1" applyFill="1" applyBorder="1" applyAlignment="1">
      <alignment horizontal="center" vertical="center" wrapText="1"/>
    </xf>
    <xf numFmtId="49" fontId="3" fillId="0" borderId="15" xfId="4" applyNumberFormat="1" applyFont="1" applyFill="1" applyBorder="1" applyAlignment="1">
      <alignment horizontal="center"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3" fillId="0" borderId="14" xfId="4" applyFont="1" applyFill="1" applyBorder="1" applyAlignment="1">
      <alignment horizontal="center" vertical="center" wrapText="1"/>
    </xf>
    <xf numFmtId="49" fontId="3" fillId="0" borderId="25" xfId="4" applyNumberFormat="1" applyFont="1" applyFill="1" applyBorder="1" applyAlignment="1">
      <alignment horizontal="center" vertical="center" wrapText="1"/>
    </xf>
    <xf numFmtId="0" fontId="3" fillId="0" borderId="16" xfId="5" applyFont="1" applyFill="1" applyBorder="1" applyAlignment="1">
      <alignment vertical="center" wrapText="1"/>
    </xf>
    <xf numFmtId="4" fontId="3" fillId="0" borderId="16" xfId="5" applyNumberFormat="1" applyFont="1" applyFill="1" applyBorder="1" applyAlignment="1">
      <alignment vertical="center" wrapText="1"/>
    </xf>
    <xf numFmtId="0" fontId="4" fillId="0" borderId="26" xfId="4" applyFont="1" applyFill="1" applyBorder="1" applyAlignment="1">
      <alignment horizontal="center" vertical="center" wrapText="1"/>
    </xf>
    <xf numFmtId="49" fontId="4" fillId="0" borderId="27" xfId="4" applyNumberFormat="1" applyFont="1" applyFill="1" applyBorder="1" applyAlignment="1">
      <alignment horizontal="center" vertical="center" wrapText="1"/>
    </xf>
    <xf numFmtId="49" fontId="4" fillId="0" borderId="28" xfId="4" applyNumberFormat="1" applyFont="1" applyFill="1" applyBorder="1" applyAlignment="1">
      <alignment horizontal="center" vertical="center" wrapText="1"/>
    </xf>
    <xf numFmtId="0" fontId="4" fillId="0" borderId="29" xfId="4" applyFont="1" applyFill="1" applyBorder="1" applyAlignment="1">
      <alignment horizontal="center" vertical="center" wrapText="1"/>
    </xf>
    <xf numFmtId="0" fontId="4" fillId="0" borderId="27" xfId="4" applyFont="1" applyFill="1" applyBorder="1" applyAlignment="1">
      <alignment horizontal="center" vertical="center" wrapText="1"/>
    </xf>
    <xf numFmtId="0" fontId="4" fillId="0" borderId="29" xfId="5" applyFont="1" applyFill="1" applyBorder="1" applyAlignment="1">
      <alignment vertical="center" wrapText="1"/>
    </xf>
    <xf numFmtId="4" fontId="4" fillId="0" borderId="29" xfId="5" applyNumberFormat="1" applyFont="1" applyFill="1" applyBorder="1" applyAlignment="1">
      <alignment vertical="center" wrapText="1"/>
    </xf>
    <xf numFmtId="4" fontId="4" fillId="0" borderId="29" xfId="2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6" applyFont="1" applyAlignment="1">
      <alignment vertical="center"/>
    </xf>
    <xf numFmtId="0" fontId="8" fillId="0" borderId="0" xfId="6" applyFont="1" applyAlignment="1">
      <alignment horizontal="left" vertical="center"/>
    </xf>
    <xf numFmtId="4" fontId="8" fillId="0" borderId="0" xfId="6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0" fontId="9" fillId="0" borderId="0" xfId="7" applyAlignment="1">
      <alignment wrapText="1"/>
    </xf>
    <xf numFmtId="0" fontId="1" fillId="0" borderId="0" xfId="2" applyAlignment="1">
      <alignment wrapText="1"/>
    </xf>
    <xf numFmtId="0" fontId="1" fillId="0" borderId="0" xfId="1" applyAlignment="1">
      <alignment wrapText="1"/>
    </xf>
    <xf numFmtId="4" fontId="1" fillId="0" borderId="0" xfId="1" applyNumberFormat="1" applyAlignment="1">
      <alignment wrapText="1"/>
    </xf>
    <xf numFmtId="0" fontId="3" fillId="0" borderId="0" xfId="1" applyFont="1" applyAlignment="1">
      <alignment horizontal="center" wrapText="1"/>
    </xf>
    <xf numFmtId="0" fontId="3" fillId="0" borderId="24" xfId="5" applyFont="1" applyFill="1" applyBorder="1" applyAlignment="1">
      <alignment vertical="center" wrapText="1"/>
    </xf>
    <xf numFmtId="4" fontId="3" fillId="0" borderId="24" xfId="5" applyNumberFormat="1" applyFont="1" applyFill="1" applyBorder="1" applyAlignment="1">
      <alignment vertical="center" wrapText="1"/>
    </xf>
    <xf numFmtId="0" fontId="4" fillId="0" borderId="16" xfId="5" applyFont="1" applyFill="1" applyBorder="1" applyAlignment="1">
      <alignment vertical="center" wrapText="1"/>
    </xf>
    <xf numFmtId="4" fontId="4" fillId="0" borderId="16" xfId="5" applyNumberFormat="1" applyFont="1" applyFill="1" applyBorder="1" applyAlignment="1">
      <alignment vertical="center" wrapText="1"/>
    </xf>
    <xf numFmtId="0" fontId="1" fillId="0" borderId="0" xfId="2" applyBorder="1" applyAlignment="1">
      <alignment wrapText="1"/>
    </xf>
    <xf numFmtId="4" fontId="12" fillId="0" borderId="0" xfId="8" applyNumberFormat="1" applyFont="1" applyFill="1" applyBorder="1" applyAlignment="1">
      <alignment wrapText="1"/>
    </xf>
    <xf numFmtId="0" fontId="1" fillId="0" borderId="0" xfId="2" applyFill="1" applyAlignment="1">
      <alignment wrapText="1"/>
    </xf>
    <xf numFmtId="4" fontId="1" fillId="0" borderId="0" xfId="2" applyNumberFormat="1" applyAlignment="1">
      <alignment wrapText="1"/>
    </xf>
    <xf numFmtId="4" fontId="0" fillId="0" borderId="0" xfId="0" applyNumberFormat="1"/>
    <xf numFmtId="0" fontId="13" fillId="0" borderId="13" xfId="4" applyFont="1" applyFill="1" applyBorder="1" applyAlignment="1">
      <alignment horizontal="center" vertical="center" wrapText="1"/>
    </xf>
    <xf numFmtId="4" fontId="14" fillId="0" borderId="0" xfId="2" applyNumberFormat="1" applyFont="1" applyAlignment="1">
      <alignment wrapText="1"/>
    </xf>
    <xf numFmtId="0" fontId="14" fillId="0" borderId="0" xfId="2" applyFont="1" applyAlignment="1">
      <alignment wrapText="1"/>
    </xf>
    <xf numFmtId="4" fontId="1" fillId="0" borderId="0" xfId="2" applyNumberFormat="1" applyFill="1" applyAlignment="1">
      <alignment wrapText="1"/>
    </xf>
    <xf numFmtId="0" fontId="16" fillId="0" borderId="0" xfId="0" applyFont="1" applyFill="1"/>
    <xf numFmtId="0" fontId="16" fillId="0" borderId="0" xfId="0" applyFont="1" applyFill="1" applyAlignment="1">
      <alignment horizontal="right"/>
    </xf>
    <xf numFmtId="0" fontId="17" fillId="2" borderId="30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vertical="center" wrapText="1"/>
    </xf>
    <xf numFmtId="0" fontId="18" fillId="0" borderId="24" xfId="0" applyFont="1" applyBorder="1" applyAlignment="1">
      <alignment horizontal="right" vertical="center" wrapText="1"/>
    </xf>
    <xf numFmtId="4" fontId="18" fillId="0" borderId="24" xfId="0" applyNumberFormat="1" applyFont="1" applyBorder="1" applyAlignment="1">
      <alignment horizontal="right" vertical="center" wrapText="1"/>
    </xf>
    <xf numFmtId="4" fontId="18" fillId="0" borderId="31" xfId="0" applyNumberFormat="1" applyFont="1" applyBorder="1" applyAlignment="1">
      <alignment horizontal="right" vertical="center" wrapText="1"/>
    </xf>
    <xf numFmtId="0" fontId="19" fillId="0" borderId="13" xfId="0" applyFont="1" applyBorder="1" applyAlignment="1">
      <alignment vertical="center" wrapText="1"/>
    </xf>
    <xf numFmtId="0" fontId="19" fillId="0" borderId="16" xfId="0" applyFont="1" applyBorder="1" applyAlignment="1">
      <alignment horizontal="right" vertical="center" wrapText="1"/>
    </xf>
    <xf numFmtId="4" fontId="19" fillId="0" borderId="16" xfId="0" applyNumberFormat="1" applyFont="1" applyBorder="1" applyAlignment="1">
      <alignment horizontal="right" vertical="center" wrapText="1"/>
    </xf>
    <xf numFmtId="4" fontId="19" fillId="0" borderId="16" xfId="0" applyNumberFormat="1" applyFont="1" applyBorder="1" applyAlignment="1">
      <alignment vertical="center"/>
    </xf>
    <xf numFmtId="4" fontId="19" fillId="0" borderId="17" xfId="0" applyNumberFormat="1" applyFont="1" applyBorder="1" applyAlignment="1">
      <alignment vertical="center"/>
    </xf>
    <xf numFmtId="4" fontId="19" fillId="0" borderId="24" xfId="0" applyNumberFormat="1" applyFont="1" applyBorder="1" applyAlignment="1">
      <alignment horizontal="right" vertical="center" wrapText="1"/>
    </xf>
    <xf numFmtId="0" fontId="18" fillId="0" borderId="13" xfId="0" applyFont="1" applyBorder="1" applyAlignment="1">
      <alignment vertical="center" wrapText="1"/>
    </xf>
    <xf numFmtId="4" fontId="18" fillId="0" borderId="16" xfId="0" applyNumberFormat="1" applyFont="1" applyBorder="1" applyAlignment="1">
      <alignment horizontal="right" vertical="center" wrapText="1"/>
    </xf>
    <xf numFmtId="4" fontId="18" fillId="0" borderId="17" xfId="0" applyNumberFormat="1" applyFont="1" applyBorder="1" applyAlignment="1">
      <alignment horizontal="right" vertical="center" wrapText="1"/>
    </xf>
    <xf numFmtId="4" fontId="19" fillId="0" borderId="17" xfId="0" applyNumberFormat="1" applyFont="1" applyBorder="1" applyAlignment="1">
      <alignment horizontal="right" vertical="center" wrapText="1"/>
    </xf>
    <xf numFmtId="0" fontId="18" fillId="0" borderId="16" xfId="0" applyFont="1" applyBorder="1" applyAlignment="1">
      <alignment horizontal="right" vertical="center" wrapText="1"/>
    </xf>
    <xf numFmtId="0" fontId="19" fillId="0" borderId="33" xfId="0" applyFont="1" applyBorder="1" applyAlignment="1">
      <alignment vertical="center" wrapText="1"/>
    </xf>
    <xf numFmtId="0" fontId="19" fillId="0" borderId="34" xfId="0" applyFont="1" applyBorder="1" applyAlignment="1">
      <alignment horizontal="right" vertical="center" wrapText="1"/>
    </xf>
    <xf numFmtId="4" fontId="19" fillId="0" borderId="34" xfId="0" applyNumberFormat="1" applyFont="1" applyBorder="1" applyAlignment="1">
      <alignment horizontal="right" vertical="center" wrapText="1"/>
    </xf>
    <xf numFmtId="4" fontId="19" fillId="0" borderId="10" xfId="0" applyNumberFormat="1" applyFont="1" applyBorder="1" applyAlignment="1">
      <alignment horizontal="right" vertical="center" wrapText="1"/>
    </xf>
    <xf numFmtId="0" fontId="18" fillId="0" borderId="30" xfId="0" applyFont="1" applyBorder="1" applyAlignment="1">
      <alignment vertical="center" wrapText="1"/>
    </xf>
    <xf numFmtId="0" fontId="18" fillId="0" borderId="6" xfId="0" applyFont="1" applyBorder="1" applyAlignment="1">
      <alignment horizontal="right" vertical="center" wrapText="1"/>
    </xf>
    <xf numFmtId="4" fontId="18" fillId="0" borderId="6" xfId="0" applyNumberFormat="1" applyFont="1" applyBorder="1" applyAlignment="1">
      <alignment horizontal="right" vertical="center" wrapText="1"/>
    </xf>
    <xf numFmtId="4" fontId="18" fillId="0" borderId="7" xfId="0" applyNumberFormat="1" applyFont="1" applyBorder="1" applyAlignment="1">
      <alignment horizontal="right" vertical="center" wrapText="1"/>
    </xf>
    <xf numFmtId="0" fontId="16" fillId="0" borderId="0" xfId="0" applyFont="1" applyFill="1" applyBorder="1"/>
    <xf numFmtId="164" fontId="16" fillId="0" borderId="32" xfId="0" applyNumberFormat="1" applyFont="1" applyFill="1" applyBorder="1" applyAlignment="1">
      <alignment horizontal="right"/>
    </xf>
    <xf numFmtId="0" fontId="19" fillId="0" borderId="21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right" vertical="center" wrapText="1"/>
    </xf>
    <xf numFmtId="4" fontId="19" fillId="0" borderId="31" xfId="0" applyNumberFormat="1" applyFont="1" applyBorder="1" applyAlignment="1">
      <alignment horizontal="right" vertical="center" wrapText="1"/>
    </xf>
    <xf numFmtId="0" fontId="19" fillId="0" borderId="13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4" fontId="3" fillId="0" borderId="17" xfId="2" applyNumberFormat="1" applyFont="1" applyFill="1" applyBorder="1" applyAlignment="1">
      <alignment vertical="center" wrapText="1"/>
    </xf>
    <xf numFmtId="4" fontId="3" fillId="0" borderId="17" xfId="5" applyNumberFormat="1" applyFont="1" applyFill="1" applyBorder="1" applyAlignment="1">
      <alignment vertical="center" wrapText="1"/>
    </xf>
    <xf numFmtId="4" fontId="4" fillId="0" borderId="35" xfId="5" applyNumberFormat="1" applyFont="1" applyFill="1" applyBorder="1" applyAlignment="1">
      <alignment vertical="center" wrapText="1"/>
    </xf>
    <xf numFmtId="49" fontId="20" fillId="0" borderId="14" xfId="4" applyNumberFormat="1" applyFont="1" applyBorder="1" applyAlignment="1">
      <alignment horizontal="center" vertical="center" wrapText="1"/>
    </xf>
    <xf numFmtId="49" fontId="20" fillId="0" borderId="15" xfId="4" applyNumberFormat="1" applyFont="1" applyBorder="1" applyAlignment="1">
      <alignment horizontal="center" vertical="center" wrapText="1"/>
    </xf>
    <xf numFmtId="4" fontId="20" fillId="0" borderId="16" xfId="2" applyNumberFormat="1" applyFont="1" applyFill="1" applyBorder="1" applyAlignment="1">
      <alignment vertical="center" wrapText="1"/>
    </xf>
    <xf numFmtId="4" fontId="20" fillId="0" borderId="16" xfId="2" applyNumberFormat="1" applyFont="1" applyFill="1" applyBorder="1" applyAlignment="1" applyProtection="1">
      <alignment vertical="center" wrapText="1"/>
      <protection locked="0"/>
    </xf>
    <xf numFmtId="4" fontId="20" fillId="0" borderId="17" xfId="2" applyNumberFormat="1" applyFont="1" applyFill="1" applyBorder="1" applyAlignment="1">
      <alignment vertical="center" wrapText="1"/>
    </xf>
    <xf numFmtId="0" fontId="20" fillId="0" borderId="16" xfId="4" applyFont="1" applyBorder="1" applyAlignment="1">
      <alignment horizontal="center" vertical="center" wrapText="1"/>
    </xf>
    <xf numFmtId="0" fontId="20" fillId="0" borderId="14" xfId="4" applyFont="1" applyBorder="1" applyAlignment="1">
      <alignment horizontal="center" vertical="center" wrapText="1"/>
    </xf>
    <xf numFmtId="0" fontId="20" fillId="0" borderId="16" xfId="4" applyFont="1" applyBorder="1" applyAlignment="1">
      <alignment vertical="center" wrapText="1"/>
    </xf>
    <xf numFmtId="49" fontId="13" fillId="0" borderId="14" xfId="4" applyNumberFormat="1" applyFont="1" applyBorder="1" applyAlignment="1">
      <alignment horizontal="center" vertical="center" wrapText="1"/>
    </xf>
    <xf numFmtId="49" fontId="13" fillId="0" borderId="15" xfId="4" applyNumberFormat="1" applyFont="1" applyBorder="1" applyAlignment="1">
      <alignment horizontal="center" vertical="center" wrapText="1"/>
    </xf>
    <xf numFmtId="0" fontId="13" fillId="0" borderId="16" xfId="4" applyFont="1" applyFill="1" applyBorder="1" applyAlignment="1">
      <alignment horizontal="center" vertical="center" wrapText="1"/>
    </xf>
    <xf numFmtId="0" fontId="13" fillId="0" borderId="14" xfId="4" applyFont="1" applyFill="1" applyBorder="1" applyAlignment="1">
      <alignment horizontal="center" vertical="center" wrapText="1"/>
    </xf>
    <xf numFmtId="0" fontId="13" fillId="0" borderId="16" xfId="4" applyFont="1" applyFill="1" applyBorder="1" applyAlignment="1">
      <alignment vertical="center" wrapText="1"/>
    </xf>
    <xf numFmtId="4" fontId="13" fillId="0" borderId="16" xfId="2" applyNumberFormat="1" applyFont="1" applyFill="1" applyBorder="1" applyAlignment="1">
      <alignment vertical="center" wrapText="1"/>
    </xf>
    <xf numFmtId="4" fontId="13" fillId="0" borderId="16" xfId="2" applyNumberFormat="1" applyFont="1" applyFill="1" applyBorder="1" applyAlignment="1" applyProtection="1">
      <alignment vertical="center" wrapText="1"/>
      <protection locked="0"/>
    </xf>
    <xf numFmtId="4" fontId="13" fillId="0" borderId="17" xfId="2" applyNumberFormat="1" applyFont="1" applyFill="1" applyBorder="1" applyAlignment="1">
      <alignment vertical="center" wrapText="1"/>
    </xf>
    <xf numFmtId="0" fontId="10" fillId="0" borderId="0" xfId="7" applyFont="1" applyAlignment="1">
      <alignment horizontal="center" wrapText="1"/>
    </xf>
    <xf numFmtId="0" fontId="11" fillId="0" borderId="0" xfId="2" applyFont="1" applyFill="1" applyAlignment="1">
      <alignment horizontal="center" wrapText="1"/>
    </xf>
    <xf numFmtId="0" fontId="1" fillId="0" borderId="0" xfId="2" applyAlignment="1">
      <alignment wrapText="1"/>
    </xf>
    <xf numFmtId="0" fontId="11" fillId="0" borderId="0" xfId="2" applyFont="1" applyAlignment="1">
      <alignment horizont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/>
    </xf>
  </cellXfs>
  <cellStyles count="9">
    <cellStyle name="Normální" xfId="0" builtinId="0"/>
    <cellStyle name="Normální 4" xfId="2"/>
    <cellStyle name="normální_03 Podrobny_rozpis_rozpoctu_2010_Klíma" xfId="6"/>
    <cellStyle name="normální_2. Rozpočet 2007 - tabulky" xfId="7"/>
    <cellStyle name="normální_Rozpis výdajů 03 bez PO 2 2" xfId="3"/>
    <cellStyle name="normální_Rozpis výdajů 03 bez PO_03 Podrobny_rozpis_rozpoctu_2010_Klíma" xfId="8"/>
    <cellStyle name="normální_Rozpis výdajů 03 bez PO_03. Ekonomický" xfId="5"/>
    <cellStyle name="normální_Rozpis výdajů 03 bez PO_04 - OSMTVS" xfId="1"/>
    <cellStyle name="normální_Rozpis výdajů 03 bez PO_UR 2008 1-168 tisk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0"/>
  <sheetViews>
    <sheetView tabSelected="1" topLeftCell="A47" zoomScale="120" zoomScaleNormal="120" workbookViewId="0">
      <selection activeCell="D60" sqref="D60"/>
    </sheetView>
  </sheetViews>
  <sheetFormatPr defaultRowHeight="15" x14ac:dyDescent="0.25"/>
  <cols>
    <col min="1" max="1" width="3.42578125" bestFit="1" customWidth="1"/>
    <col min="2" max="2" width="7" bestFit="1" customWidth="1"/>
    <col min="3" max="5" width="4.42578125" bestFit="1" customWidth="1"/>
    <col min="6" max="6" width="41.5703125" bestFit="1" customWidth="1"/>
    <col min="7" max="7" width="7.85546875" bestFit="1" customWidth="1"/>
    <col min="8" max="8" width="7.7109375" customWidth="1"/>
    <col min="10" max="10" width="9.7109375" bestFit="1" customWidth="1"/>
    <col min="13" max="13" width="9.5703125" bestFit="1" customWidth="1"/>
  </cols>
  <sheetData>
    <row r="1" spans="1:13" s="68" customFormat="1" ht="18" x14ac:dyDescent="0.25">
      <c r="A1" s="139" t="s">
        <v>208</v>
      </c>
      <c r="B1" s="139"/>
      <c r="C1" s="139"/>
      <c r="D1" s="139"/>
      <c r="E1" s="139"/>
      <c r="F1" s="139"/>
      <c r="G1" s="139"/>
      <c r="H1" s="139"/>
      <c r="I1" s="139"/>
      <c r="J1" s="139"/>
      <c r="L1" s="76"/>
    </row>
    <row r="2" spans="1:13" s="68" customFormat="1" ht="12.75" x14ac:dyDescent="0.2">
      <c r="A2" s="67"/>
      <c r="B2" s="67"/>
      <c r="C2" s="67"/>
      <c r="D2" s="67"/>
      <c r="E2" s="67"/>
      <c r="F2" s="67"/>
      <c r="G2" s="67"/>
      <c r="H2" s="67"/>
      <c r="L2" s="76"/>
    </row>
    <row r="3" spans="1:13" s="68" customFormat="1" ht="15.75" x14ac:dyDescent="0.25">
      <c r="A3" s="140" t="s">
        <v>25</v>
      </c>
      <c r="B3" s="140"/>
      <c r="C3" s="140"/>
      <c r="D3" s="140"/>
      <c r="E3" s="140"/>
      <c r="F3" s="140"/>
      <c r="G3" s="140"/>
      <c r="H3" s="140"/>
      <c r="I3" s="141"/>
      <c r="J3" s="141"/>
      <c r="L3" s="76"/>
    </row>
    <row r="4" spans="1:13" s="68" customFormat="1" ht="12.75" x14ac:dyDescent="0.2">
      <c r="A4" s="60"/>
      <c r="B4" s="61"/>
      <c r="C4" s="61"/>
      <c r="D4" s="62"/>
      <c r="E4" s="63"/>
      <c r="F4" s="64"/>
      <c r="G4" s="65"/>
      <c r="H4" s="65"/>
      <c r="I4" s="66"/>
      <c r="J4" s="66"/>
      <c r="L4" s="77"/>
    </row>
    <row r="5" spans="1:13" s="68" customFormat="1" ht="15.75" x14ac:dyDescent="0.25">
      <c r="A5" s="142" t="s">
        <v>44</v>
      </c>
      <c r="B5" s="142"/>
      <c r="C5" s="142"/>
      <c r="D5" s="142"/>
      <c r="E5" s="142"/>
      <c r="F5" s="142"/>
      <c r="G5" s="142"/>
      <c r="H5" s="142"/>
      <c r="I5" s="142"/>
      <c r="J5" s="142"/>
      <c r="L5" s="76"/>
    </row>
    <row r="6" spans="1:13" s="68" customFormat="1" ht="12.75" x14ac:dyDescent="0.2">
      <c r="A6" s="69"/>
      <c r="B6" s="69"/>
      <c r="C6" s="69"/>
      <c r="D6" s="69"/>
      <c r="E6" s="69"/>
      <c r="F6" s="69"/>
      <c r="G6" s="70"/>
      <c r="H6" s="70"/>
      <c r="I6" s="69"/>
      <c r="J6" s="71" t="s">
        <v>26</v>
      </c>
    </row>
    <row r="7" spans="1:13" ht="15.75" thickBot="1" x14ac:dyDescent="0.3"/>
    <row r="8" spans="1:13" s="78" customFormat="1" ht="34.5" thickBot="1" x14ac:dyDescent="0.25">
      <c r="A8" s="1" t="s">
        <v>0</v>
      </c>
      <c r="B8" s="143" t="s">
        <v>1</v>
      </c>
      <c r="C8" s="144"/>
      <c r="D8" s="2" t="s">
        <v>2</v>
      </c>
      <c r="E8" s="3" t="s">
        <v>3</v>
      </c>
      <c r="F8" s="2" t="s">
        <v>4</v>
      </c>
      <c r="G8" s="4" t="s">
        <v>5</v>
      </c>
      <c r="H8" s="4" t="s">
        <v>50</v>
      </c>
      <c r="I8" s="4" t="s">
        <v>209</v>
      </c>
      <c r="J8" s="5" t="s">
        <v>51</v>
      </c>
      <c r="L8" s="84"/>
    </row>
    <row r="9" spans="1:13" s="68" customFormat="1" ht="13.5" thickBot="1" x14ac:dyDescent="0.25">
      <c r="A9" s="1" t="s">
        <v>6</v>
      </c>
      <c r="B9" s="145" t="s">
        <v>7</v>
      </c>
      <c r="C9" s="146"/>
      <c r="D9" s="3" t="s">
        <v>7</v>
      </c>
      <c r="E9" s="3" t="s">
        <v>7</v>
      </c>
      <c r="F9" s="6" t="s">
        <v>8</v>
      </c>
      <c r="G9" s="7">
        <f>SUM(G10+G61+G63+G65+G67+G69+G71+G73+G75+G77+G79)</f>
        <v>10512</v>
      </c>
      <c r="H9" s="7">
        <f>SUM(H10+H61+H63+H65+H67+H69+H71+H73+H75+H77+H79)</f>
        <v>12012</v>
      </c>
      <c r="I9" s="8">
        <v>0</v>
      </c>
      <c r="J9" s="9">
        <v>12012</v>
      </c>
      <c r="M9" s="79"/>
    </row>
    <row r="10" spans="1:13" s="68" customFormat="1" ht="12.75" x14ac:dyDescent="0.2">
      <c r="A10" s="10" t="s">
        <v>6</v>
      </c>
      <c r="B10" s="11" t="s">
        <v>9</v>
      </c>
      <c r="C10" s="12" t="s">
        <v>10</v>
      </c>
      <c r="D10" s="13" t="s">
        <v>7</v>
      </c>
      <c r="E10" s="14" t="s">
        <v>7</v>
      </c>
      <c r="F10" s="15" t="s">
        <v>11</v>
      </c>
      <c r="G10" s="16">
        <f>SUM(G11:G60)</f>
        <v>1700</v>
      </c>
      <c r="H10" s="16">
        <f>SUM(H11:H60)</f>
        <v>1700</v>
      </c>
      <c r="I10" s="16">
        <v>0</v>
      </c>
      <c r="J10" s="17">
        <f>SUM(J11:J60)</f>
        <v>1700</v>
      </c>
    </row>
    <row r="11" spans="1:13" s="68" customFormat="1" ht="12.75" x14ac:dyDescent="0.2">
      <c r="A11" s="18"/>
      <c r="B11" s="19"/>
      <c r="C11" s="20"/>
      <c r="D11" s="21">
        <v>6113</v>
      </c>
      <c r="E11" s="22">
        <v>5492</v>
      </c>
      <c r="F11" s="23" t="s">
        <v>12</v>
      </c>
      <c r="G11" s="24">
        <v>50</v>
      </c>
      <c r="H11" s="24">
        <v>40</v>
      </c>
      <c r="I11" s="25">
        <v>0</v>
      </c>
      <c r="J11" s="26">
        <v>40</v>
      </c>
    </row>
    <row r="12" spans="1:13" s="68" customFormat="1" ht="22.5" x14ac:dyDescent="0.2">
      <c r="A12" s="18"/>
      <c r="B12" s="19" t="s">
        <v>46</v>
      </c>
      <c r="C12" s="20" t="s">
        <v>10</v>
      </c>
      <c r="D12" s="21">
        <v>3900</v>
      </c>
      <c r="E12" s="22">
        <v>5492</v>
      </c>
      <c r="F12" s="23" t="s">
        <v>47</v>
      </c>
      <c r="G12" s="24">
        <v>0</v>
      </c>
      <c r="H12" s="24">
        <v>5</v>
      </c>
      <c r="I12" s="25">
        <v>0</v>
      </c>
      <c r="J12" s="26">
        <v>5</v>
      </c>
    </row>
    <row r="13" spans="1:13" s="68" customFormat="1" ht="22.5" x14ac:dyDescent="0.2">
      <c r="A13" s="18"/>
      <c r="B13" s="19" t="s">
        <v>48</v>
      </c>
      <c r="C13" s="20" t="s">
        <v>10</v>
      </c>
      <c r="D13" s="21">
        <v>3900</v>
      </c>
      <c r="E13" s="22">
        <v>5492</v>
      </c>
      <c r="F13" s="23" t="s">
        <v>49</v>
      </c>
      <c r="G13" s="24">
        <v>0</v>
      </c>
      <c r="H13" s="24">
        <v>5</v>
      </c>
      <c r="I13" s="25">
        <v>0</v>
      </c>
      <c r="J13" s="26">
        <v>5</v>
      </c>
    </row>
    <row r="14" spans="1:13" s="83" customFormat="1" ht="22.5" x14ac:dyDescent="0.2">
      <c r="A14" s="81"/>
      <c r="B14" s="123" t="s">
        <v>7</v>
      </c>
      <c r="C14" s="124" t="s">
        <v>7</v>
      </c>
      <c r="D14" s="128">
        <v>6113</v>
      </c>
      <c r="E14" s="129">
        <v>5499</v>
      </c>
      <c r="F14" s="130" t="s">
        <v>13</v>
      </c>
      <c r="G14" s="125">
        <v>1350</v>
      </c>
      <c r="H14" s="125">
        <v>726</v>
      </c>
      <c r="I14" s="126">
        <v>-20</v>
      </c>
      <c r="J14" s="127">
        <f>H14+I14</f>
        <v>706</v>
      </c>
      <c r="K14" s="82"/>
      <c r="L14" s="82"/>
    </row>
    <row r="15" spans="1:13" s="83" customFormat="1" ht="12.75" hidden="1" x14ac:dyDescent="0.2">
      <c r="A15" s="81"/>
      <c r="B15" s="19" t="s">
        <v>52</v>
      </c>
      <c r="C15" s="20" t="s">
        <v>10</v>
      </c>
      <c r="D15" s="21">
        <v>3399</v>
      </c>
      <c r="E15" s="22">
        <v>5212</v>
      </c>
      <c r="F15" s="23" t="s">
        <v>45</v>
      </c>
      <c r="G15" s="24">
        <v>0</v>
      </c>
      <c r="H15" s="24">
        <v>10</v>
      </c>
      <c r="I15" s="25">
        <v>0</v>
      </c>
      <c r="J15" s="26">
        <v>10</v>
      </c>
      <c r="K15" s="82"/>
      <c r="L15" s="82"/>
    </row>
    <row r="16" spans="1:13" s="83" customFormat="1" ht="22.5" hidden="1" x14ac:dyDescent="0.2">
      <c r="A16" s="81"/>
      <c r="B16" s="19" t="s">
        <v>119</v>
      </c>
      <c r="C16" s="20" t="s">
        <v>159</v>
      </c>
      <c r="D16" s="21">
        <v>3111</v>
      </c>
      <c r="E16" s="22">
        <v>5339</v>
      </c>
      <c r="F16" s="23" t="s">
        <v>123</v>
      </c>
      <c r="G16" s="24">
        <v>0</v>
      </c>
      <c r="H16" s="24">
        <v>15</v>
      </c>
      <c r="I16" s="25">
        <v>0</v>
      </c>
      <c r="J16" s="26">
        <v>15</v>
      </c>
      <c r="K16" s="82"/>
      <c r="L16" s="82"/>
    </row>
    <row r="17" spans="1:15" s="83" customFormat="1" ht="22.5" hidden="1" x14ac:dyDescent="0.2">
      <c r="A17" s="81"/>
      <c r="B17" s="19" t="s">
        <v>120</v>
      </c>
      <c r="C17" s="20" t="s">
        <v>10</v>
      </c>
      <c r="D17" s="21">
        <v>3900</v>
      </c>
      <c r="E17" s="22">
        <v>5229</v>
      </c>
      <c r="F17" s="23" t="s">
        <v>124</v>
      </c>
      <c r="G17" s="24">
        <v>0</v>
      </c>
      <c r="H17" s="24">
        <v>10</v>
      </c>
      <c r="I17" s="25">
        <v>0</v>
      </c>
      <c r="J17" s="26">
        <v>10</v>
      </c>
      <c r="K17" s="82"/>
      <c r="L17" s="82"/>
    </row>
    <row r="18" spans="1:15" s="83" customFormat="1" ht="33.75" hidden="1" x14ac:dyDescent="0.2">
      <c r="A18" s="81"/>
      <c r="B18" s="19" t="s">
        <v>121</v>
      </c>
      <c r="C18" s="20" t="s">
        <v>10</v>
      </c>
      <c r="D18" s="21">
        <v>3900</v>
      </c>
      <c r="E18" s="22">
        <v>5222</v>
      </c>
      <c r="F18" s="23" t="s">
        <v>125</v>
      </c>
      <c r="G18" s="24">
        <v>0</v>
      </c>
      <c r="H18" s="24">
        <v>15</v>
      </c>
      <c r="I18" s="25">
        <v>0</v>
      </c>
      <c r="J18" s="26">
        <v>15</v>
      </c>
      <c r="K18" s="82"/>
      <c r="L18" s="82"/>
    </row>
    <row r="19" spans="1:15" s="83" customFormat="1" ht="22.5" hidden="1" x14ac:dyDescent="0.2">
      <c r="A19" s="81"/>
      <c r="B19" s="19" t="s">
        <v>122</v>
      </c>
      <c r="C19" s="20" t="s">
        <v>158</v>
      </c>
      <c r="D19" s="21">
        <v>3399</v>
      </c>
      <c r="E19" s="22">
        <v>5321</v>
      </c>
      <c r="F19" s="23" t="s">
        <v>126</v>
      </c>
      <c r="G19" s="24">
        <v>0</v>
      </c>
      <c r="H19" s="24">
        <v>20</v>
      </c>
      <c r="I19" s="25">
        <v>0</v>
      </c>
      <c r="J19" s="26">
        <v>20</v>
      </c>
      <c r="K19" s="82"/>
      <c r="L19" s="82"/>
    </row>
    <row r="20" spans="1:15" s="83" customFormat="1" ht="22.5" hidden="1" x14ac:dyDescent="0.2">
      <c r="A20" s="81"/>
      <c r="B20" s="19" t="s">
        <v>127</v>
      </c>
      <c r="C20" s="20" t="s">
        <v>10</v>
      </c>
      <c r="D20" s="36">
        <v>3429</v>
      </c>
      <c r="E20" s="37">
        <v>5222</v>
      </c>
      <c r="F20" s="38" t="s">
        <v>128</v>
      </c>
      <c r="G20" s="24">
        <v>0</v>
      </c>
      <c r="H20" s="24">
        <v>6</v>
      </c>
      <c r="I20" s="25">
        <v>0</v>
      </c>
      <c r="J20" s="26">
        <v>6</v>
      </c>
      <c r="K20" s="82"/>
      <c r="L20" s="82"/>
    </row>
    <row r="21" spans="1:15" s="83" customFormat="1" ht="22.5" hidden="1" x14ac:dyDescent="0.2">
      <c r="A21" s="81"/>
      <c r="B21" s="19" t="s">
        <v>129</v>
      </c>
      <c r="C21" s="20" t="s">
        <v>10</v>
      </c>
      <c r="D21" s="21">
        <v>3429</v>
      </c>
      <c r="E21" s="22">
        <v>5222</v>
      </c>
      <c r="F21" s="23" t="s">
        <v>132</v>
      </c>
      <c r="G21" s="24">
        <v>0</v>
      </c>
      <c r="H21" s="24">
        <v>10</v>
      </c>
      <c r="I21" s="25">
        <v>0</v>
      </c>
      <c r="J21" s="26">
        <v>10</v>
      </c>
      <c r="K21" s="82"/>
      <c r="L21" s="82"/>
      <c r="M21" s="82"/>
    </row>
    <row r="22" spans="1:15" s="83" customFormat="1" ht="22.5" hidden="1" x14ac:dyDescent="0.2">
      <c r="A22" s="81"/>
      <c r="B22" s="19" t="s">
        <v>130</v>
      </c>
      <c r="C22" s="20" t="s">
        <v>10</v>
      </c>
      <c r="D22" s="21">
        <v>3900</v>
      </c>
      <c r="E22" s="22">
        <v>5222</v>
      </c>
      <c r="F22" s="23" t="s">
        <v>133</v>
      </c>
      <c r="G22" s="24">
        <v>0</v>
      </c>
      <c r="H22" s="24">
        <v>10</v>
      </c>
      <c r="I22" s="25">
        <v>0</v>
      </c>
      <c r="J22" s="26">
        <v>10</v>
      </c>
      <c r="K22" s="82"/>
      <c r="L22" s="82"/>
      <c r="M22" s="82"/>
    </row>
    <row r="23" spans="1:15" s="83" customFormat="1" ht="22.5" hidden="1" x14ac:dyDescent="0.2">
      <c r="A23" s="81"/>
      <c r="B23" s="19" t="s">
        <v>131</v>
      </c>
      <c r="C23" s="20" t="s">
        <v>10</v>
      </c>
      <c r="D23" s="36">
        <v>3900</v>
      </c>
      <c r="E23" s="37">
        <v>5213</v>
      </c>
      <c r="F23" s="38" t="s">
        <v>156</v>
      </c>
      <c r="G23" s="24">
        <v>0</v>
      </c>
      <c r="H23" s="24">
        <v>10</v>
      </c>
      <c r="I23" s="25">
        <v>0</v>
      </c>
      <c r="J23" s="26">
        <v>10</v>
      </c>
      <c r="K23" s="82"/>
      <c r="L23" s="82"/>
    </row>
    <row r="24" spans="1:15" s="83" customFormat="1" ht="22.5" hidden="1" x14ac:dyDescent="0.2">
      <c r="A24" s="81"/>
      <c r="B24" s="19" t="s">
        <v>134</v>
      </c>
      <c r="C24" s="20" t="s">
        <v>10</v>
      </c>
      <c r="D24" s="21">
        <v>3900</v>
      </c>
      <c r="E24" s="22">
        <v>5213</v>
      </c>
      <c r="F24" s="23" t="s">
        <v>135</v>
      </c>
      <c r="G24" s="24">
        <v>0</v>
      </c>
      <c r="H24" s="24">
        <v>20</v>
      </c>
      <c r="I24" s="25">
        <v>0</v>
      </c>
      <c r="J24" s="26">
        <v>20</v>
      </c>
      <c r="K24" s="82"/>
      <c r="L24" s="82"/>
    </row>
    <row r="25" spans="1:15" s="83" customFormat="1" ht="33.75" hidden="1" x14ac:dyDescent="0.2">
      <c r="A25" s="81"/>
      <c r="B25" s="19" t="s">
        <v>136</v>
      </c>
      <c r="C25" s="20" t="s">
        <v>10</v>
      </c>
      <c r="D25" s="36">
        <v>3543</v>
      </c>
      <c r="E25" s="37">
        <v>5222</v>
      </c>
      <c r="F25" s="38" t="s">
        <v>138</v>
      </c>
      <c r="G25" s="24">
        <v>0</v>
      </c>
      <c r="H25" s="24">
        <v>10</v>
      </c>
      <c r="I25" s="25">
        <v>0</v>
      </c>
      <c r="J25" s="26">
        <v>10</v>
      </c>
      <c r="K25" s="82"/>
      <c r="L25" s="82"/>
      <c r="O25" s="82"/>
    </row>
    <row r="26" spans="1:15" s="83" customFormat="1" ht="22.5" hidden="1" x14ac:dyDescent="0.2">
      <c r="A26" s="81"/>
      <c r="B26" s="19" t="s">
        <v>137</v>
      </c>
      <c r="C26" s="20" t="s">
        <v>10</v>
      </c>
      <c r="D26" s="21">
        <v>3399</v>
      </c>
      <c r="E26" s="22">
        <v>5221</v>
      </c>
      <c r="F26" s="23" t="s">
        <v>139</v>
      </c>
      <c r="G26" s="24">
        <v>0</v>
      </c>
      <c r="H26" s="24">
        <v>20</v>
      </c>
      <c r="I26" s="25">
        <v>0</v>
      </c>
      <c r="J26" s="26">
        <v>20</v>
      </c>
      <c r="K26" s="82"/>
      <c r="L26" s="82"/>
    </row>
    <row r="27" spans="1:15" s="83" customFormat="1" ht="22.5" hidden="1" x14ac:dyDescent="0.2">
      <c r="A27" s="81"/>
      <c r="B27" s="19" t="s">
        <v>140</v>
      </c>
      <c r="C27" s="20" t="s">
        <v>10</v>
      </c>
      <c r="D27" s="21">
        <v>3429</v>
      </c>
      <c r="E27" s="22">
        <v>5221</v>
      </c>
      <c r="F27" s="23" t="s">
        <v>141</v>
      </c>
      <c r="G27" s="24">
        <v>0</v>
      </c>
      <c r="H27" s="24">
        <v>20</v>
      </c>
      <c r="I27" s="25">
        <v>0</v>
      </c>
      <c r="J27" s="26">
        <v>20</v>
      </c>
      <c r="K27" s="82"/>
      <c r="L27" s="82"/>
    </row>
    <row r="28" spans="1:15" s="83" customFormat="1" ht="22.5" hidden="1" x14ac:dyDescent="0.2">
      <c r="A28" s="81"/>
      <c r="B28" s="19" t="s">
        <v>142</v>
      </c>
      <c r="C28" s="20" t="s">
        <v>10</v>
      </c>
      <c r="D28" s="36">
        <v>3900</v>
      </c>
      <c r="E28" s="37">
        <v>5222</v>
      </c>
      <c r="F28" s="38" t="s">
        <v>143</v>
      </c>
      <c r="G28" s="24">
        <v>0</v>
      </c>
      <c r="H28" s="24">
        <v>20</v>
      </c>
      <c r="I28" s="25">
        <v>0</v>
      </c>
      <c r="J28" s="26">
        <v>20</v>
      </c>
      <c r="K28" s="82"/>
      <c r="L28" s="82"/>
    </row>
    <row r="29" spans="1:15" s="83" customFormat="1" ht="22.5" hidden="1" x14ac:dyDescent="0.2">
      <c r="A29" s="81"/>
      <c r="B29" s="19" t="s">
        <v>144</v>
      </c>
      <c r="C29" s="20" t="s">
        <v>10</v>
      </c>
      <c r="D29" s="21">
        <v>3419</v>
      </c>
      <c r="E29" s="22">
        <v>5222</v>
      </c>
      <c r="F29" s="23" t="s">
        <v>145</v>
      </c>
      <c r="G29" s="24">
        <v>0</v>
      </c>
      <c r="H29" s="24">
        <v>20</v>
      </c>
      <c r="I29" s="25">
        <v>0</v>
      </c>
      <c r="J29" s="26">
        <v>20</v>
      </c>
      <c r="K29" s="82"/>
      <c r="L29" s="82"/>
    </row>
    <row r="30" spans="1:15" s="83" customFormat="1" ht="22.5" hidden="1" x14ac:dyDescent="0.2">
      <c r="A30" s="81"/>
      <c r="B30" s="19" t="s">
        <v>146</v>
      </c>
      <c r="C30" s="20" t="s">
        <v>10</v>
      </c>
      <c r="D30" s="21">
        <v>3900</v>
      </c>
      <c r="E30" s="22">
        <v>5222</v>
      </c>
      <c r="F30" s="23" t="s">
        <v>147</v>
      </c>
      <c r="G30" s="24">
        <v>0</v>
      </c>
      <c r="H30" s="24">
        <v>10</v>
      </c>
      <c r="I30" s="25">
        <v>0</v>
      </c>
      <c r="J30" s="26">
        <v>10</v>
      </c>
      <c r="K30" s="82"/>
      <c r="L30" s="82"/>
    </row>
    <row r="31" spans="1:15" s="83" customFormat="1" ht="22.5" hidden="1" x14ac:dyDescent="0.2">
      <c r="A31" s="81"/>
      <c r="B31" s="19" t="s">
        <v>148</v>
      </c>
      <c r="C31" s="20" t="s">
        <v>157</v>
      </c>
      <c r="D31" s="21">
        <v>3429</v>
      </c>
      <c r="E31" s="22">
        <v>5321</v>
      </c>
      <c r="F31" s="23" t="s">
        <v>149</v>
      </c>
      <c r="G31" s="24">
        <v>0</v>
      </c>
      <c r="H31" s="24">
        <v>15</v>
      </c>
      <c r="I31" s="25">
        <v>0</v>
      </c>
      <c r="J31" s="26">
        <v>15</v>
      </c>
      <c r="K31" s="82"/>
      <c r="L31" s="82"/>
    </row>
    <row r="32" spans="1:15" s="83" customFormat="1" ht="22.5" hidden="1" x14ac:dyDescent="0.2">
      <c r="A32" s="81"/>
      <c r="B32" s="19" t="s">
        <v>150</v>
      </c>
      <c r="C32" s="20" t="s">
        <v>10</v>
      </c>
      <c r="D32" s="21">
        <v>3399</v>
      </c>
      <c r="E32" s="22">
        <v>5223</v>
      </c>
      <c r="F32" s="23" t="s">
        <v>151</v>
      </c>
      <c r="G32" s="24">
        <v>0</v>
      </c>
      <c r="H32" s="24">
        <v>10</v>
      </c>
      <c r="I32" s="25">
        <v>0</v>
      </c>
      <c r="J32" s="26">
        <v>10</v>
      </c>
      <c r="K32" s="82"/>
      <c r="L32" s="82"/>
    </row>
    <row r="33" spans="1:12" s="83" customFormat="1" ht="22.5" hidden="1" x14ac:dyDescent="0.2">
      <c r="A33" s="81"/>
      <c r="B33" s="19" t="s">
        <v>152</v>
      </c>
      <c r="C33" s="20" t="s">
        <v>10</v>
      </c>
      <c r="D33" s="21">
        <v>3399</v>
      </c>
      <c r="E33" s="22">
        <v>5223</v>
      </c>
      <c r="F33" s="23" t="s">
        <v>153</v>
      </c>
      <c r="G33" s="24">
        <v>0</v>
      </c>
      <c r="H33" s="24">
        <v>20</v>
      </c>
      <c r="I33" s="25">
        <v>0</v>
      </c>
      <c r="J33" s="26">
        <v>20</v>
      </c>
      <c r="K33" s="82"/>
      <c r="L33" s="82"/>
    </row>
    <row r="34" spans="1:12" s="83" customFormat="1" ht="22.5" hidden="1" x14ac:dyDescent="0.2">
      <c r="A34" s="81"/>
      <c r="B34" s="19" t="s">
        <v>154</v>
      </c>
      <c r="C34" s="20" t="s">
        <v>10</v>
      </c>
      <c r="D34" s="36">
        <v>3900</v>
      </c>
      <c r="E34" s="37">
        <v>5221</v>
      </c>
      <c r="F34" s="38" t="s">
        <v>155</v>
      </c>
      <c r="G34" s="24">
        <v>0</v>
      </c>
      <c r="H34" s="24">
        <v>13</v>
      </c>
      <c r="I34" s="25">
        <v>0</v>
      </c>
      <c r="J34" s="26">
        <v>13</v>
      </c>
      <c r="K34" s="82"/>
      <c r="L34" s="82"/>
    </row>
    <row r="35" spans="1:12" s="83" customFormat="1" ht="22.5" hidden="1" x14ac:dyDescent="0.2">
      <c r="A35" s="81"/>
      <c r="B35" s="19" t="s">
        <v>160</v>
      </c>
      <c r="C35" s="20" t="s">
        <v>10</v>
      </c>
      <c r="D35" s="36">
        <v>3900</v>
      </c>
      <c r="E35" s="37">
        <v>5212</v>
      </c>
      <c r="F35" s="38" t="s">
        <v>161</v>
      </c>
      <c r="G35" s="24">
        <v>0</v>
      </c>
      <c r="H35" s="24">
        <v>20</v>
      </c>
      <c r="I35" s="25">
        <v>0</v>
      </c>
      <c r="J35" s="26">
        <v>20</v>
      </c>
      <c r="K35" s="82"/>
      <c r="L35" s="82"/>
    </row>
    <row r="36" spans="1:12" s="83" customFormat="1" ht="22.5" hidden="1" x14ac:dyDescent="0.2">
      <c r="A36" s="81"/>
      <c r="B36" s="19" t="s">
        <v>162</v>
      </c>
      <c r="C36" s="20" t="s">
        <v>10</v>
      </c>
      <c r="D36" s="36">
        <v>3299</v>
      </c>
      <c r="E36" s="37">
        <v>5229</v>
      </c>
      <c r="F36" s="38" t="s">
        <v>181</v>
      </c>
      <c r="G36" s="24">
        <v>0</v>
      </c>
      <c r="H36" s="24">
        <v>10</v>
      </c>
      <c r="I36" s="25">
        <v>0</v>
      </c>
      <c r="J36" s="26">
        <v>10</v>
      </c>
      <c r="K36" s="82"/>
      <c r="L36" s="82"/>
    </row>
    <row r="37" spans="1:12" s="83" customFormat="1" ht="22.5" hidden="1" x14ac:dyDescent="0.2">
      <c r="A37" s="81"/>
      <c r="B37" s="19" t="s">
        <v>163</v>
      </c>
      <c r="C37" s="20" t="s">
        <v>10</v>
      </c>
      <c r="D37" s="36">
        <v>3429</v>
      </c>
      <c r="E37" s="37">
        <v>5222</v>
      </c>
      <c r="F37" s="38" t="s">
        <v>164</v>
      </c>
      <c r="G37" s="24">
        <v>0</v>
      </c>
      <c r="H37" s="24">
        <v>10</v>
      </c>
      <c r="I37" s="25">
        <v>0</v>
      </c>
      <c r="J37" s="26">
        <v>10</v>
      </c>
      <c r="K37" s="82"/>
      <c r="L37" s="82"/>
    </row>
    <row r="38" spans="1:12" s="83" customFormat="1" ht="22.5" hidden="1" x14ac:dyDescent="0.2">
      <c r="A38" s="81"/>
      <c r="B38" s="19" t="s">
        <v>165</v>
      </c>
      <c r="C38" s="20" t="s">
        <v>10</v>
      </c>
      <c r="D38" s="36">
        <v>3319</v>
      </c>
      <c r="E38" s="37">
        <v>5213</v>
      </c>
      <c r="F38" s="38" t="s">
        <v>166</v>
      </c>
      <c r="G38" s="24">
        <v>0</v>
      </c>
      <c r="H38" s="24">
        <v>20</v>
      </c>
      <c r="I38" s="25">
        <v>0</v>
      </c>
      <c r="J38" s="26">
        <v>20</v>
      </c>
      <c r="K38" s="82"/>
      <c r="L38" s="82"/>
    </row>
    <row r="39" spans="1:12" s="83" customFormat="1" ht="22.5" hidden="1" x14ac:dyDescent="0.2">
      <c r="A39" s="81"/>
      <c r="B39" s="19" t="s">
        <v>167</v>
      </c>
      <c r="C39" s="20" t="s">
        <v>10</v>
      </c>
      <c r="D39" s="36">
        <v>3399</v>
      </c>
      <c r="E39" s="37">
        <v>5222</v>
      </c>
      <c r="F39" s="38" t="s">
        <v>168</v>
      </c>
      <c r="G39" s="24">
        <v>0</v>
      </c>
      <c r="H39" s="24">
        <v>10</v>
      </c>
      <c r="I39" s="25">
        <v>0</v>
      </c>
      <c r="J39" s="26">
        <v>10</v>
      </c>
      <c r="K39" s="82"/>
      <c r="L39" s="82"/>
    </row>
    <row r="40" spans="1:12" s="83" customFormat="1" ht="22.5" hidden="1" x14ac:dyDescent="0.2">
      <c r="A40" s="81"/>
      <c r="B40" s="19" t="s">
        <v>169</v>
      </c>
      <c r="C40" s="20" t="s">
        <v>10</v>
      </c>
      <c r="D40" s="36">
        <v>3399</v>
      </c>
      <c r="E40" s="37">
        <v>5213</v>
      </c>
      <c r="F40" s="38" t="s">
        <v>182</v>
      </c>
      <c r="G40" s="24">
        <v>0</v>
      </c>
      <c r="H40" s="24">
        <v>20</v>
      </c>
      <c r="I40" s="25">
        <v>0</v>
      </c>
      <c r="J40" s="26">
        <v>20</v>
      </c>
      <c r="K40" s="82"/>
      <c r="L40" s="82"/>
    </row>
    <row r="41" spans="1:12" s="83" customFormat="1" ht="22.5" hidden="1" x14ac:dyDescent="0.2">
      <c r="A41" s="81"/>
      <c r="B41" s="19" t="s">
        <v>170</v>
      </c>
      <c r="C41" s="20" t="s">
        <v>10</v>
      </c>
      <c r="D41" s="36">
        <v>3900</v>
      </c>
      <c r="E41" s="37">
        <v>5222</v>
      </c>
      <c r="F41" s="38" t="s">
        <v>183</v>
      </c>
      <c r="G41" s="24">
        <v>0</v>
      </c>
      <c r="H41" s="24">
        <v>20</v>
      </c>
      <c r="I41" s="25">
        <v>0</v>
      </c>
      <c r="J41" s="26">
        <v>20</v>
      </c>
      <c r="K41" s="82"/>
      <c r="L41" s="82"/>
    </row>
    <row r="42" spans="1:12" s="83" customFormat="1" ht="22.5" hidden="1" x14ac:dyDescent="0.2">
      <c r="A42" s="81"/>
      <c r="B42" s="19" t="s">
        <v>171</v>
      </c>
      <c r="C42" s="20" t="s">
        <v>10</v>
      </c>
      <c r="D42" s="36">
        <v>3429</v>
      </c>
      <c r="E42" s="37">
        <v>5222</v>
      </c>
      <c r="F42" s="38" t="s">
        <v>172</v>
      </c>
      <c r="G42" s="24">
        <v>0</v>
      </c>
      <c r="H42" s="24">
        <v>5</v>
      </c>
      <c r="I42" s="25">
        <v>0</v>
      </c>
      <c r="J42" s="26">
        <v>5</v>
      </c>
      <c r="K42" s="82"/>
      <c r="L42" s="82"/>
    </row>
    <row r="43" spans="1:12" s="83" customFormat="1" ht="22.5" hidden="1" x14ac:dyDescent="0.2">
      <c r="A43" s="81"/>
      <c r="B43" s="19" t="s">
        <v>173</v>
      </c>
      <c r="C43" s="20" t="s">
        <v>10</v>
      </c>
      <c r="D43" s="36">
        <v>3429</v>
      </c>
      <c r="E43" s="37">
        <v>5213</v>
      </c>
      <c r="F43" s="38" t="s">
        <v>174</v>
      </c>
      <c r="G43" s="24">
        <v>0</v>
      </c>
      <c r="H43" s="24">
        <v>20</v>
      </c>
      <c r="I43" s="25">
        <v>0</v>
      </c>
      <c r="J43" s="26">
        <v>20</v>
      </c>
      <c r="K43" s="82"/>
      <c r="L43" s="82"/>
    </row>
    <row r="44" spans="1:12" s="83" customFormat="1" ht="22.5" hidden="1" x14ac:dyDescent="0.2">
      <c r="A44" s="81"/>
      <c r="B44" s="19" t="s">
        <v>175</v>
      </c>
      <c r="C44" s="20" t="s">
        <v>10</v>
      </c>
      <c r="D44" s="36">
        <v>4349</v>
      </c>
      <c r="E44" s="37">
        <v>5222</v>
      </c>
      <c r="F44" s="38" t="s">
        <v>176</v>
      </c>
      <c r="G44" s="24">
        <v>0</v>
      </c>
      <c r="H44" s="24">
        <v>10</v>
      </c>
      <c r="I44" s="25">
        <v>0</v>
      </c>
      <c r="J44" s="26">
        <v>10</v>
      </c>
      <c r="K44" s="82"/>
      <c r="L44" s="82"/>
    </row>
    <row r="45" spans="1:12" s="83" customFormat="1" ht="22.5" hidden="1" x14ac:dyDescent="0.2">
      <c r="A45" s="81"/>
      <c r="B45" s="19" t="s">
        <v>177</v>
      </c>
      <c r="C45" s="20" t="s">
        <v>10</v>
      </c>
      <c r="D45" s="36">
        <v>3312</v>
      </c>
      <c r="E45" s="37">
        <v>5221</v>
      </c>
      <c r="F45" s="38" t="s">
        <v>178</v>
      </c>
      <c r="G45" s="24">
        <v>0</v>
      </c>
      <c r="H45" s="24">
        <v>15</v>
      </c>
      <c r="I45" s="25">
        <v>0</v>
      </c>
      <c r="J45" s="26">
        <v>15</v>
      </c>
      <c r="K45" s="82"/>
      <c r="L45" s="82"/>
    </row>
    <row r="46" spans="1:12" s="83" customFormat="1" ht="22.5" hidden="1" x14ac:dyDescent="0.2">
      <c r="A46" s="81"/>
      <c r="B46" s="19" t="s">
        <v>179</v>
      </c>
      <c r="C46" s="20" t="s">
        <v>10</v>
      </c>
      <c r="D46" s="36">
        <v>3900</v>
      </c>
      <c r="E46" s="37">
        <v>5222</v>
      </c>
      <c r="F46" s="38" t="s">
        <v>180</v>
      </c>
      <c r="G46" s="24">
        <v>0</v>
      </c>
      <c r="H46" s="24">
        <v>20</v>
      </c>
      <c r="I46" s="25">
        <v>0</v>
      </c>
      <c r="J46" s="26">
        <v>20</v>
      </c>
      <c r="K46" s="82"/>
      <c r="L46" s="82"/>
    </row>
    <row r="47" spans="1:12" s="83" customFormat="1" ht="22.5" x14ac:dyDescent="0.2">
      <c r="A47" s="81"/>
      <c r="B47" s="19" t="s">
        <v>184</v>
      </c>
      <c r="C47" s="20" t="s">
        <v>10</v>
      </c>
      <c r="D47" s="36">
        <v>3429</v>
      </c>
      <c r="E47" s="37">
        <v>5222</v>
      </c>
      <c r="F47" s="38" t="s">
        <v>185</v>
      </c>
      <c r="G47" s="24">
        <v>0</v>
      </c>
      <c r="H47" s="24">
        <v>20</v>
      </c>
      <c r="I47" s="25">
        <v>0</v>
      </c>
      <c r="J47" s="26">
        <v>20</v>
      </c>
      <c r="K47" s="82"/>
      <c r="L47" s="82"/>
    </row>
    <row r="48" spans="1:12" s="83" customFormat="1" ht="22.5" x14ac:dyDescent="0.2">
      <c r="A48" s="81"/>
      <c r="B48" s="19" t="s">
        <v>186</v>
      </c>
      <c r="C48" s="20" t="s">
        <v>10</v>
      </c>
      <c r="D48" s="36">
        <v>3419</v>
      </c>
      <c r="E48" s="37">
        <v>5222</v>
      </c>
      <c r="F48" s="38" t="s">
        <v>187</v>
      </c>
      <c r="G48" s="24">
        <v>0</v>
      </c>
      <c r="H48" s="24">
        <v>20</v>
      </c>
      <c r="I48" s="25">
        <v>0</v>
      </c>
      <c r="J48" s="26">
        <v>20</v>
      </c>
      <c r="K48" s="82"/>
      <c r="L48" s="82"/>
    </row>
    <row r="49" spans="1:13" s="83" customFormat="1" ht="22.5" x14ac:dyDescent="0.2">
      <c r="A49" s="81"/>
      <c r="B49" s="19" t="s">
        <v>188</v>
      </c>
      <c r="C49" s="20" t="s">
        <v>206</v>
      </c>
      <c r="D49" s="36">
        <v>3312</v>
      </c>
      <c r="E49" s="37">
        <v>5321</v>
      </c>
      <c r="F49" s="38" t="s">
        <v>189</v>
      </c>
      <c r="G49" s="24">
        <v>0</v>
      </c>
      <c r="H49" s="24">
        <v>10</v>
      </c>
      <c r="I49" s="25">
        <v>0</v>
      </c>
      <c r="J49" s="26">
        <v>10</v>
      </c>
      <c r="K49" s="82"/>
      <c r="L49" s="82"/>
    </row>
    <row r="50" spans="1:13" s="83" customFormat="1" ht="22.5" x14ac:dyDescent="0.2">
      <c r="A50" s="81"/>
      <c r="B50" s="19" t="s">
        <v>190</v>
      </c>
      <c r="C50" s="20" t="s">
        <v>10</v>
      </c>
      <c r="D50" s="36">
        <v>3312</v>
      </c>
      <c r="E50" s="37">
        <v>5222</v>
      </c>
      <c r="F50" s="38" t="s">
        <v>192</v>
      </c>
      <c r="G50" s="24">
        <v>0</v>
      </c>
      <c r="H50" s="24">
        <v>20</v>
      </c>
      <c r="I50" s="25">
        <v>0</v>
      </c>
      <c r="J50" s="26">
        <v>20</v>
      </c>
      <c r="K50" s="82"/>
      <c r="L50" s="82"/>
      <c r="M50" s="82"/>
    </row>
    <row r="51" spans="1:13" s="83" customFormat="1" ht="33.75" x14ac:dyDescent="0.2">
      <c r="A51" s="81"/>
      <c r="B51" s="19" t="s">
        <v>191</v>
      </c>
      <c r="C51" s="20" t="s">
        <v>10</v>
      </c>
      <c r="D51" s="36">
        <v>3419</v>
      </c>
      <c r="E51" s="37">
        <v>5329</v>
      </c>
      <c r="F51" s="38" t="s">
        <v>193</v>
      </c>
      <c r="G51" s="24">
        <v>0</v>
      </c>
      <c r="H51" s="24">
        <v>10</v>
      </c>
      <c r="I51" s="25">
        <v>0</v>
      </c>
      <c r="J51" s="26">
        <v>10</v>
      </c>
      <c r="K51" s="82"/>
      <c r="L51" s="82"/>
    </row>
    <row r="52" spans="1:13" s="83" customFormat="1" ht="22.5" x14ac:dyDescent="0.2">
      <c r="A52" s="81"/>
      <c r="B52" s="19" t="s">
        <v>194</v>
      </c>
      <c r="C52" s="20" t="s">
        <v>10</v>
      </c>
      <c r="D52" s="36">
        <v>3312</v>
      </c>
      <c r="E52" s="37">
        <v>5221</v>
      </c>
      <c r="F52" s="38" t="s">
        <v>203</v>
      </c>
      <c r="G52" s="24">
        <v>0</v>
      </c>
      <c r="H52" s="24">
        <v>10</v>
      </c>
      <c r="I52" s="25">
        <v>0</v>
      </c>
      <c r="J52" s="26">
        <v>10</v>
      </c>
      <c r="K52" s="82"/>
      <c r="L52" s="82"/>
    </row>
    <row r="53" spans="1:13" s="83" customFormat="1" ht="22.5" x14ac:dyDescent="0.2">
      <c r="A53" s="81"/>
      <c r="B53" s="19" t="s">
        <v>195</v>
      </c>
      <c r="C53" s="20" t="s">
        <v>10</v>
      </c>
      <c r="D53" s="36">
        <v>3429</v>
      </c>
      <c r="E53" s="37">
        <v>5222</v>
      </c>
      <c r="F53" s="38" t="s">
        <v>204</v>
      </c>
      <c r="G53" s="24">
        <v>0</v>
      </c>
      <c r="H53" s="24">
        <v>10</v>
      </c>
      <c r="I53" s="25">
        <v>0</v>
      </c>
      <c r="J53" s="26">
        <v>10</v>
      </c>
      <c r="K53" s="82"/>
      <c r="L53" s="82"/>
    </row>
    <row r="54" spans="1:13" s="83" customFormat="1" ht="22.5" x14ac:dyDescent="0.2">
      <c r="A54" s="81"/>
      <c r="B54" s="19" t="s">
        <v>196</v>
      </c>
      <c r="C54" s="20" t="s">
        <v>10</v>
      </c>
      <c r="D54" s="36">
        <v>3319</v>
      </c>
      <c r="E54" s="37">
        <v>5213</v>
      </c>
      <c r="F54" s="38" t="s">
        <v>197</v>
      </c>
      <c r="G54" s="24">
        <v>0</v>
      </c>
      <c r="H54" s="24">
        <v>20</v>
      </c>
      <c r="I54" s="25">
        <v>0</v>
      </c>
      <c r="J54" s="26">
        <v>20</v>
      </c>
      <c r="K54" s="82"/>
      <c r="L54" s="82"/>
    </row>
    <row r="55" spans="1:13" s="83" customFormat="1" ht="22.5" x14ac:dyDescent="0.2">
      <c r="A55" s="81"/>
      <c r="B55" s="19" t="s">
        <v>198</v>
      </c>
      <c r="C55" s="20" t="s">
        <v>10</v>
      </c>
      <c r="D55" s="36">
        <v>3319</v>
      </c>
      <c r="E55" s="37">
        <v>5222</v>
      </c>
      <c r="F55" s="38" t="s">
        <v>199</v>
      </c>
      <c r="G55" s="24">
        <v>0</v>
      </c>
      <c r="H55" s="24">
        <v>10</v>
      </c>
      <c r="I55" s="25">
        <v>0</v>
      </c>
      <c r="J55" s="26">
        <v>10</v>
      </c>
      <c r="K55" s="82"/>
      <c r="L55" s="82"/>
    </row>
    <row r="56" spans="1:13" s="83" customFormat="1" ht="22.5" x14ac:dyDescent="0.2">
      <c r="A56" s="81"/>
      <c r="B56" s="19" t="s">
        <v>200</v>
      </c>
      <c r="C56" s="20" t="s">
        <v>10</v>
      </c>
      <c r="D56" s="36">
        <v>3312</v>
      </c>
      <c r="E56" s="37">
        <v>5222</v>
      </c>
      <c r="F56" s="38" t="s">
        <v>201</v>
      </c>
      <c r="G56" s="24">
        <v>0</v>
      </c>
      <c r="H56" s="24">
        <v>20</v>
      </c>
      <c r="I56" s="25">
        <v>0</v>
      </c>
      <c r="J56" s="26">
        <v>20</v>
      </c>
      <c r="K56" s="82"/>
      <c r="L56" s="82"/>
    </row>
    <row r="57" spans="1:13" s="83" customFormat="1" ht="22.5" x14ac:dyDescent="0.2">
      <c r="A57" s="81"/>
      <c r="B57" s="19" t="s">
        <v>202</v>
      </c>
      <c r="C57" s="20" t="s">
        <v>207</v>
      </c>
      <c r="D57" s="36">
        <v>3312</v>
      </c>
      <c r="E57" s="37">
        <v>5321</v>
      </c>
      <c r="F57" s="38" t="s">
        <v>205</v>
      </c>
      <c r="G57" s="24">
        <v>0</v>
      </c>
      <c r="H57" s="24">
        <v>10</v>
      </c>
      <c r="I57" s="25">
        <v>0</v>
      </c>
      <c r="J57" s="26">
        <v>10</v>
      </c>
      <c r="K57" s="82"/>
      <c r="L57" s="82"/>
    </row>
    <row r="58" spans="1:13" s="83" customFormat="1" ht="22.5" x14ac:dyDescent="0.2">
      <c r="A58" s="81"/>
      <c r="B58" s="131" t="s">
        <v>211</v>
      </c>
      <c r="C58" s="132" t="s">
        <v>215</v>
      </c>
      <c r="D58" s="133">
        <v>5212</v>
      </c>
      <c r="E58" s="134">
        <v>5321</v>
      </c>
      <c r="F58" s="135" t="s">
        <v>213</v>
      </c>
      <c r="G58" s="136">
        <v>0</v>
      </c>
      <c r="H58" s="136">
        <v>0</v>
      </c>
      <c r="I58" s="137">
        <v>10</v>
      </c>
      <c r="J58" s="138">
        <v>10</v>
      </c>
      <c r="K58" s="82"/>
      <c r="L58" s="82"/>
    </row>
    <row r="59" spans="1:13" s="83" customFormat="1" ht="22.5" x14ac:dyDescent="0.2">
      <c r="A59" s="81"/>
      <c r="B59" s="131" t="s">
        <v>212</v>
      </c>
      <c r="C59" s="132" t="s">
        <v>216</v>
      </c>
      <c r="D59" s="133">
        <v>3900</v>
      </c>
      <c r="E59" s="134">
        <v>5321</v>
      </c>
      <c r="F59" s="135" t="s">
        <v>214</v>
      </c>
      <c r="G59" s="136">
        <v>0</v>
      </c>
      <c r="H59" s="136">
        <v>0</v>
      </c>
      <c r="I59" s="137">
        <v>10</v>
      </c>
      <c r="J59" s="138">
        <v>10</v>
      </c>
      <c r="K59" s="82"/>
      <c r="L59" s="82"/>
    </row>
    <row r="60" spans="1:13" s="68" customFormat="1" ht="12.75" x14ac:dyDescent="0.2">
      <c r="A60" s="18"/>
      <c r="B60" s="19"/>
      <c r="C60" s="20"/>
      <c r="D60" s="21">
        <v>3900</v>
      </c>
      <c r="E60" s="22">
        <v>5499</v>
      </c>
      <c r="F60" s="23" t="s">
        <v>14</v>
      </c>
      <c r="G60" s="24">
        <v>300</v>
      </c>
      <c r="H60" s="24">
        <v>300</v>
      </c>
      <c r="I60" s="25">
        <v>0</v>
      </c>
      <c r="J60" s="26">
        <v>300</v>
      </c>
    </row>
    <row r="61" spans="1:13" s="68" customFormat="1" ht="12.75" x14ac:dyDescent="0.2">
      <c r="A61" s="27" t="s">
        <v>6</v>
      </c>
      <c r="B61" s="28" t="s">
        <v>15</v>
      </c>
      <c r="C61" s="29" t="s">
        <v>10</v>
      </c>
      <c r="D61" s="30" t="s">
        <v>7</v>
      </c>
      <c r="E61" s="31" t="s">
        <v>7</v>
      </c>
      <c r="F61" s="32" t="s">
        <v>16</v>
      </c>
      <c r="G61" s="33">
        <f>G62</f>
        <v>800</v>
      </c>
      <c r="H61" s="33">
        <f>H62</f>
        <v>800</v>
      </c>
      <c r="I61" s="33">
        <v>0</v>
      </c>
      <c r="J61" s="120">
        <f>J62</f>
        <v>800</v>
      </c>
      <c r="L61" s="79"/>
    </row>
    <row r="62" spans="1:13" s="68" customFormat="1" ht="22.5" x14ac:dyDescent="0.2">
      <c r="A62" s="18"/>
      <c r="B62" s="34"/>
      <c r="C62" s="35"/>
      <c r="D62" s="36">
        <v>6113</v>
      </c>
      <c r="E62" s="37">
        <v>5229</v>
      </c>
      <c r="F62" s="38" t="s">
        <v>17</v>
      </c>
      <c r="G62" s="24">
        <v>800</v>
      </c>
      <c r="H62" s="24">
        <v>800</v>
      </c>
      <c r="I62" s="25">
        <v>0</v>
      </c>
      <c r="J62" s="26">
        <v>800</v>
      </c>
      <c r="L62" s="79"/>
    </row>
    <row r="63" spans="1:13" s="68" customFormat="1" ht="12.75" x14ac:dyDescent="0.2">
      <c r="A63" s="39" t="s">
        <v>6</v>
      </c>
      <c r="B63" s="40" t="s">
        <v>18</v>
      </c>
      <c r="C63" s="41" t="s">
        <v>10</v>
      </c>
      <c r="D63" s="42" t="s">
        <v>7</v>
      </c>
      <c r="E63" s="43" t="s">
        <v>7</v>
      </c>
      <c r="F63" s="32" t="s">
        <v>19</v>
      </c>
      <c r="G63" s="33">
        <f>G64</f>
        <v>300</v>
      </c>
      <c r="H63" s="33">
        <f>H64</f>
        <v>300</v>
      </c>
      <c r="I63" s="33">
        <v>0</v>
      </c>
      <c r="J63" s="120">
        <f>J64</f>
        <v>300</v>
      </c>
      <c r="L63" s="79"/>
    </row>
    <row r="64" spans="1:13" s="68" customFormat="1" ht="22.5" x14ac:dyDescent="0.2">
      <c r="A64" s="18"/>
      <c r="B64" s="34"/>
      <c r="C64" s="35"/>
      <c r="D64" s="36">
        <v>6113</v>
      </c>
      <c r="E64" s="37">
        <v>5229</v>
      </c>
      <c r="F64" s="38" t="s">
        <v>17</v>
      </c>
      <c r="G64" s="24">
        <v>300</v>
      </c>
      <c r="H64" s="24">
        <v>300</v>
      </c>
      <c r="I64" s="25">
        <v>0</v>
      </c>
      <c r="J64" s="26">
        <v>300</v>
      </c>
      <c r="L64" s="79"/>
    </row>
    <row r="65" spans="1:12" s="68" customFormat="1" ht="12.75" customHeight="1" x14ac:dyDescent="0.2">
      <c r="A65" s="44" t="s">
        <v>6</v>
      </c>
      <c r="B65" s="45" t="s">
        <v>20</v>
      </c>
      <c r="C65" s="46" t="s">
        <v>10</v>
      </c>
      <c r="D65" s="47" t="s">
        <v>7</v>
      </c>
      <c r="E65" s="48" t="s">
        <v>7</v>
      </c>
      <c r="F65" s="32" t="s">
        <v>21</v>
      </c>
      <c r="G65" s="33">
        <f>G66</f>
        <v>662</v>
      </c>
      <c r="H65" s="33">
        <f>H66</f>
        <v>662</v>
      </c>
      <c r="I65" s="33">
        <v>0</v>
      </c>
      <c r="J65" s="120">
        <f>J66</f>
        <v>662</v>
      </c>
      <c r="L65" s="79"/>
    </row>
    <row r="66" spans="1:12" s="68" customFormat="1" ht="22.5" x14ac:dyDescent="0.2">
      <c r="A66" s="18"/>
      <c r="B66" s="34"/>
      <c r="C66" s="35"/>
      <c r="D66" s="36">
        <v>3639</v>
      </c>
      <c r="E66" s="37">
        <v>5229</v>
      </c>
      <c r="F66" s="38" t="s">
        <v>17</v>
      </c>
      <c r="G66" s="24">
        <v>662</v>
      </c>
      <c r="H66" s="24">
        <v>662</v>
      </c>
      <c r="I66" s="25">
        <v>0</v>
      </c>
      <c r="J66" s="26">
        <v>662</v>
      </c>
      <c r="L66" s="79"/>
    </row>
    <row r="67" spans="1:12" s="68" customFormat="1" ht="12.75" customHeight="1" x14ac:dyDescent="0.2">
      <c r="A67" s="39" t="s">
        <v>6</v>
      </c>
      <c r="B67" s="49" t="s">
        <v>22</v>
      </c>
      <c r="C67" s="41" t="s">
        <v>10</v>
      </c>
      <c r="D67" s="42" t="s">
        <v>7</v>
      </c>
      <c r="E67" s="43" t="s">
        <v>7</v>
      </c>
      <c r="F67" s="50" t="s">
        <v>23</v>
      </c>
      <c r="G67" s="51">
        <f>G68</f>
        <v>500</v>
      </c>
      <c r="H67" s="51">
        <f>H68</f>
        <v>500</v>
      </c>
      <c r="I67" s="51">
        <v>0</v>
      </c>
      <c r="J67" s="121">
        <f>J68</f>
        <v>500</v>
      </c>
    </row>
    <row r="68" spans="1:12" s="68" customFormat="1" ht="12.75" customHeight="1" thickBot="1" x14ac:dyDescent="0.25">
      <c r="A68" s="52"/>
      <c r="B68" s="53"/>
      <c r="C68" s="54"/>
      <c r="D68" s="55">
        <v>5512</v>
      </c>
      <c r="E68" s="56">
        <v>5222</v>
      </c>
      <c r="F68" s="57" t="s">
        <v>24</v>
      </c>
      <c r="G68" s="58">
        <v>500</v>
      </c>
      <c r="H68" s="58">
        <v>500</v>
      </c>
      <c r="I68" s="59">
        <v>0</v>
      </c>
      <c r="J68" s="122">
        <v>500</v>
      </c>
    </row>
    <row r="69" spans="1:12" s="68" customFormat="1" ht="22.5" x14ac:dyDescent="0.2">
      <c r="A69" s="39" t="s">
        <v>6</v>
      </c>
      <c r="B69" s="49" t="s">
        <v>27</v>
      </c>
      <c r="C69" s="41" t="s">
        <v>10</v>
      </c>
      <c r="D69" s="42" t="s">
        <v>7</v>
      </c>
      <c r="E69" s="43" t="s">
        <v>7</v>
      </c>
      <c r="F69" s="72" t="s">
        <v>28</v>
      </c>
      <c r="G69" s="73">
        <v>100</v>
      </c>
      <c r="H69" s="73">
        <v>100</v>
      </c>
      <c r="I69" s="73">
        <v>0</v>
      </c>
      <c r="J69" s="73">
        <v>100</v>
      </c>
    </row>
    <row r="70" spans="1:12" s="68" customFormat="1" ht="12.75" customHeight="1" x14ac:dyDescent="0.2">
      <c r="A70" s="18"/>
      <c r="B70" s="34"/>
      <c r="C70" s="35"/>
      <c r="D70" s="36">
        <v>3900</v>
      </c>
      <c r="E70" s="37">
        <v>5222</v>
      </c>
      <c r="F70" s="74" t="s">
        <v>29</v>
      </c>
      <c r="G70" s="75"/>
      <c r="H70" s="75"/>
      <c r="I70" s="25">
        <v>0</v>
      </c>
      <c r="J70" s="75"/>
    </row>
    <row r="71" spans="1:12" s="68" customFormat="1" ht="12.75" customHeight="1" x14ac:dyDescent="0.2">
      <c r="A71" s="39" t="s">
        <v>6</v>
      </c>
      <c r="B71" s="49" t="s">
        <v>30</v>
      </c>
      <c r="C71" s="41" t="s">
        <v>10</v>
      </c>
      <c r="D71" s="42" t="s">
        <v>7</v>
      </c>
      <c r="E71" s="43" t="s">
        <v>7</v>
      </c>
      <c r="F71" s="50" t="s">
        <v>31</v>
      </c>
      <c r="G71" s="51">
        <f>G72</f>
        <v>200</v>
      </c>
      <c r="H71" s="51">
        <f>H72</f>
        <v>200</v>
      </c>
      <c r="I71" s="51">
        <v>0</v>
      </c>
      <c r="J71" s="51">
        <f>J72</f>
        <v>200</v>
      </c>
    </row>
    <row r="72" spans="1:12" s="68" customFormat="1" ht="12.75" customHeight="1" thickBot="1" x14ac:dyDescent="0.25">
      <c r="A72" s="52"/>
      <c r="B72" s="53"/>
      <c r="C72" s="54"/>
      <c r="D72" s="55">
        <v>3900</v>
      </c>
      <c r="E72" s="56">
        <v>5222</v>
      </c>
      <c r="F72" s="57" t="s">
        <v>24</v>
      </c>
      <c r="G72" s="58">
        <v>200</v>
      </c>
      <c r="H72" s="58">
        <v>200</v>
      </c>
      <c r="I72" s="59">
        <v>0</v>
      </c>
      <c r="J72" s="58">
        <v>200</v>
      </c>
    </row>
    <row r="73" spans="1:12" s="68" customFormat="1" ht="12.75" customHeight="1" x14ac:dyDescent="0.2">
      <c r="A73" s="39" t="s">
        <v>6</v>
      </c>
      <c r="B73" s="49" t="s">
        <v>32</v>
      </c>
      <c r="C73" s="41" t="s">
        <v>10</v>
      </c>
      <c r="D73" s="42" t="s">
        <v>7</v>
      </c>
      <c r="E73" s="43" t="s">
        <v>7</v>
      </c>
      <c r="F73" s="50" t="s">
        <v>33</v>
      </c>
      <c r="G73" s="51">
        <f>G74</f>
        <v>50</v>
      </c>
      <c r="H73" s="51">
        <f>H74</f>
        <v>50</v>
      </c>
      <c r="I73" s="51">
        <v>0</v>
      </c>
      <c r="J73" s="51">
        <f>J74</f>
        <v>50</v>
      </c>
    </row>
    <row r="74" spans="1:12" s="68" customFormat="1" ht="12.75" customHeight="1" thickBot="1" x14ac:dyDescent="0.25">
      <c r="A74" s="52"/>
      <c r="B74" s="53"/>
      <c r="C74" s="54"/>
      <c r="D74" s="55">
        <v>3900</v>
      </c>
      <c r="E74" s="56">
        <v>5221</v>
      </c>
      <c r="F74" s="57" t="s">
        <v>34</v>
      </c>
      <c r="G74" s="58">
        <v>50</v>
      </c>
      <c r="H74" s="58">
        <v>50</v>
      </c>
      <c r="I74" s="59">
        <v>0</v>
      </c>
      <c r="J74" s="58">
        <v>50</v>
      </c>
    </row>
    <row r="75" spans="1:12" s="68" customFormat="1" ht="12.75" customHeight="1" x14ac:dyDescent="0.2">
      <c r="A75" s="39" t="s">
        <v>6</v>
      </c>
      <c r="B75" s="49" t="s">
        <v>35</v>
      </c>
      <c r="C75" s="41" t="s">
        <v>10</v>
      </c>
      <c r="D75" s="42" t="s">
        <v>7</v>
      </c>
      <c r="E75" s="43" t="s">
        <v>7</v>
      </c>
      <c r="F75" s="50" t="s">
        <v>36</v>
      </c>
      <c r="G75" s="51">
        <f>G76</f>
        <v>100</v>
      </c>
      <c r="H75" s="51">
        <f>H76</f>
        <v>100</v>
      </c>
      <c r="I75" s="51">
        <v>0</v>
      </c>
      <c r="J75" s="51">
        <f>J76</f>
        <v>100</v>
      </c>
    </row>
    <row r="76" spans="1:12" s="68" customFormat="1" ht="12.75" customHeight="1" thickBot="1" x14ac:dyDescent="0.25">
      <c r="A76" s="52"/>
      <c r="B76" s="53"/>
      <c r="C76" s="54"/>
      <c r="D76" s="55">
        <v>3900</v>
      </c>
      <c r="E76" s="56">
        <v>5221</v>
      </c>
      <c r="F76" s="57" t="s">
        <v>34</v>
      </c>
      <c r="G76" s="58">
        <v>100</v>
      </c>
      <c r="H76" s="58">
        <v>100</v>
      </c>
      <c r="I76" s="59">
        <v>0</v>
      </c>
      <c r="J76" s="58">
        <v>100</v>
      </c>
    </row>
    <row r="77" spans="1:12" s="68" customFormat="1" ht="12.75" customHeight="1" x14ac:dyDescent="0.2">
      <c r="A77" s="39" t="s">
        <v>6</v>
      </c>
      <c r="B77" s="49" t="s">
        <v>37</v>
      </c>
      <c r="C77" s="41" t="s">
        <v>38</v>
      </c>
      <c r="D77" s="42" t="s">
        <v>7</v>
      </c>
      <c r="E77" s="43" t="s">
        <v>7</v>
      </c>
      <c r="F77" s="50" t="s">
        <v>39</v>
      </c>
      <c r="G77" s="51">
        <f>G78</f>
        <v>100</v>
      </c>
      <c r="H77" s="51">
        <f>H78</f>
        <v>100</v>
      </c>
      <c r="I77" s="51">
        <v>0</v>
      </c>
      <c r="J77" s="51">
        <f>J78</f>
        <v>100</v>
      </c>
    </row>
    <row r="78" spans="1:12" s="68" customFormat="1" ht="12.75" customHeight="1" thickBot="1" x14ac:dyDescent="0.25">
      <c r="A78" s="52"/>
      <c r="B78" s="53"/>
      <c r="C78" s="54"/>
      <c r="D78" s="55">
        <v>3900</v>
      </c>
      <c r="E78" s="56">
        <v>5339</v>
      </c>
      <c r="F78" s="57" t="s">
        <v>40</v>
      </c>
      <c r="G78" s="58">
        <v>100</v>
      </c>
      <c r="H78" s="58">
        <v>100</v>
      </c>
      <c r="I78" s="59">
        <v>0</v>
      </c>
      <c r="J78" s="58">
        <v>100</v>
      </c>
    </row>
    <row r="79" spans="1:12" s="68" customFormat="1" ht="22.5" x14ac:dyDescent="0.2">
      <c r="A79" s="39" t="s">
        <v>6</v>
      </c>
      <c r="B79" s="49" t="s">
        <v>41</v>
      </c>
      <c r="C79" s="41" t="s">
        <v>10</v>
      </c>
      <c r="D79" s="42" t="s">
        <v>7</v>
      </c>
      <c r="E79" s="43" t="s">
        <v>7</v>
      </c>
      <c r="F79" s="50" t="s">
        <v>42</v>
      </c>
      <c r="G79" s="51">
        <v>6000</v>
      </c>
      <c r="H79" s="51">
        <v>7500</v>
      </c>
      <c r="I79" s="51">
        <v>0</v>
      </c>
      <c r="J79" s="51">
        <v>7500</v>
      </c>
    </row>
    <row r="80" spans="1:12" s="68" customFormat="1" ht="12.75" customHeight="1" thickBot="1" x14ac:dyDescent="0.25">
      <c r="A80" s="52"/>
      <c r="B80" s="53"/>
      <c r="C80" s="54"/>
      <c r="D80" s="55">
        <v>5512</v>
      </c>
      <c r="E80" s="56">
        <v>6901</v>
      </c>
      <c r="F80" s="57" t="s">
        <v>43</v>
      </c>
      <c r="G80" s="58">
        <v>6000</v>
      </c>
      <c r="H80" s="58">
        <v>7500</v>
      </c>
      <c r="I80" s="59">
        <v>0</v>
      </c>
      <c r="J80" s="58">
        <v>7500</v>
      </c>
    </row>
  </sheetData>
  <mergeCells count="5">
    <mergeCell ref="A1:J1"/>
    <mergeCell ref="A3:J3"/>
    <mergeCell ref="A5:J5"/>
    <mergeCell ref="B8:C8"/>
    <mergeCell ref="B9:C9"/>
  </mergeCells>
  <pageMargins left="0.25" right="0.25" top="0.75" bottom="0.75" header="0.3" footer="0.3"/>
  <pageSetup paperSize="9" scale="99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16" workbookViewId="0">
      <selection activeCell="J42" sqref="J42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147" t="s">
        <v>53</v>
      </c>
      <c r="B1" s="147"/>
      <c r="C1" s="85"/>
      <c r="D1" s="85"/>
      <c r="E1" s="86" t="s">
        <v>54</v>
      </c>
    </row>
    <row r="2" spans="1:10" ht="24.75" thickBot="1" x14ac:dyDescent="0.3">
      <c r="A2" s="87" t="s">
        <v>55</v>
      </c>
      <c r="B2" s="88" t="s">
        <v>3</v>
      </c>
      <c r="C2" s="89" t="s">
        <v>56</v>
      </c>
      <c r="D2" s="89" t="s">
        <v>210</v>
      </c>
      <c r="E2" s="89" t="s">
        <v>57</v>
      </c>
    </row>
    <row r="3" spans="1:10" ht="15" customHeight="1" x14ac:dyDescent="0.25">
      <c r="A3" s="90" t="s">
        <v>58</v>
      </c>
      <c r="B3" s="91" t="s">
        <v>59</v>
      </c>
      <c r="C3" s="92">
        <f>C4+C5+C6</f>
        <v>2755867.99</v>
      </c>
      <c r="D3" s="92">
        <f>D4+D5+D6</f>
        <v>0</v>
      </c>
      <c r="E3" s="93">
        <f t="shared" ref="E3:E25" si="0">C3+D3</f>
        <v>2755867.99</v>
      </c>
    </row>
    <row r="4" spans="1:10" ht="15" customHeight="1" x14ac:dyDescent="0.25">
      <c r="A4" s="94" t="s">
        <v>60</v>
      </c>
      <c r="B4" s="95" t="s">
        <v>61</v>
      </c>
      <c r="C4" s="96">
        <v>2669964.7200000002</v>
      </c>
      <c r="D4" s="97">
        <v>0</v>
      </c>
      <c r="E4" s="98">
        <f t="shared" si="0"/>
        <v>2669964.7200000002</v>
      </c>
      <c r="J4" s="80"/>
    </row>
    <row r="5" spans="1:10" ht="15" customHeight="1" x14ac:dyDescent="0.25">
      <c r="A5" s="94" t="s">
        <v>62</v>
      </c>
      <c r="B5" s="95" t="s">
        <v>63</v>
      </c>
      <c r="C5" s="96">
        <v>85903.26999999999</v>
      </c>
      <c r="D5" s="99">
        <v>0</v>
      </c>
      <c r="E5" s="98">
        <f t="shared" si="0"/>
        <v>85903.26999999999</v>
      </c>
    </row>
    <row r="6" spans="1:10" ht="15" customHeight="1" x14ac:dyDescent="0.25">
      <c r="A6" s="94" t="s">
        <v>64</v>
      </c>
      <c r="B6" s="95" t="s">
        <v>65</v>
      </c>
      <c r="C6" s="96">
        <v>0</v>
      </c>
      <c r="D6" s="96">
        <v>0</v>
      </c>
      <c r="E6" s="98">
        <f t="shared" si="0"/>
        <v>0</v>
      </c>
    </row>
    <row r="7" spans="1:10" ht="15" customHeight="1" x14ac:dyDescent="0.25">
      <c r="A7" s="100" t="s">
        <v>66</v>
      </c>
      <c r="B7" s="95" t="s">
        <v>67</v>
      </c>
      <c r="C7" s="101">
        <f>C8+C14</f>
        <v>4574307.8</v>
      </c>
      <c r="D7" s="101">
        <f>D8+D14</f>
        <v>0</v>
      </c>
      <c r="E7" s="102">
        <f t="shared" si="0"/>
        <v>4574307.8</v>
      </c>
    </row>
    <row r="8" spans="1:10" ht="15" customHeight="1" x14ac:dyDescent="0.25">
      <c r="A8" s="94" t="s">
        <v>68</v>
      </c>
      <c r="B8" s="95" t="s">
        <v>69</v>
      </c>
      <c r="C8" s="96">
        <f>C9+C10+C12+C13+C11</f>
        <v>4570100.92</v>
      </c>
      <c r="D8" s="96">
        <f>D9+D10+D12+D13</f>
        <v>0</v>
      </c>
      <c r="E8" s="103">
        <f t="shared" si="0"/>
        <v>4570100.92</v>
      </c>
    </row>
    <row r="9" spans="1:10" ht="15" customHeight="1" x14ac:dyDescent="0.25">
      <c r="A9" s="94" t="s">
        <v>70</v>
      </c>
      <c r="B9" s="95" t="s">
        <v>71</v>
      </c>
      <c r="C9" s="96">
        <v>67590.7</v>
      </c>
      <c r="D9" s="96">
        <v>0</v>
      </c>
      <c r="E9" s="103">
        <f t="shared" si="0"/>
        <v>67590.7</v>
      </c>
    </row>
    <row r="10" spans="1:10" ht="15" customHeight="1" x14ac:dyDescent="0.25">
      <c r="A10" s="94" t="s">
        <v>72</v>
      </c>
      <c r="B10" s="95" t="s">
        <v>69</v>
      </c>
      <c r="C10" s="96">
        <v>4476377.1499999994</v>
      </c>
      <c r="D10" s="96">
        <v>0</v>
      </c>
      <c r="E10" s="103">
        <f t="shared" si="0"/>
        <v>4476377.1499999994</v>
      </c>
    </row>
    <row r="11" spans="1:10" ht="15" customHeight="1" x14ac:dyDescent="0.25">
      <c r="A11" s="94" t="s">
        <v>73</v>
      </c>
      <c r="B11" s="95">
        <v>4123</v>
      </c>
      <c r="C11" s="96">
        <v>0</v>
      </c>
      <c r="D11" s="96">
        <v>0</v>
      </c>
      <c r="E11" s="103">
        <f>SUM(C11:D11)</f>
        <v>0</v>
      </c>
    </row>
    <row r="12" spans="1:10" ht="15" customHeight="1" x14ac:dyDescent="0.25">
      <c r="A12" s="94" t="s">
        <v>74</v>
      </c>
      <c r="B12" s="95" t="s">
        <v>75</v>
      </c>
      <c r="C12" s="96">
        <v>0</v>
      </c>
      <c r="D12" s="96">
        <v>0</v>
      </c>
      <c r="E12" s="103">
        <f>SUM(C12:D12)</f>
        <v>0</v>
      </c>
    </row>
    <row r="13" spans="1:10" ht="15" customHeight="1" x14ac:dyDescent="0.25">
      <c r="A13" s="94" t="s">
        <v>76</v>
      </c>
      <c r="B13" s="95">
        <v>4121</v>
      </c>
      <c r="C13" s="96">
        <f>31370-5236.93</f>
        <v>26133.07</v>
      </c>
      <c r="D13" s="96">
        <v>0</v>
      </c>
      <c r="E13" s="103">
        <f>SUM(C13:D13)</f>
        <v>26133.07</v>
      </c>
    </row>
    <row r="14" spans="1:10" ht="15" customHeight="1" x14ac:dyDescent="0.25">
      <c r="A14" s="94" t="s">
        <v>77</v>
      </c>
      <c r="B14" s="95" t="s">
        <v>78</v>
      </c>
      <c r="C14" s="96">
        <f>C15+C16+C17+C18</f>
        <v>4206.88</v>
      </c>
      <c r="D14" s="96">
        <f>D15+D17+D18</f>
        <v>0</v>
      </c>
      <c r="E14" s="103">
        <f t="shared" si="0"/>
        <v>4206.88</v>
      </c>
    </row>
    <row r="15" spans="1:10" ht="15" customHeight="1" x14ac:dyDescent="0.25">
      <c r="A15" s="94" t="s">
        <v>79</v>
      </c>
      <c r="B15" s="95" t="s">
        <v>80</v>
      </c>
      <c r="C15" s="96">
        <v>0</v>
      </c>
      <c r="D15" s="96">
        <v>0</v>
      </c>
      <c r="E15" s="103">
        <f t="shared" si="0"/>
        <v>0</v>
      </c>
    </row>
    <row r="16" spans="1:10" ht="15" customHeight="1" x14ac:dyDescent="0.25">
      <c r="A16" s="94" t="s">
        <v>81</v>
      </c>
      <c r="B16" s="95">
        <v>4223</v>
      </c>
      <c r="C16" s="96">
        <v>0</v>
      </c>
      <c r="D16" s="96">
        <v>0</v>
      </c>
      <c r="E16" s="103">
        <f>SUM(C16:D16)</f>
        <v>0</v>
      </c>
    </row>
    <row r="17" spans="1:5" ht="15" customHeight="1" x14ac:dyDescent="0.25">
      <c r="A17" s="94" t="s">
        <v>82</v>
      </c>
      <c r="B17" s="95" t="s">
        <v>83</v>
      </c>
      <c r="C17" s="96">
        <v>0</v>
      </c>
      <c r="D17" s="96">
        <v>0</v>
      </c>
      <c r="E17" s="103">
        <f>SUM(C17:D17)</f>
        <v>0</v>
      </c>
    </row>
    <row r="18" spans="1:5" ht="15" customHeight="1" x14ac:dyDescent="0.25">
      <c r="A18" s="94" t="s">
        <v>84</v>
      </c>
      <c r="B18" s="95">
        <v>4221</v>
      </c>
      <c r="C18" s="96">
        <v>4206.88</v>
      </c>
      <c r="D18" s="96">
        <v>0</v>
      </c>
      <c r="E18" s="103">
        <f>SUM(C18:D18)</f>
        <v>4206.88</v>
      </c>
    </row>
    <row r="19" spans="1:5" ht="15" customHeight="1" x14ac:dyDescent="0.25">
      <c r="A19" s="100" t="s">
        <v>85</v>
      </c>
      <c r="B19" s="104" t="s">
        <v>86</v>
      </c>
      <c r="C19" s="101">
        <f>C3+C7</f>
        <v>7330175.79</v>
      </c>
      <c r="D19" s="101">
        <f>D3+D7</f>
        <v>0</v>
      </c>
      <c r="E19" s="102">
        <f t="shared" si="0"/>
        <v>7330175.79</v>
      </c>
    </row>
    <row r="20" spans="1:5" ht="15" customHeight="1" x14ac:dyDescent="0.25">
      <c r="A20" s="100" t="s">
        <v>87</v>
      </c>
      <c r="B20" s="104" t="s">
        <v>88</v>
      </c>
      <c r="C20" s="101">
        <f>SUM(C21:C24)</f>
        <v>1742695.9900000002</v>
      </c>
      <c r="D20" s="101">
        <f>SUM(D21:D24)</f>
        <v>0</v>
      </c>
      <c r="E20" s="102">
        <f t="shared" si="0"/>
        <v>1742695.9900000002</v>
      </c>
    </row>
    <row r="21" spans="1:5" ht="15" customHeight="1" x14ac:dyDescent="0.25">
      <c r="A21" s="94" t="s">
        <v>89</v>
      </c>
      <c r="B21" s="95" t="s">
        <v>90</v>
      </c>
      <c r="C21" s="96">
        <v>100564.53000000001</v>
      </c>
      <c r="D21" s="96">
        <v>0</v>
      </c>
      <c r="E21" s="103">
        <f t="shared" si="0"/>
        <v>100564.53000000001</v>
      </c>
    </row>
    <row r="22" spans="1:5" ht="15" customHeight="1" x14ac:dyDescent="0.25">
      <c r="A22" s="94" t="s">
        <v>91</v>
      </c>
      <c r="B22" s="95">
        <v>8115</v>
      </c>
      <c r="C22" s="96">
        <v>1739006.4600000002</v>
      </c>
      <c r="D22" s="96">
        <v>0</v>
      </c>
      <c r="E22" s="103">
        <f>SUM(C22:D22)</f>
        <v>1739006.4600000002</v>
      </c>
    </row>
    <row r="23" spans="1:5" ht="15" customHeight="1" x14ac:dyDescent="0.25">
      <c r="A23" s="94" t="s">
        <v>92</v>
      </c>
      <c r="B23" s="95">
        <v>8123</v>
      </c>
      <c r="C23" s="96">
        <v>0</v>
      </c>
      <c r="D23" s="96">
        <v>0</v>
      </c>
      <c r="E23" s="103">
        <f>C23+D23</f>
        <v>0</v>
      </c>
    </row>
    <row r="24" spans="1:5" ht="15" customHeight="1" thickBot="1" x14ac:dyDescent="0.3">
      <c r="A24" s="105" t="s">
        <v>93</v>
      </c>
      <c r="B24" s="106">
        <v>-8124</v>
      </c>
      <c r="C24" s="107">
        <v>-96875</v>
      </c>
      <c r="D24" s="107">
        <v>0</v>
      </c>
      <c r="E24" s="108">
        <f>C24+D24</f>
        <v>-96875</v>
      </c>
    </row>
    <row r="25" spans="1:5" ht="15" customHeight="1" thickBot="1" x14ac:dyDescent="0.3">
      <c r="A25" s="109" t="s">
        <v>94</v>
      </c>
      <c r="B25" s="110"/>
      <c r="C25" s="111">
        <f>C3+C7+C20</f>
        <v>9072871.7800000012</v>
      </c>
      <c r="D25" s="111">
        <f>D19+D20</f>
        <v>0</v>
      </c>
      <c r="E25" s="112">
        <f t="shared" si="0"/>
        <v>9072871.7800000012</v>
      </c>
    </row>
    <row r="26" spans="1:5" ht="15.75" thickBot="1" x14ac:dyDescent="0.3">
      <c r="A26" s="147" t="s">
        <v>95</v>
      </c>
      <c r="B26" s="147"/>
      <c r="C26" s="113"/>
      <c r="D26" s="113"/>
      <c r="E26" s="114" t="s">
        <v>54</v>
      </c>
    </row>
    <row r="27" spans="1:5" ht="24.75" thickBot="1" x14ac:dyDescent="0.3">
      <c r="A27" s="87" t="s">
        <v>96</v>
      </c>
      <c r="B27" s="88" t="s">
        <v>97</v>
      </c>
      <c r="C27" s="89" t="s">
        <v>56</v>
      </c>
      <c r="D27" s="89" t="s">
        <v>210</v>
      </c>
      <c r="E27" s="89" t="s">
        <v>57</v>
      </c>
    </row>
    <row r="28" spans="1:5" ht="15" customHeight="1" x14ac:dyDescent="0.25">
      <c r="A28" s="115" t="s">
        <v>98</v>
      </c>
      <c r="B28" s="116" t="s">
        <v>99</v>
      </c>
      <c r="C28" s="99">
        <v>29496.959999999999</v>
      </c>
      <c r="D28" s="99"/>
      <c r="E28" s="117">
        <f>C28+D28</f>
        <v>29496.959999999999</v>
      </c>
    </row>
    <row r="29" spans="1:5" ht="15" customHeight="1" x14ac:dyDescent="0.25">
      <c r="A29" s="118" t="s">
        <v>100</v>
      </c>
      <c r="B29" s="95" t="s">
        <v>99</v>
      </c>
      <c r="C29" s="96">
        <v>260591.53</v>
      </c>
      <c r="D29" s="99"/>
      <c r="E29" s="117">
        <f t="shared" ref="E29:E44" si="1">C29+D29</f>
        <v>260591.53</v>
      </c>
    </row>
    <row r="30" spans="1:5" ht="15" customHeight="1" x14ac:dyDescent="0.25">
      <c r="A30" s="118" t="s">
        <v>101</v>
      </c>
      <c r="B30" s="95" t="s">
        <v>102</v>
      </c>
      <c r="C30" s="96">
        <v>145945.74</v>
      </c>
      <c r="D30" s="99"/>
      <c r="E30" s="117">
        <f>SUM(C30:D30)</f>
        <v>145945.74</v>
      </c>
    </row>
    <row r="31" spans="1:5" ht="15" customHeight="1" x14ac:dyDescent="0.25">
      <c r="A31" s="118" t="s">
        <v>103</v>
      </c>
      <c r="B31" s="95" t="s">
        <v>99</v>
      </c>
      <c r="C31" s="96">
        <v>1025700</v>
      </c>
      <c r="D31" s="99"/>
      <c r="E31" s="117">
        <f t="shared" si="1"/>
        <v>1025700</v>
      </c>
    </row>
    <row r="32" spans="1:5" ht="15" customHeight="1" x14ac:dyDescent="0.25">
      <c r="A32" s="118" t="s">
        <v>104</v>
      </c>
      <c r="B32" s="95" t="s">
        <v>99</v>
      </c>
      <c r="C32" s="96">
        <v>782558.16</v>
      </c>
      <c r="D32" s="99"/>
      <c r="E32" s="117">
        <f t="shared" si="1"/>
        <v>782558.16</v>
      </c>
    </row>
    <row r="33" spans="1:5" ht="15" customHeight="1" x14ac:dyDescent="0.25">
      <c r="A33" s="118" t="s">
        <v>105</v>
      </c>
      <c r="B33" s="95" t="s">
        <v>99</v>
      </c>
      <c r="C33" s="96">
        <v>4089133.37</v>
      </c>
      <c r="D33" s="99"/>
      <c r="E33" s="117">
        <f>C33+D33</f>
        <v>4089133.37</v>
      </c>
    </row>
    <row r="34" spans="1:5" ht="15" customHeight="1" x14ac:dyDescent="0.25">
      <c r="A34" s="118" t="s">
        <v>106</v>
      </c>
      <c r="B34" s="95" t="s">
        <v>102</v>
      </c>
      <c r="C34" s="96">
        <v>530657.53</v>
      </c>
      <c r="D34" s="99">
        <v>0</v>
      </c>
      <c r="E34" s="117">
        <f t="shared" si="1"/>
        <v>530657.53</v>
      </c>
    </row>
    <row r="35" spans="1:5" ht="15" customHeight="1" x14ac:dyDescent="0.25">
      <c r="A35" s="118" t="s">
        <v>107</v>
      </c>
      <c r="B35" s="95" t="s">
        <v>99</v>
      </c>
      <c r="C35" s="96">
        <v>27074</v>
      </c>
      <c r="D35" s="99"/>
      <c r="E35" s="117">
        <f t="shared" si="1"/>
        <v>27074</v>
      </c>
    </row>
    <row r="36" spans="1:5" ht="15" customHeight="1" x14ac:dyDescent="0.25">
      <c r="A36" s="118" t="s">
        <v>108</v>
      </c>
      <c r="B36" s="95" t="s">
        <v>102</v>
      </c>
      <c r="C36" s="96">
        <v>776579.58000000007</v>
      </c>
      <c r="D36" s="99"/>
      <c r="E36" s="117">
        <f t="shared" si="1"/>
        <v>776579.58000000007</v>
      </c>
    </row>
    <row r="37" spans="1:5" ht="15" customHeight="1" x14ac:dyDescent="0.25">
      <c r="A37" s="118" t="s">
        <v>109</v>
      </c>
      <c r="B37" s="95" t="s">
        <v>110</v>
      </c>
      <c r="C37" s="96">
        <v>0</v>
      </c>
      <c r="D37" s="99"/>
      <c r="E37" s="117">
        <f t="shared" si="1"/>
        <v>0</v>
      </c>
    </row>
    <row r="38" spans="1:5" ht="15" customHeight="1" x14ac:dyDescent="0.25">
      <c r="A38" s="118" t="s">
        <v>111</v>
      </c>
      <c r="B38" s="95" t="s">
        <v>102</v>
      </c>
      <c r="C38" s="96">
        <v>1146563.33</v>
      </c>
      <c r="D38" s="99"/>
      <c r="E38" s="117">
        <f t="shared" si="1"/>
        <v>1146563.33</v>
      </c>
    </row>
    <row r="39" spans="1:5" ht="15" customHeight="1" x14ac:dyDescent="0.25">
      <c r="A39" s="118" t="s">
        <v>112</v>
      </c>
      <c r="B39" s="95" t="s">
        <v>102</v>
      </c>
      <c r="C39" s="96">
        <v>17500</v>
      </c>
      <c r="D39" s="99"/>
      <c r="E39" s="117">
        <f t="shared" si="1"/>
        <v>17500</v>
      </c>
    </row>
    <row r="40" spans="1:5" ht="15" customHeight="1" x14ac:dyDescent="0.25">
      <c r="A40" s="118" t="s">
        <v>113</v>
      </c>
      <c r="B40" s="95" t="s">
        <v>99</v>
      </c>
      <c r="C40" s="96">
        <v>9541.25</v>
      </c>
      <c r="D40" s="99"/>
      <c r="E40" s="117">
        <f t="shared" si="1"/>
        <v>9541.25</v>
      </c>
    </row>
    <row r="41" spans="1:5" ht="15" customHeight="1" x14ac:dyDescent="0.25">
      <c r="A41" s="118" t="s">
        <v>114</v>
      </c>
      <c r="B41" s="95" t="s">
        <v>102</v>
      </c>
      <c r="C41" s="96">
        <v>129946.22</v>
      </c>
      <c r="D41" s="99"/>
      <c r="E41" s="117">
        <f>C41+D41</f>
        <v>129946.22</v>
      </c>
    </row>
    <row r="42" spans="1:5" ht="15" customHeight="1" x14ac:dyDescent="0.25">
      <c r="A42" s="118" t="s">
        <v>115</v>
      </c>
      <c r="B42" s="95" t="s">
        <v>102</v>
      </c>
      <c r="C42" s="96">
        <v>11471.73</v>
      </c>
      <c r="D42" s="99"/>
      <c r="E42" s="117">
        <f t="shared" si="1"/>
        <v>11471.73</v>
      </c>
    </row>
    <row r="43" spans="1:5" ht="15" customHeight="1" x14ac:dyDescent="0.25">
      <c r="A43" s="118" t="s">
        <v>116</v>
      </c>
      <c r="B43" s="95" t="s">
        <v>102</v>
      </c>
      <c r="C43" s="96">
        <v>79990.17</v>
      </c>
      <c r="D43" s="99"/>
      <c r="E43" s="117">
        <f t="shared" si="1"/>
        <v>79990.17</v>
      </c>
    </row>
    <row r="44" spans="1:5" ht="15" customHeight="1" thickBot="1" x14ac:dyDescent="0.3">
      <c r="A44" s="118" t="s">
        <v>117</v>
      </c>
      <c r="B44" s="95" t="s">
        <v>102</v>
      </c>
      <c r="C44" s="96">
        <v>10122.209999999999</v>
      </c>
      <c r="D44" s="99"/>
      <c r="E44" s="117">
        <f t="shared" si="1"/>
        <v>10122.209999999999</v>
      </c>
    </row>
    <row r="45" spans="1:5" ht="15" customHeight="1" thickBot="1" x14ac:dyDescent="0.3">
      <c r="A45" s="119" t="s">
        <v>118</v>
      </c>
      <c r="B45" s="110"/>
      <c r="C45" s="111">
        <f>C28+C29+C31+C32+C33+C34+C35+C36+C37+C38+C39+C40+C41+C42+C43+C44+C30</f>
        <v>9072871.7800000031</v>
      </c>
      <c r="D45" s="111">
        <v>0</v>
      </c>
      <c r="E45" s="112">
        <f>SUM(E28:E44)</f>
        <v>9072871.7800000012</v>
      </c>
    </row>
    <row r="46" spans="1:5" x14ac:dyDescent="0.25">
      <c r="C46" s="80"/>
      <c r="E46" s="80"/>
    </row>
    <row r="48" spans="1:5" x14ac:dyDescent="0.25">
      <c r="C48" s="80"/>
    </row>
  </sheetData>
  <mergeCells count="2">
    <mergeCell ref="A1:B1"/>
    <mergeCell ref="A26:B26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RO_163_17</vt:lpstr>
      <vt:lpstr>Bilance PaV</vt:lpstr>
      <vt:lpstr>List3</vt:lpstr>
      <vt:lpstr>RO_163_17!Oblast_tisku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Vejvodová Kateřina</dc:creator>
  <cp:lastModifiedBy>Vejvodová Kateřina</cp:lastModifiedBy>
  <cp:lastPrinted>2017-04-24T13:07:21Z</cp:lastPrinted>
  <dcterms:created xsi:type="dcterms:W3CDTF">2017-01-18T11:16:17Z</dcterms:created>
  <dcterms:modified xsi:type="dcterms:W3CDTF">2017-05-31T06:20:11Z</dcterms:modified>
</cp:coreProperties>
</file>