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480" windowHeight="10050" activeTab="1"/>
  </bookViews>
  <sheets>
    <sheet name="Bilance PaV" sheetId="1" r:id="rId1"/>
    <sheet name="92609" sheetId="2" r:id="rId2"/>
  </sheets>
  <definedNames>
    <definedName name="_xlnm.Print_Area" localSheetId="1">'92609'!$A$1:$K$209</definedName>
  </definedNames>
  <calcPr calcId="145621"/>
</workbook>
</file>

<file path=xl/calcChain.xml><?xml version="1.0" encoding="utf-8"?>
<calcChain xmlns="http://schemas.openxmlformats.org/spreadsheetml/2006/main">
  <c r="K209" i="2" l="1"/>
  <c r="K208" i="2" s="1"/>
  <c r="J208" i="2"/>
  <c r="K207" i="2"/>
  <c r="K206" i="2" s="1"/>
  <c r="J206" i="2"/>
  <c r="K205" i="2"/>
  <c r="K204" i="2"/>
  <c r="J204" i="2"/>
  <c r="K203" i="2"/>
  <c r="K202" i="2"/>
  <c r="J202" i="2"/>
  <c r="K201" i="2"/>
  <c r="K200" i="2" s="1"/>
  <c r="J200" i="2"/>
  <c r="J197" i="2" s="1"/>
  <c r="K199" i="2"/>
  <c r="K198" i="2" s="1"/>
  <c r="K197" i="2" s="1"/>
  <c r="J198" i="2"/>
  <c r="I198" i="2"/>
  <c r="I197" i="2" s="1"/>
  <c r="H197" i="2"/>
  <c r="K196" i="2"/>
  <c r="K195" i="2" s="1"/>
  <c r="J195" i="2"/>
  <c r="I195" i="2"/>
  <c r="K194" i="2"/>
  <c r="K193" i="2" s="1"/>
  <c r="J193" i="2"/>
  <c r="I193" i="2"/>
  <c r="K192" i="2"/>
  <c r="K191" i="2" s="1"/>
  <c r="J191" i="2"/>
  <c r="I191" i="2"/>
  <c r="K190" i="2"/>
  <c r="K189" i="2" s="1"/>
  <c r="J189" i="2"/>
  <c r="I189" i="2"/>
  <c r="K188" i="2"/>
  <c r="K187" i="2" s="1"/>
  <c r="J187" i="2"/>
  <c r="I187" i="2"/>
  <c r="K186" i="2"/>
  <c r="K185" i="2" s="1"/>
  <c r="J185" i="2"/>
  <c r="I185" i="2"/>
  <c r="K184" i="2"/>
  <c r="K183" i="2" s="1"/>
  <c r="G184" i="2"/>
  <c r="J183" i="2"/>
  <c r="I183" i="2"/>
  <c r="K182" i="2"/>
  <c r="K181" i="2" s="1"/>
  <c r="J181" i="2"/>
  <c r="I181" i="2"/>
  <c r="K180" i="2"/>
  <c r="K179" i="2" s="1"/>
  <c r="J179" i="2"/>
  <c r="I179" i="2"/>
  <c r="K178" i="2"/>
  <c r="K177" i="2" s="1"/>
  <c r="J177" i="2"/>
  <c r="I177" i="2"/>
  <c r="K176" i="2"/>
  <c r="K175" i="2" s="1"/>
  <c r="J175" i="2"/>
  <c r="I175" i="2"/>
  <c r="K174" i="2"/>
  <c r="K173" i="2" s="1"/>
  <c r="J173" i="2"/>
  <c r="I173" i="2"/>
  <c r="K172" i="2"/>
  <c r="K171" i="2" s="1"/>
  <c r="J171" i="2"/>
  <c r="I171" i="2"/>
  <c r="K170" i="2"/>
  <c r="K169" i="2" s="1"/>
  <c r="J169" i="2"/>
  <c r="I169" i="2"/>
  <c r="K168" i="2"/>
  <c r="K167" i="2" s="1"/>
  <c r="J167" i="2"/>
  <c r="I167" i="2"/>
  <c r="K166" i="2"/>
  <c r="K165" i="2" s="1"/>
  <c r="J165" i="2"/>
  <c r="I165" i="2"/>
  <c r="K164" i="2"/>
  <c r="K163" i="2" s="1"/>
  <c r="J163" i="2"/>
  <c r="I163" i="2"/>
  <c r="K162" i="2"/>
  <c r="K161" i="2" s="1"/>
  <c r="J161" i="2"/>
  <c r="I161" i="2"/>
  <c r="K160" i="2"/>
  <c r="K159" i="2" s="1"/>
  <c r="J159" i="2"/>
  <c r="I159" i="2"/>
  <c r="K158" i="2"/>
  <c r="K157" i="2" s="1"/>
  <c r="J157" i="2"/>
  <c r="I157" i="2"/>
  <c r="K156" i="2"/>
  <c r="K155" i="2" s="1"/>
  <c r="J155" i="2"/>
  <c r="I155" i="2"/>
  <c r="K154" i="2"/>
  <c r="K153" i="2" s="1"/>
  <c r="J153" i="2"/>
  <c r="I153" i="2"/>
  <c r="K152" i="2"/>
  <c r="K151" i="2" s="1"/>
  <c r="J151" i="2"/>
  <c r="I151" i="2"/>
  <c r="K150" i="2"/>
  <c r="K149" i="2" s="1"/>
  <c r="J149" i="2"/>
  <c r="I149" i="2"/>
  <c r="K148" i="2"/>
  <c r="K147" i="2" s="1"/>
  <c r="G148" i="2"/>
  <c r="J147" i="2"/>
  <c r="I147" i="2"/>
  <c r="K146" i="2"/>
  <c r="K145" i="2" s="1"/>
  <c r="J145" i="2"/>
  <c r="I145" i="2"/>
  <c r="K144" i="2"/>
  <c r="K143" i="2" s="1"/>
  <c r="J143" i="2"/>
  <c r="I143" i="2"/>
  <c r="K142" i="2"/>
  <c r="K141" i="2" s="1"/>
  <c r="J141" i="2"/>
  <c r="I141" i="2"/>
  <c r="K140" i="2"/>
  <c r="K139" i="2" s="1"/>
  <c r="J139" i="2"/>
  <c r="I139" i="2"/>
  <c r="K138" i="2"/>
  <c r="G138" i="2"/>
  <c r="K137" i="2"/>
  <c r="J137" i="2"/>
  <c r="I137" i="2"/>
  <c r="K136" i="2"/>
  <c r="K135" i="2"/>
  <c r="J135" i="2"/>
  <c r="I135" i="2"/>
  <c r="K134" i="2"/>
  <c r="K133" i="2"/>
  <c r="J133" i="2"/>
  <c r="K132" i="2"/>
  <c r="K131" i="2"/>
  <c r="J131" i="2"/>
  <c r="K130" i="2"/>
  <c r="K129" i="2"/>
  <c r="J129" i="2"/>
  <c r="K128" i="2"/>
  <c r="K127" i="2"/>
  <c r="J127" i="2"/>
  <c r="K126" i="2"/>
  <c r="K125" i="2"/>
  <c r="J125" i="2"/>
  <c r="K124" i="2"/>
  <c r="K123" i="2"/>
  <c r="J123" i="2"/>
  <c r="K122" i="2"/>
  <c r="K121" i="2"/>
  <c r="J121" i="2"/>
  <c r="K120" i="2"/>
  <c r="K119" i="2"/>
  <c r="J119" i="2"/>
  <c r="K118" i="2"/>
  <c r="K117" i="2"/>
  <c r="J117" i="2"/>
  <c r="K116" i="2"/>
  <c r="K115" i="2"/>
  <c r="J115" i="2"/>
  <c r="K114" i="2"/>
  <c r="K113" i="2"/>
  <c r="J113" i="2"/>
  <c r="K112" i="2"/>
  <c r="K111" i="2"/>
  <c r="J111" i="2"/>
  <c r="K110" i="2"/>
  <c r="K109" i="2"/>
  <c r="J109" i="2"/>
  <c r="K108" i="2"/>
  <c r="K107" i="2"/>
  <c r="J107" i="2"/>
  <c r="K106" i="2"/>
  <c r="K105" i="2"/>
  <c r="J105" i="2"/>
  <c r="K104" i="2"/>
  <c r="K103" i="2"/>
  <c r="J103" i="2"/>
  <c r="K102" i="2"/>
  <c r="K101" i="2"/>
  <c r="J101" i="2"/>
  <c r="K100" i="2"/>
  <c r="K99" i="2"/>
  <c r="J99" i="2"/>
  <c r="K98" i="2"/>
  <c r="K97" i="2"/>
  <c r="J97" i="2"/>
  <c r="K96" i="2"/>
  <c r="K95" i="2"/>
  <c r="J95" i="2"/>
  <c r="K94" i="2"/>
  <c r="K93" i="2"/>
  <c r="J93" i="2"/>
  <c r="K92" i="2"/>
  <c r="J91" i="2"/>
  <c r="K91" i="2" s="1"/>
  <c r="I91" i="2"/>
  <c r="I90" i="2"/>
  <c r="H90" i="2"/>
  <c r="K89" i="2"/>
  <c r="K88" i="2" s="1"/>
  <c r="J88" i="2"/>
  <c r="K87" i="2"/>
  <c r="K86" i="2"/>
  <c r="J86" i="2"/>
  <c r="K85" i="2"/>
  <c r="K84" i="2" s="1"/>
  <c r="J84" i="2"/>
  <c r="K83" i="2"/>
  <c r="K82" i="2"/>
  <c r="J82" i="2"/>
  <c r="K81" i="2"/>
  <c r="K80" i="2" s="1"/>
  <c r="J80" i="2"/>
  <c r="K79" i="2"/>
  <c r="K78" i="2"/>
  <c r="J78" i="2"/>
  <c r="K77" i="2"/>
  <c r="K76" i="2" s="1"/>
  <c r="J76" i="2"/>
  <c r="K75" i="2"/>
  <c r="K74" i="2"/>
  <c r="J74" i="2"/>
  <c r="K73" i="2"/>
  <c r="K72" i="2" s="1"/>
  <c r="J72" i="2"/>
  <c r="K71" i="2"/>
  <c r="K70" i="2"/>
  <c r="J70" i="2"/>
  <c r="K69" i="2"/>
  <c r="K68" i="2" s="1"/>
  <c r="J68" i="2"/>
  <c r="K67" i="2"/>
  <c r="K66" i="2"/>
  <c r="J66" i="2"/>
  <c r="K65" i="2"/>
  <c r="K64" i="2" s="1"/>
  <c r="J64" i="2"/>
  <c r="K63" i="2"/>
  <c r="K62" i="2"/>
  <c r="J62" i="2"/>
  <c r="K61" i="2"/>
  <c r="K60" i="2" s="1"/>
  <c r="J60" i="2"/>
  <c r="K59" i="2"/>
  <c r="K58" i="2"/>
  <c r="J58" i="2"/>
  <c r="K57" i="2"/>
  <c r="K56" i="2" s="1"/>
  <c r="J56" i="2"/>
  <c r="K55" i="2"/>
  <c r="K54" i="2"/>
  <c r="J54" i="2"/>
  <c r="K53" i="2"/>
  <c r="K52" i="2" s="1"/>
  <c r="J52" i="2"/>
  <c r="K51" i="2"/>
  <c r="K50" i="2"/>
  <c r="J50" i="2"/>
  <c r="K49" i="2"/>
  <c r="K48" i="2" s="1"/>
  <c r="J48" i="2"/>
  <c r="K47" i="2"/>
  <c r="K46" i="2"/>
  <c r="J46" i="2"/>
  <c r="K45" i="2"/>
  <c r="K44" i="2" s="1"/>
  <c r="J44" i="2"/>
  <c r="K43" i="2"/>
  <c r="K42" i="2"/>
  <c r="J42" i="2"/>
  <c r="K41" i="2"/>
  <c r="K40" i="2" s="1"/>
  <c r="J40" i="2"/>
  <c r="K39" i="2"/>
  <c r="K38" i="2"/>
  <c r="J38" i="2"/>
  <c r="K37" i="2"/>
  <c r="K36" i="2" s="1"/>
  <c r="J36" i="2"/>
  <c r="K35" i="2"/>
  <c r="K34" i="2"/>
  <c r="J34" i="2"/>
  <c r="K33" i="2"/>
  <c r="K32" i="2"/>
  <c r="J32" i="2"/>
  <c r="K31" i="2"/>
  <c r="K30" i="2"/>
  <c r="J30" i="2"/>
  <c r="K29" i="2"/>
  <c r="K28" i="2" s="1"/>
  <c r="J28" i="2"/>
  <c r="K27" i="2"/>
  <c r="K26" i="2"/>
  <c r="J26" i="2"/>
  <c r="K25" i="2"/>
  <c r="K24" i="2" s="1"/>
  <c r="J24" i="2"/>
  <c r="K23" i="2"/>
  <c r="K22" i="2"/>
  <c r="J22" i="2"/>
  <c r="K21" i="2"/>
  <c r="K20" i="2" s="1"/>
  <c r="J20" i="2"/>
  <c r="K19" i="2"/>
  <c r="K18" i="2"/>
  <c r="J18" i="2"/>
  <c r="K17" i="2"/>
  <c r="K16" i="2"/>
  <c r="J16" i="2"/>
  <c r="K15" i="2"/>
  <c r="K14" i="2"/>
  <c r="J14" i="2"/>
  <c r="K13" i="2"/>
  <c r="K12" i="2" s="1"/>
  <c r="J12" i="2"/>
  <c r="K11" i="2"/>
  <c r="K10" i="2"/>
  <c r="J10" i="2"/>
  <c r="K9" i="2"/>
  <c r="H9" i="2"/>
  <c r="K8" i="2"/>
  <c r="J8" i="2"/>
  <c r="I8" i="2"/>
  <c r="I7" i="2" s="1"/>
  <c r="I6" i="2" s="1"/>
  <c r="J7" i="2"/>
  <c r="H7" i="2"/>
  <c r="H6" i="2" s="1"/>
  <c r="K7" i="2" l="1"/>
  <c r="K90" i="2"/>
  <c r="J90" i="2"/>
  <c r="J6" i="2" s="1"/>
  <c r="K6" i="2" l="1"/>
  <c r="E36" i="1" l="1"/>
  <c r="E34" i="1"/>
  <c r="E32" i="1"/>
  <c r="E31" i="1"/>
  <c r="E30" i="1"/>
  <c r="E33" i="1"/>
  <c r="C8" i="1"/>
  <c r="E44" i="1"/>
  <c r="E43" i="1"/>
  <c r="E42" i="1"/>
  <c r="E41" i="1"/>
  <c r="E40" i="1"/>
  <c r="E38" i="1"/>
  <c r="E35" i="1"/>
  <c r="E22" i="1"/>
  <c r="E5" i="1"/>
  <c r="E18" i="1"/>
  <c r="C14" i="1"/>
  <c r="E14" i="1"/>
  <c r="E21" i="1"/>
  <c r="C45" i="1"/>
  <c r="E28" i="1"/>
  <c r="C13" i="1"/>
  <c r="E6" i="1"/>
  <c r="E17" i="1"/>
  <c r="E16" i="1"/>
  <c r="E13" i="1"/>
  <c r="E12" i="1"/>
  <c r="E11" i="1"/>
  <c r="E39" i="1"/>
  <c r="E9" i="1"/>
  <c r="E37" i="1"/>
  <c r="E24" i="1"/>
  <c r="E23" i="1"/>
  <c r="D20" i="1"/>
  <c r="D8" i="1"/>
  <c r="D14" i="1"/>
  <c r="D45" i="1"/>
  <c r="D3" i="1"/>
  <c r="D7" i="1"/>
  <c r="D19" i="1"/>
  <c r="D25" i="1"/>
  <c r="E15" i="1"/>
  <c r="C20" i="1"/>
  <c r="E20" i="1"/>
  <c r="E10" i="1"/>
  <c r="E4" i="1"/>
  <c r="C3" i="1"/>
  <c r="E29" i="1"/>
  <c r="C7" i="1"/>
  <c r="E7" i="1"/>
  <c r="E8" i="1"/>
  <c r="E45" i="1"/>
  <c r="E3" i="1"/>
  <c r="C19" i="1"/>
  <c r="E19" i="1"/>
  <c r="C25" i="1"/>
  <c r="E25" i="1"/>
</calcChain>
</file>

<file path=xl/sharedStrings.xml><?xml version="1.0" encoding="utf-8"?>
<sst xmlns="http://schemas.openxmlformats.org/spreadsheetml/2006/main" count="786" uniqueCount="228">
  <si>
    <t>v tis. Kč</t>
  </si>
  <si>
    <t>ukazatel</t>
  </si>
  <si>
    <t xml:space="preserve">pol. </t>
  </si>
  <si>
    <t>A/ Vlastní  příjmy</t>
  </si>
  <si>
    <t>1xxx</t>
  </si>
  <si>
    <t>2xxx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</si>
  <si>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</si>
  <si>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</si>
  <si>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</si>
  <si>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</si>
  <si>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</si>
  <si>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</si>
  <si>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</si>
  <si>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</si>
  <si>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</si>
  <si>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</si>
  <si>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</si>
  <si>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</si>
  <si>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6xxx</t>
  </si>
  <si>
    <t>5-6xxx</t>
  </si>
  <si>
    <t xml:space="preserve">V ý d a je   c e l k e m </t>
  </si>
  <si>
    <t xml:space="preserve">Z d r o j e  L K   c e l k e m </t>
  </si>
  <si>
    <t>1-3xxx</t>
  </si>
  <si>
    <t>1-4xxx</t>
  </si>
  <si>
    <t>B/ Dotace a příspěvky</t>
  </si>
  <si>
    <t>415x</t>
  </si>
  <si>
    <t>42xx</t>
  </si>
  <si>
    <t>423x</t>
  </si>
  <si>
    <t>Zdrojová část rozpočtu LK 2017</t>
  </si>
  <si>
    <t>Výdajová část rozpočtu LK 2017</t>
  </si>
  <si>
    <t>1. Daňové příjmy</t>
  </si>
  <si>
    <t>2. Nedaňové příjmy</t>
  </si>
  <si>
    <t>3. Kapitáové příjmy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</si>
  <si>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</si>
  <si>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 xml:space="preserve">  Zákon o st.rozpočtu</t>
  </si>
  <si>
    <t xml:space="preserve">   Resort. účelové dotace (ze SR, st.fondů)</t>
  </si>
  <si>
    <t xml:space="preserve">   Dotace od regionální rady</t>
  </si>
  <si>
    <t xml:space="preserve">   Dotace ze zahraničí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</si>
  <si>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</si>
  <si>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</si>
  <si>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 xml:space="preserve">    Resort. účelové dotace (ze SR, st.fondů)</t>
  </si>
  <si>
    <t xml:space="preserve">    Dotace od regionální rady</t>
  </si>
  <si>
    <t xml:space="preserve">    Dotace ze zahraničí</t>
  </si>
  <si>
    <t xml:space="preserve">    Dotace od obcí</t>
  </si>
  <si>
    <t>3. Úvěr</t>
  </si>
  <si>
    <t>4. Uhrazené splátky dlouhod.půjč.</t>
  </si>
  <si>
    <t>Kap.910 - Zastupitelstvo</t>
  </si>
  <si>
    <t>Kap.911 - Krajský úřad</t>
  </si>
  <si>
    <t>Kap.912 - Účelové příspěvky PO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</si>
  <si>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</si>
  <si>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</si>
  <si>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</si>
  <si>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</si>
  <si>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</si>
  <si>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</si>
  <si>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</si>
  <si>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</si>
  <si>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</si>
  <si>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</si>
  <si>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</si>
  <si>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</si>
  <si>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</si>
  <si>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</si>
  <si>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>UR 2017 I.</t>
  </si>
  <si>
    <t>UR 2017 II.</t>
  </si>
  <si>
    <t>1. Zapojení fondů z r. 2016</t>
  </si>
  <si>
    <t>2. Zapojení  zákl.běžného účtu z r. 2016</t>
  </si>
  <si>
    <t>Příloha č. 1 k ZR-RO 167/17</t>
  </si>
  <si>
    <t>Odbor zdravotnictví</t>
  </si>
  <si>
    <t>92609 - Dotační fond LK</t>
  </si>
  <si>
    <t>tis.Kč</t>
  </si>
  <si>
    <t>92609 - Dotační fond</t>
  </si>
  <si>
    <t>uk.</t>
  </si>
  <si>
    <t>č.a.</t>
  </si>
  <si>
    <t>§</t>
  </si>
  <si>
    <t>926 09 - D O T A Č N Í   F O N D</t>
  </si>
  <si>
    <t>SR 2017</t>
  </si>
  <si>
    <t>UR III.</t>
  </si>
  <si>
    <t>ZR-RO č. 167/17</t>
  </si>
  <si>
    <t>UR IV. 2017</t>
  </si>
  <si>
    <t>SU</t>
  </si>
  <si>
    <t>Oblast podpory č.9</t>
  </si>
  <si>
    <t>Oblast podpory č. 9 Zdravotnictví</t>
  </si>
  <si>
    <t>Program 9.1</t>
  </si>
  <si>
    <t>Podpora ozdravných a rekondičních pobytů pro zdravotně/tělesně postižené občany</t>
  </si>
  <si>
    <t>0000</t>
  </si>
  <si>
    <t>x</t>
  </si>
  <si>
    <t>nespecifikované rezervy</t>
  </si>
  <si>
    <t>XIV. ročník rekondičních pobytů pro lidi s poruchou autistického spektra</t>
  </si>
  <si>
    <t>3599</t>
  </si>
  <si>
    <t>neinvestiční transfery spolkům</t>
  </si>
  <si>
    <t>Rekondiční ozdravný pobyt Harrachov-zlepšení života onkologických pacientů</t>
  </si>
  <si>
    <t>Zlepšení života onkologických pacientů-rekondiční ozdravný pobyt Poděbrady</t>
  </si>
  <si>
    <t>Letní ozdravný tábor pro ZTP/P klienty</t>
  </si>
  <si>
    <t>Letní rekondiční pobyt těžce zdravotně postižených dětí a mládeže</t>
  </si>
  <si>
    <t>Dětský ozdravný tábor v Bílém Potoce 2017</t>
  </si>
  <si>
    <t>Rekondiční pobyt Diana - Poslův mlýn, Doksy</t>
  </si>
  <si>
    <t>3454</t>
  </si>
  <si>
    <t>Letní tábor s denní docházkou pro děti, mládež a dospělé se zdravotním postižením</t>
  </si>
  <si>
    <t>neinvestiční transfery obcím</t>
  </si>
  <si>
    <t>Rekondiční pobyt v Sezimovo Ústí</t>
  </si>
  <si>
    <t>Rekondiční pobyt v Karlových Varech</t>
  </si>
  <si>
    <t>Rekondiční pobyt pro členy organizace Klíč - spolek invalidů Cvikov,z.s.</t>
  </si>
  <si>
    <t>XV. ročník rekondičních pobytů pro lidi s poruchou autistického spektr. ročník rekondičních pobytů pro lidi s poruchou autistického spektra</t>
  </si>
  <si>
    <t>ostatní neinvestiční transfery neziskovým a podobným ogranizacím</t>
  </si>
  <si>
    <t>Ozdravný a rekondiční pobyt 2017</t>
  </si>
  <si>
    <t>S MIKULÁŠEM PO PĚTADVACÁTÉ</t>
  </si>
  <si>
    <t>Buď fit senior-Janské Lázně</t>
  </si>
  <si>
    <t>Rekondiční pobyt pro zdravotně/tělesně postižené občany Libereckého kraje</t>
  </si>
  <si>
    <t>neinvestiční transfery obecně prospěšným společnostem</t>
  </si>
  <si>
    <t>OZDRAVNÝ POBYT –LÁZNĚ KUNDRATICE</t>
  </si>
  <si>
    <t>Rekondiční ozdravný pobyt pro zdravotně postižené občany</t>
  </si>
  <si>
    <t>Ozdravný pobyt Černá Hora 2017</t>
  </si>
  <si>
    <t>Rekondiční pobyt Mariánské Lázně</t>
  </si>
  <si>
    <t>Edukačně preventivní pobyt</t>
  </si>
  <si>
    <t>Rekondiční pobyt 2017</t>
  </si>
  <si>
    <t>Rekondice diabetiků Lomnice n. Pop. penzion Diana Blata Mladějov</t>
  </si>
  <si>
    <t xml:space="preserve">Rekondiční a edukační pobyt pro diabetiky Poděbrady </t>
  </si>
  <si>
    <t>Rekondiční pobyt pro členy ZO Nový Bor ve Slatinicích</t>
  </si>
  <si>
    <t>Ozdravný pobyt zdravotně postižených v Horní Rokytnici</t>
  </si>
  <si>
    <t>Rekondiční pobyt zdravotně postižených v Sezimově Ústí</t>
  </si>
  <si>
    <t>Ozdravný pobyt zdravotně postižených ve Sloupu v Čechách</t>
  </si>
  <si>
    <t>Ozdravný pobyt zdravotně postižených v Jetřichovicích</t>
  </si>
  <si>
    <t>Ozdravný pobyt zdravotně postižených v Podhájské</t>
  </si>
  <si>
    <t>Rekondiční a ozdravný pobyt se zdravotním programem Podhajská 2017 SR</t>
  </si>
  <si>
    <t>Zdravý životní styl (Poděbrady)</t>
  </si>
  <si>
    <t>Zdravý životní styl (Šumava)</t>
  </si>
  <si>
    <t>Letní kondiční tábor kardiaků 2017</t>
  </si>
  <si>
    <t>Podzimní turistický sraz 2017</t>
  </si>
  <si>
    <t>Ozdravný rekondiční rehabilitační pobyt pro nemocné s RS / rozstroušená mozkomíšní skleróza Multiplex /</t>
  </si>
  <si>
    <t xml:space="preserve">Rehabilitační léčebný pobyt </t>
  </si>
  <si>
    <t>Rekondice s hiporehabilitačním programem</t>
  </si>
  <si>
    <t>Jarní rekondiční pobyt</t>
  </si>
  <si>
    <t>Podzimní rekondiční pobyt</t>
  </si>
  <si>
    <t>Program 9.2</t>
  </si>
  <si>
    <t>Podpora preventivních a léčebných projektů</t>
  </si>
  <si>
    <t>Webové stránky o problematice celiakie a bezlepkové diety</t>
  </si>
  <si>
    <t>Aktivity směřující ke zlepšení života lidí s celiakií</t>
  </si>
  <si>
    <t>Zdravá rodina 2016</t>
  </si>
  <si>
    <t>Svépomocný klub duševně nemocných</t>
  </si>
  <si>
    <t>PRO ŽIVOT PO INFARKTU MYOKARDU</t>
  </si>
  <si>
    <t>neinvestiční transfery nefinančním podnikatelským subjektům - právnickým osobám</t>
  </si>
  <si>
    <t>Hiporehabilitace pro děti a mládež se specifickými potřebami</t>
  </si>
  <si>
    <t>2505</t>
  </si>
  <si>
    <t>Podpora pravidelného sportování libereckých seniorů</t>
  </si>
  <si>
    <t>Doma, venku, ve škole, ve zdraví a v pohodě</t>
  </si>
  <si>
    <t>Sociální doprava - senior doprava ČČK</t>
  </si>
  <si>
    <t>Bezpečí pro seniory</t>
  </si>
  <si>
    <t>Výchova občanů, dětí a mládeže v problematice duševního zdraví</t>
  </si>
  <si>
    <t>Sami sobě</t>
  </si>
  <si>
    <t>Senioři Libereckého kraje v pohybu</t>
  </si>
  <si>
    <t>Pravidelná cvičení pacientů s Parkinsonovou nemocí</t>
  </si>
  <si>
    <t xml:space="preserve">Zdravý životní styl diabetiků </t>
  </si>
  <si>
    <t>Péče o dolní končetiny 2016 a prevence vzniku komplikací</t>
  </si>
  <si>
    <t>Rozchodíme CIVILKY v Libereckém kraji 2016</t>
  </si>
  <si>
    <t>Hiporehabilitace pro děti se zdravotním znevýhodněním</t>
  </si>
  <si>
    <t>Zdravotně-edukační služby pro lidi se zrakovým postižením LB kraje</t>
  </si>
  <si>
    <t>Podpora pacientské organizace Roska Liberec</t>
  </si>
  <si>
    <t>9020028</t>
  </si>
  <si>
    <t>Centrum Amelie Liberec</t>
  </si>
  <si>
    <t>9020029</t>
  </si>
  <si>
    <t>9020030</t>
  </si>
  <si>
    <t>9020031</t>
  </si>
  <si>
    <t>Zdravé zoubky v mateřských centrech</t>
  </si>
  <si>
    <t>9020032</t>
  </si>
  <si>
    <t>Zdravá rodina 2017</t>
  </si>
  <si>
    <t>9020033</t>
  </si>
  <si>
    <t>Zdravý start do života</t>
  </si>
  <si>
    <t>9020034</t>
  </si>
  <si>
    <t>Výživa a pohyb zábavou i klíčem ke zdraví</t>
  </si>
  <si>
    <t>9020035</t>
  </si>
  <si>
    <t>9020036</t>
  </si>
  <si>
    <t>9020037</t>
  </si>
  <si>
    <t>Preventivní skupinové cvičení pacientů s Bechtěrevovou chorobou</t>
  </si>
  <si>
    <t>9020038</t>
  </si>
  <si>
    <t>Kofinancování nákladů pro doplnění zázemí neurorehabilitačního programu Therasuit</t>
  </si>
  <si>
    <t>9020039</t>
  </si>
  <si>
    <t>9020040</t>
  </si>
  <si>
    <t>Život je život - žij ho</t>
  </si>
  <si>
    <t>9020041</t>
  </si>
  <si>
    <t>Nauč se to a žij! Daruješ?</t>
  </si>
  <si>
    <t>9020042</t>
  </si>
  <si>
    <t>help trans - senior doprava, pohotovostní služba ČČK</t>
  </si>
  <si>
    <t>9020043</t>
  </si>
  <si>
    <t>ZDRAVOTNÍ PREVENCE NA SEMILSKU</t>
  </si>
  <si>
    <t>9020044</t>
  </si>
  <si>
    <t>ŽENA IN EKOPARK</t>
  </si>
  <si>
    <t>9020045</t>
  </si>
  <si>
    <t>Sociálně a kulturně terapeutické aktivity jako prostředek podpory duševního zdraví osob s duševním onemocněním</t>
  </si>
  <si>
    <t>9020046</t>
  </si>
  <si>
    <t>Sami sobě II</t>
  </si>
  <si>
    <t>9020047</t>
  </si>
  <si>
    <t>9020048</t>
  </si>
  <si>
    <t>Den pro zdraví se Senior fitnes - Liberec</t>
  </si>
  <si>
    <t>9020049</t>
  </si>
  <si>
    <t>Péče o dolní končetiny 2017 a prevence vzniku komplikací</t>
  </si>
  <si>
    <t>9020050</t>
  </si>
  <si>
    <t>9020051</t>
  </si>
  <si>
    <t>Rozchodíme CIVILKY v Libereckém kraji 2017</t>
  </si>
  <si>
    <t>9020052</t>
  </si>
  <si>
    <t>Hiporehabilitace pro děti se zdravotním znevýhodněním 2017</t>
  </si>
  <si>
    <t>9020053</t>
  </si>
  <si>
    <t>Zdravotně edukační služby pro lidi se zrakovým postižením LB kraje</t>
  </si>
  <si>
    <t>9020054</t>
  </si>
  <si>
    <t>Seminář pro cvičitele (jaro)</t>
  </si>
  <si>
    <t>9020055</t>
  </si>
  <si>
    <t>Seminář pro cvičitele (podzim)</t>
  </si>
  <si>
    <t>9020056</t>
  </si>
  <si>
    <t>9020057</t>
  </si>
  <si>
    <t xml:space="preserve">Maratón s roztroušenou sklerózou MaRS </t>
  </si>
  <si>
    <t>9020058</t>
  </si>
  <si>
    <t>Zdravý start do života DC7</t>
  </si>
  <si>
    <t>9020059</t>
  </si>
  <si>
    <t>Zdravý zoubek 2017</t>
  </si>
  <si>
    <t>Program 9.3</t>
  </si>
  <si>
    <t>Podpora osob se zdravotním postižením</t>
  </si>
  <si>
    <t>9030000</t>
  </si>
  <si>
    <t>9030001</t>
  </si>
  <si>
    <t>Elektrická tříkolka</t>
  </si>
  <si>
    <t>účelové neinvestiční transfery fyzickým osobám</t>
  </si>
  <si>
    <t>9030002</t>
  </si>
  <si>
    <t>Elektrokolo s přídavnými balančními kolečky</t>
  </si>
  <si>
    <t>9030003</t>
  </si>
  <si>
    <t>Baterie do el. vozíku EIV C 350</t>
  </si>
  <si>
    <t>9030004</t>
  </si>
  <si>
    <t>Pořízení mechanického vozíku</t>
  </si>
  <si>
    <t>účelové investiční transfery nepodnikajícím fyzickým osobám</t>
  </si>
  <si>
    <t>Schodolez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</si>
</sst>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"/>
    <numFmt numFmtId="165" formatCode="0.000"/>
    <numFmt numFmtId="166" formatCode="#,##0.000"/>
  </numFmts>
  <fonts count="22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Arila"/>
      <charset val="238"/>
    </font>
    <font>
      <b/>
      <sz val="8"/>
      <color theme="1"/>
      <name val="Arial,"/>
      <charset val="238"/>
    </font>
    <font>
      <sz val="8"/>
      <color indexed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173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  <xf numFmtId="0" fontId="6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0" fontId="10" fillId="0" borderId="0" xfId="1" applyFont="1" applyAlignment="1">
      <alignment horizontal="left"/>
    </xf>
    <xf numFmtId="4" fontId="9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0" fontId="0" fillId="0" borderId="14" xfId="0" applyBorder="1" applyAlignment="1">
      <alignment horizontal="center" vertical="center" textRotation="90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0" fillId="0" borderId="21" xfId="0" applyBorder="1" applyAlignment="1">
      <alignment horizontal="center" vertical="center" textRotation="90"/>
    </xf>
    <xf numFmtId="0" fontId="11" fillId="3" borderId="10" xfId="1" applyFont="1" applyFill="1" applyBorder="1" applyAlignment="1">
      <alignment vertical="center" wrapText="1"/>
    </xf>
    <xf numFmtId="49" fontId="11" fillId="3" borderId="22" xfId="1" applyNumberFormat="1" applyFont="1" applyFill="1" applyBorder="1" applyAlignment="1">
      <alignment horizontal="left" vertical="center"/>
    </xf>
    <xf numFmtId="49" fontId="11" fillId="3" borderId="23" xfId="1" applyNumberFormat="1" applyFont="1" applyFill="1" applyBorder="1" applyAlignment="1">
      <alignment horizontal="left" vertical="center"/>
    </xf>
    <xf numFmtId="49" fontId="11" fillId="3" borderId="24" xfId="1" applyNumberFormat="1" applyFont="1" applyFill="1" applyBorder="1" applyAlignment="1">
      <alignment horizontal="left" vertical="center"/>
    </xf>
    <xf numFmtId="0" fontId="11" fillId="3" borderId="22" xfId="1" applyFont="1" applyFill="1" applyBorder="1" applyAlignment="1">
      <alignment vertical="center" wrapText="1"/>
    </xf>
    <xf numFmtId="165" fontId="11" fillId="3" borderId="11" xfId="2" applyNumberFormat="1" applyFont="1" applyFill="1" applyBorder="1" applyAlignment="1">
      <alignment horizontal="right" vertical="center"/>
    </xf>
    <xf numFmtId="165" fontId="11" fillId="3" borderId="23" xfId="2" applyNumberFormat="1" applyFont="1" applyFill="1" applyBorder="1" applyAlignment="1">
      <alignment horizontal="right" vertical="center"/>
    </xf>
    <xf numFmtId="165" fontId="11" fillId="3" borderId="12" xfId="2" applyNumberFormat="1" applyFont="1" applyFill="1" applyBorder="1" applyAlignment="1">
      <alignment horizontal="right" vertical="center"/>
    </xf>
    <xf numFmtId="0" fontId="11" fillId="4" borderId="25" xfId="1" applyFont="1" applyFill="1" applyBorder="1" applyAlignment="1">
      <alignment horizontal="center" vertical="center"/>
    </xf>
    <xf numFmtId="49" fontId="11" fillId="4" borderId="22" xfId="1" applyNumberFormat="1" applyFont="1" applyFill="1" applyBorder="1" applyAlignment="1">
      <alignment horizontal="left" vertical="center"/>
    </xf>
    <xf numFmtId="49" fontId="11" fillId="4" borderId="23" xfId="1" applyNumberFormat="1" applyFont="1" applyFill="1" applyBorder="1" applyAlignment="1">
      <alignment horizontal="left" vertical="center"/>
    </xf>
    <xf numFmtId="49" fontId="11" fillId="4" borderId="24" xfId="1" applyNumberFormat="1" applyFont="1" applyFill="1" applyBorder="1" applyAlignment="1">
      <alignment horizontal="left" vertical="center"/>
    </xf>
    <xf numFmtId="0" fontId="11" fillId="4" borderId="22" xfId="1" applyFont="1" applyFill="1" applyBorder="1" applyAlignment="1">
      <alignment horizontal="left" vertical="center" wrapText="1"/>
    </xf>
    <xf numFmtId="166" fontId="11" fillId="4" borderId="11" xfId="1" applyNumberFormat="1" applyFont="1" applyFill="1" applyBorder="1" applyAlignment="1">
      <alignment vertical="center"/>
    </xf>
    <xf numFmtId="165" fontId="11" fillId="4" borderId="22" xfId="1" applyNumberFormat="1" applyFont="1" applyFill="1" applyBorder="1" applyAlignment="1">
      <alignment vertical="center"/>
    </xf>
    <xf numFmtId="165" fontId="11" fillId="4" borderId="12" xfId="1" applyNumberFormat="1" applyFont="1" applyFill="1" applyBorder="1" applyAlignment="1">
      <alignment vertical="center"/>
    </xf>
    <xf numFmtId="0" fontId="11" fillId="0" borderId="26" xfId="1" applyFont="1" applyFill="1" applyBorder="1" applyAlignment="1">
      <alignment horizontal="center"/>
    </xf>
    <xf numFmtId="0" fontId="11" fillId="0" borderId="27" xfId="1" applyFont="1" applyFill="1" applyBorder="1" applyAlignment="1">
      <alignment horizontal="right"/>
    </xf>
    <xf numFmtId="49" fontId="13" fillId="0" borderId="28" xfId="0" applyNumberFormat="1" applyFont="1" applyBorder="1" applyAlignment="1">
      <alignment horizontal="left"/>
    </xf>
    <xf numFmtId="0" fontId="11" fillId="0" borderId="29" xfId="1" applyFont="1" applyFill="1" applyBorder="1" applyAlignment="1">
      <alignment horizontal="center"/>
    </xf>
    <xf numFmtId="0" fontId="11" fillId="0" borderId="18" xfId="1" applyFont="1" applyFill="1" applyBorder="1" applyAlignment="1">
      <alignment horizontal="center"/>
    </xf>
    <xf numFmtId="49" fontId="11" fillId="0" borderId="29" xfId="1" applyNumberFormat="1" applyFont="1" applyFill="1" applyBorder="1" applyAlignment="1">
      <alignment horizontal="left" wrapText="1"/>
    </xf>
    <xf numFmtId="166" fontId="11" fillId="0" borderId="29" xfId="1" applyNumberFormat="1" applyFont="1" applyFill="1" applyBorder="1"/>
    <xf numFmtId="165" fontId="11" fillId="0" borderId="16" xfId="1" applyNumberFormat="1" applyFont="1" applyFill="1" applyBorder="1"/>
    <xf numFmtId="165" fontId="11" fillId="0" borderId="30" xfId="1" applyNumberFormat="1" applyFont="1" applyFill="1" applyBorder="1"/>
    <xf numFmtId="0" fontId="14" fillId="0" borderId="31" xfId="1" applyFont="1" applyFill="1" applyBorder="1" applyAlignment="1">
      <alignment horizontal="center"/>
    </xf>
    <xf numFmtId="0" fontId="11" fillId="0" borderId="32" xfId="1" applyFont="1" applyFill="1" applyBorder="1" applyAlignment="1">
      <alignment horizontal="right"/>
    </xf>
    <xf numFmtId="0" fontId="15" fillId="0" borderId="33" xfId="0" applyFont="1" applyBorder="1" applyAlignment="1">
      <alignment horizontal="left"/>
    </xf>
    <xf numFmtId="0" fontId="14" fillId="0" borderId="5" xfId="1" applyFont="1" applyFill="1" applyBorder="1" applyAlignment="1">
      <alignment horizontal="center"/>
    </xf>
    <xf numFmtId="0" fontId="14" fillId="0" borderId="8" xfId="1" applyFont="1" applyFill="1" applyBorder="1" applyAlignment="1">
      <alignment horizontal="center"/>
    </xf>
    <xf numFmtId="0" fontId="14" fillId="0" borderId="32" xfId="1" applyFont="1" applyFill="1" applyBorder="1" applyAlignment="1">
      <alignment horizontal="left" wrapText="1"/>
    </xf>
    <xf numFmtId="166" fontId="14" fillId="0" borderId="5" xfId="1" applyNumberFormat="1" applyFont="1" applyFill="1" applyBorder="1"/>
    <xf numFmtId="165" fontId="14" fillId="0" borderId="34" xfId="1" applyNumberFormat="1" applyFont="1" applyFill="1" applyBorder="1"/>
    <xf numFmtId="165" fontId="14" fillId="0" borderId="6" xfId="1" applyNumberFormat="1" applyFont="1" applyFill="1" applyBorder="1"/>
    <xf numFmtId="0" fontId="11" fillId="0" borderId="4" xfId="1" applyFont="1" applyFill="1" applyBorder="1" applyAlignment="1">
      <alignment horizontal="center"/>
    </xf>
    <xf numFmtId="0" fontId="11" fillId="0" borderId="33" xfId="1" applyFont="1" applyFill="1" applyBorder="1" applyAlignment="1">
      <alignment horizontal="left"/>
    </xf>
    <xf numFmtId="0" fontId="11" fillId="0" borderId="5" xfId="1" applyFont="1" applyFill="1" applyBorder="1" applyAlignment="1">
      <alignment horizontal="center"/>
    </xf>
    <xf numFmtId="49" fontId="11" fillId="0" borderId="32" xfId="1" applyNumberFormat="1" applyFont="1" applyFill="1" applyBorder="1" applyAlignment="1">
      <alignment horizontal="left" wrapText="1"/>
    </xf>
    <xf numFmtId="166" fontId="11" fillId="0" borderId="5" xfId="1" applyNumberFormat="1" applyFont="1" applyFill="1" applyBorder="1"/>
    <xf numFmtId="165" fontId="11" fillId="0" borderId="32" xfId="1" applyNumberFormat="1" applyFont="1" applyFill="1" applyBorder="1"/>
    <xf numFmtId="165" fontId="11" fillId="0" borderId="6" xfId="1" applyNumberFormat="1" applyFont="1" applyFill="1" applyBorder="1"/>
    <xf numFmtId="0" fontId="14" fillId="0" borderId="4" xfId="1" applyFont="1" applyFill="1" applyBorder="1" applyAlignment="1">
      <alignment horizontal="center"/>
    </xf>
    <xf numFmtId="0" fontId="14" fillId="0" borderId="33" xfId="1" applyFont="1" applyFill="1" applyBorder="1" applyAlignment="1">
      <alignment horizontal="left"/>
    </xf>
    <xf numFmtId="165" fontId="14" fillId="0" borderId="32" xfId="1" applyNumberFormat="1" applyFont="1" applyFill="1" applyBorder="1"/>
    <xf numFmtId="0" fontId="13" fillId="0" borderId="4" xfId="0" applyFont="1" applyBorder="1" applyAlignment="1">
      <alignment horizontal="center"/>
    </xf>
    <xf numFmtId="0" fontId="13" fillId="0" borderId="32" xfId="0" applyFont="1" applyBorder="1" applyAlignment="1">
      <alignment horizontal="right"/>
    </xf>
    <xf numFmtId="0" fontId="13" fillId="0" borderId="33" xfId="0" applyFont="1" applyBorder="1" applyAlignment="1">
      <alignment horizontal="left"/>
    </xf>
    <xf numFmtId="0" fontId="13" fillId="0" borderId="5" xfId="0" applyFont="1" applyBorder="1" applyAlignment="1">
      <alignment wrapText="1"/>
    </xf>
    <xf numFmtId="166" fontId="13" fillId="0" borderId="5" xfId="0" applyNumberFormat="1" applyFont="1" applyBorder="1"/>
    <xf numFmtId="166" fontId="13" fillId="0" borderId="6" xfId="0" applyNumberFormat="1" applyFont="1" applyBorder="1"/>
    <xf numFmtId="0" fontId="15" fillId="0" borderId="4" xfId="0" applyFont="1" applyBorder="1"/>
    <xf numFmtId="0" fontId="16" fillId="0" borderId="5" xfId="0" applyFont="1" applyBorder="1"/>
    <xf numFmtId="166" fontId="16" fillId="0" borderId="5" xfId="0" applyNumberFormat="1" applyFont="1" applyBorder="1"/>
    <xf numFmtId="166" fontId="16" fillId="0" borderId="6" xfId="0" applyNumberFormat="1" applyFont="1" applyBorder="1"/>
    <xf numFmtId="0" fontId="16" fillId="0" borderId="5" xfId="0" applyFont="1" applyBorder="1" applyAlignment="1">
      <alignment wrapText="1"/>
    </xf>
    <xf numFmtId="0" fontId="15" fillId="0" borderId="35" xfId="0" applyFont="1" applyBorder="1"/>
    <xf numFmtId="0" fontId="13" fillId="0" borderId="36" xfId="0" applyFont="1" applyBorder="1" applyAlignment="1">
      <alignment horizontal="right"/>
    </xf>
    <xf numFmtId="0" fontId="13" fillId="0" borderId="37" xfId="0" applyFont="1" applyBorder="1" applyAlignment="1">
      <alignment horizontal="left"/>
    </xf>
    <xf numFmtId="0" fontId="16" fillId="0" borderId="38" xfId="0" applyFont="1" applyBorder="1" applyAlignment="1">
      <alignment horizontal="center"/>
    </xf>
    <xf numFmtId="0" fontId="16" fillId="0" borderId="38" xfId="0" applyFont="1" applyBorder="1"/>
    <xf numFmtId="0" fontId="14" fillId="0" borderId="36" xfId="1" applyFont="1" applyFill="1" applyBorder="1" applyAlignment="1">
      <alignment horizontal="left" wrapText="1"/>
    </xf>
    <xf numFmtId="166" fontId="16" fillId="0" borderId="38" xfId="0" applyNumberFormat="1" applyFont="1" applyBorder="1"/>
    <xf numFmtId="166" fontId="16" fillId="0" borderId="39" xfId="0" applyNumberFormat="1" applyFont="1" applyBorder="1"/>
    <xf numFmtId="166" fontId="11" fillId="4" borderId="11" xfId="1" applyNumberFormat="1" applyFont="1" applyFill="1" applyBorder="1"/>
    <xf numFmtId="165" fontId="11" fillId="4" borderId="22" xfId="1" applyNumberFormat="1" applyFont="1" applyFill="1" applyBorder="1"/>
    <xf numFmtId="165" fontId="11" fillId="4" borderId="12" xfId="1" applyNumberFormat="1" applyFont="1" applyFill="1" applyBorder="1"/>
    <xf numFmtId="0" fontId="11" fillId="0" borderId="40" xfId="1" applyFont="1" applyFill="1" applyBorder="1" applyAlignment="1">
      <alignment horizontal="center"/>
    </xf>
    <xf numFmtId="0" fontId="11" fillId="0" borderId="34" xfId="1" applyFont="1" applyFill="1" applyBorder="1" applyAlignment="1">
      <alignment horizontal="right"/>
    </xf>
    <xf numFmtId="49" fontId="11" fillId="0" borderId="41" xfId="1" applyNumberFormat="1" applyFont="1" applyFill="1" applyBorder="1" applyAlignment="1">
      <alignment horizontal="left"/>
    </xf>
    <xf numFmtId="0" fontId="11" fillId="0" borderId="8" xfId="1" applyFont="1" applyFill="1" applyBorder="1" applyAlignment="1">
      <alignment horizontal="center"/>
    </xf>
    <xf numFmtId="49" fontId="11" fillId="0" borderId="5" xfId="1" applyNumberFormat="1" applyFont="1" applyFill="1" applyBorder="1" applyAlignment="1">
      <alignment horizontal="left" wrapText="1"/>
    </xf>
    <xf numFmtId="166" fontId="11" fillId="0" borderId="8" xfId="1" applyNumberFormat="1" applyFont="1" applyFill="1" applyBorder="1"/>
    <xf numFmtId="165" fontId="11" fillId="0" borderId="34" xfId="1" applyNumberFormat="1" applyFont="1" applyFill="1" applyBorder="1"/>
    <xf numFmtId="165" fontId="11" fillId="0" borderId="9" xfId="1" applyNumberFormat="1" applyFont="1" applyFill="1" applyBorder="1"/>
    <xf numFmtId="0" fontId="14" fillId="0" borderId="40" xfId="1" applyFont="1" applyFill="1" applyBorder="1" applyAlignment="1">
      <alignment horizontal="center"/>
    </xf>
    <xf numFmtId="0" fontId="14" fillId="0" borderId="41" xfId="1" applyFont="1" applyFill="1" applyBorder="1" applyAlignment="1">
      <alignment horizontal="left"/>
    </xf>
    <xf numFmtId="166" fontId="14" fillId="0" borderId="8" xfId="1" applyNumberFormat="1" applyFont="1" applyFill="1" applyBorder="1"/>
    <xf numFmtId="0" fontId="11" fillId="0" borderId="31" xfId="1" applyFont="1" applyFill="1" applyBorder="1" applyAlignment="1">
      <alignment horizontal="center"/>
    </xf>
    <xf numFmtId="0" fontId="11" fillId="0" borderId="32" xfId="1" applyFont="1" applyFill="1" applyBorder="1" applyAlignment="1">
      <alignment horizontal="left" wrapText="1"/>
    </xf>
    <xf numFmtId="166" fontId="11" fillId="0" borderId="32" xfId="1" applyNumberFormat="1" applyFont="1" applyFill="1" applyBorder="1"/>
    <xf numFmtId="166" fontId="14" fillId="0" borderId="34" xfId="1" applyNumberFormat="1" applyFont="1" applyFill="1" applyBorder="1"/>
    <xf numFmtId="0" fontId="17" fillId="0" borderId="33" xfId="0" applyFont="1" applyBorder="1" applyAlignment="1">
      <alignment horizontal="left"/>
    </xf>
    <xf numFmtId="166" fontId="13" fillId="0" borderId="0" xfId="0" applyNumberFormat="1" applyFont="1" applyBorder="1"/>
    <xf numFmtId="166" fontId="11" fillId="0" borderId="6" xfId="1" applyNumberFormat="1" applyFont="1" applyFill="1" applyBorder="1"/>
    <xf numFmtId="0" fontId="0" fillId="0" borderId="4" xfId="0" applyBorder="1"/>
    <xf numFmtId="166" fontId="14" fillId="0" borderId="32" xfId="1" applyNumberFormat="1" applyFont="1" applyFill="1" applyBorder="1"/>
    <xf numFmtId="166" fontId="14" fillId="0" borderId="6" xfId="1" applyNumberFormat="1" applyFont="1" applyFill="1" applyBorder="1"/>
    <xf numFmtId="0" fontId="18" fillId="0" borderId="33" xfId="0" applyFont="1" applyBorder="1" applyAlignment="1">
      <alignment horizontal="left"/>
    </xf>
    <xf numFmtId="0" fontId="19" fillId="0" borderId="33" xfId="0" applyFont="1" applyBorder="1" applyAlignment="1">
      <alignment horizontal="left"/>
    </xf>
    <xf numFmtId="0" fontId="0" fillId="0" borderId="35" xfId="0" applyBorder="1"/>
    <xf numFmtId="0" fontId="11" fillId="0" borderId="36" xfId="1" applyFont="1" applyFill="1" applyBorder="1" applyAlignment="1">
      <alignment horizontal="right"/>
    </xf>
    <xf numFmtId="0" fontId="17" fillId="0" borderId="37" xfId="0" applyFont="1" applyBorder="1" applyAlignment="1">
      <alignment horizontal="left"/>
    </xf>
    <xf numFmtId="0" fontId="14" fillId="0" borderId="38" xfId="1" applyFont="1" applyFill="1" applyBorder="1" applyAlignment="1">
      <alignment horizontal="center"/>
    </xf>
    <xf numFmtId="166" fontId="14" fillId="0" borderId="38" xfId="1" applyNumberFormat="1" applyFont="1" applyFill="1" applyBorder="1"/>
    <xf numFmtId="166" fontId="14" fillId="0" borderId="36" xfId="1" applyNumberFormat="1" applyFont="1" applyFill="1" applyBorder="1"/>
    <xf numFmtId="166" fontId="14" fillId="0" borderId="39" xfId="1" applyNumberFormat="1" applyFont="1" applyFill="1" applyBorder="1"/>
    <xf numFmtId="0" fontId="11" fillId="0" borderId="42" xfId="1" applyFont="1" applyFill="1" applyBorder="1" applyAlignment="1">
      <alignment horizontal="center"/>
    </xf>
    <xf numFmtId="49" fontId="11" fillId="0" borderId="29" xfId="1" applyNumberFormat="1" applyFont="1" applyFill="1" applyBorder="1" applyAlignment="1"/>
    <xf numFmtId="0" fontId="11" fillId="0" borderId="29" xfId="1" applyFont="1" applyFill="1" applyBorder="1" applyAlignment="1">
      <alignment horizontal="left" wrapText="1"/>
    </xf>
    <xf numFmtId="166" fontId="11" fillId="0" borderId="27" xfId="1" applyNumberFormat="1" applyFont="1" applyFill="1" applyBorder="1"/>
    <xf numFmtId="166" fontId="11" fillId="0" borderId="30" xfId="1" applyNumberFormat="1" applyFont="1" applyFill="1" applyBorder="1"/>
    <xf numFmtId="49" fontId="11" fillId="0" borderId="5" xfId="1" applyNumberFormat="1" applyFont="1" applyFill="1" applyBorder="1" applyAlignment="1">
      <alignment horizontal="right"/>
    </xf>
    <xf numFmtId="0" fontId="20" fillId="0" borderId="5" xfId="0" applyFont="1" applyFill="1" applyBorder="1" applyAlignment="1">
      <alignment horizontal="left"/>
    </xf>
    <xf numFmtId="0" fontId="14" fillId="0" borderId="5" xfId="1" applyFont="1" applyFill="1" applyBorder="1" applyAlignment="1">
      <alignment horizontal="left" wrapText="1"/>
    </xf>
    <xf numFmtId="49" fontId="11" fillId="0" borderId="5" xfId="1" applyNumberFormat="1" applyFont="1" applyFill="1" applyBorder="1" applyAlignment="1"/>
    <xf numFmtId="0" fontId="11" fillId="0" borderId="5" xfId="1" applyFont="1" applyFill="1" applyBorder="1" applyAlignment="1">
      <alignment horizontal="left" wrapText="1"/>
    </xf>
    <xf numFmtId="0" fontId="21" fillId="0" borderId="5" xfId="0" applyFont="1" applyBorder="1" applyAlignment="1">
      <alignment horizontal="center"/>
    </xf>
    <xf numFmtId="0" fontId="0" fillId="0" borderId="43" xfId="0" applyBorder="1" applyAlignment="1">
      <alignment horizontal="center" vertical="center" textRotation="90"/>
    </xf>
    <xf numFmtId="49" fontId="11" fillId="0" borderId="38" xfId="1" applyNumberFormat="1" applyFont="1" applyFill="1" applyBorder="1" applyAlignment="1">
      <alignment horizontal="right"/>
    </xf>
    <xf numFmtId="0" fontId="20" fillId="0" borderId="38" xfId="0" applyFont="1" applyFill="1" applyBorder="1" applyAlignment="1">
      <alignment horizontal="left"/>
    </xf>
    <xf numFmtId="0" fontId="14" fillId="0" borderId="38" xfId="1" applyFont="1" applyFill="1" applyBorder="1" applyAlignment="1">
      <alignment horizontal="left" wrapText="1"/>
    </xf>
    <xf numFmtId="0" fontId="0" fillId="0" borderId="0" xfId="0" applyAlignment="1">
      <alignment horizontal="righ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0" xfId="0" applyFont="1"/>
  </cellXfs>
  <cellStyles count="3">
    <cellStyle name="čárky 2" xfId="2"/>
    <cellStyle name="Normální" xfId="0" builtinId="0"/>
    <cellStyle name="normální_Rozpis výdajů 03 bez P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Normal="100" workbookViewId="0">
      <selection activeCell="D41" sqref="D41"/>
    </sheetView>
  </sheetViews>
  <sheetFormatPr defaultRowHeight="12.7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>
      <c r="A1" s="37" t="s">
        <v>28</v>
      </c>
      <c r="B1" s="37"/>
      <c r="C1" s="33"/>
      <c r="D1" s="33"/>
      <c r="E1" s="34" t="s">
        <v>0</v>
      </c>
    </row>
    <row r="2" spans="1:10" ht="24.75" thickBot="1">
      <c r="A2" s="30" t="s">
        <v>1</v>
      </c>
      <c r="B2" s="31" t="s">
        <v>2</v>
      </c>
      <c r="C2" s="32" t="s">
        <v>63</v>
      </c>
      <c r="D2" s="32" t="s">
        <v>78</v>
      </c>
      <c r="E2" s="32" t="s">
        <v>64</v>
      </c>
    </row>
    <row r="3" spans="1:10" ht="15" customHeight="1">
      <c r="A3" s="2" t="s">
        <v>3</v>
      </c>
      <c r="B3" s="29" t="s">
        <v>22</v>
      </c>
      <c r="C3" s="26">
        <f>C4+C5+C6</f>
        <v>2755867.99</v>
      </c>
      <c r="D3" s="26">
        <f>D4+D5+D6</f>
        <v>0</v>
      </c>
      <c r="E3" s="27">
        <f t="shared" ref="E3:E25" si="0">C3+D3</f>
        <v>2755867.99</v>
      </c>
    </row>
    <row r="4" spans="1:10" ht="15" customHeight="1">
      <c r="A4" s="6" t="s">
        <v>30</v>
      </c>
      <c r="B4" s="7" t="s">
        <v>4</v>
      </c>
      <c r="C4" s="8">
        <v>2669964.7200000002</v>
      </c>
      <c r="D4" s="9">
        <v>0</v>
      </c>
      <c r="E4" s="10">
        <f t="shared" si="0"/>
        <v>2669964.7200000002</v>
      </c>
      <c r="J4" s="1"/>
    </row>
    <row r="5" spans="1:10" ht="15" customHeight="1">
      <c r="A5" s="6" t="s">
        <v>31</v>
      </c>
      <c r="B5" s="7" t="s">
        <v>5</v>
      </c>
      <c r="C5" s="8">
        <v>85903.26999999999</v>
      </c>
      <c r="D5" s="4">
        <v>0</v>
      </c>
      <c r="E5" s="10">
        <f t="shared" si="0"/>
        <v>85903.26999999999</v>
      </c>
    </row>
    <row r="6" spans="1:10" ht="15" customHeight="1">
      <c r="A6" s="6" t="s">
        <v>32</v>
      </c>
      <c r="B6" s="7" t="s">
        <v>6</v>
      </c>
      <c r="C6" s="8">
        <v>0</v>
      </c>
      <c r="D6" s="8">
        <v>0</v>
      </c>
      <c r="E6" s="10">
        <f t="shared" si="0"/>
        <v>0</v>
      </c>
    </row>
    <row r="7" spans="1:10" ht="15" customHeight="1">
      <c r="A7" s="12" t="s">
        <v>24</v>
      </c>
      <c r="B7" s="7" t="s">
        <v>7</v>
      </c>
      <c r="C7" s="13">
        <f>C8+C14</f>
        <v>4574307.8</v>
      </c>
      <c r="D7" s="13">
        <f>D8+D14</f>
        <v>0</v>
      </c>
      <c r="E7" s="14">
        <f t="shared" si="0"/>
        <v>4574307.8</v>
      </c>
    </row>
    <row r="8" spans="1:10" ht="15" customHeight="1">
      <c r="A8" s="6" t="s">
        <v>33</v>
      </c>
      <c r="B8" s="7" t="s">
        <v>8</v>
      </c>
      <c r="C8" s="8">
        <f>C9+C10+C12+C13+C11</f>
        <v>4570100.92</v>
      </c>
      <c r="D8" s="8">
        <f>D9+D10+D12+D13</f>
        <v>0</v>
      </c>
      <c r="E8" s="11">
        <f t="shared" si="0"/>
        <v>4570100.92</v>
      </c>
    </row>
    <row r="9" spans="1:10" ht="15" customHeight="1">
      <c r="A9" s="6" t="s">
        <v>34</v>
      </c>
      <c r="B9" s="7" t="s">
        <v>9</v>
      </c>
      <c r="C9" s="8">
        <v>67590.7</v>
      </c>
      <c r="D9" s="8">
        <v>0</v>
      </c>
      <c r="E9" s="11">
        <f t="shared" si="0"/>
        <v>67590.7</v>
      </c>
    </row>
    <row r="10" spans="1:10" ht="15" customHeight="1">
      <c r="A10" s="6" t="s">
        <v>35</v>
      </c>
      <c r="B10" s="7" t="s">
        <v>8</v>
      </c>
      <c r="C10" s="8">
        <v>4476377.1499999994</v>
      </c>
      <c r="D10" s="8">
        <v>0</v>
      </c>
      <c r="E10" s="11">
        <f t="shared" si="0"/>
        <v>4476377.1499999994</v>
      </c>
    </row>
    <row r="11" spans="1:10" ht="15" customHeight="1">
      <c r="A11" s="6" t="s">
        <v>36</v>
      </c>
      <c r="B11" s="7">
        <v>4123</v>
      </c>
      <c r="C11" s="8">
        <v>0</v>
      </c>
      <c r="D11" s="8">
        <v>0</v>
      </c>
      <c r="E11" s="11">
        <f>SUM(C11:D11)</f>
        <v>0</v>
      </c>
    </row>
    <row r="12" spans="1:10" ht="15" customHeight="1">
      <c r="A12" s="6" t="s">
        <v>37</v>
      </c>
      <c r="B12" s="7" t="s">
        <v>25</v>
      </c>
      <c r="C12" s="8">
        <v>0</v>
      </c>
      <c r="D12" s="8">
        <v>0</v>
      </c>
      <c r="E12" s="11">
        <f>SUM(C12:D12)</f>
        <v>0</v>
      </c>
    </row>
    <row r="13" spans="1:10" ht="15" customHeight="1">
      <c r="A13" s="6" t="s">
        <v>38</v>
      </c>
      <c r="B13" s="7">
        <v>4121</v>
      </c>
      <c r="C13" s="8">
        <f>31370-5236.93</f>
        <v>26133.07</v>
      </c>
      <c r="D13" s="8">
        <v>0</v>
      </c>
      <c r="E13" s="11">
        <f>SUM(C13:D13)</f>
        <v>26133.07</v>
      </c>
    </row>
    <row r="14" spans="1:10" ht="15" customHeight="1">
      <c r="A14" s="6" t="s">
        <v>39</v>
      </c>
      <c r="B14" s="7" t="s">
        <v>26</v>
      </c>
      <c r="C14" s="8">
        <f>C15+C16+C17+C18</f>
        <v>4206.88</v>
      </c>
      <c r="D14" s="8">
        <f>D15+D17+D18</f>
        <v>0</v>
      </c>
      <c r="E14" s="11">
        <f t="shared" si="0"/>
        <v>4206.88</v>
      </c>
    </row>
    <row r="15" spans="1:10" ht="15" customHeight="1">
      <c r="A15" s="6" t="s">
        <v>40</v>
      </c>
      <c r="B15" s="7" t="s">
        <v>10</v>
      </c>
      <c r="C15" s="8">
        <v>0</v>
      </c>
      <c r="D15" s="8">
        <v>0</v>
      </c>
      <c r="E15" s="11">
        <f t="shared" si="0"/>
        <v>0</v>
      </c>
    </row>
    <row r="16" spans="1:10" ht="15" customHeight="1">
      <c r="A16" s="6" t="s">
        <v>41</v>
      </c>
      <c r="B16" s="7">
        <v>4223</v>
      </c>
      <c r="C16" s="8">
        <v>0</v>
      </c>
      <c r="D16" s="8">
        <v>0</v>
      </c>
      <c r="E16" s="11">
        <f>SUM(C16:D16)</f>
        <v>0</v>
      </c>
    </row>
    <row r="17" spans="1:5" ht="15" customHeight="1">
      <c r="A17" s="6" t="s">
        <v>42</v>
      </c>
      <c r="B17" s="7" t="s">
        <v>27</v>
      </c>
      <c r="C17" s="8">
        <v>0</v>
      </c>
      <c r="D17" s="8">
        <v>0</v>
      </c>
      <c r="E17" s="11">
        <f>SUM(C17:D17)</f>
        <v>0</v>
      </c>
    </row>
    <row r="18" spans="1:5" ht="15" customHeight="1">
      <c r="A18" s="6" t="s">
        <v>43</v>
      </c>
      <c r="B18" s="7">
        <v>4221</v>
      </c>
      <c r="C18" s="8">
        <v>4206.88</v>
      </c>
      <c r="D18" s="8">
        <v>0</v>
      </c>
      <c r="E18" s="11">
        <f>SUM(C18:D18)</f>
        <v>4206.88</v>
      </c>
    </row>
    <row r="19" spans="1:5" ht="15" customHeight="1">
      <c r="A19" s="12" t="s">
        <v>11</v>
      </c>
      <c r="B19" s="15" t="s">
        <v>23</v>
      </c>
      <c r="C19" s="13">
        <f>C3+C7</f>
        <v>7330175.79</v>
      </c>
      <c r="D19" s="13">
        <f>D3+D7</f>
        <v>0</v>
      </c>
      <c r="E19" s="14">
        <f t="shared" si="0"/>
        <v>7330175.79</v>
      </c>
    </row>
    <row r="20" spans="1:5" ht="15" customHeight="1">
      <c r="A20" s="12" t="s">
        <v>12</v>
      </c>
      <c r="B20" s="15" t="s">
        <v>13</v>
      </c>
      <c r="C20" s="13">
        <f>SUM(C21:C24)</f>
        <v>1742695.9900000002</v>
      </c>
      <c r="D20" s="13">
        <f>SUM(D21:D24)</f>
        <v>0</v>
      </c>
      <c r="E20" s="14">
        <f t="shared" si="0"/>
        <v>1742695.9900000002</v>
      </c>
    </row>
    <row r="21" spans="1:5" ht="15" customHeight="1">
      <c r="A21" s="6" t="s">
        <v>65</v>
      </c>
      <c r="B21" s="7" t="s">
        <v>14</v>
      </c>
      <c r="C21" s="8">
        <v>100564.53000000001</v>
      </c>
      <c r="D21" s="8">
        <v>0</v>
      </c>
      <c r="E21" s="11">
        <f t="shared" si="0"/>
        <v>100564.53000000001</v>
      </c>
    </row>
    <row r="22" spans="1:5" ht="15" customHeight="1">
      <c r="A22" s="6" t="s">
        <v>66</v>
      </c>
      <c r="B22" s="7">
        <v>8115</v>
      </c>
      <c r="C22" s="8">
        <v>1739006.4600000002</v>
      </c>
      <c r="D22" s="8">
        <v>0</v>
      </c>
      <c r="E22" s="11">
        <f>SUM(C22:D22)</f>
        <v>1739006.4600000002</v>
      </c>
    </row>
    <row r="23" spans="1:5" ht="15" customHeight="1">
      <c r="A23" s="6" t="s">
        <v>44</v>
      </c>
      <c r="B23" s="7">
        <v>8123</v>
      </c>
      <c r="C23" s="8">
        <v>0</v>
      </c>
      <c r="D23" s="8">
        <v>0</v>
      </c>
      <c r="E23" s="11">
        <f>C23+D23</f>
        <v>0</v>
      </c>
    </row>
    <row r="24" spans="1:5" ht="15" customHeight="1" thickBot="1">
      <c r="A24" s="16" t="s">
        <v>45</v>
      </c>
      <c r="B24" s="17">
        <v>-8124</v>
      </c>
      <c r="C24" s="18">
        <v>-96875</v>
      </c>
      <c r="D24" s="18">
        <v>0</v>
      </c>
      <c r="E24" s="19">
        <f>C24+D24</f>
        <v>-96875</v>
      </c>
    </row>
    <row r="25" spans="1:5" ht="15" customHeight="1" thickBot="1">
      <c r="A25" s="20" t="s">
        <v>21</v>
      </c>
      <c r="B25" s="21"/>
      <c r="C25" s="22">
        <f>C3+C7+C20</f>
        <v>9072871.7800000012</v>
      </c>
      <c r="D25" s="22">
        <f>D19+D20</f>
        <v>0</v>
      </c>
      <c r="E25" s="23">
        <f t="shared" si="0"/>
        <v>9072871.7800000012</v>
      </c>
    </row>
    <row r="26" spans="1:5" ht="13.5" thickBot="1">
      <c r="A26" s="37" t="s">
        <v>29</v>
      </c>
      <c r="B26" s="37"/>
      <c r="C26" s="35"/>
      <c r="D26" s="35"/>
      <c r="E26" s="36" t="s">
        <v>0</v>
      </c>
    </row>
    <row r="27" spans="1:5" ht="24.75" thickBot="1">
      <c r="A27" s="30" t="s">
        <v>15</v>
      </c>
      <c r="B27" s="31" t="s">
        <v>16</v>
      </c>
      <c r="C27" s="32" t="s">
        <v>63</v>
      </c>
      <c r="D27" s="32" t="s">
        <v>78</v>
      </c>
      <c r="E27" s="32" t="s">
        <v>64</v>
      </c>
    </row>
    <row r="28" spans="1:5" ht="15" customHeight="1">
      <c r="A28" s="24" t="s">
        <v>46</v>
      </c>
      <c r="B28" s="3" t="s">
        <v>17</v>
      </c>
      <c r="C28" s="4">
        <v>29496.959999999999</v>
      </c>
      <c r="D28" s="4">
        <v>0</v>
      </c>
      <c r="E28" s="5">
        <f>C28+D28</f>
        <v>29496.959999999999</v>
      </c>
    </row>
    <row r="29" spans="1:5" ht="15" customHeight="1">
      <c r="A29" s="25" t="s">
        <v>47</v>
      </c>
      <c r="B29" s="7" t="s">
        <v>17</v>
      </c>
      <c r="C29" s="8">
        <v>260591.53</v>
      </c>
      <c r="D29" s="4">
        <v>0</v>
      </c>
      <c r="E29" s="5">
        <f t="shared" ref="E29:E44" si="1">C29+D29</f>
        <v>260591.53</v>
      </c>
    </row>
    <row r="30" spans="1:5" ht="15" customHeight="1">
      <c r="A30" s="25" t="s">
        <v>48</v>
      </c>
      <c r="B30" s="7" t="s">
        <v>19</v>
      </c>
      <c r="C30" s="8">
        <v>145945.74</v>
      </c>
      <c r="D30" s="4">
        <v>0</v>
      </c>
      <c r="E30" s="5">
        <f>SUM(C30:D30)</f>
        <v>145945.74</v>
      </c>
    </row>
    <row r="31" spans="1:5" ht="15" customHeight="1">
      <c r="A31" s="25" t="s">
        <v>49</v>
      </c>
      <c r="B31" s="7" t="s">
        <v>17</v>
      </c>
      <c r="C31" s="8">
        <v>1025700</v>
      </c>
      <c r="D31" s="4">
        <v>0</v>
      </c>
      <c r="E31" s="5">
        <f t="shared" si="1"/>
        <v>1025700</v>
      </c>
    </row>
    <row r="32" spans="1:5" ht="15" customHeight="1">
      <c r="A32" s="25" t="s">
        <v>50</v>
      </c>
      <c r="B32" s="7" t="s">
        <v>17</v>
      </c>
      <c r="C32" s="8">
        <v>782558.16</v>
      </c>
      <c r="D32" s="4">
        <v>0</v>
      </c>
      <c r="E32" s="5">
        <f t="shared" si="1"/>
        <v>782558.16</v>
      </c>
    </row>
    <row r="33" spans="1:5" ht="15" customHeight="1">
      <c r="A33" s="25" t="s">
        <v>51</v>
      </c>
      <c r="B33" s="7" t="s">
        <v>17</v>
      </c>
      <c r="C33" s="8">
        <v>4089133.37</v>
      </c>
      <c r="D33" s="4">
        <v>0</v>
      </c>
      <c r="E33" s="5">
        <f>C33+D33</f>
        <v>4089133.37</v>
      </c>
    </row>
    <row r="34" spans="1:5" ht="15" customHeight="1">
      <c r="A34" s="25" t="s">
        <v>52</v>
      </c>
      <c r="B34" s="7" t="s">
        <v>19</v>
      </c>
      <c r="C34" s="8">
        <v>530657.53</v>
      </c>
      <c r="D34" s="4">
        <v>0</v>
      </c>
      <c r="E34" s="5">
        <f t="shared" si="1"/>
        <v>530657.53</v>
      </c>
    </row>
    <row r="35" spans="1:5" ht="15" customHeight="1">
      <c r="A35" s="25" t="s">
        <v>53</v>
      </c>
      <c r="B35" s="7" t="s">
        <v>17</v>
      </c>
      <c r="C35" s="8">
        <v>27074</v>
      </c>
      <c r="D35" s="4">
        <v>0</v>
      </c>
      <c r="E35" s="5">
        <f t="shared" si="1"/>
        <v>27074</v>
      </c>
    </row>
    <row r="36" spans="1:5" ht="15" customHeight="1">
      <c r="A36" s="25" t="s">
        <v>54</v>
      </c>
      <c r="B36" s="7" t="s">
        <v>19</v>
      </c>
      <c r="C36" s="8">
        <v>776579.58000000007</v>
      </c>
      <c r="D36" s="4">
        <v>0</v>
      </c>
      <c r="E36" s="5">
        <f t="shared" si="1"/>
        <v>776579.58000000007</v>
      </c>
    </row>
    <row r="37" spans="1:5" ht="15" customHeight="1">
      <c r="A37" s="25" t="s">
        <v>55</v>
      </c>
      <c r="B37" s="7" t="s">
        <v>18</v>
      </c>
      <c r="C37" s="8">
        <v>0</v>
      </c>
      <c r="D37" s="4">
        <v>0</v>
      </c>
      <c r="E37" s="5">
        <f t="shared" si="1"/>
        <v>0</v>
      </c>
    </row>
    <row r="38" spans="1:5" ht="15" customHeight="1">
      <c r="A38" s="25" t="s">
        <v>56</v>
      </c>
      <c r="B38" s="7" t="s">
        <v>19</v>
      </c>
      <c r="C38" s="8">
        <v>1146563.33</v>
      </c>
      <c r="D38" s="4">
        <v>0</v>
      </c>
      <c r="E38" s="5">
        <f t="shared" si="1"/>
        <v>1146563.33</v>
      </c>
    </row>
    <row r="39" spans="1:5" ht="15" customHeight="1">
      <c r="A39" s="25" t="s">
        <v>57</v>
      </c>
      <c r="B39" s="7" t="s">
        <v>19</v>
      </c>
      <c r="C39" s="8">
        <v>17500</v>
      </c>
      <c r="D39" s="4">
        <v>0</v>
      </c>
      <c r="E39" s="5">
        <f t="shared" si="1"/>
        <v>17500</v>
      </c>
    </row>
    <row r="40" spans="1:5" ht="15" customHeight="1">
      <c r="A40" s="25" t="s">
        <v>58</v>
      </c>
      <c r="B40" s="7" t="s">
        <v>17</v>
      </c>
      <c r="C40" s="8">
        <v>9541.25</v>
      </c>
      <c r="D40" s="4">
        <v>0</v>
      </c>
      <c r="E40" s="5">
        <f t="shared" si="1"/>
        <v>9541.25</v>
      </c>
    </row>
    <row r="41" spans="1:5" ht="15" customHeight="1">
      <c r="A41" s="25" t="s">
        <v>59</v>
      </c>
      <c r="B41" s="7" t="s">
        <v>19</v>
      </c>
      <c r="C41" s="8">
        <v>129946.22</v>
      </c>
      <c r="D41" s="4">
        <v>0</v>
      </c>
      <c r="E41" s="5">
        <f>C41+D41</f>
        <v>129946.22</v>
      </c>
    </row>
    <row r="42" spans="1:5" ht="15" customHeight="1">
      <c r="A42" s="25" t="s">
        <v>60</v>
      </c>
      <c r="B42" s="7" t="s">
        <v>19</v>
      </c>
      <c r="C42" s="8">
        <v>11471.73</v>
      </c>
      <c r="D42" s="4">
        <v>0</v>
      </c>
      <c r="E42" s="5">
        <f t="shared" si="1"/>
        <v>11471.73</v>
      </c>
    </row>
    <row r="43" spans="1:5" ht="15" customHeight="1">
      <c r="A43" s="25" t="s">
        <v>61</v>
      </c>
      <c r="B43" s="7" t="s">
        <v>19</v>
      </c>
      <c r="C43" s="8">
        <v>79990.17</v>
      </c>
      <c r="D43" s="4">
        <v>0</v>
      </c>
      <c r="E43" s="5">
        <f t="shared" si="1"/>
        <v>79990.17</v>
      </c>
    </row>
    <row r="44" spans="1:5" ht="15" customHeight="1" thickBot="1">
      <c r="A44" s="25" t="s">
        <v>62</v>
      </c>
      <c r="B44" s="7" t="s">
        <v>19</v>
      </c>
      <c r="C44" s="8">
        <v>10122.209999999999</v>
      </c>
      <c r="D44" s="4">
        <v>0</v>
      </c>
      <c r="E44" s="5">
        <f t="shared" si="1"/>
        <v>10122.209999999999</v>
      </c>
    </row>
    <row r="45" spans="1:5" ht="15" customHeight="1" thickBot="1">
      <c r="A45" s="28" t="s">
        <v>20</v>
      </c>
      <c r="B45" s="21"/>
      <c r="C45" s="22">
        <f>C28+C29+C31+C32+C33+C34+C35+C36+C37+C38+C39+C40+C41+C42+C43+C44+C30</f>
        <v>9072871.7800000031</v>
      </c>
      <c r="D45" s="22">
        <f>SUM(D28:D44)</f>
        <v>0</v>
      </c>
      <c r="E45" s="23">
        <f>SUM(E28:E44)</f>
        <v>9072871.7800000012</v>
      </c>
    </row>
    <row r="46" spans="1:5">
      <c r="C46" s="1"/>
      <c r="E46" s="1"/>
    </row>
    <row r="48" spans="1:5">
      <c r="C48" s="1"/>
    </row>
  </sheetData>
  <mergeCells count="2">
    <mergeCell ref="A1:B1"/>
    <mergeCell ref="A26:B2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6"/>
  <sheetViews>
    <sheetView tabSelected="1" workbookViewId="0">
      <selection activeCell="O199" sqref="O199"/>
    </sheetView>
  </sheetViews>
  <sheetFormatPr defaultRowHeight="12.75"/>
  <cols>
    <col min="1" max="1" width="3.140625" style="42" customWidth="1"/>
    <col min="2" max="2" width="3.140625" customWidth="1"/>
    <col min="3" max="3" width="7.140625" style="169" customWidth="1"/>
    <col min="4" max="4" width="4.7109375" style="170" customWidth="1"/>
    <col min="5" max="6" width="4.7109375" customWidth="1"/>
    <col min="7" max="7" width="38.7109375" customWidth="1"/>
    <col min="8" max="8" width="10" customWidth="1"/>
    <col min="9" max="10" width="9.5703125" customWidth="1"/>
    <col min="11" max="11" width="9.42578125" customWidth="1"/>
  </cols>
  <sheetData>
    <row r="1" spans="1:11">
      <c r="A1" s="38" t="s">
        <v>67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.75">
      <c r="A2" s="40" t="s">
        <v>68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5.75">
      <c r="A3" s="41" t="s">
        <v>69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3.5" thickBot="1">
      <c r="B4" s="43"/>
      <c r="C4" s="44"/>
      <c r="D4" s="45"/>
      <c r="E4" s="43"/>
      <c r="F4" s="43"/>
      <c r="G4" s="43"/>
      <c r="H4" s="46"/>
      <c r="I4" s="47"/>
      <c r="J4" s="47"/>
      <c r="K4" s="47" t="s">
        <v>70</v>
      </c>
    </row>
    <row r="5" spans="1:11" ht="23.25" thickBot="1">
      <c r="A5" s="48" t="s">
        <v>71</v>
      </c>
      <c r="B5" s="49" t="s">
        <v>72</v>
      </c>
      <c r="C5" s="50" t="s">
        <v>73</v>
      </c>
      <c r="D5" s="51"/>
      <c r="E5" s="52" t="s">
        <v>74</v>
      </c>
      <c r="F5" s="53" t="s">
        <v>16</v>
      </c>
      <c r="G5" s="52" t="s">
        <v>75</v>
      </c>
      <c r="H5" s="54" t="s">
        <v>76</v>
      </c>
      <c r="I5" s="55" t="s">
        <v>77</v>
      </c>
      <c r="J5" s="55" t="s">
        <v>78</v>
      </c>
      <c r="K5" s="56" t="s">
        <v>79</v>
      </c>
    </row>
    <row r="6" spans="1:11" ht="13.5" thickBot="1">
      <c r="A6" s="57"/>
      <c r="B6" s="58" t="s">
        <v>80</v>
      </c>
      <c r="C6" s="59" t="s">
        <v>81</v>
      </c>
      <c r="D6" s="60"/>
      <c r="E6" s="60"/>
      <c r="F6" s="61"/>
      <c r="G6" s="62" t="s">
        <v>82</v>
      </c>
      <c r="H6" s="63">
        <f>H7+H90+H197</f>
        <v>2000</v>
      </c>
      <c r="I6" s="64">
        <f>I7+I90+I197</f>
        <v>3218.6439999999998</v>
      </c>
      <c r="J6" s="63">
        <f>J7+J197+J90</f>
        <v>0</v>
      </c>
      <c r="K6" s="65">
        <f>K7+K90+K197</f>
        <v>3218.6440000000002</v>
      </c>
    </row>
    <row r="7" spans="1:11" ht="23.25" thickBot="1">
      <c r="A7" s="57"/>
      <c r="B7" s="66" t="s">
        <v>80</v>
      </c>
      <c r="C7" s="67" t="s">
        <v>83</v>
      </c>
      <c r="D7" s="68"/>
      <c r="E7" s="68"/>
      <c r="F7" s="69"/>
      <c r="G7" s="70" t="s">
        <v>84</v>
      </c>
      <c r="H7" s="71">
        <f>+H8+H10</f>
        <v>950</v>
      </c>
      <c r="I7" s="72">
        <f>I8+I10</f>
        <v>1103.3989999999999</v>
      </c>
      <c r="J7" s="72">
        <f>J8+J10+J12+J14+J16+J18+J20+J22+J24+J26+J28+J30+J32+J34+J36+J38+J40+J42+J44+J46+J48+J50+J52+J54+J56+J58+J60+J62+J64+J66+J68+J70+J72+J74+J76+J78+J80+J82+J84+J86+J88</f>
        <v>139.94400000000002</v>
      </c>
      <c r="K7" s="73">
        <f>K8+K10+K12+K14+K16+K18+K20+K22+K24+K26+K28+K30+K32+K34+K36+K38+K40+K42+K44+K46+K48+K50+K52+K54+K56+K58+K60+K62+K64+K66+K68+K70+K72+K74+K76+K78+K80+K82+K84+K86+K88</f>
        <v>1243.3429999999998</v>
      </c>
    </row>
    <row r="8" spans="1:11" ht="22.5">
      <c r="A8" s="57"/>
      <c r="B8" s="74" t="s">
        <v>80</v>
      </c>
      <c r="C8" s="75">
        <v>9010000</v>
      </c>
      <c r="D8" s="76" t="s">
        <v>85</v>
      </c>
      <c r="E8" s="77" t="s">
        <v>86</v>
      </c>
      <c r="F8" s="78" t="s">
        <v>86</v>
      </c>
      <c r="G8" s="79" t="s">
        <v>84</v>
      </c>
      <c r="H8" s="80">
        <v>950</v>
      </c>
      <c r="I8" s="81">
        <f>I9</f>
        <v>1090.8689999999999</v>
      </c>
      <c r="J8" s="81">
        <f>J9</f>
        <v>-1090.8689999999999</v>
      </c>
      <c r="K8" s="82">
        <f>I8+J8</f>
        <v>0</v>
      </c>
    </row>
    <row r="9" spans="1:11">
      <c r="A9" s="57"/>
      <c r="B9" s="83"/>
      <c r="C9" s="84"/>
      <c r="D9" s="85"/>
      <c r="E9" s="86">
        <v>3599</v>
      </c>
      <c r="F9" s="87">
        <v>5901</v>
      </c>
      <c r="G9" s="88" t="s">
        <v>87</v>
      </c>
      <c r="H9" s="89">
        <f>H8</f>
        <v>950</v>
      </c>
      <c r="I9" s="90">
        <v>1090.8689999999999</v>
      </c>
      <c r="J9" s="90">
        <v>-1090.8689999999999</v>
      </c>
      <c r="K9" s="91">
        <f>I9+J9</f>
        <v>0</v>
      </c>
    </row>
    <row r="10" spans="1:11" ht="22.5">
      <c r="A10" s="57"/>
      <c r="B10" s="92" t="s">
        <v>80</v>
      </c>
      <c r="C10" s="84">
        <v>9010011</v>
      </c>
      <c r="D10" s="93" t="s">
        <v>85</v>
      </c>
      <c r="E10" s="94" t="s">
        <v>86</v>
      </c>
      <c r="F10" s="87"/>
      <c r="G10" s="95" t="s">
        <v>88</v>
      </c>
      <c r="H10" s="96">
        <v>0</v>
      </c>
      <c r="I10" s="97">
        <v>12.53</v>
      </c>
      <c r="J10" s="97">
        <f>J11</f>
        <v>0</v>
      </c>
      <c r="K10" s="98">
        <f>H10+I10</f>
        <v>12.53</v>
      </c>
    </row>
    <row r="11" spans="1:11">
      <c r="A11" s="57"/>
      <c r="B11" s="99"/>
      <c r="C11" s="84"/>
      <c r="D11" s="100"/>
      <c r="E11" s="86" t="s">
        <v>89</v>
      </c>
      <c r="F11" s="87">
        <v>5229</v>
      </c>
      <c r="G11" s="88" t="s">
        <v>90</v>
      </c>
      <c r="H11" s="89">
        <v>0</v>
      </c>
      <c r="I11" s="101">
        <v>12.53</v>
      </c>
      <c r="J11" s="101">
        <v>0</v>
      </c>
      <c r="K11" s="91">
        <f>H11+I11</f>
        <v>12.53</v>
      </c>
    </row>
    <row r="12" spans="1:11" ht="22.5">
      <c r="A12" s="57"/>
      <c r="B12" s="102" t="s">
        <v>80</v>
      </c>
      <c r="C12" s="103">
        <v>9010038</v>
      </c>
      <c r="D12" s="104" t="s">
        <v>85</v>
      </c>
      <c r="E12" s="94" t="s">
        <v>86</v>
      </c>
      <c r="F12" s="94" t="s">
        <v>86</v>
      </c>
      <c r="G12" s="105" t="s">
        <v>91</v>
      </c>
      <c r="H12" s="106">
        <v>0</v>
      </c>
      <c r="I12" s="106">
        <v>0</v>
      </c>
      <c r="J12" s="106">
        <f>J13</f>
        <v>40</v>
      </c>
      <c r="K12" s="107">
        <f>K13</f>
        <v>40</v>
      </c>
    </row>
    <row r="13" spans="1:11">
      <c r="A13" s="57"/>
      <c r="B13" s="108"/>
      <c r="C13" s="103"/>
      <c r="D13" s="104"/>
      <c r="E13" s="86" t="s">
        <v>89</v>
      </c>
      <c r="F13" s="109">
        <v>5222</v>
      </c>
      <c r="G13" s="88" t="s">
        <v>90</v>
      </c>
      <c r="H13" s="110">
        <v>0</v>
      </c>
      <c r="I13" s="110">
        <v>0</v>
      </c>
      <c r="J13" s="110">
        <v>40</v>
      </c>
      <c r="K13" s="111">
        <f>I13+J13</f>
        <v>40</v>
      </c>
    </row>
    <row r="14" spans="1:11" ht="22.5">
      <c r="A14" s="57"/>
      <c r="B14" s="102" t="s">
        <v>80</v>
      </c>
      <c r="C14" s="103">
        <v>9010039</v>
      </c>
      <c r="D14" s="104" t="s">
        <v>85</v>
      </c>
      <c r="E14" s="94" t="s">
        <v>86</v>
      </c>
      <c r="F14" s="94" t="s">
        <v>86</v>
      </c>
      <c r="G14" s="105" t="s">
        <v>92</v>
      </c>
      <c r="H14" s="106">
        <v>0</v>
      </c>
      <c r="I14" s="106">
        <v>0</v>
      </c>
      <c r="J14" s="106">
        <f>J15</f>
        <v>40</v>
      </c>
      <c r="K14" s="107">
        <f>K15</f>
        <v>40</v>
      </c>
    </row>
    <row r="15" spans="1:11">
      <c r="A15" s="57"/>
      <c r="B15" s="108"/>
      <c r="C15" s="103"/>
      <c r="D15" s="104"/>
      <c r="E15" s="86" t="s">
        <v>89</v>
      </c>
      <c r="F15" s="109">
        <v>5222</v>
      </c>
      <c r="G15" s="88" t="s">
        <v>90</v>
      </c>
      <c r="H15" s="110">
        <v>0</v>
      </c>
      <c r="I15" s="110">
        <v>0</v>
      </c>
      <c r="J15" s="110">
        <v>40</v>
      </c>
      <c r="K15" s="111">
        <f>I15+J15</f>
        <v>40</v>
      </c>
    </row>
    <row r="16" spans="1:11">
      <c r="A16" s="57"/>
      <c r="B16" s="102" t="s">
        <v>80</v>
      </c>
      <c r="C16" s="103">
        <v>9010040</v>
      </c>
      <c r="D16" s="104" t="s">
        <v>85</v>
      </c>
      <c r="E16" s="94" t="s">
        <v>86</v>
      </c>
      <c r="F16" s="94" t="s">
        <v>86</v>
      </c>
      <c r="G16" s="105" t="s">
        <v>93</v>
      </c>
      <c r="H16" s="106">
        <v>0</v>
      </c>
      <c r="I16" s="106">
        <v>0</v>
      </c>
      <c r="J16" s="106">
        <f>J17</f>
        <v>60</v>
      </c>
      <c r="K16" s="107">
        <f>K17</f>
        <v>60</v>
      </c>
    </row>
    <row r="17" spans="1:11">
      <c r="A17" s="57"/>
      <c r="B17" s="108"/>
      <c r="C17" s="103"/>
      <c r="D17" s="104"/>
      <c r="E17" s="86" t="s">
        <v>89</v>
      </c>
      <c r="F17" s="109">
        <v>5222</v>
      </c>
      <c r="G17" s="88" t="s">
        <v>90</v>
      </c>
      <c r="H17" s="110">
        <v>0</v>
      </c>
      <c r="I17" s="110">
        <v>0</v>
      </c>
      <c r="J17" s="110">
        <v>60</v>
      </c>
      <c r="K17" s="111">
        <f>I17+J17</f>
        <v>60</v>
      </c>
    </row>
    <row r="18" spans="1:11" ht="22.5">
      <c r="A18" s="57"/>
      <c r="B18" s="102" t="s">
        <v>80</v>
      </c>
      <c r="C18" s="103">
        <v>9010041</v>
      </c>
      <c r="D18" s="104" t="s">
        <v>85</v>
      </c>
      <c r="E18" s="94" t="s">
        <v>86</v>
      </c>
      <c r="F18" s="94" t="s">
        <v>86</v>
      </c>
      <c r="G18" s="105" t="s">
        <v>94</v>
      </c>
      <c r="H18" s="106">
        <v>0</v>
      </c>
      <c r="I18" s="106">
        <v>0</v>
      </c>
      <c r="J18" s="106">
        <f>J19</f>
        <v>43.875</v>
      </c>
      <c r="K18" s="107">
        <f>K19</f>
        <v>43.875</v>
      </c>
    </row>
    <row r="19" spans="1:11">
      <c r="A19" s="57"/>
      <c r="B19" s="108"/>
      <c r="C19" s="103"/>
      <c r="D19" s="104"/>
      <c r="E19" s="86" t="s">
        <v>89</v>
      </c>
      <c r="F19" s="109">
        <v>5222</v>
      </c>
      <c r="G19" s="88" t="s">
        <v>90</v>
      </c>
      <c r="H19" s="110">
        <v>0</v>
      </c>
      <c r="I19" s="110">
        <v>0</v>
      </c>
      <c r="J19" s="110">
        <v>43.875</v>
      </c>
      <c r="K19" s="111">
        <f>I19+J19</f>
        <v>43.875</v>
      </c>
    </row>
    <row r="20" spans="1:11">
      <c r="A20" s="57"/>
      <c r="B20" s="102" t="s">
        <v>80</v>
      </c>
      <c r="C20" s="103">
        <v>9010042</v>
      </c>
      <c r="D20" s="104" t="s">
        <v>85</v>
      </c>
      <c r="E20" s="94" t="s">
        <v>86</v>
      </c>
      <c r="F20" s="94" t="s">
        <v>86</v>
      </c>
      <c r="G20" s="105" t="s">
        <v>95</v>
      </c>
      <c r="H20" s="106">
        <v>0</v>
      </c>
      <c r="I20" s="106">
        <v>0</v>
      </c>
      <c r="J20" s="106">
        <f>J21</f>
        <v>70</v>
      </c>
      <c r="K20" s="107">
        <f>K21</f>
        <v>70</v>
      </c>
    </row>
    <row r="21" spans="1:11">
      <c r="A21" s="57"/>
      <c r="B21" s="108"/>
      <c r="C21" s="103"/>
      <c r="D21" s="104"/>
      <c r="E21" s="86" t="s">
        <v>89</v>
      </c>
      <c r="F21" s="109">
        <v>5222</v>
      </c>
      <c r="G21" s="88" t="s">
        <v>90</v>
      </c>
      <c r="H21" s="110">
        <v>0</v>
      </c>
      <c r="I21" s="110">
        <v>0</v>
      </c>
      <c r="J21" s="110">
        <v>70</v>
      </c>
      <c r="K21" s="111">
        <f>I21+J21</f>
        <v>70</v>
      </c>
    </row>
    <row r="22" spans="1:11">
      <c r="A22" s="57"/>
      <c r="B22" s="102" t="s">
        <v>80</v>
      </c>
      <c r="C22" s="103">
        <v>9010043</v>
      </c>
      <c r="D22" s="104" t="s">
        <v>85</v>
      </c>
      <c r="E22" s="94" t="s">
        <v>86</v>
      </c>
      <c r="F22" s="94" t="s">
        <v>86</v>
      </c>
      <c r="G22" s="105" t="s">
        <v>96</v>
      </c>
      <c r="H22" s="106">
        <v>0</v>
      </c>
      <c r="I22" s="106">
        <v>0</v>
      </c>
      <c r="J22" s="106">
        <f>J23</f>
        <v>17.608000000000001</v>
      </c>
      <c r="K22" s="107">
        <f>K23</f>
        <v>17.608000000000001</v>
      </c>
    </row>
    <row r="23" spans="1:11">
      <c r="A23" s="57"/>
      <c r="B23" s="108"/>
      <c r="C23" s="103"/>
      <c r="D23" s="104"/>
      <c r="E23" s="86" t="s">
        <v>89</v>
      </c>
      <c r="F23" s="109">
        <v>5222</v>
      </c>
      <c r="G23" s="88" t="s">
        <v>90</v>
      </c>
      <c r="H23" s="110">
        <v>0</v>
      </c>
      <c r="I23" s="110">
        <v>0</v>
      </c>
      <c r="J23" s="110">
        <v>17.608000000000001</v>
      </c>
      <c r="K23" s="111">
        <f>I23+J23</f>
        <v>17.608000000000001</v>
      </c>
    </row>
    <row r="24" spans="1:11" ht="22.5">
      <c r="A24" s="57"/>
      <c r="B24" s="102" t="s">
        <v>80</v>
      </c>
      <c r="C24" s="103">
        <v>9010044</v>
      </c>
      <c r="D24" s="104" t="s">
        <v>97</v>
      </c>
      <c r="E24" s="94" t="s">
        <v>86</v>
      </c>
      <c r="F24" s="94" t="s">
        <v>86</v>
      </c>
      <c r="G24" s="105" t="s">
        <v>98</v>
      </c>
      <c r="H24" s="106">
        <v>0</v>
      </c>
      <c r="I24" s="106">
        <v>0</v>
      </c>
      <c r="J24" s="106">
        <f>J25</f>
        <v>9.6</v>
      </c>
      <c r="K24" s="107">
        <f>K25</f>
        <v>9.6</v>
      </c>
    </row>
    <row r="25" spans="1:11">
      <c r="A25" s="57"/>
      <c r="B25" s="108"/>
      <c r="C25" s="103"/>
      <c r="D25" s="104"/>
      <c r="E25" s="86" t="s">
        <v>89</v>
      </c>
      <c r="F25" s="109">
        <v>5321</v>
      </c>
      <c r="G25" s="112" t="s">
        <v>99</v>
      </c>
      <c r="H25" s="110">
        <v>0</v>
      </c>
      <c r="I25" s="110">
        <v>0</v>
      </c>
      <c r="J25" s="110">
        <v>9.6</v>
      </c>
      <c r="K25" s="111">
        <f>I25+J25</f>
        <v>9.6</v>
      </c>
    </row>
    <row r="26" spans="1:11">
      <c r="A26" s="57"/>
      <c r="B26" s="102" t="s">
        <v>80</v>
      </c>
      <c r="C26" s="103">
        <v>9010045</v>
      </c>
      <c r="D26" s="104" t="s">
        <v>85</v>
      </c>
      <c r="E26" s="94" t="s">
        <v>86</v>
      </c>
      <c r="F26" s="94" t="s">
        <v>86</v>
      </c>
      <c r="G26" s="105" t="s">
        <v>100</v>
      </c>
      <c r="H26" s="106">
        <v>0</v>
      </c>
      <c r="I26" s="106">
        <v>0</v>
      </c>
      <c r="J26" s="106">
        <f>J27</f>
        <v>34.799999999999997</v>
      </c>
      <c r="K26" s="107">
        <f>K27</f>
        <v>34.799999999999997</v>
      </c>
    </row>
    <row r="27" spans="1:11">
      <c r="A27" s="57"/>
      <c r="B27" s="108"/>
      <c r="C27" s="103"/>
      <c r="D27" s="104"/>
      <c r="E27" s="86" t="s">
        <v>89</v>
      </c>
      <c r="F27" s="109">
        <v>5222</v>
      </c>
      <c r="G27" s="88" t="s">
        <v>90</v>
      </c>
      <c r="H27" s="110">
        <v>0</v>
      </c>
      <c r="I27" s="110">
        <v>0</v>
      </c>
      <c r="J27" s="110">
        <v>34.799999999999997</v>
      </c>
      <c r="K27" s="111">
        <f>I27+J27</f>
        <v>34.799999999999997</v>
      </c>
    </row>
    <row r="28" spans="1:11">
      <c r="A28" s="57"/>
      <c r="B28" s="102" t="s">
        <v>80</v>
      </c>
      <c r="C28" s="103">
        <v>9010046</v>
      </c>
      <c r="D28" s="104" t="s">
        <v>85</v>
      </c>
      <c r="E28" s="94" t="s">
        <v>86</v>
      </c>
      <c r="F28" s="94" t="s">
        <v>86</v>
      </c>
      <c r="G28" s="105" t="s">
        <v>101</v>
      </c>
      <c r="H28" s="106">
        <v>0</v>
      </c>
      <c r="I28" s="106">
        <v>0</v>
      </c>
      <c r="J28" s="106">
        <f>J29</f>
        <v>55.1</v>
      </c>
      <c r="K28" s="107">
        <f>K29</f>
        <v>55.1</v>
      </c>
    </row>
    <row r="29" spans="1:11">
      <c r="A29" s="57"/>
      <c r="B29" s="108"/>
      <c r="C29" s="103"/>
      <c r="D29" s="104"/>
      <c r="E29" s="86" t="s">
        <v>89</v>
      </c>
      <c r="F29" s="109">
        <v>5222</v>
      </c>
      <c r="G29" s="88" t="s">
        <v>90</v>
      </c>
      <c r="H29" s="110">
        <v>0</v>
      </c>
      <c r="I29" s="110">
        <v>0</v>
      </c>
      <c r="J29" s="110">
        <v>55.1</v>
      </c>
      <c r="K29" s="111">
        <f>I29+J29</f>
        <v>55.1</v>
      </c>
    </row>
    <row r="30" spans="1:11" ht="22.5">
      <c r="A30" s="57"/>
      <c r="B30" s="102" t="s">
        <v>80</v>
      </c>
      <c r="C30" s="103">
        <v>9010047</v>
      </c>
      <c r="D30" s="104" t="s">
        <v>85</v>
      </c>
      <c r="E30" s="94" t="s">
        <v>86</v>
      </c>
      <c r="F30" s="94" t="s">
        <v>86</v>
      </c>
      <c r="G30" s="105" t="s">
        <v>102</v>
      </c>
      <c r="H30" s="106">
        <v>0</v>
      </c>
      <c r="I30" s="106">
        <v>0</v>
      </c>
      <c r="J30" s="106">
        <f>J31</f>
        <v>20.3</v>
      </c>
      <c r="K30" s="107">
        <f>K31</f>
        <v>20.3</v>
      </c>
    </row>
    <row r="31" spans="1:11">
      <c r="A31" s="57"/>
      <c r="B31" s="108"/>
      <c r="C31" s="103"/>
      <c r="D31" s="104"/>
      <c r="E31" s="86" t="s">
        <v>89</v>
      </c>
      <c r="F31" s="109">
        <v>5222</v>
      </c>
      <c r="G31" s="88" t="s">
        <v>90</v>
      </c>
      <c r="H31" s="110">
        <v>0</v>
      </c>
      <c r="I31" s="110">
        <v>0</v>
      </c>
      <c r="J31" s="110">
        <v>20.3</v>
      </c>
      <c r="K31" s="111">
        <f>I31+J31</f>
        <v>20.3</v>
      </c>
    </row>
    <row r="32" spans="1:11" ht="45">
      <c r="A32" s="57"/>
      <c r="B32" s="102" t="s">
        <v>80</v>
      </c>
      <c r="C32" s="103">
        <v>9010048</v>
      </c>
      <c r="D32" s="104" t="s">
        <v>85</v>
      </c>
      <c r="E32" s="94" t="s">
        <v>86</v>
      </c>
      <c r="F32" s="94" t="s">
        <v>86</v>
      </c>
      <c r="G32" s="105" t="s">
        <v>103</v>
      </c>
      <c r="H32" s="106">
        <v>0</v>
      </c>
      <c r="I32" s="106">
        <v>0</v>
      </c>
      <c r="J32" s="106">
        <f>J33</f>
        <v>19.95</v>
      </c>
      <c r="K32" s="107">
        <f>K33</f>
        <v>19.95</v>
      </c>
    </row>
    <row r="33" spans="1:11" ht="22.5">
      <c r="A33" s="57"/>
      <c r="B33" s="108"/>
      <c r="C33" s="103"/>
      <c r="D33" s="104"/>
      <c r="E33" s="86" t="s">
        <v>89</v>
      </c>
      <c r="F33" s="109">
        <v>5229</v>
      </c>
      <c r="G33" s="112" t="s">
        <v>104</v>
      </c>
      <c r="H33" s="110">
        <v>0</v>
      </c>
      <c r="I33" s="110">
        <v>0</v>
      </c>
      <c r="J33" s="110">
        <v>19.95</v>
      </c>
      <c r="K33" s="111">
        <f>I33+J33</f>
        <v>19.95</v>
      </c>
    </row>
    <row r="34" spans="1:11">
      <c r="A34" s="57"/>
      <c r="B34" s="102" t="s">
        <v>80</v>
      </c>
      <c r="C34" s="103">
        <v>9010049</v>
      </c>
      <c r="D34" s="104" t="s">
        <v>85</v>
      </c>
      <c r="E34" s="94" t="s">
        <v>86</v>
      </c>
      <c r="F34" s="94" t="s">
        <v>86</v>
      </c>
      <c r="G34" s="105" t="s">
        <v>105</v>
      </c>
      <c r="H34" s="106">
        <v>0</v>
      </c>
      <c r="I34" s="106">
        <v>0</v>
      </c>
      <c r="J34" s="106">
        <f>J35</f>
        <v>16.274999999999999</v>
      </c>
      <c r="K34" s="107">
        <f>K35</f>
        <v>16.274999999999999</v>
      </c>
    </row>
    <row r="35" spans="1:11">
      <c r="A35" s="57"/>
      <c r="B35" s="108"/>
      <c r="C35" s="103"/>
      <c r="D35" s="104"/>
      <c r="E35" s="86" t="s">
        <v>89</v>
      </c>
      <c r="F35" s="109">
        <v>5222</v>
      </c>
      <c r="G35" s="88" t="s">
        <v>90</v>
      </c>
      <c r="H35" s="110">
        <v>0</v>
      </c>
      <c r="I35" s="110">
        <v>0</v>
      </c>
      <c r="J35" s="110">
        <v>16.274999999999999</v>
      </c>
      <c r="K35" s="111">
        <f>I35+J35</f>
        <v>16.274999999999999</v>
      </c>
    </row>
    <row r="36" spans="1:11">
      <c r="A36" s="57"/>
      <c r="B36" s="102" t="s">
        <v>80</v>
      </c>
      <c r="C36" s="103">
        <v>9010050</v>
      </c>
      <c r="D36" s="104" t="s">
        <v>85</v>
      </c>
      <c r="E36" s="94" t="s">
        <v>86</v>
      </c>
      <c r="F36" s="94" t="s">
        <v>86</v>
      </c>
      <c r="G36" s="105" t="s">
        <v>106</v>
      </c>
      <c r="H36" s="106">
        <v>0</v>
      </c>
      <c r="I36" s="106">
        <v>0</v>
      </c>
      <c r="J36" s="106">
        <f>J37</f>
        <v>7.05</v>
      </c>
      <c r="K36" s="107">
        <f>K37</f>
        <v>7.05</v>
      </c>
    </row>
    <row r="37" spans="1:11">
      <c r="A37" s="57"/>
      <c r="B37" s="108"/>
      <c r="C37" s="103"/>
      <c r="D37" s="104"/>
      <c r="E37" s="86" t="s">
        <v>89</v>
      </c>
      <c r="F37" s="109">
        <v>5222</v>
      </c>
      <c r="G37" s="88" t="s">
        <v>90</v>
      </c>
      <c r="H37" s="110">
        <v>0</v>
      </c>
      <c r="I37" s="110">
        <v>0</v>
      </c>
      <c r="J37" s="110">
        <v>7.05</v>
      </c>
      <c r="K37" s="111">
        <f>I37+J37</f>
        <v>7.05</v>
      </c>
    </row>
    <row r="38" spans="1:11">
      <c r="A38" s="57"/>
      <c r="B38" s="102" t="s">
        <v>80</v>
      </c>
      <c r="C38" s="103">
        <v>9010051</v>
      </c>
      <c r="D38" s="104" t="s">
        <v>85</v>
      </c>
      <c r="E38" s="94" t="s">
        <v>86</v>
      </c>
      <c r="F38" s="94" t="s">
        <v>86</v>
      </c>
      <c r="G38" s="105" t="s">
        <v>107</v>
      </c>
      <c r="H38" s="106">
        <v>0</v>
      </c>
      <c r="I38" s="106">
        <v>0</v>
      </c>
      <c r="J38" s="106">
        <f>J39</f>
        <v>39</v>
      </c>
      <c r="K38" s="107">
        <f>K39</f>
        <v>39</v>
      </c>
    </row>
    <row r="39" spans="1:11">
      <c r="A39" s="57"/>
      <c r="B39" s="108"/>
      <c r="C39" s="103"/>
      <c r="D39" s="104"/>
      <c r="E39" s="86" t="s">
        <v>89</v>
      </c>
      <c r="F39" s="109">
        <v>5222</v>
      </c>
      <c r="G39" s="88" t="s">
        <v>90</v>
      </c>
      <c r="H39" s="110">
        <v>0</v>
      </c>
      <c r="I39" s="110">
        <v>0</v>
      </c>
      <c r="J39" s="110">
        <v>39</v>
      </c>
      <c r="K39" s="111">
        <f>I39+J39</f>
        <v>39</v>
      </c>
    </row>
    <row r="40" spans="1:11" ht="22.5">
      <c r="A40" s="57"/>
      <c r="B40" s="102" t="s">
        <v>80</v>
      </c>
      <c r="C40" s="103">
        <v>9010052</v>
      </c>
      <c r="D40" s="104" t="s">
        <v>85</v>
      </c>
      <c r="E40" s="94" t="s">
        <v>86</v>
      </c>
      <c r="F40" s="94" t="s">
        <v>86</v>
      </c>
      <c r="G40" s="105" t="s">
        <v>108</v>
      </c>
      <c r="H40" s="106">
        <v>0</v>
      </c>
      <c r="I40" s="106">
        <v>0</v>
      </c>
      <c r="J40" s="106">
        <f>J41</f>
        <v>26.1</v>
      </c>
      <c r="K40" s="107">
        <f>K41</f>
        <v>26.1</v>
      </c>
    </row>
    <row r="41" spans="1:11" ht="22.5">
      <c r="A41" s="57"/>
      <c r="B41" s="108"/>
      <c r="C41" s="103"/>
      <c r="D41" s="104"/>
      <c r="E41" s="86" t="s">
        <v>89</v>
      </c>
      <c r="F41" s="109">
        <v>5221</v>
      </c>
      <c r="G41" s="88" t="s">
        <v>109</v>
      </c>
      <c r="H41" s="110">
        <v>0</v>
      </c>
      <c r="I41" s="110">
        <v>0</v>
      </c>
      <c r="J41" s="110">
        <v>26.1</v>
      </c>
      <c r="K41" s="111">
        <f>I41+J41</f>
        <v>26.1</v>
      </c>
    </row>
    <row r="42" spans="1:11">
      <c r="A42" s="57"/>
      <c r="B42" s="102" t="s">
        <v>80</v>
      </c>
      <c r="C42" s="103">
        <v>9010053</v>
      </c>
      <c r="D42" s="104" t="s">
        <v>85</v>
      </c>
      <c r="E42" s="94" t="s">
        <v>86</v>
      </c>
      <c r="F42" s="94" t="s">
        <v>86</v>
      </c>
      <c r="G42" s="105" t="s">
        <v>110</v>
      </c>
      <c r="H42" s="106">
        <v>0</v>
      </c>
      <c r="I42" s="106">
        <v>0</v>
      </c>
      <c r="J42" s="106">
        <f>J43</f>
        <v>20.95</v>
      </c>
      <c r="K42" s="107">
        <f>K43</f>
        <v>20.95</v>
      </c>
    </row>
    <row r="43" spans="1:11">
      <c r="A43" s="57"/>
      <c r="B43" s="108"/>
      <c r="C43" s="103"/>
      <c r="D43" s="104"/>
      <c r="E43" s="86" t="s">
        <v>89</v>
      </c>
      <c r="F43" s="109">
        <v>5222</v>
      </c>
      <c r="G43" s="88" t="s">
        <v>90</v>
      </c>
      <c r="H43" s="110">
        <v>0</v>
      </c>
      <c r="I43" s="110">
        <v>0</v>
      </c>
      <c r="J43" s="110">
        <v>20.95</v>
      </c>
      <c r="K43" s="111">
        <f>I43+J43</f>
        <v>20.95</v>
      </c>
    </row>
    <row r="44" spans="1:11" ht="22.5">
      <c r="A44" s="57"/>
      <c r="B44" s="102" t="s">
        <v>80</v>
      </c>
      <c r="C44" s="103">
        <v>9010054</v>
      </c>
      <c r="D44" s="104" t="s">
        <v>85</v>
      </c>
      <c r="E44" s="94" t="s">
        <v>86</v>
      </c>
      <c r="F44" s="94" t="s">
        <v>86</v>
      </c>
      <c r="G44" s="105" t="s">
        <v>111</v>
      </c>
      <c r="H44" s="106">
        <v>0</v>
      </c>
      <c r="I44" s="106">
        <v>0</v>
      </c>
      <c r="J44" s="106">
        <f>J45</f>
        <v>35</v>
      </c>
      <c r="K44" s="107">
        <f>K45</f>
        <v>35</v>
      </c>
    </row>
    <row r="45" spans="1:11">
      <c r="A45" s="57"/>
      <c r="B45" s="108"/>
      <c r="C45" s="103"/>
      <c r="D45" s="104"/>
      <c r="E45" s="86" t="s">
        <v>89</v>
      </c>
      <c r="F45" s="109">
        <v>5222</v>
      </c>
      <c r="G45" s="88" t="s">
        <v>90</v>
      </c>
      <c r="H45" s="110">
        <v>0</v>
      </c>
      <c r="I45" s="110">
        <v>0</v>
      </c>
      <c r="J45" s="110">
        <v>35</v>
      </c>
      <c r="K45" s="111">
        <f>I45+J45</f>
        <v>35</v>
      </c>
    </row>
    <row r="46" spans="1:11">
      <c r="A46" s="57"/>
      <c r="B46" s="102" t="s">
        <v>80</v>
      </c>
      <c r="C46" s="103">
        <v>9010055</v>
      </c>
      <c r="D46" s="104" t="s">
        <v>85</v>
      </c>
      <c r="E46" s="94" t="s">
        <v>86</v>
      </c>
      <c r="F46" s="94" t="s">
        <v>86</v>
      </c>
      <c r="G46" s="105" t="s">
        <v>112</v>
      </c>
      <c r="H46" s="106">
        <v>0</v>
      </c>
      <c r="I46" s="106">
        <v>0</v>
      </c>
      <c r="J46" s="106">
        <f>J47</f>
        <v>35.28</v>
      </c>
      <c r="K46" s="107">
        <f>K47</f>
        <v>35.28</v>
      </c>
    </row>
    <row r="47" spans="1:11">
      <c r="A47" s="57"/>
      <c r="B47" s="108"/>
      <c r="C47" s="103"/>
      <c r="D47" s="104"/>
      <c r="E47" s="86" t="s">
        <v>89</v>
      </c>
      <c r="F47" s="109">
        <v>5222</v>
      </c>
      <c r="G47" s="88" t="s">
        <v>90</v>
      </c>
      <c r="H47" s="110">
        <v>0</v>
      </c>
      <c r="I47" s="110">
        <v>0</v>
      </c>
      <c r="J47" s="110">
        <v>35.28</v>
      </c>
      <c r="K47" s="111">
        <f>I47+J47</f>
        <v>35.28</v>
      </c>
    </row>
    <row r="48" spans="1:11">
      <c r="A48" s="57"/>
      <c r="B48" s="102" t="s">
        <v>80</v>
      </c>
      <c r="C48" s="103">
        <v>9010056</v>
      </c>
      <c r="D48" s="104" t="s">
        <v>85</v>
      </c>
      <c r="E48" s="94" t="s">
        <v>86</v>
      </c>
      <c r="F48" s="94" t="s">
        <v>86</v>
      </c>
      <c r="G48" s="105" t="s">
        <v>113</v>
      </c>
      <c r="H48" s="106">
        <v>0</v>
      </c>
      <c r="I48" s="106">
        <v>0</v>
      </c>
      <c r="J48" s="106">
        <f>J49</f>
        <v>28.56</v>
      </c>
      <c r="K48" s="107">
        <f>K49</f>
        <v>28.56</v>
      </c>
    </row>
    <row r="49" spans="1:11">
      <c r="A49" s="57"/>
      <c r="B49" s="108"/>
      <c r="C49" s="103"/>
      <c r="D49" s="104"/>
      <c r="E49" s="86" t="s">
        <v>89</v>
      </c>
      <c r="F49" s="109">
        <v>5222</v>
      </c>
      <c r="G49" s="88" t="s">
        <v>90</v>
      </c>
      <c r="H49" s="110">
        <v>0</v>
      </c>
      <c r="I49" s="110">
        <v>0</v>
      </c>
      <c r="J49" s="110">
        <v>28.56</v>
      </c>
      <c r="K49" s="111">
        <f>I49+J49</f>
        <v>28.56</v>
      </c>
    </row>
    <row r="50" spans="1:11">
      <c r="A50" s="57"/>
      <c r="B50" s="102" t="s">
        <v>80</v>
      </c>
      <c r="C50" s="103">
        <v>9010057</v>
      </c>
      <c r="D50" s="104" t="s">
        <v>85</v>
      </c>
      <c r="E50" s="94" t="s">
        <v>86</v>
      </c>
      <c r="F50" s="94" t="s">
        <v>86</v>
      </c>
      <c r="G50" s="105" t="s">
        <v>114</v>
      </c>
      <c r="H50" s="106">
        <v>0</v>
      </c>
      <c r="I50" s="106">
        <v>0</v>
      </c>
      <c r="J50" s="106">
        <f>J51</f>
        <v>33.494999999999997</v>
      </c>
      <c r="K50" s="107">
        <f>K51</f>
        <v>33.494999999999997</v>
      </c>
    </row>
    <row r="51" spans="1:11">
      <c r="A51" s="57"/>
      <c r="B51" s="108"/>
      <c r="C51" s="103"/>
      <c r="D51" s="104"/>
      <c r="E51" s="86" t="s">
        <v>89</v>
      </c>
      <c r="F51" s="109">
        <v>5222</v>
      </c>
      <c r="G51" s="88" t="s">
        <v>90</v>
      </c>
      <c r="H51" s="110">
        <v>0</v>
      </c>
      <c r="I51" s="110">
        <v>0</v>
      </c>
      <c r="J51" s="110">
        <v>33.494999999999997</v>
      </c>
      <c r="K51" s="111">
        <f>I51+J51</f>
        <v>33.494999999999997</v>
      </c>
    </row>
    <row r="52" spans="1:11">
      <c r="A52" s="57"/>
      <c r="B52" s="102" t="s">
        <v>80</v>
      </c>
      <c r="C52" s="103">
        <v>9010058</v>
      </c>
      <c r="D52" s="104" t="s">
        <v>85</v>
      </c>
      <c r="E52" s="94" t="s">
        <v>86</v>
      </c>
      <c r="F52" s="94" t="s">
        <v>86</v>
      </c>
      <c r="G52" s="105" t="s">
        <v>115</v>
      </c>
      <c r="H52" s="106">
        <v>0</v>
      </c>
      <c r="I52" s="106">
        <v>0</v>
      </c>
      <c r="J52" s="106">
        <f>J53</f>
        <v>24.36</v>
      </c>
      <c r="K52" s="107">
        <f>K53</f>
        <v>24.36</v>
      </c>
    </row>
    <row r="53" spans="1:11">
      <c r="A53" s="57"/>
      <c r="B53" s="108"/>
      <c r="C53" s="103"/>
      <c r="D53" s="104"/>
      <c r="E53" s="86" t="s">
        <v>89</v>
      </c>
      <c r="F53" s="109">
        <v>5222</v>
      </c>
      <c r="G53" s="88" t="s">
        <v>90</v>
      </c>
      <c r="H53" s="110">
        <v>0</v>
      </c>
      <c r="I53" s="110">
        <v>0</v>
      </c>
      <c r="J53" s="110">
        <v>24.36</v>
      </c>
      <c r="K53" s="111">
        <f>I53+J53</f>
        <v>24.36</v>
      </c>
    </row>
    <row r="54" spans="1:11" ht="22.5">
      <c r="A54" s="57"/>
      <c r="B54" s="102" t="s">
        <v>80</v>
      </c>
      <c r="C54" s="103">
        <v>9010059</v>
      </c>
      <c r="D54" s="104" t="s">
        <v>85</v>
      </c>
      <c r="E54" s="94" t="s">
        <v>86</v>
      </c>
      <c r="F54" s="94" t="s">
        <v>86</v>
      </c>
      <c r="G54" s="105" t="s">
        <v>116</v>
      </c>
      <c r="H54" s="106">
        <v>0</v>
      </c>
      <c r="I54" s="106">
        <v>0</v>
      </c>
      <c r="J54" s="106">
        <f>J55</f>
        <v>31.5</v>
      </c>
      <c r="K54" s="107">
        <f>K55</f>
        <v>31.5</v>
      </c>
    </row>
    <row r="55" spans="1:11">
      <c r="A55" s="57"/>
      <c r="B55" s="108"/>
      <c r="C55" s="103"/>
      <c r="D55" s="104"/>
      <c r="E55" s="86" t="s">
        <v>89</v>
      </c>
      <c r="F55" s="109">
        <v>5222</v>
      </c>
      <c r="G55" s="88" t="s">
        <v>90</v>
      </c>
      <c r="H55" s="110">
        <v>0</v>
      </c>
      <c r="I55" s="110">
        <v>0</v>
      </c>
      <c r="J55" s="110">
        <v>31.5</v>
      </c>
      <c r="K55" s="111">
        <f>I55+J55</f>
        <v>31.5</v>
      </c>
    </row>
    <row r="56" spans="1:11" ht="22.5">
      <c r="A56" s="57"/>
      <c r="B56" s="102" t="s">
        <v>80</v>
      </c>
      <c r="C56" s="103">
        <v>9010060</v>
      </c>
      <c r="D56" s="104" t="s">
        <v>85</v>
      </c>
      <c r="E56" s="94" t="s">
        <v>86</v>
      </c>
      <c r="F56" s="94" t="s">
        <v>86</v>
      </c>
      <c r="G56" s="105" t="s">
        <v>117</v>
      </c>
      <c r="H56" s="106">
        <v>0</v>
      </c>
      <c r="I56" s="106">
        <v>0</v>
      </c>
      <c r="J56" s="106">
        <f>J57</f>
        <v>13.775</v>
      </c>
      <c r="K56" s="107">
        <f>K57</f>
        <v>13.775</v>
      </c>
    </row>
    <row r="57" spans="1:11">
      <c r="A57" s="57"/>
      <c r="B57" s="108"/>
      <c r="C57" s="103"/>
      <c r="D57" s="104"/>
      <c r="E57" s="86" t="s">
        <v>89</v>
      </c>
      <c r="F57" s="109">
        <v>5222</v>
      </c>
      <c r="G57" s="88" t="s">
        <v>90</v>
      </c>
      <c r="H57" s="110">
        <v>0</v>
      </c>
      <c r="I57" s="110">
        <v>0</v>
      </c>
      <c r="J57" s="110">
        <v>13.775</v>
      </c>
      <c r="K57" s="111">
        <f>I57+J57</f>
        <v>13.775</v>
      </c>
    </row>
    <row r="58" spans="1:11" ht="22.5">
      <c r="A58" s="57"/>
      <c r="B58" s="102" t="s">
        <v>80</v>
      </c>
      <c r="C58" s="103">
        <v>9010061</v>
      </c>
      <c r="D58" s="104" t="s">
        <v>85</v>
      </c>
      <c r="E58" s="94" t="s">
        <v>86</v>
      </c>
      <c r="F58" s="94" t="s">
        <v>86</v>
      </c>
      <c r="G58" s="105" t="s">
        <v>118</v>
      </c>
      <c r="H58" s="106">
        <v>0</v>
      </c>
      <c r="I58" s="106">
        <v>0</v>
      </c>
      <c r="J58" s="106">
        <f>J59</f>
        <v>50</v>
      </c>
      <c r="K58" s="107">
        <f>K59</f>
        <v>50</v>
      </c>
    </row>
    <row r="59" spans="1:11">
      <c r="A59" s="57"/>
      <c r="B59" s="108"/>
      <c r="C59" s="103"/>
      <c r="D59" s="104"/>
      <c r="E59" s="86" t="s">
        <v>89</v>
      </c>
      <c r="F59" s="109">
        <v>5222</v>
      </c>
      <c r="G59" s="88" t="s">
        <v>90</v>
      </c>
      <c r="H59" s="110">
        <v>0</v>
      </c>
      <c r="I59" s="110">
        <v>0</v>
      </c>
      <c r="J59" s="110">
        <v>50</v>
      </c>
      <c r="K59" s="111">
        <f>I59+J59</f>
        <v>50</v>
      </c>
    </row>
    <row r="60" spans="1:11" ht="22.5">
      <c r="A60" s="57"/>
      <c r="B60" s="102" t="s">
        <v>80</v>
      </c>
      <c r="C60" s="103">
        <v>9010062</v>
      </c>
      <c r="D60" s="104" t="s">
        <v>85</v>
      </c>
      <c r="E60" s="94" t="s">
        <v>86</v>
      </c>
      <c r="F60" s="94" t="s">
        <v>86</v>
      </c>
      <c r="G60" s="105" t="s">
        <v>119</v>
      </c>
      <c r="H60" s="106">
        <v>0</v>
      </c>
      <c r="I60" s="106">
        <v>0</v>
      </c>
      <c r="J60" s="106">
        <f>J61</f>
        <v>30.45</v>
      </c>
      <c r="K60" s="107">
        <f>K61</f>
        <v>30.45</v>
      </c>
    </row>
    <row r="61" spans="1:11">
      <c r="A61" s="57"/>
      <c r="B61" s="108"/>
      <c r="C61" s="103"/>
      <c r="D61" s="104"/>
      <c r="E61" s="86" t="s">
        <v>89</v>
      </c>
      <c r="F61" s="109">
        <v>5222</v>
      </c>
      <c r="G61" s="88" t="s">
        <v>90</v>
      </c>
      <c r="H61" s="110">
        <v>0</v>
      </c>
      <c r="I61" s="110">
        <v>0</v>
      </c>
      <c r="J61" s="110">
        <v>30.45</v>
      </c>
      <c r="K61" s="111">
        <f>I61+J61</f>
        <v>30.45</v>
      </c>
    </row>
    <row r="62" spans="1:11" ht="22.5">
      <c r="A62" s="57"/>
      <c r="B62" s="102" t="s">
        <v>80</v>
      </c>
      <c r="C62" s="103">
        <v>9010063</v>
      </c>
      <c r="D62" s="104" t="s">
        <v>85</v>
      </c>
      <c r="E62" s="94" t="s">
        <v>86</v>
      </c>
      <c r="F62" s="94" t="s">
        <v>86</v>
      </c>
      <c r="G62" s="105" t="s">
        <v>120</v>
      </c>
      <c r="H62" s="106">
        <v>0</v>
      </c>
      <c r="I62" s="106">
        <v>0</v>
      </c>
      <c r="J62" s="106">
        <f>J63</f>
        <v>43.5</v>
      </c>
      <c r="K62" s="107">
        <f>K63</f>
        <v>43.5</v>
      </c>
    </row>
    <row r="63" spans="1:11">
      <c r="A63" s="57"/>
      <c r="B63" s="108"/>
      <c r="C63" s="103"/>
      <c r="D63" s="104"/>
      <c r="E63" s="86" t="s">
        <v>89</v>
      </c>
      <c r="F63" s="109">
        <v>5222</v>
      </c>
      <c r="G63" s="88" t="s">
        <v>90</v>
      </c>
      <c r="H63" s="110">
        <v>0</v>
      </c>
      <c r="I63" s="110">
        <v>0</v>
      </c>
      <c r="J63" s="110">
        <v>43.5</v>
      </c>
      <c r="K63" s="111">
        <f>I63+J63</f>
        <v>43.5</v>
      </c>
    </row>
    <row r="64" spans="1:11" ht="22.5">
      <c r="A64" s="57"/>
      <c r="B64" s="102" t="s">
        <v>80</v>
      </c>
      <c r="C64" s="103">
        <v>9010064</v>
      </c>
      <c r="D64" s="104" t="s">
        <v>85</v>
      </c>
      <c r="E64" s="94" t="s">
        <v>86</v>
      </c>
      <c r="F64" s="94" t="s">
        <v>86</v>
      </c>
      <c r="G64" s="105" t="s">
        <v>121</v>
      </c>
      <c r="H64" s="106">
        <v>0</v>
      </c>
      <c r="I64" s="106">
        <v>0</v>
      </c>
      <c r="J64" s="106">
        <f>J65</f>
        <v>29.4</v>
      </c>
      <c r="K64" s="107">
        <f>K65</f>
        <v>29.4</v>
      </c>
    </row>
    <row r="65" spans="1:11">
      <c r="A65" s="57"/>
      <c r="B65" s="108"/>
      <c r="C65" s="103"/>
      <c r="D65" s="104"/>
      <c r="E65" s="86" t="s">
        <v>89</v>
      </c>
      <c r="F65" s="109">
        <v>5222</v>
      </c>
      <c r="G65" s="88" t="s">
        <v>90</v>
      </c>
      <c r="H65" s="110">
        <v>0</v>
      </c>
      <c r="I65" s="110">
        <v>0</v>
      </c>
      <c r="J65" s="110">
        <v>29.4</v>
      </c>
      <c r="K65" s="111">
        <f>I65+J65</f>
        <v>29.4</v>
      </c>
    </row>
    <row r="66" spans="1:11" ht="22.5">
      <c r="A66" s="57"/>
      <c r="B66" s="102" t="s">
        <v>80</v>
      </c>
      <c r="C66" s="103">
        <v>9010065</v>
      </c>
      <c r="D66" s="104" t="s">
        <v>85</v>
      </c>
      <c r="E66" s="94" t="s">
        <v>86</v>
      </c>
      <c r="F66" s="94" t="s">
        <v>86</v>
      </c>
      <c r="G66" s="105" t="s">
        <v>122</v>
      </c>
      <c r="H66" s="106">
        <v>0</v>
      </c>
      <c r="I66" s="106">
        <v>0</v>
      </c>
      <c r="J66" s="106">
        <f>J67</f>
        <v>29.4</v>
      </c>
      <c r="K66" s="107">
        <f>K67</f>
        <v>29.4</v>
      </c>
    </row>
    <row r="67" spans="1:11">
      <c r="A67" s="57"/>
      <c r="B67" s="108"/>
      <c r="C67" s="103"/>
      <c r="D67" s="104"/>
      <c r="E67" s="86" t="s">
        <v>89</v>
      </c>
      <c r="F67" s="109">
        <v>5222</v>
      </c>
      <c r="G67" s="88" t="s">
        <v>90</v>
      </c>
      <c r="H67" s="110">
        <v>0</v>
      </c>
      <c r="I67" s="110">
        <v>0</v>
      </c>
      <c r="J67" s="110">
        <v>29.4</v>
      </c>
      <c r="K67" s="111">
        <f>I67+J67</f>
        <v>29.4</v>
      </c>
    </row>
    <row r="68" spans="1:11" ht="22.5">
      <c r="A68" s="57"/>
      <c r="B68" s="102" t="s">
        <v>80</v>
      </c>
      <c r="C68" s="103">
        <v>9010066</v>
      </c>
      <c r="D68" s="104" t="s">
        <v>85</v>
      </c>
      <c r="E68" s="94" t="s">
        <v>86</v>
      </c>
      <c r="F68" s="94" t="s">
        <v>86</v>
      </c>
      <c r="G68" s="105" t="s">
        <v>123</v>
      </c>
      <c r="H68" s="106">
        <v>0</v>
      </c>
      <c r="I68" s="106">
        <v>0</v>
      </c>
      <c r="J68" s="106">
        <f>J69</f>
        <v>45.674999999999997</v>
      </c>
      <c r="K68" s="107">
        <f>K69</f>
        <v>45.674999999999997</v>
      </c>
    </row>
    <row r="69" spans="1:11">
      <c r="A69" s="57"/>
      <c r="B69" s="108"/>
      <c r="C69" s="103"/>
      <c r="D69" s="104"/>
      <c r="E69" s="86" t="s">
        <v>89</v>
      </c>
      <c r="F69" s="109">
        <v>5222</v>
      </c>
      <c r="G69" s="88" t="s">
        <v>90</v>
      </c>
      <c r="H69" s="110">
        <v>0</v>
      </c>
      <c r="I69" s="110">
        <v>0</v>
      </c>
      <c r="J69" s="110">
        <v>45.674999999999997</v>
      </c>
      <c r="K69" s="111">
        <f>I69+J69</f>
        <v>45.674999999999997</v>
      </c>
    </row>
    <row r="70" spans="1:11" ht="22.5">
      <c r="A70" s="57"/>
      <c r="B70" s="102" t="s">
        <v>80</v>
      </c>
      <c r="C70" s="103">
        <v>9010067</v>
      </c>
      <c r="D70" s="104" t="s">
        <v>85</v>
      </c>
      <c r="E70" s="94" t="s">
        <v>86</v>
      </c>
      <c r="F70" s="94" t="s">
        <v>86</v>
      </c>
      <c r="G70" s="105" t="s">
        <v>124</v>
      </c>
      <c r="H70" s="106">
        <v>0</v>
      </c>
      <c r="I70" s="106">
        <v>0</v>
      </c>
      <c r="J70" s="106">
        <f>J71</f>
        <v>40</v>
      </c>
      <c r="K70" s="107">
        <f>K71</f>
        <v>40</v>
      </c>
    </row>
    <row r="71" spans="1:11">
      <c r="A71" s="57"/>
      <c r="B71" s="108"/>
      <c r="C71" s="103"/>
      <c r="D71" s="104"/>
      <c r="E71" s="86" t="s">
        <v>89</v>
      </c>
      <c r="F71" s="109">
        <v>5222</v>
      </c>
      <c r="G71" s="88" t="s">
        <v>90</v>
      </c>
      <c r="H71" s="110">
        <v>0</v>
      </c>
      <c r="I71" s="110">
        <v>0</v>
      </c>
      <c r="J71" s="110">
        <v>40</v>
      </c>
      <c r="K71" s="111">
        <f>I71+J71</f>
        <v>40</v>
      </c>
    </row>
    <row r="72" spans="1:11">
      <c r="A72" s="57"/>
      <c r="B72" s="102" t="s">
        <v>80</v>
      </c>
      <c r="C72" s="103">
        <v>9010068</v>
      </c>
      <c r="D72" s="104" t="s">
        <v>85</v>
      </c>
      <c r="E72" s="94" t="s">
        <v>86</v>
      </c>
      <c r="F72" s="94" t="s">
        <v>86</v>
      </c>
      <c r="G72" s="105" t="s">
        <v>125</v>
      </c>
      <c r="H72" s="106">
        <v>0</v>
      </c>
      <c r="I72" s="106">
        <v>0</v>
      </c>
      <c r="J72" s="106">
        <f>J73</f>
        <v>40</v>
      </c>
      <c r="K72" s="107">
        <f>K73</f>
        <v>40</v>
      </c>
    </row>
    <row r="73" spans="1:11">
      <c r="A73" s="57"/>
      <c r="B73" s="108"/>
      <c r="C73" s="103"/>
      <c r="D73" s="104"/>
      <c r="E73" s="86" t="s">
        <v>89</v>
      </c>
      <c r="F73" s="109">
        <v>5222</v>
      </c>
      <c r="G73" s="88" t="s">
        <v>90</v>
      </c>
      <c r="H73" s="110">
        <v>0</v>
      </c>
      <c r="I73" s="110">
        <v>0</v>
      </c>
      <c r="J73" s="110">
        <v>40</v>
      </c>
      <c r="K73" s="111">
        <f>I73+J73</f>
        <v>40</v>
      </c>
    </row>
    <row r="74" spans="1:11">
      <c r="A74" s="57"/>
      <c r="B74" s="102" t="s">
        <v>80</v>
      </c>
      <c r="C74" s="103">
        <v>9010069</v>
      </c>
      <c r="D74" s="104" t="s">
        <v>85</v>
      </c>
      <c r="E74" s="94" t="s">
        <v>86</v>
      </c>
      <c r="F74" s="94" t="s">
        <v>86</v>
      </c>
      <c r="G74" s="105" t="s">
        <v>126</v>
      </c>
      <c r="H74" s="106">
        <v>0</v>
      </c>
      <c r="I74" s="106">
        <v>0</v>
      </c>
      <c r="J74" s="106">
        <f>J75</f>
        <v>50</v>
      </c>
      <c r="K74" s="107">
        <f>K75</f>
        <v>50</v>
      </c>
    </row>
    <row r="75" spans="1:11">
      <c r="A75" s="57"/>
      <c r="B75" s="108"/>
      <c r="C75" s="103"/>
      <c r="D75" s="104"/>
      <c r="E75" s="86" t="s">
        <v>89</v>
      </c>
      <c r="F75" s="109">
        <v>5222</v>
      </c>
      <c r="G75" s="88" t="s">
        <v>90</v>
      </c>
      <c r="H75" s="110">
        <v>0</v>
      </c>
      <c r="I75" s="110">
        <v>0</v>
      </c>
      <c r="J75" s="110">
        <v>50</v>
      </c>
      <c r="K75" s="111">
        <f>I75+J75</f>
        <v>50</v>
      </c>
    </row>
    <row r="76" spans="1:11">
      <c r="A76" s="57"/>
      <c r="B76" s="102" t="s">
        <v>80</v>
      </c>
      <c r="C76" s="103">
        <v>9010070</v>
      </c>
      <c r="D76" s="104" t="s">
        <v>85</v>
      </c>
      <c r="E76" s="94" t="s">
        <v>86</v>
      </c>
      <c r="F76" s="94" t="s">
        <v>86</v>
      </c>
      <c r="G76" s="105" t="s">
        <v>127</v>
      </c>
      <c r="H76" s="106">
        <v>0</v>
      </c>
      <c r="I76" s="106">
        <v>0</v>
      </c>
      <c r="J76" s="106">
        <f>J77</f>
        <v>42.63</v>
      </c>
      <c r="K76" s="107">
        <f>K77</f>
        <v>42.63</v>
      </c>
    </row>
    <row r="77" spans="1:11">
      <c r="A77" s="57"/>
      <c r="B77" s="108"/>
      <c r="C77" s="103"/>
      <c r="D77" s="104"/>
      <c r="E77" s="86" t="s">
        <v>89</v>
      </c>
      <c r="F77" s="109">
        <v>5222</v>
      </c>
      <c r="G77" s="88" t="s">
        <v>90</v>
      </c>
      <c r="H77" s="110">
        <v>0</v>
      </c>
      <c r="I77" s="110">
        <v>0</v>
      </c>
      <c r="J77" s="110">
        <v>42.63</v>
      </c>
      <c r="K77" s="111">
        <f>I77+J77</f>
        <v>42.63</v>
      </c>
    </row>
    <row r="78" spans="1:11">
      <c r="A78" s="57"/>
      <c r="B78" s="102" t="s">
        <v>80</v>
      </c>
      <c r="C78" s="103">
        <v>9010071</v>
      </c>
      <c r="D78" s="104" t="s">
        <v>85</v>
      </c>
      <c r="E78" s="94" t="s">
        <v>86</v>
      </c>
      <c r="F78" s="94" t="s">
        <v>86</v>
      </c>
      <c r="G78" s="105" t="s">
        <v>128</v>
      </c>
      <c r="H78" s="106">
        <v>0</v>
      </c>
      <c r="I78" s="106">
        <v>0</v>
      </c>
      <c r="J78" s="106">
        <f>J79</f>
        <v>40.5</v>
      </c>
      <c r="K78" s="107">
        <f>K79</f>
        <v>40.5</v>
      </c>
    </row>
    <row r="79" spans="1:11">
      <c r="A79" s="57"/>
      <c r="B79" s="108"/>
      <c r="C79" s="103"/>
      <c r="D79" s="104"/>
      <c r="E79" s="86" t="s">
        <v>89</v>
      </c>
      <c r="F79" s="109">
        <v>5222</v>
      </c>
      <c r="G79" s="88" t="s">
        <v>90</v>
      </c>
      <c r="H79" s="110">
        <v>0</v>
      </c>
      <c r="I79" s="110">
        <v>0</v>
      </c>
      <c r="J79" s="110">
        <v>40.5</v>
      </c>
      <c r="K79" s="111">
        <f>I79+J79</f>
        <v>40.5</v>
      </c>
    </row>
    <row r="80" spans="1:11" ht="33.75">
      <c r="A80" s="57"/>
      <c r="B80" s="102" t="s">
        <v>80</v>
      </c>
      <c r="C80" s="103">
        <v>9010072</v>
      </c>
      <c r="D80" s="104" t="s">
        <v>85</v>
      </c>
      <c r="E80" s="94" t="s">
        <v>86</v>
      </c>
      <c r="F80" s="94" t="s">
        <v>86</v>
      </c>
      <c r="G80" s="105" t="s">
        <v>129</v>
      </c>
      <c r="H80" s="106">
        <v>0</v>
      </c>
      <c r="I80" s="106">
        <v>0</v>
      </c>
      <c r="J80" s="106">
        <f>J81</f>
        <v>13.125</v>
      </c>
      <c r="K80" s="107">
        <f>K81</f>
        <v>13.125</v>
      </c>
    </row>
    <row r="81" spans="1:11">
      <c r="A81" s="57"/>
      <c r="B81" s="108"/>
      <c r="C81" s="103"/>
      <c r="D81" s="104"/>
      <c r="E81" s="86" t="s">
        <v>89</v>
      </c>
      <c r="F81" s="109">
        <v>5222</v>
      </c>
      <c r="G81" s="88" t="s">
        <v>90</v>
      </c>
      <c r="H81" s="110">
        <v>0</v>
      </c>
      <c r="I81" s="110">
        <v>0</v>
      </c>
      <c r="J81" s="110">
        <v>13.125</v>
      </c>
      <c r="K81" s="111">
        <f>I81+J81</f>
        <v>13.125</v>
      </c>
    </row>
    <row r="82" spans="1:11">
      <c r="A82" s="57"/>
      <c r="B82" s="102" t="s">
        <v>80</v>
      </c>
      <c r="C82" s="103">
        <v>9010073</v>
      </c>
      <c r="D82" s="104" t="s">
        <v>85</v>
      </c>
      <c r="E82" s="94" t="s">
        <v>86</v>
      </c>
      <c r="F82" s="94" t="s">
        <v>86</v>
      </c>
      <c r="G82" s="105" t="s">
        <v>130</v>
      </c>
      <c r="H82" s="106">
        <v>0</v>
      </c>
      <c r="I82" s="106">
        <v>0</v>
      </c>
      <c r="J82" s="106">
        <f>J83</f>
        <v>13.125</v>
      </c>
      <c r="K82" s="107">
        <f>K83</f>
        <v>13.125</v>
      </c>
    </row>
    <row r="83" spans="1:11">
      <c r="A83" s="57"/>
      <c r="B83" s="108"/>
      <c r="C83" s="103"/>
      <c r="D83" s="104"/>
      <c r="E83" s="86" t="s">
        <v>89</v>
      </c>
      <c r="F83" s="109">
        <v>5222</v>
      </c>
      <c r="G83" s="88" t="s">
        <v>90</v>
      </c>
      <c r="H83" s="110">
        <v>0</v>
      </c>
      <c r="I83" s="110">
        <v>0</v>
      </c>
      <c r="J83" s="110">
        <v>13.125</v>
      </c>
      <c r="K83" s="111">
        <f>I83+J83</f>
        <v>13.125</v>
      </c>
    </row>
    <row r="84" spans="1:11">
      <c r="A84" s="57"/>
      <c r="B84" s="102" t="s">
        <v>80</v>
      </c>
      <c r="C84" s="103">
        <v>9010074</v>
      </c>
      <c r="D84" s="104" t="s">
        <v>85</v>
      </c>
      <c r="E84" s="94" t="s">
        <v>86</v>
      </c>
      <c r="F84" s="94" t="s">
        <v>86</v>
      </c>
      <c r="G84" s="105" t="s">
        <v>131</v>
      </c>
      <c r="H84" s="106">
        <v>0</v>
      </c>
      <c r="I84" s="106">
        <v>0</v>
      </c>
      <c r="J84" s="106">
        <f>J85</f>
        <v>9</v>
      </c>
      <c r="K84" s="107">
        <f>K85</f>
        <v>9</v>
      </c>
    </row>
    <row r="85" spans="1:11">
      <c r="A85" s="57"/>
      <c r="B85" s="108"/>
      <c r="C85" s="103"/>
      <c r="D85" s="104"/>
      <c r="E85" s="86" t="s">
        <v>89</v>
      </c>
      <c r="F85" s="109">
        <v>5222</v>
      </c>
      <c r="G85" s="88" t="s">
        <v>90</v>
      </c>
      <c r="H85" s="110">
        <v>0</v>
      </c>
      <c r="I85" s="110">
        <v>0</v>
      </c>
      <c r="J85" s="110">
        <v>9</v>
      </c>
      <c r="K85" s="111">
        <f>I85+J85</f>
        <v>9</v>
      </c>
    </row>
    <row r="86" spans="1:11">
      <c r="A86" s="57"/>
      <c r="B86" s="102" t="s">
        <v>80</v>
      </c>
      <c r="C86" s="103">
        <v>9010075</v>
      </c>
      <c r="D86" s="104" t="s">
        <v>85</v>
      </c>
      <c r="E86" s="94" t="s">
        <v>86</v>
      </c>
      <c r="F86" s="94" t="s">
        <v>86</v>
      </c>
      <c r="G86" s="105" t="s">
        <v>132</v>
      </c>
      <c r="H86" s="106">
        <v>0</v>
      </c>
      <c r="I86" s="106">
        <v>0</v>
      </c>
      <c r="J86" s="106">
        <f>J87</f>
        <v>15.715</v>
      </c>
      <c r="K86" s="107">
        <f>K87</f>
        <v>15.715</v>
      </c>
    </row>
    <row r="87" spans="1:11">
      <c r="A87" s="57"/>
      <c r="B87" s="108"/>
      <c r="C87" s="103"/>
      <c r="D87" s="104"/>
      <c r="E87" s="86" t="s">
        <v>89</v>
      </c>
      <c r="F87" s="109">
        <v>5222</v>
      </c>
      <c r="G87" s="88" t="s">
        <v>90</v>
      </c>
      <c r="H87" s="110">
        <v>0</v>
      </c>
      <c r="I87" s="110">
        <v>0</v>
      </c>
      <c r="J87" s="110">
        <v>15.715</v>
      </c>
      <c r="K87" s="111">
        <f>I87+J87</f>
        <v>15.715</v>
      </c>
    </row>
    <row r="88" spans="1:11">
      <c r="A88" s="57"/>
      <c r="B88" s="102" t="s">
        <v>80</v>
      </c>
      <c r="C88" s="103">
        <v>9010076</v>
      </c>
      <c r="D88" s="104" t="s">
        <v>85</v>
      </c>
      <c r="E88" s="94" t="s">
        <v>86</v>
      </c>
      <c r="F88" s="94" t="s">
        <v>86</v>
      </c>
      <c r="G88" s="105" t="s">
        <v>133</v>
      </c>
      <c r="H88" s="106">
        <v>0</v>
      </c>
      <c r="I88" s="106">
        <v>0</v>
      </c>
      <c r="J88" s="106">
        <f>J89</f>
        <v>15.715</v>
      </c>
      <c r="K88" s="107">
        <f>K89</f>
        <v>15.715</v>
      </c>
    </row>
    <row r="89" spans="1:11" ht="13.5" thickBot="1">
      <c r="A89" s="57"/>
      <c r="B89" s="113"/>
      <c r="C89" s="114"/>
      <c r="D89" s="115"/>
      <c r="E89" s="116">
        <v>3599</v>
      </c>
      <c r="F89" s="117">
        <v>5222</v>
      </c>
      <c r="G89" s="118" t="s">
        <v>90</v>
      </c>
      <c r="H89" s="119">
        <v>0</v>
      </c>
      <c r="I89" s="119">
        <v>0</v>
      </c>
      <c r="J89" s="119">
        <v>15.715</v>
      </c>
      <c r="K89" s="120">
        <f>I89+J89</f>
        <v>15.715</v>
      </c>
    </row>
    <row r="90" spans="1:11" ht="13.5" thickBot="1">
      <c r="A90" s="57"/>
      <c r="B90" s="66" t="s">
        <v>80</v>
      </c>
      <c r="C90" s="67" t="s">
        <v>134</v>
      </c>
      <c r="D90" s="68"/>
      <c r="E90" s="68"/>
      <c r="F90" s="69"/>
      <c r="G90" s="70" t="s">
        <v>135</v>
      </c>
      <c r="H90" s="121">
        <f>+H91+H93+H95+H97+H99+H101+H103+H105+H107+H109+H115+H111+H113+H117+H119+H121+H123+H125+H127+H129+H131</f>
        <v>550</v>
      </c>
      <c r="I90" s="122">
        <f>I91+I93+I95+I97+I99+I101+I103+I105+I107+I109+I111+I113+I115+I117+I119+I121+I123+I125+I127+I129+I131+I133+I135+I137+I139+I141+I143+I145+I147+I149+I151+I153+I155+I157+I159+I161+I163+I165+I167+I169+I171+I173+I175+I177+I179+I181+I183+I185+I187+I189+I191+I193+I195</f>
        <v>1012.2289999999998</v>
      </c>
      <c r="J90" s="123">
        <f>J91+J93+J95+J97+J99+J101+J103+J105+J107+J109+J111+J113+J115+J117+J119+J121+J123+J125+J127+J129+J131+J133+J135+J137+J139+J141+J143+J145+J147+J149+J151+J153+J155+J157+J159+J161+J163+J165+J167+J169+J171+J173+J175+J177+J179+J181+J183+J185+J187+J189+J191+J193+J195</f>
        <v>312.5979999999999</v>
      </c>
      <c r="K90" s="123">
        <f>K91+K93+K95+K97+K99+K101+K103+K105+K107+K109+K111+K113+K115+K117+K119+K121+K123+K125+K127+K129+K131+K133+K135+K137+K139+K141+K143+K145+K147+K149+K151+K153+K155+K157+K159+K161+K163+K165+K167+K169+K171+K173+K175+K177+K179+K181+K183+K185+K187+K189+K191+K193+K195</f>
        <v>1324.8270000000005</v>
      </c>
    </row>
    <row r="91" spans="1:11">
      <c r="A91" s="57"/>
      <c r="B91" s="124" t="s">
        <v>80</v>
      </c>
      <c r="C91" s="125">
        <v>9020000</v>
      </c>
      <c r="D91" s="126" t="s">
        <v>85</v>
      </c>
      <c r="E91" s="127" t="s">
        <v>86</v>
      </c>
      <c r="F91" s="127" t="s">
        <v>86</v>
      </c>
      <c r="G91" s="128" t="s">
        <v>135</v>
      </c>
      <c r="H91" s="129">
        <v>550</v>
      </c>
      <c r="I91" s="130">
        <f>I92</f>
        <v>601.33799999999997</v>
      </c>
      <c r="J91" s="130">
        <f t="shared" ref="J91" si="0">J92</f>
        <v>-601.33799999999997</v>
      </c>
      <c r="K91" s="131">
        <f>I91+J91</f>
        <v>0</v>
      </c>
    </row>
    <row r="92" spans="1:11">
      <c r="A92" s="57"/>
      <c r="B92" s="132"/>
      <c r="C92" s="125"/>
      <c r="D92" s="133"/>
      <c r="E92" s="87">
        <v>3599</v>
      </c>
      <c r="F92" s="87">
        <v>5901</v>
      </c>
      <c r="G92" s="88" t="s">
        <v>87</v>
      </c>
      <c r="H92" s="134">
        <v>550</v>
      </c>
      <c r="I92" s="90">
        <v>601.33799999999997</v>
      </c>
      <c r="J92" s="90">
        <v>-601.33799999999997</v>
      </c>
      <c r="K92" s="91">
        <f>I92+J92</f>
        <v>0</v>
      </c>
    </row>
    <row r="93" spans="1:11" ht="22.5">
      <c r="A93" s="57"/>
      <c r="B93" s="135" t="s">
        <v>80</v>
      </c>
      <c r="C93" s="84">
        <v>9020001</v>
      </c>
      <c r="D93" s="93" t="s">
        <v>85</v>
      </c>
      <c r="E93" s="94" t="s">
        <v>86</v>
      </c>
      <c r="F93" s="94" t="s">
        <v>86</v>
      </c>
      <c r="G93" s="136" t="s">
        <v>136</v>
      </c>
      <c r="H93" s="96">
        <v>0</v>
      </c>
      <c r="I93" s="96">
        <v>12.25</v>
      </c>
      <c r="J93" s="137">
        <f t="shared" ref="J93" si="1">J94</f>
        <v>0</v>
      </c>
      <c r="K93" s="98">
        <f t="shared" ref="K93:K132" si="2">H93+I93</f>
        <v>12.25</v>
      </c>
    </row>
    <row r="94" spans="1:11" ht="22.5">
      <c r="A94" s="57"/>
      <c r="B94" s="132"/>
      <c r="C94" s="84"/>
      <c r="D94" s="93"/>
      <c r="E94" s="86">
        <v>3599</v>
      </c>
      <c r="F94" s="86">
        <v>5221</v>
      </c>
      <c r="G94" s="88" t="s">
        <v>109</v>
      </c>
      <c r="H94" s="134">
        <v>0</v>
      </c>
      <c r="I94" s="134">
        <v>12.25</v>
      </c>
      <c r="J94" s="138">
        <v>0</v>
      </c>
      <c r="K94" s="91">
        <f t="shared" si="2"/>
        <v>12.25</v>
      </c>
    </row>
    <row r="95" spans="1:11" ht="22.5">
      <c r="A95" s="57"/>
      <c r="B95" s="135" t="s">
        <v>80</v>
      </c>
      <c r="C95" s="84">
        <v>9020002</v>
      </c>
      <c r="D95" s="93" t="s">
        <v>85</v>
      </c>
      <c r="E95" s="94" t="s">
        <v>86</v>
      </c>
      <c r="F95" s="94" t="s">
        <v>86</v>
      </c>
      <c r="G95" s="136" t="s">
        <v>137</v>
      </c>
      <c r="H95" s="96">
        <v>0</v>
      </c>
      <c r="I95" s="96">
        <v>17.5</v>
      </c>
      <c r="J95" s="137">
        <f t="shared" ref="J95" si="3">J96</f>
        <v>0</v>
      </c>
      <c r="K95" s="98">
        <f t="shared" si="2"/>
        <v>17.5</v>
      </c>
    </row>
    <row r="96" spans="1:11" ht="22.5">
      <c r="A96" s="57"/>
      <c r="B96" s="132"/>
      <c r="C96" s="84"/>
      <c r="D96" s="93"/>
      <c r="E96" s="86">
        <v>3599</v>
      </c>
      <c r="F96" s="86">
        <v>5221</v>
      </c>
      <c r="G96" s="88" t="s">
        <v>109</v>
      </c>
      <c r="H96" s="134">
        <v>0</v>
      </c>
      <c r="I96" s="134">
        <v>17.5</v>
      </c>
      <c r="J96" s="138">
        <v>0</v>
      </c>
      <c r="K96" s="91">
        <f t="shared" si="2"/>
        <v>17.5</v>
      </c>
    </row>
    <row r="97" spans="1:11">
      <c r="A97" s="57"/>
      <c r="B97" s="135" t="s">
        <v>80</v>
      </c>
      <c r="C97" s="84">
        <v>9020004</v>
      </c>
      <c r="D97" s="93" t="s">
        <v>85</v>
      </c>
      <c r="E97" s="94" t="s">
        <v>86</v>
      </c>
      <c r="F97" s="94" t="s">
        <v>86</v>
      </c>
      <c r="G97" s="136" t="s">
        <v>138</v>
      </c>
      <c r="H97" s="96">
        <v>0</v>
      </c>
      <c r="I97" s="96">
        <v>30</v>
      </c>
      <c r="J97" s="137">
        <f t="shared" ref="J97" si="4">J98</f>
        <v>0</v>
      </c>
      <c r="K97" s="98">
        <f t="shared" si="2"/>
        <v>30</v>
      </c>
    </row>
    <row r="98" spans="1:11">
      <c r="A98" s="57"/>
      <c r="B98" s="132"/>
      <c r="C98" s="84"/>
      <c r="D98" s="93"/>
      <c r="E98" s="86">
        <v>3599</v>
      </c>
      <c r="F98" s="86">
        <v>5222</v>
      </c>
      <c r="G98" s="88" t="s">
        <v>90</v>
      </c>
      <c r="H98" s="134">
        <v>0</v>
      </c>
      <c r="I98" s="134">
        <v>30</v>
      </c>
      <c r="J98" s="138">
        <v>0</v>
      </c>
      <c r="K98" s="91">
        <f t="shared" si="2"/>
        <v>30</v>
      </c>
    </row>
    <row r="99" spans="1:11">
      <c r="A99" s="57"/>
      <c r="B99" s="135" t="s">
        <v>80</v>
      </c>
      <c r="C99" s="84">
        <v>9020005</v>
      </c>
      <c r="D99" s="93" t="s">
        <v>85</v>
      </c>
      <c r="E99" s="94" t="s">
        <v>86</v>
      </c>
      <c r="F99" s="94" t="s">
        <v>86</v>
      </c>
      <c r="G99" s="136" t="s">
        <v>139</v>
      </c>
      <c r="H99" s="96">
        <v>0</v>
      </c>
      <c r="I99" s="96">
        <v>15.4</v>
      </c>
      <c r="J99" s="137">
        <f t="shared" ref="J99" si="5">J100</f>
        <v>0</v>
      </c>
      <c r="K99" s="98">
        <f t="shared" si="2"/>
        <v>15.4</v>
      </c>
    </row>
    <row r="100" spans="1:11" ht="22.5">
      <c r="A100" s="57"/>
      <c r="B100" s="132"/>
      <c r="C100" s="84"/>
      <c r="D100" s="93"/>
      <c r="E100" s="86">
        <v>3599</v>
      </c>
      <c r="F100" s="86">
        <v>5221</v>
      </c>
      <c r="G100" s="88" t="s">
        <v>109</v>
      </c>
      <c r="H100" s="134">
        <v>0</v>
      </c>
      <c r="I100" s="134">
        <v>15.4</v>
      </c>
      <c r="J100" s="138">
        <v>0</v>
      </c>
      <c r="K100" s="91">
        <f t="shared" si="2"/>
        <v>15.4</v>
      </c>
    </row>
    <row r="101" spans="1:11">
      <c r="A101" s="57"/>
      <c r="B101" s="135" t="s">
        <v>80</v>
      </c>
      <c r="C101" s="84">
        <v>9020006</v>
      </c>
      <c r="D101" s="93" t="s">
        <v>85</v>
      </c>
      <c r="E101" s="94" t="s">
        <v>86</v>
      </c>
      <c r="F101" s="94" t="s">
        <v>86</v>
      </c>
      <c r="G101" s="136" t="s">
        <v>140</v>
      </c>
      <c r="H101" s="96">
        <v>0</v>
      </c>
      <c r="I101" s="96">
        <v>15</v>
      </c>
      <c r="J101" s="137">
        <f t="shared" ref="J101" si="6">J102</f>
        <v>0</v>
      </c>
      <c r="K101" s="98">
        <f t="shared" si="2"/>
        <v>15</v>
      </c>
    </row>
    <row r="102" spans="1:11" ht="22.5">
      <c r="A102" s="57"/>
      <c r="B102" s="132"/>
      <c r="C102" s="84"/>
      <c r="D102" s="93"/>
      <c r="E102" s="86">
        <v>3599</v>
      </c>
      <c r="F102" s="86">
        <v>5213</v>
      </c>
      <c r="G102" s="88" t="s">
        <v>141</v>
      </c>
      <c r="H102" s="134">
        <v>0</v>
      </c>
      <c r="I102" s="134">
        <v>15</v>
      </c>
      <c r="J102" s="138">
        <v>0</v>
      </c>
      <c r="K102" s="91">
        <f t="shared" si="2"/>
        <v>15</v>
      </c>
    </row>
    <row r="103" spans="1:11" ht="22.5">
      <c r="A103" s="57"/>
      <c r="B103" s="135" t="s">
        <v>80</v>
      </c>
      <c r="C103" s="84">
        <v>9020007</v>
      </c>
      <c r="D103" s="93" t="s">
        <v>85</v>
      </c>
      <c r="E103" s="94" t="s">
        <v>86</v>
      </c>
      <c r="F103" s="94" t="s">
        <v>86</v>
      </c>
      <c r="G103" s="136" t="s">
        <v>142</v>
      </c>
      <c r="H103" s="96">
        <v>0</v>
      </c>
      <c r="I103" s="96">
        <v>36</v>
      </c>
      <c r="J103" s="137">
        <f t="shared" ref="J103" si="7">J104</f>
        <v>0</v>
      </c>
      <c r="K103" s="98">
        <f t="shared" si="2"/>
        <v>36</v>
      </c>
    </row>
    <row r="104" spans="1:11">
      <c r="A104" s="57"/>
      <c r="B104" s="132"/>
      <c r="C104" s="84"/>
      <c r="D104" s="93"/>
      <c r="E104" s="86">
        <v>3599</v>
      </c>
      <c r="F104" s="86">
        <v>5222</v>
      </c>
      <c r="G104" s="88" t="s">
        <v>90</v>
      </c>
      <c r="H104" s="134">
        <v>0</v>
      </c>
      <c r="I104" s="134">
        <v>36</v>
      </c>
      <c r="J104" s="138">
        <v>0</v>
      </c>
      <c r="K104" s="91">
        <f t="shared" si="2"/>
        <v>36</v>
      </c>
    </row>
    <row r="105" spans="1:11" ht="22.5">
      <c r="A105" s="57"/>
      <c r="B105" s="135" t="s">
        <v>80</v>
      </c>
      <c r="C105" s="84">
        <v>9020010</v>
      </c>
      <c r="D105" s="93" t="s">
        <v>143</v>
      </c>
      <c r="E105" s="94" t="s">
        <v>86</v>
      </c>
      <c r="F105" s="94" t="s">
        <v>86</v>
      </c>
      <c r="G105" s="136" t="s">
        <v>144</v>
      </c>
      <c r="H105" s="96">
        <v>0</v>
      </c>
      <c r="I105" s="96">
        <v>9.6</v>
      </c>
      <c r="J105" s="137">
        <f t="shared" ref="J105" si="8">J106</f>
        <v>0</v>
      </c>
      <c r="K105" s="98">
        <f t="shared" si="2"/>
        <v>9.6</v>
      </c>
    </row>
    <row r="106" spans="1:11">
      <c r="A106" s="57"/>
      <c r="B106" s="132"/>
      <c r="C106" s="84"/>
      <c r="D106" s="93"/>
      <c r="E106" s="86">
        <v>3599</v>
      </c>
      <c r="F106" s="86">
        <v>5321</v>
      </c>
      <c r="G106" s="88" t="s">
        <v>99</v>
      </c>
      <c r="H106" s="134">
        <v>0</v>
      </c>
      <c r="I106" s="134">
        <v>9.6</v>
      </c>
      <c r="J106" s="138">
        <v>0</v>
      </c>
      <c r="K106" s="91">
        <f t="shared" si="2"/>
        <v>9.6</v>
      </c>
    </row>
    <row r="107" spans="1:11">
      <c r="A107" s="57"/>
      <c r="B107" s="135" t="s">
        <v>80</v>
      </c>
      <c r="C107" s="84">
        <v>9020011</v>
      </c>
      <c r="D107" s="93" t="s">
        <v>85</v>
      </c>
      <c r="E107" s="94" t="s">
        <v>86</v>
      </c>
      <c r="F107" s="94" t="s">
        <v>86</v>
      </c>
      <c r="G107" s="136" t="s">
        <v>145</v>
      </c>
      <c r="H107" s="96">
        <v>0</v>
      </c>
      <c r="I107" s="96">
        <v>31.5</v>
      </c>
      <c r="J107" s="137">
        <f t="shared" ref="J107" si="9">J108</f>
        <v>0</v>
      </c>
      <c r="K107" s="98">
        <f t="shared" si="2"/>
        <v>31.5</v>
      </c>
    </row>
    <row r="108" spans="1:11">
      <c r="A108" s="57"/>
      <c r="B108" s="132"/>
      <c r="C108" s="84"/>
      <c r="D108" s="93"/>
      <c r="E108" s="86">
        <v>3599</v>
      </c>
      <c r="F108" s="86">
        <v>5222</v>
      </c>
      <c r="G108" s="88" t="s">
        <v>90</v>
      </c>
      <c r="H108" s="134">
        <v>0</v>
      </c>
      <c r="I108" s="134">
        <v>31.5</v>
      </c>
      <c r="J108" s="138">
        <v>0</v>
      </c>
      <c r="K108" s="91">
        <f t="shared" si="2"/>
        <v>31.5</v>
      </c>
    </row>
    <row r="109" spans="1:11">
      <c r="A109" s="57"/>
      <c r="B109" s="135" t="s">
        <v>80</v>
      </c>
      <c r="C109" s="84">
        <v>9020012</v>
      </c>
      <c r="D109" s="93" t="s">
        <v>85</v>
      </c>
      <c r="E109" s="94" t="s">
        <v>86</v>
      </c>
      <c r="F109" s="94" t="s">
        <v>86</v>
      </c>
      <c r="G109" s="136" t="s">
        <v>146</v>
      </c>
      <c r="H109" s="96">
        <v>0</v>
      </c>
      <c r="I109" s="96">
        <v>31.5</v>
      </c>
      <c r="J109" s="137">
        <f t="shared" ref="J109" si="10">J110</f>
        <v>0</v>
      </c>
      <c r="K109" s="98">
        <f t="shared" si="2"/>
        <v>31.5</v>
      </c>
    </row>
    <row r="110" spans="1:11">
      <c r="A110" s="57"/>
      <c r="B110" s="132"/>
      <c r="C110" s="84"/>
      <c r="D110" s="93"/>
      <c r="E110" s="86">
        <v>3599</v>
      </c>
      <c r="F110" s="86">
        <v>5222</v>
      </c>
      <c r="G110" s="88" t="s">
        <v>90</v>
      </c>
      <c r="H110" s="134">
        <v>0</v>
      </c>
      <c r="I110" s="134">
        <v>31.5</v>
      </c>
      <c r="J110" s="138">
        <v>0</v>
      </c>
      <c r="K110" s="91">
        <f t="shared" si="2"/>
        <v>31.5</v>
      </c>
    </row>
    <row r="111" spans="1:11">
      <c r="A111" s="57"/>
      <c r="B111" s="135" t="s">
        <v>80</v>
      </c>
      <c r="C111" s="84">
        <v>9020014</v>
      </c>
      <c r="D111" s="93" t="s">
        <v>85</v>
      </c>
      <c r="E111" s="94" t="s">
        <v>86</v>
      </c>
      <c r="F111" s="94" t="s">
        <v>86</v>
      </c>
      <c r="G111" s="136" t="s">
        <v>147</v>
      </c>
      <c r="H111" s="96">
        <v>0</v>
      </c>
      <c r="I111" s="96">
        <v>6.625</v>
      </c>
      <c r="J111" s="137">
        <f t="shared" ref="J111" si="11">J112</f>
        <v>0</v>
      </c>
      <c r="K111" s="98">
        <f t="shared" si="2"/>
        <v>6.625</v>
      </c>
    </row>
    <row r="112" spans="1:11">
      <c r="A112" s="57"/>
      <c r="B112" s="132"/>
      <c r="C112" s="84"/>
      <c r="D112" s="139"/>
      <c r="E112" s="86">
        <v>3599</v>
      </c>
      <c r="F112" s="86">
        <v>5222</v>
      </c>
      <c r="G112" s="88" t="s">
        <v>90</v>
      </c>
      <c r="H112" s="134">
        <v>0</v>
      </c>
      <c r="I112" s="134">
        <v>6.625</v>
      </c>
      <c r="J112" s="138">
        <v>0</v>
      </c>
      <c r="K112" s="91">
        <f t="shared" si="2"/>
        <v>6.625</v>
      </c>
    </row>
    <row r="113" spans="1:11" ht="22.5">
      <c r="A113" s="57"/>
      <c r="B113" s="135" t="s">
        <v>80</v>
      </c>
      <c r="C113" s="84">
        <v>9020015</v>
      </c>
      <c r="D113" s="104" t="s">
        <v>85</v>
      </c>
      <c r="E113" s="94" t="s">
        <v>86</v>
      </c>
      <c r="F113" s="94" t="s">
        <v>86</v>
      </c>
      <c r="G113" s="136" t="s">
        <v>148</v>
      </c>
      <c r="H113" s="96">
        <v>0</v>
      </c>
      <c r="I113" s="96">
        <v>30.968</v>
      </c>
      <c r="J113" s="137">
        <f t="shared" ref="J113" si="12">J114</f>
        <v>0</v>
      </c>
      <c r="K113" s="98">
        <f t="shared" si="2"/>
        <v>30.968</v>
      </c>
    </row>
    <row r="114" spans="1:11">
      <c r="A114" s="57"/>
      <c r="B114" s="132"/>
      <c r="C114" s="84"/>
      <c r="D114" s="139"/>
      <c r="E114" s="86">
        <v>3599</v>
      </c>
      <c r="F114" s="86">
        <v>5222</v>
      </c>
      <c r="G114" s="88" t="s">
        <v>90</v>
      </c>
      <c r="H114" s="134">
        <v>0</v>
      </c>
      <c r="I114" s="134">
        <v>30.968</v>
      </c>
      <c r="J114" s="138">
        <v>0</v>
      </c>
      <c r="K114" s="91">
        <f t="shared" si="2"/>
        <v>30.968</v>
      </c>
    </row>
    <row r="115" spans="1:11">
      <c r="A115" s="57"/>
      <c r="B115" s="135" t="s">
        <v>80</v>
      </c>
      <c r="C115" s="84">
        <v>9020016</v>
      </c>
      <c r="D115" s="104" t="s">
        <v>85</v>
      </c>
      <c r="E115" s="94" t="s">
        <v>86</v>
      </c>
      <c r="F115" s="94" t="s">
        <v>86</v>
      </c>
      <c r="G115" s="136" t="s">
        <v>149</v>
      </c>
      <c r="H115" s="96">
        <v>0</v>
      </c>
      <c r="I115" s="96">
        <v>30</v>
      </c>
      <c r="J115" s="137">
        <f t="shared" ref="J115" si="13">J116</f>
        <v>0</v>
      </c>
      <c r="K115" s="98">
        <f t="shared" si="2"/>
        <v>30</v>
      </c>
    </row>
    <row r="116" spans="1:11">
      <c r="A116" s="57"/>
      <c r="B116" s="132"/>
      <c r="C116" s="84"/>
      <c r="D116" s="139"/>
      <c r="E116" s="86">
        <v>3599</v>
      </c>
      <c r="F116" s="86">
        <v>5222</v>
      </c>
      <c r="G116" s="88" t="s">
        <v>90</v>
      </c>
      <c r="H116" s="134">
        <v>0</v>
      </c>
      <c r="I116" s="134">
        <v>0</v>
      </c>
      <c r="J116" s="138">
        <v>0</v>
      </c>
      <c r="K116" s="91">
        <f t="shared" si="2"/>
        <v>0</v>
      </c>
    </row>
    <row r="117" spans="1:11">
      <c r="A117" s="57"/>
      <c r="B117" s="135" t="s">
        <v>80</v>
      </c>
      <c r="C117" s="84">
        <v>9020018</v>
      </c>
      <c r="D117" s="104" t="s">
        <v>85</v>
      </c>
      <c r="E117" s="94" t="s">
        <v>86</v>
      </c>
      <c r="F117" s="94" t="s">
        <v>86</v>
      </c>
      <c r="G117" s="136" t="s">
        <v>150</v>
      </c>
      <c r="H117" s="96">
        <v>0</v>
      </c>
      <c r="I117" s="96">
        <v>35</v>
      </c>
      <c r="J117" s="137">
        <f t="shared" ref="J117" si="14">J118</f>
        <v>0</v>
      </c>
      <c r="K117" s="98">
        <f t="shared" si="2"/>
        <v>35</v>
      </c>
    </row>
    <row r="118" spans="1:11">
      <c r="A118" s="57"/>
      <c r="B118" s="132"/>
      <c r="C118" s="84"/>
      <c r="D118" s="139"/>
      <c r="E118" s="86">
        <v>3599</v>
      </c>
      <c r="F118" s="86">
        <v>5222</v>
      </c>
      <c r="G118" s="88" t="s">
        <v>90</v>
      </c>
      <c r="H118" s="134">
        <v>0</v>
      </c>
      <c r="I118" s="134">
        <v>35</v>
      </c>
      <c r="J118" s="138">
        <v>0</v>
      </c>
      <c r="K118" s="91">
        <f t="shared" si="2"/>
        <v>35</v>
      </c>
    </row>
    <row r="119" spans="1:11" ht="22.5">
      <c r="A119" s="57"/>
      <c r="B119" s="135" t="s">
        <v>80</v>
      </c>
      <c r="C119" s="84">
        <v>9020019</v>
      </c>
      <c r="D119" s="104" t="s">
        <v>85</v>
      </c>
      <c r="E119" s="94" t="s">
        <v>86</v>
      </c>
      <c r="F119" s="94" t="s">
        <v>86</v>
      </c>
      <c r="G119" s="136" t="s">
        <v>151</v>
      </c>
      <c r="H119" s="96">
        <v>0</v>
      </c>
      <c r="I119" s="96">
        <v>10.8</v>
      </c>
      <c r="J119" s="137">
        <f t="shared" ref="J119" si="15">J120</f>
        <v>0</v>
      </c>
      <c r="K119" s="98">
        <f t="shared" si="2"/>
        <v>10.8</v>
      </c>
    </row>
    <row r="120" spans="1:11">
      <c r="A120" s="57"/>
      <c r="B120" s="132"/>
      <c r="C120" s="84"/>
      <c r="D120" s="139"/>
      <c r="E120" s="86">
        <v>3599</v>
      </c>
      <c r="F120" s="86">
        <v>5222</v>
      </c>
      <c r="G120" s="88" t="s">
        <v>90</v>
      </c>
      <c r="H120" s="134">
        <v>0</v>
      </c>
      <c r="I120" s="134">
        <v>10.8</v>
      </c>
      <c r="J120" s="138">
        <v>0</v>
      </c>
      <c r="K120" s="91">
        <f t="shared" si="2"/>
        <v>10.8</v>
      </c>
    </row>
    <row r="121" spans="1:11">
      <c r="A121" s="57"/>
      <c r="B121" s="135" t="s">
        <v>80</v>
      </c>
      <c r="C121" s="84">
        <v>9020020</v>
      </c>
      <c r="D121" s="104" t="s">
        <v>85</v>
      </c>
      <c r="E121" s="94" t="s">
        <v>86</v>
      </c>
      <c r="F121" s="94" t="s">
        <v>86</v>
      </c>
      <c r="G121" s="136" t="s">
        <v>152</v>
      </c>
      <c r="H121" s="96">
        <v>0</v>
      </c>
      <c r="I121" s="96">
        <v>6.3</v>
      </c>
      <c r="J121" s="137">
        <f t="shared" ref="J121" si="16">J122</f>
        <v>0</v>
      </c>
      <c r="K121" s="98">
        <f t="shared" si="2"/>
        <v>6.3</v>
      </c>
    </row>
    <row r="122" spans="1:11">
      <c r="A122" s="57"/>
      <c r="B122" s="132"/>
      <c r="C122" s="84"/>
      <c r="D122" s="139"/>
      <c r="E122" s="86">
        <v>3599</v>
      </c>
      <c r="F122" s="86">
        <v>5222</v>
      </c>
      <c r="G122" s="88" t="s">
        <v>90</v>
      </c>
      <c r="H122" s="134">
        <v>0</v>
      </c>
      <c r="I122" s="134">
        <v>6.3</v>
      </c>
      <c r="J122" s="138">
        <v>0</v>
      </c>
      <c r="K122" s="91">
        <f t="shared" si="2"/>
        <v>6.3</v>
      </c>
    </row>
    <row r="123" spans="1:11" ht="22.5">
      <c r="A123" s="57"/>
      <c r="B123" s="135" t="s">
        <v>80</v>
      </c>
      <c r="C123" s="84">
        <v>9020021</v>
      </c>
      <c r="D123" s="104" t="s">
        <v>85</v>
      </c>
      <c r="E123" s="94" t="s">
        <v>86</v>
      </c>
      <c r="F123" s="94" t="s">
        <v>86</v>
      </c>
      <c r="G123" s="136" t="s">
        <v>153</v>
      </c>
      <c r="H123" s="96">
        <v>0</v>
      </c>
      <c r="I123" s="96">
        <v>15.12</v>
      </c>
      <c r="J123" s="137">
        <f t="shared" ref="J123" si="17">J124</f>
        <v>0</v>
      </c>
      <c r="K123" s="98">
        <f t="shared" si="2"/>
        <v>15.12</v>
      </c>
    </row>
    <row r="124" spans="1:11">
      <c r="A124" s="57"/>
      <c r="B124" s="132"/>
      <c r="C124" s="84"/>
      <c r="D124" s="139"/>
      <c r="E124" s="86">
        <v>3599</v>
      </c>
      <c r="F124" s="86">
        <v>5222</v>
      </c>
      <c r="G124" s="88" t="s">
        <v>90</v>
      </c>
      <c r="H124" s="134">
        <v>0</v>
      </c>
      <c r="I124" s="134">
        <v>15.12</v>
      </c>
      <c r="J124" s="138">
        <v>0</v>
      </c>
      <c r="K124" s="91">
        <f t="shared" si="2"/>
        <v>15.12</v>
      </c>
    </row>
    <row r="125" spans="1:11">
      <c r="A125" s="57"/>
      <c r="B125" s="135" t="s">
        <v>80</v>
      </c>
      <c r="C125" s="84">
        <v>9020022</v>
      </c>
      <c r="D125" s="104" t="s">
        <v>85</v>
      </c>
      <c r="E125" s="94" t="s">
        <v>86</v>
      </c>
      <c r="F125" s="94" t="s">
        <v>86</v>
      </c>
      <c r="G125" s="136" t="s">
        <v>154</v>
      </c>
      <c r="H125" s="96">
        <v>0</v>
      </c>
      <c r="I125" s="96">
        <v>14.028</v>
      </c>
      <c r="J125" s="137">
        <f t="shared" ref="J125" si="18">J126</f>
        <v>0</v>
      </c>
      <c r="K125" s="98">
        <f t="shared" si="2"/>
        <v>14.028</v>
      </c>
    </row>
    <row r="126" spans="1:11">
      <c r="A126" s="57"/>
      <c r="B126" s="132"/>
      <c r="C126" s="84"/>
      <c r="D126" s="139"/>
      <c r="E126" s="86">
        <v>3599</v>
      </c>
      <c r="F126" s="86">
        <v>5222</v>
      </c>
      <c r="G126" s="88" t="s">
        <v>90</v>
      </c>
      <c r="H126" s="134">
        <v>0</v>
      </c>
      <c r="I126" s="134">
        <v>14.028</v>
      </c>
      <c r="J126" s="138">
        <v>0</v>
      </c>
      <c r="K126" s="91">
        <f t="shared" si="2"/>
        <v>14.028</v>
      </c>
    </row>
    <row r="127" spans="1:11" ht="22.5">
      <c r="A127" s="57"/>
      <c r="B127" s="135" t="s">
        <v>80</v>
      </c>
      <c r="C127" s="84">
        <v>9020023</v>
      </c>
      <c r="D127" s="104" t="s">
        <v>85</v>
      </c>
      <c r="E127" s="94" t="s">
        <v>86</v>
      </c>
      <c r="F127" s="94" t="s">
        <v>86</v>
      </c>
      <c r="G127" s="136" t="s">
        <v>155</v>
      </c>
      <c r="H127" s="96">
        <v>0</v>
      </c>
      <c r="I127" s="96">
        <v>27</v>
      </c>
      <c r="J127" s="137">
        <f t="shared" ref="J127" si="19">J128</f>
        <v>0</v>
      </c>
      <c r="K127" s="98">
        <f t="shared" si="2"/>
        <v>27</v>
      </c>
    </row>
    <row r="128" spans="1:11">
      <c r="A128" s="57"/>
      <c r="B128" s="132"/>
      <c r="C128" s="84"/>
      <c r="D128" s="139"/>
      <c r="E128" s="86">
        <v>3599</v>
      </c>
      <c r="F128" s="86">
        <v>5222</v>
      </c>
      <c r="G128" s="88" t="s">
        <v>90</v>
      </c>
      <c r="H128" s="134">
        <v>0</v>
      </c>
      <c r="I128" s="134">
        <v>27</v>
      </c>
      <c r="J128" s="138">
        <v>0</v>
      </c>
      <c r="K128" s="91">
        <f t="shared" si="2"/>
        <v>27</v>
      </c>
    </row>
    <row r="129" spans="1:11" ht="22.5">
      <c r="A129" s="57"/>
      <c r="B129" s="135" t="s">
        <v>80</v>
      </c>
      <c r="C129" s="84">
        <v>9020024</v>
      </c>
      <c r="D129" s="104" t="s">
        <v>85</v>
      </c>
      <c r="E129" s="94" t="s">
        <v>86</v>
      </c>
      <c r="F129" s="94" t="s">
        <v>86</v>
      </c>
      <c r="G129" s="136" t="s">
        <v>156</v>
      </c>
      <c r="H129" s="96">
        <v>0</v>
      </c>
      <c r="I129" s="96">
        <v>27.3</v>
      </c>
      <c r="J129" s="137">
        <f t="shared" ref="J129" si="20">J130</f>
        <v>0</v>
      </c>
      <c r="K129" s="98">
        <f t="shared" si="2"/>
        <v>27.3</v>
      </c>
    </row>
    <row r="130" spans="1:11" ht="22.5">
      <c r="A130" s="57"/>
      <c r="B130" s="132"/>
      <c r="C130" s="84"/>
      <c r="D130" s="139"/>
      <c r="E130" s="86">
        <v>3599</v>
      </c>
      <c r="F130" s="86">
        <v>5221</v>
      </c>
      <c r="G130" s="88" t="s">
        <v>109</v>
      </c>
      <c r="H130" s="134">
        <v>0</v>
      </c>
      <c r="I130" s="134">
        <v>27.3</v>
      </c>
      <c r="J130" s="138">
        <v>0</v>
      </c>
      <c r="K130" s="91">
        <f t="shared" si="2"/>
        <v>27.3</v>
      </c>
    </row>
    <row r="131" spans="1:11">
      <c r="A131" s="57"/>
      <c r="B131" s="135" t="s">
        <v>80</v>
      </c>
      <c r="C131" s="84">
        <v>9020026</v>
      </c>
      <c r="D131" s="104" t="s">
        <v>85</v>
      </c>
      <c r="E131" s="94" t="s">
        <v>86</v>
      </c>
      <c r="F131" s="94" t="s">
        <v>86</v>
      </c>
      <c r="G131" s="136" t="s">
        <v>157</v>
      </c>
      <c r="H131" s="96">
        <v>0</v>
      </c>
      <c r="I131" s="96">
        <v>9</v>
      </c>
      <c r="J131" s="137">
        <f t="shared" ref="J131" si="21">J132</f>
        <v>0</v>
      </c>
      <c r="K131" s="98">
        <f t="shared" si="2"/>
        <v>9</v>
      </c>
    </row>
    <row r="132" spans="1:11">
      <c r="A132" s="57"/>
      <c r="B132" s="132"/>
      <c r="C132" s="84"/>
      <c r="D132" s="139"/>
      <c r="E132" s="86">
        <v>3599</v>
      </c>
      <c r="F132" s="86">
        <v>5222</v>
      </c>
      <c r="G132" s="88" t="s">
        <v>90</v>
      </c>
      <c r="H132" s="134">
        <v>0</v>
      </c>
      <c r="I132" s="134">
        <v>9</v>
      </c>
      <c r="J132" s="89">
        <v>0</v>
      </c>
      <c r="K132" s="91">
        <f t="shared" si="2"/>
        <v>9</v>
      </c>
    </row>
    <row r="133" spans="1:11">
      <c r="A133" s="57"/>
      <c r="B133" s="92" t="s">
        <v>80</v>
      </c>
      <c r="C133" s="84" t="s">
        <v>158</v>
      </c>
      <c r="D133" s="104" t="s">
        <v>85</v>
      </c>
      <c r="E133" s="94" t="s">
        <v>86</v>
      </c>
      <c r="F133" s="94" t="s">
        <v>86</v>
      </c>
      <c r="G133" s="136" t="s">
        <v>159</v>
      </c>
      <c r="H133" s="96">
        <v>0</v>
      </c>
      <c r="I133" s="96">
        <v>0</v>
      </c>
      <c r="J133" s="140">
        <f>J134</f>
        <v>46.55</v>
      </c>
      <c r="K133" s="141">
        <f t="shared" ref="K133" si="22">K134</f>
        <v>46.55</v>
      </c>
    </row>
    <row r="134" spans="1:11">
      <c r="A134" s="57"/>
      <c r="B134" s="142"/>
      <c r="C134" s="84"/>
      <c r="D134" s="139"/>
      <c r="E134" s="86">
        <v>3599</v>
      </c>
      <c r="F134" s="86">
        <v>5222</v>
      </c>
      <c r="G134" s="88" t="s">
        <v>90</v>
      </c>
      <c r="H134" s="89">
        <v>0</v>
      </c>
      <c r="I134" s="89">
        <v>0</v>
      </c>
      <c r="J134" s="143">
        <v>46.55</v>
      </c>
      <c r="K134" s="144">
        <f t="shared" ref="K134" si="23">I134+J134</f>
        <v>46.55</v>
      </c>
    </row>
    <row r="135" spans="1:11" ht="22.5">
      <c r="A135" s="57"/>
      <c r="B135" s="92" t="s">
        <v>80</v>
      </c>
      <c r="C135" s="84" t="s">
        <v>160</v>
      </c>
      <c r="D135" s="104" t="s">
        <v>85</v>
      </c>
      <c r="E135" s="94" t="s">
        <v>86</v>
      </c>
      <c r="F135" s="94" t="s">
        <v>86</v>
      </c>
      <c r="G135" s="136" t="s">
        <v>137</v>
      </c>
      <c r="H135" s="96">
        <v>0</v>
      </c>
      <c r="I135" s="96">
        <f t="shared" ref="I135" si="24">I136</f>
        <v>0</v>
      </c>
      <c r="J135" s="140">
        <f>J136</f>
        <v>42.5</v>
      </c>
      <c r="K135" s="141">
        <f>K136</f>
        <v>42.5</v>
      </c>
    </row>
    <row r="136" spans="1:11" ht="22.5">
      <c r="A136" s="57"/>
      <c r="B136" s="142"/>
      <c r="C136" s="84"/>
      <c r="D136" s="139"/>
      <c r="E136" s="86">
        <v>3599</v>
      </c>
      <c r="F136" s="86">
        <v>5221</v>
      </c>
      <c r="G136" s="88" t="s">
        <v>109</v>
      </c>
      <c r="H136" s="89">
        <v>0</v>
      </c>
      <c r="I136" s="89">
        <v>0</v>
      </c>
      <c r="J136" s="143">
        <v>42.5</v>
      </c>
      <c r="K136" s="144">
        <f t="shared" ref="K136:K196" si="25">I136+J136</f>
        <v>42.5</v>
      </c>
    </row>
    <row r="137" spans="1:11" ht="22.5">
      <c r="A137" s="57"/>
      <c r="B137" s="92" t="s">
        <v>80</v>
      </c>
      <c r="C137" s="84" t="s">
        <v>161</v>
      </c>
      <c r="D137" s="104" t="s">
        <v>85</v>
      </c>
      <c r="E137" s="94" t="s">
        <v>86</v>
      </c>
      <c r="F137" s="94" t="s">
        <v>86</v>
      </c>
      <c r="G137" s="136" t="s">
        <v>136</v>
      </c>
      <c r="H137" s="96">
        <v>0</v>
      </c>
      <c r="I137" s="96">
        <f t="shared" ref="I137" si="26">I138</f>
        <v>0</v>
      </c>
      <c r="J137" s="140">
        <f>J138</f>
        <v>41.65</v>
      </c>
      <c r="K137" s="141">
        <f>K138</f>
        <v>41.65</v>
      </c>
    </row>
    <row r="138" spans="1:11" ht="22.5">
      <c r="A138" s="57"/>
      <c r="B138" s="142"/>
      <c r="C138" s="84"/>
      <c r="D138" s="139"/>
      <c r="E138" s="86">
        <v>3599</v>
      </c>
      <c r="F138" s="86">
        <v>5221</v>
      </c>
      <c r="G138" s="88" t="str">
        <f>$G$41</f>
        <v>neinvestiční transfery obecně prospěšným společnostem</v>
      </c>
      <c r="H138" s="89">
        <v>0</v>
      </c>
      <c r="I138" s="89">
        <v>0</v>
      </c>
      <c r="J138" s="143">
        <v>41.65</v>
      </c>
      <c r="K138" s="144">
        <f t="shared" si="25"/>
        <v>41.65</v>
      </c>
    </row>
    <row r="139" spans="1:11">
      <c r="A139" s="57"/>
      <c r="B139" s="92" t="s">
        <v>80</v>
      </c>
      <c r="C139" s="84" t="s">
        <v>162</v>
      </c>
      <c r="D139" s="104" t="s">
        <v>85</v>
      </c>
      <c r="E139" s="94" t="s">
        <v>86</v>
      </c>
      <c r="F139" s="94" t="s">
        <v>86</v>
      </c>
      <c r="G139" s="136" t="s">
        <v>163</v>
      </c>
      <c r="H139" s="96">
        <v>0</v>
      </c>
      <c r="I139" s="96">
        <f t="shared" ref="I139" si="27">I140</f>
        <v>0</v>
      </c>
      <c r="J139" s="140">
        <f>J140</f>
        <v>18</v>
      </c>
      <c r="K139" s="141">
        <f>K140</f>
        <v>18</v>
      </c>
    </row>
    <row r="140" spans="1:11">
      <c r="A140" s="57"/>
      <c r="B140" s="142"/>
      <c r="C140" s="84"/>
      <c r="D140" s="139"/>
      <c r="E140" s="86">
        <v>3599</v>
      </c>
      <c r="F140" s="86">
        <v>5222</v>
      </c>
      <c r="G140" s="88" t="s">
        <v>90</v>
      </c>
      <c r="H140" s="89">
        <v>0</v>
      </c>
      <c r="I140" s="89">
        <v>0</v>
      </c>
      <c r="J140" s="143">
        <v>18</v>
      </c>
      <c r="K140" s="144">
        <f t="shared" si="25"/>
        <v>18</v>
      </c>
    </row>
    <row r="141" spans="1:11">
      <c r="A141" s="57"/>
      <c r="B141" s="92" t="s">
        <v>80</v>
      </c>
      <c r="C141" s="84" t="s">
        <v>164</v>
      </c>
      <c r="D141" s="145" t="s">
        <v>85</v>
      </c>
      <c r="E141" s="94" t="s">
        <v>86</v>
      </c>
      <c r="F141" s="94" t="s">
        <v>86</v>
      </c>
      <c r="G141" s="136" t="s">
        <v>165</v>
      </c>
      <c r="H141" s="96">
        <v>0</v>
      </c>
      <c r="I141" s="96">
        <f t="shared" ref="I141" si="28">I142</f>
        <v>0</v>
      </c>
      <c r="J141" s="140">
        <f>J142</f>
        <v>45</v>
      </c>
      <c r="K141" s="141">
        <f>K142</f>
        <v>45</v>
      </c>
    </row>
    <row r="142" spans="1:11">
      <c r="A142" s="57"/>
      <c r="B142" s="142"/>
      <c r="C142" s="84"/>
      <c r="D142" s="139"/>
      <c r="E142" s="86">
        <v>3599</v>
      </c>
      <c r="F142" s="86">
        <v>5222</v>
      </c>
      <c r="G142" s="88" t="s">
        <v>90</v>
      </c>
      <c r="H142" s="89">
        <v>0</v>
      </c>
      <c r="I142" s="89">
        <v>0</v>
      </c>
      <c r="J142" s="143">
        <v>45</v>
      </c>
      <c r="K142" s="144">
        <f t="shared" si="25"/>
        <v>45</v>
      </c>
    </row>
    <row r="143" spans="1:11">
      <c r="A143" s="57"/>
      <c r="B143" s="92" t="s">
        <v>80</v>
      </c>
      <c r="C143" s="84" t="s">
        <v>166</v>
      </c>
      <c r="D143" s="104" t="s">
        <v>85</v>
      </c>
      <c r="E143" s="94" t="s">
        <v>86</v>
      </c>
      <c r="F143" s="94" t="s">
        <v>86</v>
      </c>
      <c r="G143" s="136" t="s">
        <v>167</v>
      </c>
      <c r="H143" s="96">
        <v>0</v>
      </c>
      <c r="I143" s="96">
        <f t="shared" ref="I143" si="29">I144</f>
        <v>0</v>
      </c>
      <c r="J143" s="140">
        <f>J144</f>
        <v>19.32</v>
      </c>
      <c r="K143" s="141">
        <f>K144</f>
        <v>19.32</v>
      </c>
    </row>
    <row r="144" spans="1:11">
      <c r="A144" s="57"/>
      <c r="B144" s="142"/>
      <c r="C144" s="84"/>
      <c r="D144" s="139"/>
      <c r="E144" s="86">
        <v>3599</v>
      </c>
      <c r="F144" s="86">
        <v>5222</v>
      </c>
      <c r="G144" s="88" t="s">
        <v>90</v>
      </c>
      <c r="H144" s="89">
        <v>0</v>
      </c>
      <c r="I144" s="89">
        <v>0</v>
      </c>
      <c r="J144" s="143">
        <v>19.32</v>
      </c>
      <c r="K144" s="144">
        <f t="shared" si="25"/>
        <v>19.32</v>
      </c>
    </row>
    <row r="145" spans="1:11">
      <c r="A145" s="57"/>
      <c r="B145" s="92" t="s">
        <v>80</v>
      </c>
      <c r="C145" s="84" t="s">
        <v>168</v>
      </c>
      <c r="D145" s="104" t="s">
        <v>97</v>
      </c>
      <c r="E145" s="94" t="s">
        <v>86</v>
      </c>
      <c r="F145" s="94" t="s">
        <v>86</v>
      </c>
      <c r="G145" s="136" t="s">
        <v>169</v>
      </c>
      <c r="H145" s="96">
        <v>0</v>
      </c>
      <c r="I145" s="96">
        <f t="shared" ref="I145" si="30">I146</f>
        <v>0</v>
      </c>
      <c r="J145" s="140">
        <f>J146</f>
        <v>20</v>
      </c>
      <c r="K145" s="141">
        <f>K146</f>
        <v>20</v>
      </c>
    </row>
    <row r="146" spans="1:11">
      <c r="A146" s="57"/>
      <c r="B146" s="142"/>
      <c r="C146" s="84"/>
      <c r="D146" s="139"/>
      <c r="E146" s="86">
        <v>3599</v>
      </c>
      <c r="F146" s="86">
        <v>5321</v>
      </c>
      <c r="G146" s="88" t="s">
        <v>99</v>
      </c>
      <c r="H146" s="89">
        <v>0</v>
      </c>
      <c r="I146" s="89">
        <v>0</v>
      </c>
      <c r="J146" s="143">
        <v>20</v>
      </c>
      <c r="K146" s="144">
        <f t="shared" si="25"/>
        <v>20</v>
      </c>
    </row>
    <row r="147" spans="1:11">
      <c r="A147" s="57"/>
      <c r="B147" s="92" t="s">
        <v>80</v>
      </c>
      <c r="C147" s="84" t="s">
        <v>170</v>
      </c>
      <c r="D147" s="104" t="s">
        <v>85</v>
      </c>
      <c r="E147" s="94" t="s">
        <v>86</v>
      </c>
      <c r="F147" s="94" t="s">
        <v>86</v>
      </c>
      <c r="G147" s="136" t="s">
        <v>139</v>
      </c>
      <c r="H147" s="96">
        <v>0</v>
      </c>
      <c r="I147" s="96">
        <f t="shared" ref="I147" si="31">I148</f>
        <v>0</v>
      </c>
      <c r="J147" s="140">
        <f>J148</f>
        <v>18.7</v>
      </c>
      <c r="K147" s="141">
        <f>K148</f>
        <v>18.7</v>
      </c>
    </row>
    <row r="148" spans="1:11" ht="22.5">
      <c r="A148" s="57"/>
      <c r="B148" s="142"/>
      <c r="C148" s="84"/>
      <c r="D148" s="139"/>
      <c r="E148" s="86">
        <v>3599</v>
      </c>
      <c r="F148" s="86">
        <v>5221</v>
      </c>
      <c r="G148" s="88" t="str">
        <f>$G$41</f>
        <v>neinvestiční transfery obecně prospěšným společnostem</v>
      </c>
      <c r="H148" s="89">
        <v>0</v>
      </c>
      <c r="I148" s="89">
        <v>0</v>
      </c>
      <c r="J148" s="143">
        <v>18.7</v>
      </c>
      <c r="K148" s="144">
        <f t="shared" si="25"/>
        <v>18.7</v>
      </c>
    </row>
    <row r="149" spans="1:11" ht="22.5">
      <c r="A149" s="57"/>
      <c r="B149" s="92" t="s">
        <v>80</v>
      </c>
      <c r="C149" s="84" t="s">
        <v>171</v>
      </c>
      <c r="D149" s="104" t="s">
        <v>85</v>
      </c>
      <c r="E149" s="94" t="s">
        <v>86</v>
      </c>
      <c r="F149" s="94" t="s">
        <v>86</v>
      </c>
      <c r="G149" s="136" t="s">
        <v>142</v>
      </c>
      <c r="H149" s="96">
        <v>0</v>
      </c>
      <c r="I149" s="96">
        <f t="shared" ref="I149" si="32">I150</f>
        <v>0</v>
      </c>
      <c r="J149" s="140">
        <f>J150</f>
        <v>45</v>
      </c>
      <c r="K149" s="141">
        <f>K150</f>
        <v>45</v>
      </c>
    </row>
    <row r="150" spans="1:11">
      <c r="A150" s="57"/>
      <c r="B150" s="142"/>
      <c r="C150" s="84"/>
      <c r="D150" s="139"/>
      <c r="E150" s="86">
        <v>3599</v>
      </c>
      <c r="F150" s="86">
        <v>5222</v>
      </c>
      <c r="G150" s="88" t="s">
        <v>90</v>
      </c>
      <c r="H150" s="89">
        <v>0</v>
      </c>
      <c r="I150" s="89">
        <v>0</v>
      </c>
      <c r="J150" s="143">
        <v>45</v>
      </c>
      <c r="K150" s="144">
        <f t="shared" si="25"/>
        <v>45</v>
      </c>
    </row>
    <row r="151" spans="1:11" ht="22.5">
      <c r="A151" s="57"/>
      <c r="B151" s="92" t="s">
        <v>80</v>
      </c>
      <c r="C151" s="84" t="s">
        <v>172</v>
      </c>
      <c r="D151" s="104" t="s">
        <v>85</v>
      </c>
      <c r="E151" s="94" t="s">
        <v>86</v>
      </c>
      <c r="F151" s="94" t="s">
        <v>86</v>
      </c>
      <c r="G151" s="136" t="s">
        <v>173</v>
      </c>
      <c r="H151" s="96">
        <v>0</v>
      </c>
      <c r="I151" s="96">
        <f t="shared" ref="I151" si="33">I152</f>
        <v>0</v>
      </c>
      <c r="J151" s="140">
        <f>J152</f>
        <v>32.4</v>
      </c>
      <c r="K151" s="141">
        <f>K152</f>
        <v>32.4</v>
      </c>
    </row>
    <row r="152" spans="1:11">
      <c r="A152" s="57"/>
      <c r="B152" s="142"/>
      <c r="C152" s="84"/>
      <c r="D152" s="139"/>
      <c r="E152" s="86">
        <v>3599</v>
      </c>
      <c r="F152" s="86">
        <v>5222</v>
      </c>
      <c r="G152" s="88" t="s">
        <v>90</v>
      </c>
      <c r="H152" s="89">
        <v>0</v>
      </c>
      <c r="I152" s="89">
        <v>0</v>
      </c>
      <c r="J152" s="143">
        <v>32.4</v>
      </c>
      <c r="K152" s="144">
        <f t="shared" si="25"/>
        <v>32.4</v>
      </c>
    </row>
    <row r="153" spans="1:11" ht="22.5">
      <c r="A153" s="57"/>
      <c r="B153" s="92" t="s">
        <v>80</v>
      </c>
      <c r="C153" s="84" t="s">
        <v>174</v>
      </c>
      <c r="D153" s="104" t="s">
        <v>85</v>
      </c>
      <c r="E153" s="94" t="s">
        <v>86</v>
      </c>
      <c r="F153" s="94" t="s">
        <v>86</v>
      </c>
      <c r="G153" s="136" t="s">
        <v>175</v>
      </c>
      <c r="H153" s="96">
        <v>0</v>
      </c>
      <c r="I153" s="96">
        <f t="shared" ref="I153" si="34">I154</f>
        <v>0</v>
      </c>
      <c r="J153" s="140">
        <f>J154</f>
        <v>28.263000000000002</v>
      </c>
      <c r="K153" s="141">
        <f>K154</f>
        <v>28.263000000000002</v>
      </c>
    </row>
    <row r="154" spans="1:11">
      <c r="A154" s="57"/>
      <c r="B154" s="142"/>
      <c r="C154" s="84"/>
      <c r="D154" s="139"/>
      <c r="E154" s="86">
        <v>3599</v>
      </c>
      <c r="F154" s="86">
        <v>5222</v>
      </c>
      <c r="G154" s="88" t="s">
        <v>90</v>
      </c>
      <c r="H154" s="89">
        <v>0</v>
      </c>
      <c r="I154" s="89">
        <v>0</v>
      </c>
      <c r="J154" s="143">
        <v>28.263000000000002</v>
      </c>
      <c r="K154" s="144">
        <f t="shared" si="25"/>
        <v>28.263000000000002</v>
      </c>
    </row>
    <row r="155" spans="1:11" ht="22.5">
      <c r="A155" s="57"/>
      <c r="B155" s="92" t="s">
        <v>80</v>
      </c>
      <c r="C155" s="84" t="s">
        <v>176</v>
      </c>
      <c r="D155" s="104" t="s">
        <v>143</v>
      </c>
      <c r="E155" s="94" t="s">
        <v>86</v>
      </c>
      <c r="F155" s="94" t="s">
        <v>86</v>
      </c>
      <c r="G155" s="136" t="s">
        <v>144</v>
      </c>
      <c r="H155" s="96">
        <v>0</v>
      </c>
      <c r="I155" s="96">
        <f t="shared" ref="I155" si="35">I156</f>
        <v>0</v>
      </c>
      <c r="J155" s="140">
        <f>J156</f>
        <v>13.6</v>
      </c>
      <c r="K155" s="141">
        <f>K156</f>
        <v>13.6</v>
      </c>
    </row>
    <row r="156" spans="1:11">
      <c r="A156" s="57"/>
      <c r="B156" s="142"/>
      <c r="C156" s="84"/>
      <c r="D156" s="139"/>
      <c r="E156" s="86">
        <v>3599</v>
      </c>
      <c r="F156" s="86">
        <v>5321</v>
      </c>
      <c r="G156" s="112" t="s">
        <v>99</v>
      </c>
      <c r="H156" s="89">
        <v>0</v>
      </c>
      <c r="I156" s="89">
        <v>0</v>
      </c>
      <c r="J156" s="143">
        <v>13.6</v>
      </c>
      <c r="K156" s="144">
        <f t="shared" si="25"/>
        <v>13.6</v>
      </c>
    </row>
    <row r="157" spans="1:11">
      <c r="A157" s="57"/>
      <c r="B157" s="92" t="s">
        <v>80</v>
      </c>
      <c r="C157" s="84" t="s">
        <v>177</v>
      </c>
      <c r="D157" s="146" t="s">
        <v>85</v>
      </c>
      <c r="E157" s="94" t="s">
        <v>86</v>
      </c>
      <c r="F157" s="94" t="s">
        <v>86</v>
      </c>
      <c r="G157" s="136" t="s">
        <v>178</v>
      </c>
      <c r="H157" s="96">
        <v>0</v>
      </c>
      <c r="I157" s="96">
        <f t="shared" ref="I157" si="36">I158</f>
        <v>0</v>
      </c>
      <c r="J157" s="140">
        <f>J158</f>
        <v>19.2</v>
      </c>
      <c r="K157" s="141">
        <f>K158</f>
        <v>19.2</v>
      </c>
    </row>
    <row r="158" spans="1:11">
      <c r="A158" s="57"/>
      <c r="B158" s="142"/>
      <c r="C158" s="84"/>
      <c r="D158" s="139"/>
      <c r="E158" s="86">
        <v>3599</v>
      </c>
      <c r="F158" s="86">
        <v>5222</v>
      </c>
      <c r="G158" s="88" t="s">
        <v>90</v>
      </c>
      <c r="H158" s="89">
        <v>0</v>
      </c>
      <c r="I158" s="89">
        <v>0</v>
      </c>
      <c r="J158" s="143">
        <v>19.2</v>
      </c>
      <c r="K158" s="144">
        <f t="shared" si="25"/>
        <v>19.2</v>
      </c>
    </row>
    <row r="159" spans="1:11">
      <c r="A159" s="57"/>
      <c r="B159" s="92" t="s">
        <v>80</v>
      </c>
      <c r="C159" s="84" t="s">
        <v>179</v>
      </c>
      <c r="D159" s="104" t="s">
        <v>85</v>
      </c>
      <c r="E159" s="94" t="s">
        <v>86</v>
      </c>
      <c r="F159" s="94" t="s">
        <v>86</v>
      </c>
      <c r="G159" s="136" t="s">
        <v>180</v>
      </c>
      <c r="H159" s="96">
        <v>0</v>
      </c>
      <c r="I159" s="96">
        <f t="shared" ref="I159" si="37">I160</f>
        <v>0</v>
      </c>
      <c r="J159" s="140">
        <f>J160</f>
        <v>45</v>
      </c>
      <c r="K159" s="141">
        <f>K160</f>
        <v>45</v>
      </c>
    </row>
    <row r="160" spans="1:11">
      <c r="A160" s="57"/>
      <c r="B160" s="142"/>
      <c r="C160" s="84"/>
      <c r="D160" s="139"/>
      <c r="E160" s="86">
        <v>3599</v>
      </c>
      <c r="F160" s="86">
        <v>5222</v>
      </c>
      <c r="G160" s="88" t="s">
        <v>90</v>
      </c>
      <c r="H160" s="89">
        <v>0</v>
      </c>
      <c r="I160" s="89">
        <v>0</v>
      </c>
      <c r="J160" s="143">
        <v>45</v>
      </c>
      <c r="K160" s="144">
        <f t="shared" si="25"/>
        <v>45</v>
      </c>
    </row>
    <row r="161" spans="1:11" ht="22.5">
      <c r="A161" s="57"/>
      <c r="B161" s="92" t="s">
        <v>80</v>
      </c>
      <c r="C161" s="84" t="s">
        <v>181</v>
      </c>
      <c r="D161" s="104" t="s">
        <v>85</v>
      </c>
      <c r="E161" s="94" t="s">
        <v>86</v>
      </c>
      <c r="F161" s="94" t="s">
        <v>86</v>
      </c>
      <c r="G161" s="136" t="s">
        <v>182</v>
      </c>
      <c r="H161" s="96">
        <v>0</v>
      </c>
      <c r="I161" s="96">
        <f t="shared" ref="I161" si="38">I162</f>
        <v>0</v>
      </c>
      <c r="J161" s="140">
        <f>J162</f>
        <v>45</v>
      </c>
      <c r="K161" s="141">
        <f>K162</f>
        <v>45</v>
      </c>
    </row>
    <row r="162" spans="1:11">
      <c r="A162" s="57"/>
      <c r="B162" s="142"/>
      <c r="C162" s="84"/>
      <c r="D162" s="139"/>
      <c r="E162" s="86">
        <v>3599</v>
      </c>
      <c r="F162" s="86">
        <v>5222</v>
      </c>
      <c r="G162" s="88" t="s">
        <v>90</v>
      </c>
      <c r="H162" s="89">
        <v>0</v>
      </c>
      <c r="I162" s="89">
        <v>0</v>
      </c>
      <c r="J162" s="143">
        <v>45</v>
      </c>
      <c r="K162" s="144">
        <f t="shared" si="25"/>
        <v>45</v>
      </c>
    </row>
    <row r="163" spans="1:11">
      <c r="A163" s="57"/>
      <c r="B163" s="92" t="s">
        <v>80</v>
      </c>
      <c r="C163" s="84" t="s">
        <v>183</v>
      </c>
      <c r="D163" s="104" t="s">
        <v>85</v>
      </c>
      <c r="E163" s="94" t="s">
        <v>86</v>
      </c>
      <c r="F163" s="94" t="s">
        <v>86</v>
      </c>
      <c r="G163" s="136" t="s">
        <v>184</v>
      </c>
      <c r="H163" s="96">
        <v>0</v>
      </c>
      <c r="I163" s="96">
        <f t="shared" ref="I163" si="39">I164</f>
        <v>0</v>
      </c>
      <c r="J163" s="140">
        <f>J164</f>
        <v>14.45</v>
      </c>
      <c r="K163" s="141">
        <f>K164</f>
        <v>14.45</v>
      </c>
    </row>
    <row r="164" spans="1:11">
      <c r="A164" s="57"/>
      <c r="B164" s="142"/>
      <c r="C164" s="84"/>
      <c r="D164" s="139"/>
      <c r="E164" s="86">
        <v>3599</v>
      </c>
      <c r="F164" s="86">
        <v>5222</v>
      </c>
      <c r="G164" s="88" t="s">
        <v>90</v>
      </c>
      <c r="H164" s="89">
        <v>0</v>
      </c>
      <c r="I164" s="89">
        <v>0</v>
      </c>
      <c r="J164" s="143">
        <v>14.45</v>
      </c>
      <c r="K164" s="144">
        <f t="shared" si="25"/>
        <v>14.45</v>
      </c>
    </row>
    <row r="165" spans="1:11">
      <c r="A165" s="57"/>
      <c r="B165" s="92" t="s">
        <v>80</v>
      </c>
      <c r="C165" s="84" t="s">
        <v>185</v>
      </c>
      <c r="D165" s="104" t="s">
        <v>85</v>
      </c>
      <c r="E165" s="94" t="s">
        <v>86</v>
      </c>
      <c r="F165" s="94" t="s">
        <v>86</v>
      </c>
      <c r="G165" s="136" t="s">
        <v>186</v>
      </c>
      <c r="H165" s="96">
        <v>0</v>
      </c>
      <c r="I165" s="96">
        <f t="shared" ref="I165" si="40">I166</f>
        <v>0</v>
      </c>
      <c r="J165" s="140">
        <f>J166</f>
        <v>42.075000000000003</v>
      </c>
      <c r="K165" s="141">
        <f>K166</f>
        <v>42.075000000000003</v>
      </c>
    </row>
    <row r="166" spans="1:11" ht="22.5">
      <c r="A166" s="57"/>
      <c r="B166" s="142"/>
      <c r="C166" s="84"/>
      <c r="D166" s="139"/>
      <c r="E166" s="86">
        <v>3599</v>
      </c>
      <c r="F166" s="86">
        <v>5229</v>
      </c>
      <c r="G166" s="88" t="s">
        <v>104</v>
      </c>
      <c r="H166" s="89">
        <v>0</v>
      </c>
      <c r="I166" s="89">
        <v>0</v>
      </c>
      <c r="J166" s="143">
        <v>42.075000000000003</v>
      </c>
      <c r="K166" s="144">
        <f t="shared" si="25"/>
        <v>42.075000000000003</v>
      </c>
    </row>
    <row r="167" spans="1:11" ht="33.75">
      <c r="A167" s="57"/>
      <c r="B167" s="92" t="s">
        <v>80</v>
      </c>
      <c r="C167" s="84" t="s">
        <v>187</v>
      </c>
      <c r="D167" s="104" t="s">
        <v>85</v>
      </c>
      <c r="E167" s="94" t="s">
        <v>86</v>
      </c>
      <c r="F167" s="94" t="s">
        <v>86</v>
      </c>
      <c r="G167" s="136" t="s">
        <v>188</v>
      </c>
      <c r="H167" s="96">
        <v>0</v>
      </c>
      <c r="I167" s="96">
        <f t="shared" ref="I167" si="41">I168</f>
        <v>0</v>
      </c>
      <c r="J167" s="140">
        <f>J168</f>
        <v>38.700000000000003</v>
      </c>
      <c r="K167" s="141">
        <f>K168</f>
        <v>38.700000000000003</v>
      </c>
    </row>
    <row r="168" spans="1:11">
      <c r="A168" s="57"/>
      <c r="B168" s="142"/>
      <c r="C168" s="84"/>
      <c r="D168" s="139"/>
      <c r="E168" s="86">
        <v>3599</v>
      </c>
      <c r="F168" s="86">
        <v>5222</v>
      </c>
      <c r="G168" s="88" t="s">
        <v>90</v>
      </c>
      <c r="H168" s="89">
        <v>0</v>
      </c>
      <c r="I168" s="89">
        <v>0</v>
      </c>
      <c r="J168" s="143">
        <v>38.700000000000003</v>
      </c>
      <c r="K168" s="144">
        <f t="shared" si="25"/>
        <v>38.700000000000003</v>
      </c>
    </row>
    <row r="169" spans="1:11">
      <c r="A169" s="57"/>
      <c r="B169" s="92" t="s">
        <v>80</v>
      </c>
      <c r="C169" s="84" t="s">
        <v>189</v>
      </c>
      <c r="D169" s="104" t="s">
        <v>85</v>
      </c>
      <c r="E169" s="94" t="s">
        <v>86</v>
      </c>
      <c r="F169" s="94" t="s">
        <v>86</v>
      </c>
      <c r="G169" s="136" t="s">
        <v>190</v>
      </c>
      <c r="H169" s="96">
        <v>0</v>
      </c>
      <c r="I169" s="96">
        <f t="shared" ref="I169" si="42">I170</f>
        <v>0</v>
      </c>
      <c r="J169" s="140">
        <f>J170</f>
        <v>38.418999999999997</v>
      </c>
      <c r="K169" s="141">
        <f>K170</f>
        <v>38.418999999999997</v>
      </c>
    </row>
    <row r="170" spans="1:11">
      <c r="A170" s="57"/>
      <c r="B170" s="142"/>
      <c r="C170" s="84"/>
      <c r="D170" s="139"/>
      <c r="E170" s="86">
        <v>3599</v>
      </c>
      <c r="F170" s="86">
        <v>5222</v>
      </c>
      <c r="G170" s="88" t="s">
        <v>90</v>
      </c>
      <c r="H170" s="89">
        <v>0</v>
      </c>
      <c r="I170" s="89">
        <v>0</v>
      </c>
      <c r="J170" s="143">
        <v>38.418999999999997</v>
      </c>
      <c r="K170" s="144">
        <f t="shared" si="25"/>
        <v>38.418999999999997</v>
      </c>
    </row>
    <row r="171" spans="1:11">
      <c r="A171" s="57"/>
      <c r="B171" s="92" t="s">
        <v>80</v>
      </c>
      <c r="C171" s="84" t="s">
        <v>191</v>
      </c>
      <c r="D171" s="104" t="s">
        <v>85</v>
      </c>
      <c r="E171" s="94" t="s">
        <v>86</v>
      </c>
      <c r="F171" s="94" t="s">
        <v>86</v>
      </c>
      <c r="G171" s="136" t="s">
        <v>150</v>
      </c>
      <c r="H171" s="96">
        <v>0</v>
      </c>
      <c r="I171" s="96">
        <f t="shared" ref="I171" si="43">I172</f>
        <v>0</v>
      </c>
      <c r="J171" s="140">
        <f>J172</f>
        <v>45</v>
      </c>
      <c r="K171" s="141">
        <f>K172</f>
        <v>45</v>
      </c>
    </row>
    <row r="172" spans="1:11">
      <c r="A172" s="57"/>
      <c r="B172" s="142"/>
      <c r="C172" s="84"/>
      <c r="D172" s="139"/>
      <c r="E172" s="86">
        <v>3599</v>
      </c>
      <c r="F172" s="86">
        <v>5222</v>
      </c>
      <c r="G172" s="88" t="s">
        <v>90</v>
      </c>
      <c r="H172" s="89">
        <v>0</v>
      </c>
      <c r="I172" s="89">
        <v>0</v>
      </c>
      <c r="J172" s="143">
        <v>45</v>
      </c>
      <c r="K172" s="144">
        <f t="shared" si="25"/>
        <v>45</v>
      </c>
    </row>
    <row r="173" spans="1:11">
      <c r="A173" s="57"/>
      <c r="B173" s="92" t="s">
        <v>80</v>
      </c>
      <c r="C173" s="84" t="s">
        <v>192</v>
      </c>
      <c r="D173" s="104" t="s">
        <v>85</v>
      </c>
      <c r="E173" s="94" t="s">
        <v>86</v>
      </c>
      <c r="F173" s="94" t="s">
        <v>86</v>
      </c>
      <c r="G173" s="136" t="s">
        <v>193</v>
      </c>
      <c r="H173" s="96">
        <v>0</v>
      </c>
      <c r="I173" s="96">
        <f t="shared" ref="I173" si="44">I174</f>
        <v>0</v>
      </c>
      <c r="J173" s="140">
        <f>J174</f>
        <v>20</v>
      </c>
      <c r="K173" s="141">
        <f>K174</f>
        <v>20</v>
      </c>
    </row>
    <row r="174" spans="1:11">
      <c r="A174" s="57"/>
      <c r="B174" s="142"/>
      <c r="C174" s="84"/>
      <c r="D174" s="139"/>
      <c r="E174" s="86">
        <v>3599</v>
      </c>
      <c r="F174" s="86">
        <v>5222</v>
      </c>
      <c r="G174" s="88" t="s">
        <v>90</v>
      </c>
      <c r="H174" s="89">
        <v>0</v>
      </c>
      <c r="I174" s="89">
        <v>0</v>
      </c>
      <c r="J174" s="143">
        <v>20</v>
      </c>
      <c r="K174" s="144">
        <f t="shared" si="25"/>
        <v>20</v>
      </c>
    </row>
    <row r="175" spans="1:11" ht="22.5">
      <c r="A175" s="57"/>
      <c r="B175" s="92" t="s">
        <v>80</v>
      </c>
      <c r="C175" s="84" t="s">
        <v>194</v>
      </c>
      <c r="D175" s="104" t="s">
        <v>85</v>
      </c>
      <c r="E175" s="94" t="s">
        <v>86</v>
      </c>
      <c r="F175" s="94" t="s">
        <v>86</v>
      </c>
      <c r="G175" s="136" t="s">
        <v>195</v>
      </c>
      <c r="H175" s="96">
        <v>0</v>
      </c>
      <c r="I175" s="96">
        <f t="shared" ref="I175" si="45">I176</f>
        <v>0</v>
      </c>
      <c r="J175" s="140">
        <f>J176</f>
        <v>17.594999999999999</v>
      </c>
      <c r="K175" s="141">
        <f>K176</f>
        <v>17.594999999999999</v>
      </c>
    </row>
    <row r="176" spans="1:11">
      <c r="A176" s="57"/>
      <c r="B176" s="142"/>
      <c r="C176" s="84"/>
      <c r="D176" s="139"/>
      <c r="E176" s="86">
        <v>3599</v>
      </c>
      <c r="F176" s="86">
        <v>5222</v>
      </c>
      <c r="G176" s="88" t="s">
        <v>90</v>
      </c>
      <c r="H176" s="89">
        <v>0</v>
      </c>
      <c r="I176" s="89">
        <v>0</v>
      </c>
      <c r="J176" s="143">
        <v>17.594999999999999</v>
      </c>
      <c r="K176" s="144">
        <f t="shared" si="25"/>
        <v>17.594999999999999</v>
      </c>
    </row>
    <row r="177" spans="1:11">
      <c r="A177" s="57"/>
      <c r="B177" s="92" t="s">
        <v>80</v>
      </c>
      <c r="C177" s="84" t="s">
        <v>196</v>
      </c>
      <c r="D177" s="104" t="s">
        <v>85</v>
      </c>
      <c r="E177" s="94" t="s">
        <v>86</v>
      </c>
      <c r="F177" s="94" t="s">
        <v>86</v>
      </c>
      <c r="G177" s="136" t="s">
        <v>152</v>
      </c>
      <c r="H177" s="96">
        <v>0</v>
      </c>
      <c r="I177" s="96">
        <f t="shared" ref="I177" si="46">I178</f>
        <v>0</v>
      </c>
      <c r="J177" s="140">
        <f>J178</f>
        <v>9.5</v>
      </c>
      <c r="K177" s="141">
        <f>K178</f>
        <v>9.5</v>
      </c>
    </row>
    <row r="178" spans="1:11">
      <c r="A178" s="57"/>
      <c r="B178" s="142"/>
      <c r="C178" s="84"/>
      <c r="D178" s="139"/>
      <c r="E178" s="86">
        <v>3599</v>
      </c>
      <c r="F178" s="86">
        <v>5222</v>
      </c>
      <c r="G178" s="88" t="s">
        <v>90</v>
      </c>
      <c r="H178" s="89">
        <v>0</v>
      </c>
      <c r="I178" s="89">
        <v>0</v>
      </c>
      <c r="J178" s="143">
        <v>9.5</v>
      </c>
      <c r="K178" s="144">
        <f t="shared" si="25"/>
        <v>9.5</v>
      </c>
    </row>
    <row r="179" spans="1:11">
      <c r="A179" s="57"/>
      <c r="B179" s="92" t="s">
        <v>80</v>
      </c>
      <c r="C179" s="84" t="s">
        <v>197</v>
      </c>
      <c r="D179" s="104" t="s">
        <v>85</v>
      </c>
      <c r="E179" s="94" t="s">
        <v>86</v>
      </c>
      <c r="F179" s="94" t="s">
        <v>86</v>
      </c>
      <c r="G179" s="136" t="s">
        <v>198</v>
      </c>
      <c r="H179" s="96">
        <v>0</v>
      </c>
      <c r="I179" s="96">
        <f t="shared" ref="I179" si="47">I180</f>
        <v>0</v>
      </c>
      <c r="J179" s="140">
        <f>J180</f>
        <v>36.064</v>
      </c>
      <c r="K179" s="141">
        <f>K180</f>
        <v>36.064</v>
      </c>
    </row>
    <row r="180" spans="1:11">
      <c r="A180" s="57"/>
      <c r="B180" s="142"/>
      <c r="C180" s="84"/>
      <c r="D180" s="139"/>
      <c r="E180" s="86">
        <v>3599</v>
      </c>
      <c r="F180" s="86">
        <v>5222</v>
      </c>
      <c r="G180" s="88" t="s">
        <v>90</v>
      </c>
      <c r="H180" s="89">
        <v>0</v>
      </c>
      <c r="I180" s="89">
        <v>0</v>
      </c>
      <c r="J180" s="143">
        <v>36.064</v>
      </c>
      <c r="K180" s="144">
        <f t="shared" si="25"/>
        <v>36.064</v>
      </c>
    </row>
    <row r="181" spans="1:11" ht="22.5">
      <c r="A181" s="57"/>
      <c r="B181" s="92" t="s">
        <v>80</v>
      </c>
      <c r="C181" s="84" t="s">
        <v>199</v>
      </c>
      <c r="D181" s="104" t="s">
        <v>85</v>
      </c>
      <c r="E181" s="94" t="s">
        <v>86</v>
      </c>
      <c r="F181" s="94" t="s">
        <v>86</v>
      </c>
      <c r="G181" s="136" t="s">
        <v>200</v>
      </c>
      <c r="H181" s="96">
        <v>0</v>
      </c>
      <c r="I181" s="96">
        <f t="shared" ref="I181" si="48">I182</f>
        <v>0</v>
      </c>
      <c r="J181" s="140">
        <f>J182</f>
        <v>45</v>
      </c>
      <c r="K181" s="141">
        <f>K182</f>
        <v>45</v>
      </c>
    </row>
    <row r="182" spans="1:11">
      <c r="A182" s="57"/>
      <c r="B182" s="142"/>
      <c r="C182" s="84"/>
      <c r="D182" s="139"/>
      <c r="E182" s="86">
        <v>3599</v>
      </c>
      <c r="F182" s="86">
        <v>5222</v>
      </c>
      <c r="G182" s="88" t="s">
        <v>90</v>
      </c>
      <c r="H182" s="89">
        <v>0</v>
      </c>
      <c r="I182" s="89">
        <v>0</v>
      </c>
      <c r="J182" s="143">
        <v>45</v>
      </c>
      <c r="K182" s="144">
        <f t="shared" si="25"/>
        <v>45</v>
      </c>
    </row>
    <row r="183" spans="1:11" ht="22.5">
      <c r="A183" s="57"/>
      <c r="B183" s="92" t="s">
        <v>80</v>
      </c>
      <c r="C183" s="84" t="s">
        <v>201</v>
      </c>
      <c r="D183" s="104" t="s">
        <v>85</v>
      </c>
      <c r="E183" s="94" t="s">
        <v>86</v>
      </c>
      <c r="F183" s="94" t="s">
        <v>86</v>
      </c>
      <c r="G183" s="136" t="s">
        <v>202</v>
      </c>
      <c r="H183" s="96">
        <v>0</v>
      </c>
      <c r="I183" s="96">
        <f t="shared" ref="I183" si="49">I184</f>
        <v>0</v>
      </c>
      <c r="J183" s="140">
        <f>J184</f>
        <v>36.4</v>
      </c>
      <c r="K183" s="141">
        <f>K184</f>
        <v>36.4</v>
      </c>
    </row>
    <row r="184" spans="1:11" ht="22.5">
      <c r="A184" s="57"/>
      <c r="B184" s="142"/>
      <c r="C184" s="84"/>
      <c r="D184" s="139"/>
      <c r="E184" s="86">
        <v>3599</v>
      </c>
      <c r="F184" s="86">
        <v>5221</v>
      </c>
      <c r="G184" s="88" t="str">
        <f>$G$41</f>
        <v>neinvestiční transfery obecně prospěšným společnostem</v>
      </c>
      <c r="H184" s="89">
        <v>0</v>
      </c>
      <c r="I184" s="89">
        <v>0</v>
      </c>
      <c r="J184" s="143">
        <v>36.4</v>
      </c>
      <c r="K184" s="144">
        <f t="shared" si="25"/>
        <v>36.4</v>
      </c>
    </row>
    <row r="185" spans="1:11">
      <c r="A185" s="57"/>
      <c r="B185" s="92" t="s">
        <v>80</v>
      </c>
      <c r="C185" s="84" t="s">
        <v>203</v>
      </c>
      <c r="D185" s="104" t="s">
        <v>85</v>
      </c>
      <c r="E185" s="94" t="s">
        <v>86</v>
      </c>
      <c r="F185" s="94" t="s">
        <v>86</v>
      </c>
      <c r="G185" s="136" t="s">
        <v>204</v>
      </c>
      <c r="H185" s="96">
        <v>0</v>
      </c>
      <c r="I185" s="96">
        <f t="shared" ref="I185" si="50">I186</f>
        <v>0</v>
      </c>
      <c r="J185" s="140">
        <f>J186</f>
        <v>13.04</v>
      </c>
      <c r="K185" s="141">
        <f>K186</f>
        <v>13.04</v>
      </c>
    </row>
    <row r="186" spans="1:11">
      <c r="A186" s="57"/>
      <c r="B186" s="142"/>
      <c r="C186" s="84"/>
      <c r="D186" s="139"/>
      <c r="E186" s="86">
        <v>3599</v>
      </c>
      <c r="F186" s="86">
        <v>5222</v>
      </c>
      <c r="G186" s="88" t="s">
        <v>90</v>
      </c>
      <c r="H186" s="89">
        <v>0</v>
      </c>
      <c r="I186" s="89">
        <v>0</v>
      </c>
      <c r="J186" s="143">
        <v>13.04</v>
      </c>
      <c r="K186" s="144">
        <f t="shared" si="25"/>
        <v>13.04</v>
      </c>
    </row>
    <row r="187" spans="1:11">
      <c r="A187" s="57"/>
      <c r="B187" s="92" t="s">
        <v>80</v>
      </c>
      <c r="C187" s="84" t="s">
        <v>205</v>
      </c>
      <c r="D187" s="104" t="s">
        <v>85</v>
      </c>
      <c r="E187" s="94" t="s">
        <v>86</v>
      </c>
      <c r="F187" s="94" t="s">
        <v>86</v>
      </c>
      <c r="G187" s="136" t="s">
        <v>206</v>
      </c>
      <c r="H187" s="96">
        <v>0</v>
      </c>
      <c r="I187" s="96">
        <f t="shared" ref="I187" si="51">I188</f>
        <v>0</v>
      </c>
      <c r="J187" s="140">
        <f>J188</f>
        <v>16.96</v>
      </c>
      <c r="K187" s="141">
        <f>K188</f>
        <v>16.96</v>
      </c>
    </row>
    <row r="188" spans="1:11">
      <c r="A188" s="57"/>
      <c r="B188" s="142"/>
      <c r="C188" s="84"/>
      <c r="D188" s="139"/>
      <c r="E188" s="86">
        <v>3599</v>
      </c>
      <c r="F188" s="86">
        <v>5222</v>
      </c>
      <c r="G188" s="88" t="s">
        <v>90</v>
      </c>
      <c r="H188" s="89">
        <v>0</v>
      </c>
      <c r="I188" s="89">
        <v>0</v>
      </c>
      <c r="J188" s="143">
        <v>16.96</v>
      </c>
      <c r="K188" s="144">
        <f t="shared" si="25"/>
        <v>16.96</v>
      </c>
    </row>
    <row r="189" spans="1:11">
      <c r="A189" s="57"/>
      <c r="B189" s="92" t="s">
        <v>80</v>
      </c>
      <c r="C189" s="84" t="s">
        <v>207</v>
      </c>
      <c r="D189" s="104" t="s">
        <v>85</v>
      </c>
      <c r="E189" s="94" t="s">
        <v>86</v>
      </c>
      <c r="F189" s="94" t="s">
        <v>86</v>
      </c>
      <c r="G189" s="136" t="s">
        <v>157</v>
      </c>
      <c r="H189" s="96">
        <v>0</v>
      </c>
      <c r="I189" s="96">
        <f t="shared" ref="I189" si="52">I190</f>
        <v>0</v>
      </c>
      <c r="J189" s="140">
        <f>J190</f>
        <v>9.5</v>
      </c>
      <c r="K189" s="141">
        <f>K190</f>
        <v>9.5</v>
      </c>
    </row>
    <row r="190" spans="1:11">
      <c r="A190" s="57"/>
      <c r="B190" s="142"/>
      <c r="C190" s="84"/>
      <c r="D190" s="139"/>
      <c r="E190" s="86">
        <v>3599</v>
      </c>
      <c r="F190" s="86">
        <v>5222</v>
      </c>
      <c r="G190" s="88" t="s">
        <v>90</v>
      </c>
      <c r="H190" s="89">
        <v>0</v>
      </c>
      <c r="I190" s="89">
        <v>0</v>
      </c>
      <c r="J190" s="143">
        <v>9.5</v>
      </c>
      <c r="K190" s="144">
        <f t="shared" si="25"/>
        <v>9.5</v>
      </c>
    </row>
    <row r="191" spans="1:11">
      <c r="A191" s="57"/>
      <c r="B191" s="92" t="s">
        <v>80</v>
      </c>
      <c r="C191" s="84" t="s">
        <v>208</v>
      </c>
      <c r="D191" s="104" t="s">
        <v>85</v>
      </c>
      <c r="E191" s="94" t="s">
        <v>86</v>
      </c>
      <c r="F191" s="94" t="s">
        <v>86</v>
      </c>
      <c r="G191" s="136" t="s">
        <v>209</v>
      </c>
      <c r="H191" s="96">
        <v>0</v>
      </c>
      <c r="I191" s="96">
        <f t="shared" ref="I191" si="53">I192</f>
        <v>0</v>
      </c>
      <c r="J191" s="140">
        <f>J192</f>
        <v>7.2</v>
      </c>
      <c r="K191" s="141">
        <f>K192</f>
        <v>7.2</v>
      </c>
    </row>
    <row r="192" spans="1:11">
      <c r="A192" s="57"/>
      <c r="B192" s="142"/>
      <c r="C192" s="84"/>
      <c r="D192" s="139"/>
      <c r="E192" s="86">
        <v>3599</v>
      </c>
      <c r="F192" s="86">
        <v>5222</v>
      </c>
      <c r="G192" s="88" t="s">
        <v>90</v>
      </c>
      <c r="H192" s="89">
        <v>0</v>
      </c>
      <c r="I192" s="89">
        <v>0</v>
      </c>
      <c r="J192" s="143">
        <v>7.2</v>
      </c>
      <c r="K192" s="144">
        <f t="shared" si="25"/>
        <v>7.2</v>
      </c>
    </row>
    <row r="193" spans="1:11">
      <c r="A193" s="57"/>
      <c r="B193" s="92" t="s">
        <v>80</v>
      </c>
      <c r="C193" s="84" t="s">
        <v>210</v>
      </c>
      <c r="D193" s="104" t="s">
        <v>85</v>
      </c>
      <c r="E193" s="94" t="s">
        <v>86</v>
      </c>
      <c r="F193" s="94" t="s">
        <v>86</v>
      </c>
      <c r="G193" s="136" t="s">
        <v>211</v>
      </c>
      <c r="H193" s="96">
        <v>0</v>
      </c>
      <c r="I193" s="96">
        <f t="shared" ref="I193" si="54">I194</f>
        <v>0</v>
      </c>
      <c r="J193" s="140">
        <f>J194</f>
        <v>6.8</v>
      </c>
      <c r="K193" s="141">
        <f>K194</f>
        <v>6.8</v>
      </c>
    </row>
    <row r="194" spans="1:11">
      <c r="A194" s="57"/>
      <c r="B194" s="142"/>
      <c r="C194" s="84"/>
      <c r="D194" s="139"/>
      <c r="E194" s="86">
        <v>3599</v>
      </c>
      <c r="F194" s="86">
        <v>5222</v>
      </c>
      <c r="G194" s="88" t="s">
        <v>90</v>
      </c>
      <c r="H194" s="89">
        <v>0</v>
      </c>
      <c r="I194" s="89">
        <v>0</v>
      </c>
      <c r="J194" s="143">
        <v>6.8</v>
      </c>
      <c r="K194" s="144">
        <f t="shared" si="25"/>
        <v>6.8</v>
      </c>
    </row>
    <row r="195" spans="1:11">
      <c r="A195" s="57"/>
      <c r="B195" s="92" t="s">
        <v>80</v>
      </c>
      <c r="C195" s="84" t="s">
        <v>212</v>
      </c>
      <c r="D195" s="104" t="s">
        <v>85</v>
      </c>
      <c r="E195" s="94" t="s">
        <v>86</v>
      </c>
      <c r="F195" s="94" t="s">
        <v>86</v>
      </c>
      <c r="G195" s="136" t="s">
        <v>213</v>
      </c>
      <c r="H195" s="96">
        <v>0</v>
      </c>
      <c r="I195" s="96">
        <f>I196</f>
        <v>0</v>
      </c>
      <c r="J195" s="140">
        <f>J196</f>
        <v>37.049999999999997</v>
      </c>
      <c r="K195" s="141">
        <f>K196</f>
        <v>37.049999999999997</v>
      </c>
    </row>
    <row r="196" spans="1:11" ht="13.5" thickBot="1">
      <c r="A196" s="57"/>
      <c r="B196" s="147"/>
      <c r="C196" s="148"/>
      <c r="D196" s="149"/>
      <c r="E196" s="150">
        <v>3599</v>
      </c>
      <c r="F196" s="150">
        <v>5222</v>
      </c>
      <c r="G196" s="118" t="s">
        <v>90</v>
      </c>
      <c r="H196" s="151">
        <v>0</v>
      </c>
      <c r="I196" s="151">
        <v>0</v>
      </c>
      <c r="J196" s="152">
        <v>37.049999999999997</v>
      </c>
      <c r="K196" s="153">
        <f t="shared" si="25"/>
        <v>37.049999999999997</v>
      </c>
    </row>
    <row r="197" spans="1:11" ht="13.5" thickBot="1">
      <c r="A197" s="57"/>
      <c r="B197" s="66" t="s">
        <v>80</v>
      </c>
      <c r="C197" s="67" t="s">
        <v>214</v>
      </c>
      <c r="D197" s="68"/>
      <c r="E197" s="68"/>
      <c r="F197" s="69"/>
      <c r="G197" s="70" t="s">
        <v>215</v>
      </c>
      <c r="H197" s="121">
        <f>H198</f>
        <v>500</v>
      </c>
      <c r="I197" s="122">
        <f>I198+I200+I202+I204+I206+I208</f>
        <v>1103.0160000000001</v>
      </c>
      <c r="J197" s="122">
        <f>J198+J200+J202+J204+J206+J208</f>
        <v>-452.54199999999997</v>
      </c>
      <c r="K197" s="123">
        <f>K198+K200+K202+K204+K206+K208</f>
        <v>650.47400000000016</v>
      </c>
    </row>
    <row r="198" spans="1:11">
      <c r="A198" s="57"/>
      <c r="B198" s="154" t="s">
        <v>80</v>
      </c>
      <c r="C198" s="155" t="s">
        <v>216</v>
      </c>
      <c r="D198" s="155" t="s">
        <v>85</v>
      </c>
      <c r="E198" s="77" t="s">
        <v>86</v>
      </c>
      <c r="F198" s="77" t="s">
        <v>86</v>
      </c>
      <c r="G198" s="156" t="s">
        <v>215</v>
      </c>
      <c r="H198" s="80">
        <v>500</v>
      </c>
      <c r="I198" s="80">
        <f>I199</f>
        <v>955.83500000000004</v>
      </c>
      <c r="J198" s="157">
        <f>J199</f>
        <v>-452.54199999999997</v>
      </c>
      <c r="K198" s="158">
        <f>K199</f>
        <v>503.29300000000006</v>
      </c>
    </row>
    <row r="199" spans="1:11">
      <c r="A199" s="57"/>
      <c r="B199" s="142"/>
      <c r="C199" s="159"/>
      <c r="D199" s="160"/>
      <c r="E199" s="86">
        <v>3599</v>
      </c>
      <c r="F199" s="86">
        <v>5901</v>
      </c>
      <c r="G199" s="161" t="s">
        <v>87</v>
      </c>
      <c r="H199" s="89">
        <v>500</v>
      </c>
      <c r="I199" s="89">
        <v>955.83500000000004</v>
      </c>
      <c r="J199" s="143">
        <v>-452.54199999999997</v>
      </c>
      <c r="K199" s="144">
        <f>I199+J199</f>
        <v>503.29300000000006</v>
      </c>
    </row>
    <row r="200" spans="1:11">
      <c r="A200" s="57"/>
      <c r="B200" s="92" t="s">
        <v>80</v>
      </c>
      <c r="C200" s="162" t="s">
        <v>217</v>
      </c>
      <c r="D200" s="162" t="s">
        <v>85</v>
      </c>
      <c r="E200" s="94" t="s">
        <v>86</v>
      </c>
      <c r="F200" s="94" t="s">
        <v>86</v>
      </c>
      <c r="G200" s="163" t="s">
        <v>218</v>
      </c>
      <c r="H200" s="96">
        <v>0</v>
      </c>
      <c r="I200" s="96">
        <v>28</v>
      </c>
      <c r="J200" s="137">
        <f>J201</f>
        <v>0</v>
      </c>
      <c r="K200" s="141">
        <f>K201</f>
        <v>28</v>
      </c>
    </row>
    <row r="201" spans="1:11">
      <c r="A201" s="57"/>
      <c r="B201" s="142"/>
      <c r="C201" s="159"/>
      <c r="D201" s="160"/>
      <c r="E201" s="86">
        <v>3599</v>
      </c>
      <c r="F201" s="86">
        <v>5493</v>
      </c>
      <c r="G201" s="161" t="s">
        <v>219</v>
      </c>
      <c r="H201" s="89">
        <v>0</v>
      </c>
      <c r="I201" s="89">
        <v>28</v>
      </c>
      <c r="J201" s="143">
        <v>0</v>
      </c>
      <c r="K201" s="144">
        <f>I201+J201</f>
        <v>28</v>
      </c>
    </row>
    <row r="202" spans="1:11">
      <c r="A202" s="57"/>
      <c r="B202" s="92" t="s">
        <v>80</v>
      </c>
      <c r="C202" s="162" t="s">
        <v>220</v>
      </c>
      <c r="D202" s="162" t="s">
        <v>85</v>
      </c>
      <c r="E202" s="94" t="s">
        <v>86</v>
      </c>
      <c r="F202" s="94" t="s">
        <v>86</v>
      </c>
      <c r="G202" s="163" t="s">
        <v>221</v>
      </c>
      <c r="H202" s="96">
        <v>0</v>
      </c>
      <c r="I202" s="96">
        <v>15.523</v>
      </c>
      <c r="J202" s="137">
        <f t="shared" ref="J202:K202" si="55">J203</f>
        <v>0</v>
      </c>
      <c r="K202" s="141">
        <f t="shared" si="55"/>
        <v>15.523</v>
      </c>
    </row>
    <row r="203" spans="1:11">
      <c r="A203" s="57"/>
      <c r="B203" s="142"/>
      <c r="C203" s="159"/>
      <c r="D203" s="160"/>
      <c r="E203" s="86">
        <v>3599</v>
      </c>
      <c r="F203" s="86">
        <v>5493</v>
      </c>
      <c r="G203" s="161" t="s">
        <v>219</v>
      </c>
      <c r="H203" s="89">
        <v>0</v>
      </c>
      <c r="I203" s="89">
        <v>15.523</v>
      </c>
      <c r="J203" s="143">
        <v>0</v>
      </c>
      <c r="K203" s="144">
        <f t="shared" ref="K203" si="56">I203+J203</f>
        <v>15.523</v>
      </c>
    </row>
    <row r="204" spans="1:11">
      <c r="A204" s="57"/>
      <c r="B204" s="92" t="s">
        <v>80</v>
      </c>
      <c r="C204" s="162" t="s">
        <v>222</v>
      </c>
      <c r="D204" s="162" t="s">
        <v>85</v>
      </c>
      <c r="E204" s="94" t="s">
        <v>86</v>
      </c>
      <c r="F204" s="94" t="s">
        <v>86</v>
      </c>
      <c r="G204" s="163" t="s">
        <v>223</v>
      </c>
      <c r="H204" s="96">
        <v>0</v>
      </c>
      <c r="I204" s="96">
        <v>10.695</v>
      </c>
      <c r="J204" s="137">
        <f t="shared" ref="J204:K204" si="57">J205</f>
        <v>0</v>
      </c>
      <c r="K204" s="141">
        <f t="shared" si="57"/>
        <v>10.695</v>
      </c>
    </row>
    <row r="205" spans="1:11">
      <c r="A205" s="57"/>
      <c r="B205" s="142"/>
      <c r="C205" s="159"/>
      <c r="D205" s="160"/>
      <c r="E205" s="86">
        <v>3599</v>
      </c>
      <c r="F205" s="86">
        <v>5493</v>
      </c>
      <c r="G205" s="161" t="s">
        <v>219</v>
      </c>
      <c r="H205" s="89">
        <v>0</v>
      </c>
      <c r="I205" s="89">
        <v>10.695</v>
      </c>
      <c r="J205" s="143">
        <v>0</v>
      </c>
      <c r="K205" s="144">
        <f t="shared" ref="K205" si="58">I205+J205</f>
        <v>10.695</v>
      </c>
    </row>
    <row r="206" spans="1:11">
      <c r="A206" s="57"/>
      <c r="B206" s="92" t="s">
        <v>80</v>
      </c>
      <c r="C206" s="162" t="s">
        <v>224</v>
      </c>
      <c r="D206" s="162" t="s">
        <v>85</v>
      </c>
      <c r="E206" s="94" t="s">
        <v>86</v>
      </c>
      <c r="F206" s="94" t="s">
        <v>86</v>
      </c>
      <c r="G206" s="163" t="s">
        <v>225</v>
      </c>
      <c r="H206" s="96">
        <v>0</v>
      </c>
      <c r="I206" s="96">
        <v>22.963000000000001</v>
      </c>
      <c r="J206" s="137">
        <f t="shared" ref="J206:K206" si="59">J207</f>
        <v>0</v>
      </c>
      <c r="K206" s="141">
        <f t="shared" si="59"/>
        <v>22.963000000000001</v>
      </c>
    </row>
    <row r="207" spans="1:11" ht="22.5">
      <c r="A207" s="57"/>
      <c r="B207" s="142"/>
      <c r="C207" s="159"/>
      <c r="D207" s="160"/>
      <c r="E207" s="86">
        <v>3599</v>
      </c>
      <c r="F207" s="86">
        <v>6371</v>
      </c>
      <c r="G207" s="161" t="s">
        <v>226</v>
      </c>
      <c r="H207" s="89">
        <v>0</v>
      </c>
      <c r="I207" s="89">
        <v>22.963000000000001</v>
      </c>
      <c r="J207" s="143">
        <v>0</v>
      </c>
      <c r="K207" s="144">
        <f t="shared" ref="K207" si="60">I207+J207</f>
        <v>22.963000000000001</v>
      </c>
    </row>
    <row r="208" spans="1:11">
      <c r="A208" s="57"/>
      <c r="B208" s="92" t="s">
        <v>80</v>
      </c>
      <c r="C208" s="162" t="s">
        <v>216</v>
      </c>
      <c r="D208" s="162" t="s">
        <v>85</v>
      </c>
      <c r="E208" s="164" t="s">
        <v>86</v>
      </c>
      <c r="F208" s="164" t="s">
        <v>86</v>
      </c>
      <c r="G208" s="163" t="s">
        <v>227</v>
      </c>
      <c r="H208" s="96">
        <v>0</v>
      </c>
      <c r="I208" s="96">
        <v>70</v>
      </c>
      <c r="J208" s="137">
        <f t="shared" ref="J208:K208" si="61">J209</f>
        <v>0</v>
      </c>
      <c r="K208" s="141">
        <f t="shared" si="61"/>
        <v>70</v>
      </c>
    </row>
    <row r="209" spans="1:11" ht="23.25" thickBot="1">
      <c r="A209" s="165"/>
      <c r="B209" s="147"/>
      <c r="C209" s="166"/>
      <c r="D209" s="167"/>
      <c r="E209" s="150">
        <v>3599</v>
      </c>
      <c r="F209" s="150">
        <v>6371</v>
      </c>
      <c r="G209" s="168" t="s">
        <v>226</v>
      </c>
      <c r="H209" s="151">
        <v>0</v>
      </c>
      <c r="I209" s="151">
        <v>70</v>
      </c>
      <c r="J209" s="152">
        <v>0</v>
      </c>
      <c r="K209" s="153">
        <f t="shared" ref="K209" si="62">I209+J209</f>
        <v>70</v>
      </c>
    </row>
    <row r="214" spans="1:11" s="172" customFormat="1" ht="11.25">
      <c r="A214" s="171"/>
    </row>
    <row r="215" spans="1:11" s="172" customFormat="1" ht="11.25">
      <c r="A215" s="171"/>
    </row>
    <row r="216" spans="1:11" s="172" customFormat="1" ht="11.25">
      <c r="A216" s="171"/>
    </row>
    <row r="217" spans="1:11" s="172" customFormat="1" ht="11.25">
      <c r="A217" s="171"/>
    </row>
    <row r="218" spans="1:11" s="172" customFormat="1" ht="11.25">
      <c r="A218" s="171"/>
    </row>
    <row r="219" spans="1:11" s="172" customFormat="1" ht="11.25">
      <c r="A219" s="171"/>
    </row>
    <row r="220" spans="1:11" s="172" customFormat="1" ht="11.25">
      <c r="A220" s="171"/>
    </row>
    <row r="221" spans="1:11" s="172" customFormat="1" ht="11.25">
      <c r="A221" s="171"/>
    </row>
    <row r="222" spans="1:11" s="172" customFormat="1" ht="11.25">
      <c r="A222" s="171"/>
    </row>
    <row r="223" spans="1:11" s="172" customFormat="1" ht="11.25">
      <c r="A223" s="171"/>
    </row>
    <row r="224" spans="1:11" s="172" customFormat="1" ht="11.25">
      <c r="A224" s="171"/>
    </row>
    <row r="225" spans="1:1" s="172" customFormat="1" ht="11.25">
      <c r="A225" s="171"/>
    </row>
    <row r="226" spans="1:1" s="172" customFormat="1" ht="11.25">
      <c r="A226" s="171"/>
    </row>
    <row r="227" spans="1:1" s="172" customFormat="1" ht="11.25">
      <c r="A227" s="171"/>
    </row>
    <row r="228" spans="1:1" s="172" customFormat="1" ht="11.25">
      <c r="A228" s="171"/>
    </row>
    <row r="229" spans="1:1" s="172" customFormat="1" ht="11.25">
      <c r="A229" s="171"/>
    </row>
    <row r="230" spans="1:1" s="172" customFormat="1" ht="11.25">
      <c r="A230" s="171"/>
    </row>
    <row r="231" spans="1:1" s="172" customFormat="1" ht="11.25">
      <c r="A231" s="171"/>
    </row>
    <row r="232" spans="1:1" s="172" customFormat="1" ht="11.25">
      <c r="A232" s="171"/>
    </row>
    <row r="233" spans="1:1" s="172" customFormat="1" ht="11.25">
      <c r="A233" s="171"/>
    </row>
    <row r="234" spans="1:1" s="172" customFormat="1" ht="11.25">
      <c r="A234" s="171"/>
    </row>
    <row r="235" spans="1:1" s="172" customFormat="1" ht="11.25">
      <c r="A235" s="171"/>
    </row>
    <row r="236" spans="1:1" s="172" customFormat="1" ht="11.25">
      <c r="A236" s="171"/>
    </row>
    <row r="237" spans="1:1" s="172" customFormat="1" ht="11.25">
      <c r="A237" s="171"/>
    </row>
    <row r="238" spans="1:1" s="172" customFormat="1" ht="11.25">
      <c r="A238" s="171"/>
    </row>
    <row r="239" spans="1:1" s="172" customFormat="1" ht="11.25">
      <c r="A239" s="171"/>
    </row>
    <row r="240" spans="1:1" s="172" customFormat="1" ht="11.25">
      <c r="A240" s="171"/>
    </row>
    <row r="241" spans="1:1" s="172" customFormat="1" ht="11.25">
      <c r="A241" s="171"/>
    </row>
    <row r="242" spans="1:1" s="172" customFormat="1" ht="11.25">
      <c r="A242" s="171"/>
    </row>
    <row r="243" spans="1:1" s="172" customFormat="1" ht="11.25">
      <c r="A243" s="171"/>
    </row>
    <row r="244" spans="1:1" s="172" customFormat="1" ht="11.25">
      <c r="A244" s="171"/>
    </row>
    <row r="245" spans="1:1" s="172" customFormat="1" ht="11.25">
      <c r="A245" s="171"/>
    </row>
    <row r="246" spans="1:1" s="172" customFormat="1" ht="11.25">
      <c r="A246" s="171"/>
    </row>
    <row r="247" spans="1:1" s="172" customFormat="1" ht="11.25">
      <c r="A247" s="171"/>
    </row>
    <row r="248" spans="1:1" s="172" customFormat="1" ht="11.25">
      <c r="A248" s="171"/>
    </row>
    <row r="249" spans="1:1" s="172" customFormat="1" ht="11.25">
      <c r="A249" s="171"/>
    </row>
    <row r="250" spans="1:1" s="172" customFormat="1" ht="11.25">
      <c r="A250" s="171"/>
    </row>
    <row r="251" spans="1:1" s="172" customFormat="1" ht="11.25">
      <c r="A251" s="171"/>
    </row>
    <row r="252" spans="1:1" s="172" customFormat="1" ht="11.25">
      <c r="A252" s="171"/>
    </row>
    <row r="253" spans="1:1" s="172" customFormat="1" ht="11.25">
      <c r="A253" s="171"/>
    </row>
    <row r="254" spans="1:1" s="172" customFormat="1" ht="11.25">
      <c r="A254" s="171"/>
    </row>
    <row r="255" spans="1:1" s="172" customFormat="1" ht="11.25">
      <c r="A255" s="171"/>
    </row>
    <row r="256" spans="1:1" s="172" customFormat="1" ht="11.25">
      <c r="A256" s="171"/>
    </row>
    <row r="257" spans="1:1" s="172" customFormat="1" ht="11.25">
      <c r="A257" s="171"/>
    </row>
    <row r="258" spans="1:1" s="172" customFormat="1" ht="11.25">
      <c r="A258" s="171"/>
    </row>
    <row r="259" spans="1:1" s="172" customFormat="1" ht="11.25">
      <c r="A259" s="171"/>
    </row>
    <row r="260" spans="1:1" s="172" customFormat="1" ht="11.25">
      <c r="A260" s="171"/>
    </row>
    <row r="261" spans="1:1" s="172" customFormat="1" ht="11.25">
      <c r="A261" s="171"/>
    </row>
    <row r="262" spans="1:1" s="172" customFormat="1" ht="11.25">
      <c r="A262" s="171"/>
    </row>
    <row r="263" spans="1:1" s="172" customFormat="1" ht="11.25">
      <c r="A263" s="171"/>
    </row>
    <row r="264" spans="1:1" s="172" customFormat="1" ht="11.25">
      <c r="A264" s="171"/>
    </row>
    <row r="265" spans="1:1" s="172" customFormat="1" ht="11.25">
      <c r="A265" s="171"/>
    </row>
    <row r="266" spans="1:1" s="172" customFormat="1" ht="11.25">
      <c r="A266" s="171"/>
    </row>
    <row r="267" spans="1:1" s="172" customFormat="1" ht="11.25">
      <c r="A267" s="171"/>
    </row>
    <row r="268" spans="1:1" s="172" customFormat="1" ht="11.25">
      <c r="A268" s="171"/>
    </row>
    <row r="269" spans="1:1" s="172" customFormat="1" ht="11.25">
      <c r="A269" s="171"/>
    </row>
    <row r="270" spans="1:1" s="172" customFormat="1" ht="11.25">
      <c r="A270" s="171"/>
    </row>
    <row r="271" spans="1:1" s="172" customFormat="1" ht="11.25">
      <c r="A271" s="171"/>
    </row>
    <row r="272" spans="1:1" s="172" customFormat="1" ht="11.25">
      <c r="A272" s="171"/>
    </row>
    <row r="273" spans="1:1" s="172" customFormat="1" ht="11.25">
      <c r="A273" s="171"/>
    </row>
    <row r="274" spans="1:1" s="172" customFormat="1" ht="11.25">
      <c r="A274" s="171"/>
    </row>
    <row r="275" spans="1:1" s="172" customFormat="1" ht="11.25">
      <c r="A275" s="171"/>
    </row>
    <row r="276" spans="1:1" s="172" customFormat="1" ht="11.25">
      <c r="A276" s="171"/>
    </row>
  </sheetData>
  <mergeCells count="9">
    <mergeCell ref="A1:K1"/>
    <mergeCell ref="A2:K2"/>
    <mergeCell ref="A3:K3"/>
    <mergeCell ref="A5:A209"/>
    <mergeCell ref="C5:D5"/>
    <mergeCell ref="C6:F6"/>
    <mergeCell ref="C7:F7"/>
    <mergeCell ref="C90:F90"/>
    <mergeCell ref="C197:F197"/>
  </mergeCells>
  <pageMargins left="0.7" right="0.7" top="0.78740157499999996" bottom="0.78740157499999996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Bilance PaV</vt:lpstr>
      <vt:lpstr>92609</vt:lpstr>
      <vt:lpstr>'92609'!Oblast_tisku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Pozicka Katerina</cp:lastModifiedBy>
  <cp:lastPrinted>2017-05-29T11:42:13Z</cp:lastPrinted>
  <dcterms:created xsi:type="dcterms:W3CDTF">2007-12-18T12:40:54Z</dcterms:created>
  <dcterms:modified xsi:type="dcterms:W3CDTF">2017-05-29T11:42:19Z</dcterms:modified>
</cp:coreProperties>
</file>