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2604" sheetId="1" r:id="rId1"/>
    <sheet name="Bilance P aV" sheetId="2" r:id="rId2"/>
  </sheets>
  <definedNames>
    <definedName name="_xlnm.Print_Area" localSheetId="0">'92604'!$A$1:$N$279</definedName>
  </definedNames>
  <calcPr calcId="145621"/>
</workbook>
</file>

<file path=xl/calcChain.xml><?xml version="1.0" encoding="utf-8"?>
<calcChain xmlns="http://schemas.openxmlformats.org/spreadsheetml/2006/main">
  <c r="L12" i="1" l="1"/>
  <c r="M12" i="1" s="1"/>
  <c r="M180" i="1"/>
  <c r="L179" i="1"/>
  <c r="M179" i="1" s="1"/>
  <c r="M178" i="1"/>
  <c r="M177" i="1"/>
  <c r="D45" i="2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45" i="2" s="1"/>
  <c r="E24" i="2"/>
  <c r="E23" i="2"/>
  <c r="E22" i="2"/>
  <c r="E21" i="2"/>
  <c r="D20" i="2"/>
  <c r="C20" i="2"/>
  <c r="E20" i="2" s="1"/>
  <c r="E18" i="2"/>
  <c r="E17" i="2"/>
  <c r="E16" i="2"/>
  <c r="E15" i="2"/>
  <c r="D14" i="2"/>
  <c r="C14" i="2"/>
  <c r="E14" i="2" s="1"/>
  <c r="E13" i="2"/>
  <c r="C13" i="2"/>
  <c r="E12" i="2"/>
  <c r="E11" i="2"/>
  <c r="E10" i="2"/>
  <c r="E9" i="2"/>
  <c r="D8" i="2"/>
  <c r="C8" i="2"/>
  <c r="E8" i="2" s="1"/>
  <c r="D7" i="2"/>
  <c r="E6" i="2"/>
  <c r="E5" i="2"/>
  <c r="E4" i="2"/>
  <c r="D3" i="2"/>
  <c r="D19" i="2" s="1"/>
  <c r="D25" i="2" s="1"/>
  <c r="C3" i="2"/>
  <c r="E3" i="2" l="1"/>
  <c r="C7" i="2"/>
  <c r="E7" i="2" s="1"/>
  <c r="C19" i="2"/>
  <c r="E19" i="2" s="1"/>
  <c r="H10" i="1"/>
  <c r="J10" i="1"/>
  <c r="G10" i="1"/>
  <c r="C25" i="2" l="1"/>
  <c r="E25" i="2" s="1"/>
  <c r="L182" i="1"/>
  <c r="L225" i="1"/>
  <c r="L255" i="1"/>
  <c r="L200" i="1" l="1"/>
  <c r="L202" i="1"/>
  <c r="L204" i="1"/>
  <c r="L206" i="1"/>
  <c r="L208" i="1"/>
  <c r="L210" i="1"/>
  <c r="L212" i="1"/>
  <c r="L214" i="1"/>
  <c r="L216" i="1"/>
  <c r="L13" i="1" l="1"/>
  <c r="M278" i="1" l="1"/>
  <c r="L277" i="1"/>
  <c r="M277" i="1" s="1"/>
  <c r="M276" i="1"/>
  <c r="L275" i="1"/>
  <c r="M275" i="1" s="1"/>
  <c r="M274" i="1"/>
  <c r="L273" i="1"/>
  <c r="M273" i="1" s="1"/>
  <c r="M272" i="1"/>
  <c r="L271" i="1"/>
  <c r="M271" i="1" s="1"/>
  <c r="M270" i="1"/>
  <c r="L269" i="1"/>
  <c r="M269" i="1" s="1"/>
  <c r="M268" i="1"/>
  <c r="L267" i="1"/>
  <c r="M267" i="1" s="1"/>
  <c r="M266" i="1"/>
  <c r="L265" i="1"/>
  <c r="M265" i="1" s="1"/>
  <c r="M264" i="1"/>
  <c r="L263" i="1"/>
  <c r="M263" i="1" s="1"/>
  <c r="M262" i="1"/>
  <c r="L261" i="1"/>
  <c r="M261" i="1" s="1"/>
  <c r="M260" i="1"/>
  <c r="L259" i="1"/>
  <c r="M259" i="1" s="1"/>
  <c r="M258" i="1"/>
  <c r="L257" i="1"/>
  <c r="I256" i="1"/>
  <c r="K256" i="1" s="1"/>
  <c r="M256" i="1" s="1"/>
  <c r="I255" i="1"/>
  <c r="K255" i="1" s="1"/>
  <c r="M255" i="1" s="1"/>
  <c r="H254" i="1"/>
  <c r="I254" i="1" s="1"/>
  <c r="K254" i="1" s="1"/>
  <c r="I253" i="1"/>
  <c r="K253" i="1" s="1"/>
  <c r="M253" i="1" s="1"/>
  <c r="I252" i="1"/>
  <c r="K252" i="1" s="1"/>
  <c r="M252" i="1" s="1"/>
  <c r="H251" i="1"/>
  <c r="M250" i="1"/>
  <c r="L249" i="1"/>
  <c r="M249" i="1" s="1"/>
  <c r="M248" i="1"/>
  <c r="L247" i="1"/>
  <c r="M247" i="1" s="1"/>
  <c r="M246" i="1"/>
  <c r="L245" i="1"/>
  <c r="M245" i="1" s="1"/>
  <c r="M244" i="1"/>
  <c r="L243" i="1"/>
  <c r="M243" i="1" s="1"/>
  <c r="M242" i="1"/>
  <c r="L241" i="1"/>
  <c r="M241" i="1" s="1"/>
  <c r="M240" i="1"/>
  <c r="L239" i="1"/>
  <c r="M239" i="1" s="1"/>
  <c r="M238" i="1"/>
  <c r="L237" i="1"/>
  <c r="M237" i="1" s="1"/>
  <c r="M236" i="1"/>
  <c r="L235" i="1"/>
  <c r="M235" i="1" s="1"/>
  <c r="M234" i="1"/>
  <c r="L233" i="1"/>
  <c r="M233" i="1" s="1"/>
  <c r="M232" i="1"/>
  <c r="L231" i="1"/>
  <c r="M231" i="1" s="1"/>
  <c r="M230" i="1"/>
  <c r="L229" i="1"/>
  <c r="M229" i="1" s="1"/>
  <c r="M228" i="1"/>
  <c r="L227" i="1"/>
  <c r="I226" i="1"/>
  <c r="K226" i="1" s="1"/>
  <c r="M226" i="1" s="1"/>
  <c r="I225" i="1"/>
  <c r="K225" i="1" s="1"/>
  <c r="M225" i="1" s="1"/>
  <c r="H224" i="1"/>
  <c r="I224" i="1" s="1"/>
  <c r="K224" i="1" s="1"/>
  <c r="M223" i="1"/>
  <c r="L222" i="1"/>
  <c r="M222" i="1" s="1"/>
  <c r="M221" i="1"/>
  <c r="L220" i="1"/>
  <c r="M220" i="1" s="1"/>
  <c r="M219" i="1"/>
  <c r="L218" i="1"/>
  <c r="M218" i="1" s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L198" i="1"/>
  <c r="M198" i="1" s="1"/>
  <c r="M197" i="1"/>
  <c r="L196" i="1"/>
  <c r="M196" i="1" s="1"/>
  <c r="M195" i="1"/>
  <c r="L194" i="1"/>
  <c r="M194" i="1" s="1"/>
  <c r="M193" i="1"/>
  <c r="L192" i="1"/>
  <c r="I191" i="1"/>
  <c r="K191" i="1" s="1"/>
  <c r="M191" i="1" s="1"/>
  <c r="I190" i="1"/>
  <c r="K190" i="1" s="1"/>
  <c r="M190" i="1" s="1"/>
  <c r="I189" i="1"/>
  <c r="K189" i="1" s="1"/>
  <c r="M189" i="1" s="1"/>
  <c r="I188" i="1"/>
  <c r="K188" i="1" s="1"/>
  <c r="M188" i="1" s="1"/>
  <c r="I187" i="1"/>
  <c r="K187" i="1" s="1"/>
  <c r="M187" i="1" s="1"/>
  <c r="I186" i="1"/>
  <c r="K186" i="1" s="1"/>
  <c r="M186" i="1" s="1"/>
  <c r="I185" i="1"/>
  <c r="K185" i="1" s="1"/>
  <c r="M185" i="1" s="1"/>
  <c r="I184" i="1"/>
  <c r="K184" i="1" s="1"/>
  <c r="M184" i="1" s="1"/>
  <c r="I183" i="1"/>
  <c r="K183" i="1" s="1"/>
  <c r="M183" i="1" s="1"/>
  <c r="I182" i="1"/>
  <c r="K182" i="1" s="1"/>
  <c r="M182" i="1" s="1"/>
  <c r="H181" i="1"/>
  <c r="I181" i="1" s="1"/>
  <c r="K181" i="1" s="1"/>
  <c r="M176" i="1"/>
  <c r="L175" i="1"/>
  <c r="M175" i="1" s="1"/>
  <c r="M174" i="1"/>
  <c r="L173" i="1"/>
  <c r="M173" i="1" s="1"/>
  <c r="M172" i="1"/>
  <c r="L171" i="1"/>
  <c r="M171" i="1" s="1"/>
  <c r="M170" i="1"/>
  <c r="L169" i="1"/>
  <c r="M169" i="1" s="1"/>
  <c r="M168" i="1"/>
  <c r="L167" i="1"/>
  <c r="M167" i="1" s="1"/>
  <c r="M166" i="1"/>
  <c r="L165" i="1"/>
  <c r="M165" i="1" s="1"/>
  <c r="M164" i="1"/>
  <c r="L163" i="1"/>
  <c r="M163" i="1" s="1"/>
  <c r="M162" i="1"/>
  <c r="L161" i="1"/>
  <c r="M161" i="1" s="1"/>
  <c r="M160" i="1"/>
  <c r="L159" i="1"/>
  <c r="M159" i="1" s="1"/>
  <c r="M158" i="1"/>
  <c r="L157" i="1"/>
  <c r="M157" i="1" s="1"/>
  <c r="M156" i="1"/>
  <c r="L155" i="1"/>
  <c r="M155" i="1" s="1"/>
  <c r="M154" i="1"/>
  <c r="L153" i="1"/>
  <c r="M153" i="1" s="1"/>
  <c r="M152" i="1"/>
  <c r="L151" i="1"/>
  <c r="M151" i="1" s="1"/>
  <c r="M150" i="1"/>
  <c r="L149" i="1"/>
  <c r="M149" i="1" s="1"/>
  <c r="M148" i="1"/>
  <c r="L147" i="1"/>
  <c r="M147" i="1" s="1"/>
  <c r="M146" i="1"/>
  <c r="L145" i="1"/>
  <c r="M145" i="1" s="1"/>
  <c r="M144" i="1"/>
  <c r="L143" i="1"/>
  <c r="M143" i="1" s="1"/>
  <c r="M142" i="1"/>
  <c r="L141" i="1"/>
  <c r="M141" i="1" s="1"/>
  <c r="M140" i="1"/>
  <c r="L139" i="1"/>
  <c r="M139" i="1" s="1"/>
  <c r="M138" i="1"/>
  <c r="L137" i="1"/>
  <c r="M137" i="1" s="1"/>
  <c r="M136" i="1"/>
  <c r="L135" i="1"/>
  <c r="M135" i="1" s="1"/>
  <c r="M134" i="1"/>
  <c r="L133" i="1"/>
  <c r="M133" i="1" s="1"/>
  <c r="M132" i="1"/>
  <c r="L131" i="1"/>
  <c r="M131" i="1" s="1"/>
  <c r="M130" i="1"/>
  <c r="L129" i="1"/>
  <c r="M129" i="1" s="1"/>
  <c r="M128" i="1"/>
  <c r="L127" i="1"/>
  <c r="M127" i="1" s="1"/>
  <c r="M126" i="1"/>
  <c r="L125" i="1"/>
  <c r="M125" i="1" s="1"/>
  <c r="M124" i="1"/>
  <c r="L123" i="1"/>
  <c r="M123" i="1" s="1"/>
  <c r="M122" i="1"/>
  <c r="L121" i="1"/>
  <c r="M121" i="1" s="1"/>
  <c r="M120" i="1"/>
  <c r="L119" i="1"/>
  <c r="M119" i="1" s="1"/>
  <c r="M118" i="1"/>
  <c r="L117" i="1"/>
  <c r="M117" i="1" s="1"/>
  <c r="M116" i="1"/>
  <c r="L115" i="1"/>
  <c r="M115" i="1" s="1"/>
  <c r="M114" i="1"/>
  <c r="L113" i="1"/>
  <c r="M113" i="1" s="1"/>
  <c r="M112" i="1"/>
  <c r="L111" i="1"/>
  <c r="M111" i="1" s="1"/>
  <c r="M110" i="1"/>
  <c r="L109" i="1"/>
  <c r="M109" i="1" s="1"/>
  <c r="M108" i="1"/>
  <c r="L107" i="1"/>
  <c r="M107" i="1" s="1"/>
  <c r="M106" i="1"/>
  <c r="L105" i="1"/>
  <c r="M105" i="1" s="1"/>
  <c r="M104" i="1"/>
  <c r="L103" i="1"/>
  <c r="M103" i="1" s="1"/>
  <c r="M102" i="1"/>
  <c r="L101" i="1"/>
  <c r="M101" i="1" s="1"/>
  <c r="M100" i="1"/>
  <c r="L99" i="1"/>
  <c r="M99" i="1" s="1"/>
  <c r="M98" i="1"/>
  <c r="L97" i="1"/>
  <c r="M97" i="1" s="1"/>
  <c r="M96" i="1"/>
  <c r="L95" i="1"/>
  <c r="M95" i="1" s="1"/>
  <c r="M94" i="1"/>
  <c r="L93" i="1"/>
  <c r="M93" i="1" s="1"/>
  <c r="M92" i="1"/>
  <c r="L91" i="1"/>
  <c r="M91" i="1" s="1"/>
  <c r="M90" i="1"/>
  <c r="L89" i="1"/>
  <c r="M89" i="1" s="1"/>
  <c r="M88" i="1"/>
  <c r="L87" i="1"/>
  <c r="M87" i="1" s="1"/>
  <c r="M86" i="1"/>
  <c r="L85" i="1"/>
  <c r="M85" i="1" s="1"/>
  <c r="M84" i="1"/>
  <c r="L83" i="1"/>
  <c r="M83" i="1" s="1"/>
  <c r="M82" i="1"/>
  <c r="L81" i="1"/>
  <c r="M81" i="1" s="1"/>
  <c r="M80" i="1"/>
  <c r="L79" i="1"/>
  <c r="M79" i="1" s="1"/>
  <c r="M78" i="1"/>
  <c r="L77" i="1"/>
  <c r="M77" i="1" s="1"/>
  <c r="M76" i="1"/>
  <c r="L75" i="1"/>
  <c r="M75" i="1" s="1"/>
  <c r="M74" i="1"/>
  <c r="L73" i="1"/>
  <c r="M73" i="1" s="1"/>
  <c r="M72" i="1"/>
  <c r="L71" i="1"/>
  <c r="M71" i="1" s="1"/>
  <c r="M70" i="1"/>
  <c r="L69" i="1"/>
  <c r="M69" i="1" s="1"/>
  <c r="M68" i="1"/>
  <c r="L67" i="1"/>
  <c r="M67" i="1" s="1"/>
  <c r="M66" i="1"/>
  <c r="L65" i="1"/>
  <c r="M65" i="1" s="1"/>
  <c r="M64" i="1"/>
  <c r="L63" i="1"/>
  <c r="M63" i="1" s="1"/>
  <c r="M62" i="1"/>
  <c r="L61" i="1"/>
  <c r="M61" i="1" s="1"/>
  <c r="M60" i="1"/>
  <c r="L59" i="1"/>
  <c r="M59" i="1" s="1"/>
  <c r="M58" i="1"/>
  <c r="L57" i="1"/>
  <c r="M57" i="1" s="1"/>
  <c r="M56" i="1"/>
  <c r="L55" i="1"/>
  <c r="M55" i="1" s="1"/>
  <c r="M54" i="1"/>
  <c r="L53" i="1"/>
  <c r="M53" i="1" s="1"/>
  <c r="M52" i="1"/>
  <c r="L51" i="1"/>
  <c r="M51" i="1" s="1"/>
  <c r="M50" i="1"/>
  <c r="L49" i="1"/>
  <c r="M49" i="1" s="1"/>
  <c r="M48" i="1"/>
  <c r="L47" i="1"/>
  <c r="M47" i="1" s="1"/>
  <c r="M46" i="1"/>
  <c r="L45" i="1"/>
  <c r="M45" i="1" s="1"/>
  <c r="M44" i="1"/>
  <c r="L43" i="1"/>
  <c r="M43" i="1" s="1"/>
  <c r="M42" i="1"/>
  <c r="L41" i="1"/>
  <c r="I40" i="1"/>
  <c r="K40" i="1" s="1"/>
  <c r="M40" i="1" s="1"/>
  <c r="I39" i="1"/>
  <c r="K39" i="1" s="1"/>
  <c r="M39" i="1" s="1"/>
  <c r="I38" i="1"/>
  <c r="K38" i="1" s="1"/>
  <c r="M38" i="1" s="1"/>
  <c r="I37" i="1"/>
  <c r="K37" i="1" s="1"/>
  <c r="M37" i="1" s="1"/>
  <c r="I36" i="1"/>
  <c r="K36" i="1" s="1"/>
  <c r="M36" i="1" s="1"/>
  <c r="I35" i="1"/>
  <c r="K35" i="1" s="1"/>
  <c r="M35" i="1" s="1"/>
  <c r="I34" i="1"/>
  <c r="K34" i="1" s="1"/>
  <c r="M34" i="1" s="1"/>
  <c r="I33" i="1"/>
  <c r="K33" i="1" s="1"/>
  <c r="M33" i="1" s="1"/>
  <c r="I32" i="1"/>
  <c r="K32" i="1" s="1"/>
  <c r="M32" i="1" s="1"/>
  <c r="I31" i="1"/>
  <c r="K31" i="1" s="1"/>
  <c r="M31" i="1" s="1"/>
  <c r="I30" i="1"/>
  <c r="K30" i="1" s="1"/>
  <c r="M30" i="1" s="1"/>
  <c r="I29" i="1"/>
  <c r="K29" i="1" s="1"/>
  <c r="M29" i="1" s="1"/>
  <c r="I28" i="1"/>
  <c r="K28" i="1" s="1"/>
  <c r="M28" i="1" s="1"/>
  <c r="I27" i="1"/>
  <c r="K27" i="1" s="1"/>
  <c r="M27" i="1" s="1"/>
  <c r="I26" i="1"/>
  <c r="K26" i="1" s="1"/>
  <c r="M26" i="1" s="1"/>
  <c r="I25" i="1"/>
  <c r="K25" i="1" s="1"/>
  <c r="M25" i="1" s="1"/>
  <c r="I24" i="1"/>
  <c r="K24" i="1" s="1"/>
  <c r="M24" i="1" s="1"/>
  <c r="I23" i="1"/>
  <c r="K23" i="1" s="1"/>
  <c r="M23" i="1" s="1"/>
  <c r="I22" i="1"/>
  <c r="K22" i="1" s="1"/>
  <c r="M22" i="1" s="1"/>
  <c r="I21" i="1"/>
  <c r="K21" i="1" s="1"/>
  <c r="M21" i="1" s="1"/>
  <c r="I20" i="1"/>
  <c r="K20" i="1" s="1"/>
  <c r="M20" i="1" s="1"/>
  <c r="I19" i="1"/>
  <c r="K19" i="1" s="1"/>
  <c r="M19" i="1" s="1"/>
  <c r="I18" i="1"/>
  <c r="K18" i="1" s="1"/>
  <c r="M18" i="1" s="1"/>
  <c r="I17" i="1"/>
  <c r="K17" i="1" s="1"/>
  <c r="M17" i="1" s="1"/>
  <c r="I16" i="1"/>
  <c r="K16" i="1" s="1"/>
  <c r="M16" i="1" s="1"/>
  <c r="I15" i="1"/>
  <c r="K15" i="1" s="1"/>
  <c r="M15" i="1" s="1"/>
  <c r="I14" i="1"/>
  <c r="K14" i="1" s="1"/>
  <c r="M14" i="1" s="1"/>
  <c r="H13" i="1"/>
  <c r="L181" i="1" l="1"/>
  <c r="M181" i="1" s="1"/>
  <c r="L224" i="1"/>
  <c r="M224" i="1"/>
  <c r="M257" i="1"/>
  <c r="L254" i="1"/>
  <c r="M254" i="1" s="1"/>
  <c r="M192" i="1"/>
  <c r="M41" i="1"/>
  <c r="M227" i="1"/>
  <c r="I251" i="1"/>
  <c r="K251" i="1" s="1"/>
  <c r="M251" i="1" s="1"/>
  <c r="H12" i="1"/>
  <c r="I12" i="1" s="1"/>
  <c r="K12" i="1" s="1"/>
  <c r="I13" i="1"/>
  <c r="K13" i="1" s="1"/>
  <c r="M13" i="1" s="1"/>
  <c r="L11" i="1" l="1"/>
  <c r="L10" i="1" s="1"/>
  <c r="H11" i="1"/>
  <c r="I11" i="1" s="1"/>
  <c r="K11" i="1" l="1"/>
  <c r="K10" i="1" s="1"/>
  <c r="I10" i="1"/>
  <c r="M11" i="1"/>
  <c r="M10" i="1" s="1"/>
</calcChain>
</file>

<file path=xl/sharedStrings.xml><?xml version="1.0" encoding="utf-8"?>
<sst xmlns="http://schemas.openxmlformats.org/spreadsheetml/2006/main" count="969" uniqueCount="237">
  <si>
    <t>926 04 - DOTAČNÍ FOND</t>
  </si>
  <si>
    <t>Odbor školství, mládeže, tělovýchovy a sportu</t>
  </si>
  <si>
    <t>v tis. Kč</t>
  </si>
  <si>
    <t>uk.</t>
  </si>
  <si>
    <t>č.a.</t>
  </si>
  <si>
    <t>§</t>
  </si>
  <si>
    <t>pol.</t>
  </si>
  <si>
    <t>926 04 - D O T A Č N Í   F O N D</t>
  </si>
  <si>
    <t>SR 2017</t>
  </si>
  <si>
    <t>ZR 20/17,RO č. 37/17</t>
  </si>
  <si>
    <t>UR 2017</t>
  </si>
  <si>
    <t>ZR - RO č. 94/17</t>
  </si>
  <si>
    <t>SU</t>
  </si>
  <si>
    <t>x</t>
  </si>
  <si>
    <t xml:space="preserve">Běžné a kapitálové výdaje resortu v DF celkem </t>
  </si>
  <si>
    <t>Program školství, mládeže a zaměstnanosti</t>
  </si>
  <si>
    <t>Program 4.1.</t>
  </si>
  <si>
    <t>Podpora volnočasových aktivit</t>
  </si>
  <si>
    <t>4010000</t>
  </si>
  <si>
    <t>0000</t>
  </si>
  <si>
    <t>Program volnočasových aktivit</t>
  </si>
  <si>
    <t>nespecifikované rezervy</t>
  </si>
  <si>
    <t>Spolek RAK, Liberec - Letní dětský tábor Blata "Ostrov pokladů"</t>
  </si>
  <si>
    <t>neinvestiční transfery spolkům</t>
  </si>
  <si>
    <t>ALDEBARAN - LDT, z.s., Liberec- Letní dětský tábor Aldebaran - LDT, občanské sdružení</t>
  </si>
  <si>
    <t>DDM "Sluníčko" Lomnice nad Popelkou, okres Semily- Pohádkové prázdniny</t>
  </si>
  <si>
    <t>neinvestiční transfery obcím</t>
  </si>
  <si>
    <t>ZŠ s rozšířenou výukou jazyků Liberec, Husova 142/44, p.o.- Vánoční čas</t>
  </si>
  <si>
    <t>Město Ralsko- Radost z pohybu dětí a mládeže v Ralsku</t>
  </si>
  <si>
    <t>Klub přátel a sponzorů DDM, z.s., Lomnice n/P- Informační centrum pro mládež Lomnice n/P 2016</t>
  </si>
  <si>
    <t>ZŠ, Liberec, Ještědská 354/88, p.o.- Hoblice pro řemeslné dílny</t>
  </si>
  <si>
    <t>Komunitní středisko Kontakt Liberec, p.o.- Kdo si hraje, nezlobí 2016</t>
  </si>
  <si>
    <t>Základní organizace ČSOP Vikýř 35/05, Jablonec n/N- Zkvalitnění přírod.činnosti oddílu MOP Netopýři</t>
  </si>
  <si>
    <t>MŠ Dubá - p.o.- Pohádkový les</t>
  </si>
  <si>
    <t>ZŠ,ZUŠ a MŠ, Frýdlant, okr. Liberec - Nákup materiálu a pomůcek pro zkvalit.podm.realizace volnoč.aktivit</t>
  </si>
  <si>
    <t>ZŠ a MŠ Zlatá Olešnice, okres Jablonec nad Nisou, p.o.- Žijeme tu všichni společně</t>
  </si>
  <si>
    <t>Junák - český skaut, středisko Varta Semily, z.s.- Obnova dosluhujícího nábytku ve skautské klubovně</t>
  </si>
  <si>
    <t>Program 4.3.</t>
  </si>
  <si>
    <t>Specifická primární prevence rizikového chování</t>
  </si>
  <si>
    <t>4030000</t>
  </si>
  <si>
    <t>ZŠ a MŠ, Okna, okres Česká Lípa, p.o.- Adaptační pobyt pro žáky ZŠ Okna</t>
  </si>
  <si>
    <t>ZŠ, ZUŠ a MŠ, Frýdlant, okres Liberec- Prevence rizikového chování žáků ZŠ Frýdlant</t>
  </si>
  <si>
    <t>ZŠ, Liberec, Lesní 575/12, p.o.- Lepší dříve, než-li později aneb program primární prevence na ZŠ Lesní</t>
  </si>
  <si>
    <t>ZŠ T.G.Masaryka, Lomnice n/P- Program primární prevence na ZŠ T. G. Masaryka Lomnice n/P</t>
  </si>
  <si>
    <t>Program 4.4.</t>
  </si>
  <si>
    <t>Soutěže a podpora talentovaných dětí a mládeže</t>
  </si>
  <si>
    <t>4040000</t>
  </si>
  <si>
    <t>Program 4.5.</t>
  </si>
  <si>
    <t>Pedagogická asistence</t>
  </si>
  <si>
    <t>4050000</t>
  </si>
  <si>
    <t>Program 4.7.</t>
  </si>
  <si>
    <t>Podpora kompenzačních pomůcek pro žáky s podpůrnými opatřeními</t>
  </si>
  <si>
    <t>4070000</t>
  </si>
  <si>
    <t>Programy podpor tělovýchova a sport</t>
  </si>
  <si>
    <t>neinvestiční transfery obecně prospěšným společnostem</t>
  </si>
  <si>
    <t>Spolek RAK, Liberec - Letní dětský tábor "Safari na Blatech"</t>
  </si>
  <si>
    <t>VČAS, z. s., Česká Lípa - QUE VIVA MEXICO</t>
  </si>
  <si>
    <t>Rodinný klub Motýlek, z.s., Hodkovice n/M - Příměstské tábory 2017</t>
  </si>
  <si>
    <t>ALDEBARAN - LDT, z.s., Liberec - Letní dětský tábor Aldebaran - LDT, z. s.</t>
  </si>
  <si>
    <t>OS PROFIT, z. s., Skuhrov - Letní tábor 2017 - škola čar a kouzel</t>
  </si>
  <si>
    <t>Jizerka Semily z.s.- Letní pěvecké soustředění Benecko</t>
  </si>
  <si>
    <t>Asociace TOM ČR, 20505 Bobříci ORZ, Rovensko p/T- Jedinečnost osobností a síla týmu (rozvojové zážitkové programy pro děti a mládež)</t>
  </si>
  <si>
    <t>Centrum Generace, o.p. s., Liberec - Letní rodinný tábor 2017</t>
  </si>
  <si>
    <t>Junák - český skaut, středisko Ještěd Liberec, z.s.- Letní tábor Cesta kolem světa 2017</t>
  </si>
  <si>
    <t>Asociace TOM ČR, TOM 19197 DAKOTI, Česká Lípa - Tomíci v kraji - Dakoti v akci</t>
  </si>
  <si>
    <t>Asociace TOM ČR, TOM 1007 CHIPPEWA, Česká Lípa - S tomíkama do přírody</t>
  </si>
  <si>
    <t>SRPDŠ při ZUŠ, Jablonec n/N - Koncertní činnost a soustředění dětského pěveckého sboru Iuventus, gaude! v regionu, ČR i v zahraničí</t>
  </si>
  <si>
    <t>Mateřské a dětské centrum Maják, z.s., Turnov - Cesta lesem pohádek 2017</t>
  </si>
  <si>
    <t>Junák - český skaut, středisko Mustang Liberec, z.s.- Celoroční podpora skautského střediska v pravidelné činnosti a pořádání letního tábora</t>
  </si>
  <si>
    <t>ZŠ, Liberec, ul. 5. května 64/49, p.o.- Letní pobytový tábor - Tajemství zlatých prstenů, aneb Nová dobrodružství Asterixe a Obelixe</t>
  </si>
  <si>
    <t>ZŠ a MŠ Desná, okres Jablonec nad Nisou, p.o. - Za poznáním</t>
  </si>
  <si>
    <t>Mgr. Pavel Bernát, Stráž n/N - Zájmové kroužky a tábory 2017</t>
  </si>
  <si>
    <t>ZŠ Smržovka, okres Jablonec n/N - p.o. - Zlepšení podmínek pro volnočasové aktivity v ZŠ Smržovka</t>
  </si>
  <si>
    <t>Mgr. Helena Vacková, Vlastibořice-Jivina- Logopedický příměstský tábor</t>
  </si>
  <si>
    <t>Klub lodních modelářů ADMIRAL p.s., Jablonec n/N - MLADÍ MODELÁŘI</t>
  </si>
  <si>
    <t>Junák - český skaut, přístav Ralsko Mimoň, z.s.- Letní skatutský tábor - Slovensko 2017</t>
  </si>
  <si>
    <t>Junák - český skaut, přístav Flotila Liberec, z.s.- Flotila Liberec - za poznáním i dobrodružstvím</t>
  </si>
  <si>
    <t>Jednota bratrská Hrádek nad Nisou- Volnočasový klub VAGÓN</t>
  </si>
  <si>
    <t>Semínko země, z.s., Semily - Hrátky století zpátky</t>
  </si>
  <si>
    <t>Statutární město Liberec- Dětský den aneb Putování za pohádkou</t>
  </si>
  <si>
    <t>POVYK, z.s., Turnov - Turnovský letní příměstský tábor 2017</t>
  </si>
  <si>
    <t>Junák - svaz skautů a skautek ČR, středisko "JILM" Jilemnice- Obnova táborového vybavení</t>
  </si>
  <si>
    <t>Snílek o.p.s., Doksy-Staré Splavy - Letní tábor se Čtyřlístkem</t>
  </si>
  <si>
    <t>Centrum Mateřídouška, z.s., Hejnice - Pro šikovné ruce a úsměv dětí</t>
  </si>
  <si>
    <t>Oblastní spolek Českého červeného kříže Jablonec nad Nisou- Žijeme s Červeným křížem</t>
  </si>
  <si>
    <t>ZLOM z.s., Lomnice n/P - Zpívání nás baví</t>
  </si>
  <si>
    <t>Sbor Jednoty bratrské v Chrastavě- Všestranně zaměřené kluby a pobytové aktivity pro děti a mládež</t>
  </si>
  <si>
    <t>Český rybářský svaz, z.s., místní organizace  Hodkovice n/M - Rybářské závody pro děti v Hodkovicích n/M</t>
  </si>
  <si>
    <t>SVČ Žlutá ponorka Turnov, p.o. - Dětský letní tábor Dolní Mísečky 2017 Tajemné prokletí Inků</t>
  </si>
  <si>
    <t>Dům dětí a mládeže Cvikováček, příspěvková organizace, Cvikov - Rozšíření Klubovny pro mládež</t>
  </si>
  <si>
    <t>DDM "Smetanka", Nový Bor, okres Česká Lípa, p.o.- 25let ROSTEME S VÁMI</t>
  </si>
  <si>
    <t>ZŠ T. G. Masaryka, Hodkovice nad Mohelkou, okres Liberec, p.o.- ŠIŠKÁMO 2017</t>
  </si>
  <si>
    <t>Komunitní středisko Kontakt Liberec, p.o.- Kdo si hraje, nezlobí 2017</t>
  </si>
  <si>
    <t>ZŠ a MŠ, Kamenický Šenov, nám. Míru 616, p.o. - Šenovská smeč (3.ročník)</t>
  </si>
  <si>
    <t>ZŠ a MŠ Josefův Důl, p.o. - Volnočasové aktivity pro děti z Josefova Dolu a okolí</t>
  </si>
  <si>
    <t>ZŠ, Česká Lípa, 28. října 2733, p.o.- Sportovní akce ZŠ Špičák 2017</t>
  </si>
  <si>
    <t>ZŠ Turnov, Skálova 600, p.o. - Čteme, hrajeme, sdílíme…</t>
  </si>
  <si>
    <t>ZŠ Rovensko pod Troskami, p.o. - Kroužky a volnočasové aktivity při ZŠ Rovensko pod Troskami</t>
  </si>
  <si>
    <t>ZŠ a MŠ, Okna, okres Česká Lípa, p.o.- Zájmové kroužky při ZŠ Okna</t>
  </si>
  <si>
    <t>ZŠ, Česká Lípa, Partyzánská 1053, p.o. - Tančíme srdcem - mažoretky Adeline</t>
  </si>
  <si>
    <t>MATES spolek, Jablonec n/N - MATES - zimní lyžařský tábor</t>
  </si>
  <si>
    <t>EPIMELEIA.CZ, z.s., Liberec - Letní sportovně relaxační tábor Oldřichov v Hájích</t>
  </si>
  <si>
    <t>100 chutí, zapsaný ústav, Kryštofovo údolí - Prázdniny v Údolí</t>
  </si>
  <si>
    <t>Obec Bozkov- Rekonstrukce knihovny na vzdělávací centrum</t>
  </si>
  <si>
    <t>SOLAND z.s., Liberec - Letní tábor Soland</t>
  </si>
  <si>
    <t>Spolek rodičů při ZŠ Aloisina výšina Liberec- Podpora dramatického souboru Bezejména</t>
  </si>
  <si>
    <t>Junák - český skaut, středisko Varta Semily, z.s.- Obnova táborového vybavení</t>
  </si>
  <si>
    <t>LUNARIA, z.s., Jindřichovice p/S - Za řemesly a ekoprogramy do jindřichovského skanzenu II.</t>
  </si>
  <si>
    <t>Rodina v centru, z.ú., Nový Bor - Volnočasové aktivity pro sociálně znevýhodněné děti a mládež v Komunitním centru</t>
  </si>
  <si>
    <t>IQLANDIA, o.p.s., Liberec - Hurá do laboratoře</t>
  </si>
  <si>
    <t>Spolek přátel hudby Jablonec n/N, z.s.- Prožitkové hudebně tvořivé workshopy - "Muzikorelaxace s pohybem"</t>
  </si>
  <si>
    <t>Fortuna in natura z. s., Česká Lípa - Celoroční volnočasové aktivity Fortuna in natura z.s.</t>
  </si>
  <si>
    <t>ZŠ Jablonec nad Nisou, Pasířská 72, p.o.- Zkvalitnění a rozšíření nabídky volnoč.aktivit žáků ZŠ Jablonec n/N ve spolupráci s Eingenherd-Schule Kleinmachnow (Berlín)</t>
  </si>
  <si>
    <t>ZŠ a MŠ Habartice, okres Liberec, p.o.- Oprava dopadové hrací plochy</t>
  </si>
  <si>
    <t>Mateřská škola Dubá - příspěvková organizace- Písničkový les</t>
  </si>
  <si>
    <t>ZŠ, PŠ a MŠ, Česká Lípa, Moskevská 679, p.o.- Aktivní využití volného času</t>
  </si>
  <si>
    <t>ZŠ, Liberec, Al.výšina 642, p.o. - Výšinka zpívá díla českých autorů 20. století - koncerty přípravných sborů</t>
  </si>
  <si>
    <t>ZŠ a MŠ Raspenava, okres Liberec - p.o.- Raspenavské tvořivé hrátky</t>
  </si>
  <si>
    <t>DDM DRAK, Žitavská ul. 260, Hrádek nad Nisou, okr.Liberec, p.o.- Hrádecká bambulka - 12.ročník</t>
  </si>
  <si>
    <t>Základní škola Ivana Olbrachta, Semily, Nad Špejcharem 574- Volný čas s rodinou i školou společně</t>
  </si>
  <si>
    <t>ZŠ a MŠ Pod Ralskem 572, Mimoň, p.o.- Zvýšení čtenářské gramotnosti</t>
  </si>
  <si>
    <t>Dům dětí a mládeže Vikýř, Jablonec nad Nisou, Podhorská 49, příspěvková organizace- Správná pětka</t>
  </si>
  <si>
    <t>neinvestiční transfery nefin.podnik.subjektům - f.o.</t>
  </si>
  <si>
    <t>neinvestiční transfery církvím a nábož.společnostem</t>
  </si>
  <si>
    <t>ostatní neinvestiční transfery nezisk.a podob.organizacím</t>
  </si>
  <si>
    <t>neinvestiční transfery nefin.podnik.subjektům - p.o.</t>
  </si>
  <si>
    <t>Mensa České republiky, Praha 6-Řepy - Logická olympiáda 2017 - Liberecký kraj</t>
  </si>
  <si>
    <t>ZŠ Český Dub, okres Liberec, p.o. - Matematický Dubák 2017</t>
  </si>
  <si>
    <t>SVČ Sluníčko Lomnice nad Popelkou, p.o. - TALENT - MÁŠ JEJ I TY!</t>
  </si>
  <si>
    <t>SVČ Mozaika Železný Brod, p.o. - Zlepšení podmínek pro práci s nadanými dětmi v SVČ Mozaika</t>
  </si>
  <si>
    <t>Město Hrádek nad Nisou - Zlatá pětka mikroregionu Hrádecko - Chrastavsko 2017</t>
  </si>
  <si>
    <t>ZŠ, Liberec, Aloisina výšina 642, p.o. - Luxus vody z kohoutku</t>
  </si>
  <si>
    <t>ZŠ a MŠ Josefův Důl, okres Jablonec nad Nisou, p.o. - Soutěže finanční a matematické gramotnosti</t>
  </si>
  <si>
    <t>ZŠ a MŠ Desná, okres Jablonec nad Nisou, p.o. - Mladí přírodovědci</t>
  </si>
  <si>
    <t>Vzdělávací centrum Turnov, o.p.s. - Nově s robotikou</t>
  </si>
  <si>
    <t>ZŠ Dr.Miroslava Tyrše, Česká Lípa, Mánesova 1526, p.o. - Olympiády na Tyršovce</t>
  </si>
  <si>
    <t>ZŠ T. G. Masaryka, Hodkovice nad Mohelkou, okres Liberec, p.o. - LEGO 2017</t>
  </si>
  <si>
    <t>DOCTRINA - ZŠ a MŠ, s.r.o., Liberec - Podpora technicky zaměřených volnočasových aktivit v roce 2017</t>
  </si>
  <si>
    <t>Euroškola Česká Lípa střední odborná škola s.r.o.- Poznejme se navzájem 2017</t>
  </si>
  <si>
    <t>ZŠ, Liberec, Orlí 140/7, p.o.- Všeobecný rozvoj žáků s podpůrnými opatřeními</t>
  </si>
  <si>
    <t>MŠ speciální Jablonec nad Nisou, Palackého 37, p.o. - Kompenzační pomůcky</t>
  </si>
  <si>
    <t>ZŠ, Liberec, Aloisina výšina 642, p.o.-  Šance pro všechny</t>
  </si>
  <si>
    <t>ZŠ, Liberec, Lesní 575/12, p.o. - Kompenzační pomůcky a podpůrná opatření na ZŠ Lesní</t>
  </si>
  <si>
    <t>ZŠ, Česká Lípa, 28. října 2733, p.o. - Kompenzační pomůcky pro žáky s podpůrnými opatřeními na ZŠ Špičák Česká Lípa</t>
  </si>
  <si>
    <t>ZŠ a MŠ, Raspenava, okres Liberec - p.o. - Porozumění</t>
  </si>
  <si>
    <t>ZŠ a MŠ Mříčná, p.o. - Podpora kompenzačních pomůcek pro žáky s podpůrnými opatřeními</t>
  </si>
  <si>
    <t>ZŠ Košťálov, p.o. - Podpora kompenzačních pomůcek pro žáky s podpůrnými opatřeními</t>
  </si>
  <si>
    <t>ZŠ a MŠ Josefův Důl, okres Jablonec nad Nisou, p.o. - Kompenzační pomůcky do ZŠ Josefův Důl 2017/2018</t>
  </si>
  <si>
    <t>ZŠ a MŠ Višňová, okres Liberec, p.o.- Kompenzační pomůcky pro žáky s podpůrnými opatřeními</t>
  </si>
  <si>
    <t>MŠ Doksy Libušina 838-o.o. - Bludiště na pružině</t>
  </si>
  <si>
    <t>ZŠ a MŠ Desná, okres Jablonec nad Nisou, p.o.- Prevence v Desné</t>
  </si>
  <si>
    <t>ZŠ Smržovka,okres Jablonec nad Nisou-p.o. - Společně proti šikaně a netoleranci ve školním roce 2017/18</t>
  </si>
  <si>
    <t>ZŠ Lidická, Hrádek nad Nisou, Školní ul. 325, okres Liberec, p.o. - Bezpečné klima ve třídách</t>
  </si>
  <si>
    <t>ZŠ T. G. Masaryka Lomnice nad Popelkou, p.o.- Aktivity prevence rizikového chování na ZŠ TGM</t>
  </si>
  <si>
    <t>ZŠ Český Dub, okres Liberec, p.o. - Komplexní program specifické primární prevence 2017</t>
  </si>
  <si>
    <t>ZŠ Rovensko pod Troskami, p.o.- Společně a v bezpečí</t>
  </si>
  <si>
    <t>ZŠ, Česká Lípa, 28. října 2733, p.o.- Prevence na ZŠ Špičák 2017</t>
  </si>
  <si>
    <t>ZŠ a MŠ Josefův Důl, okres Jablonec nad Nisou, p.o. - Prevence šikany v kolektivu</t>
  </si>
  <si>
    <t>ZŠ, Liberec, Lesní 575/12, p.o. - Lepší dříve, než-li později aneb program primární prevence na ZŠ Lesní</t>
  </si>
  <si>
    <t>ZŠ Velké Hamry, Školní 541 - p.o. - Společně k toleranci a spolupráci 2017</t>
  </si>
  <si>
    <t>ZŠ Dr. Miroslava Tyrše, Česká Lípa, Mánesova 1526, p.o.- Umění dospět aneb krůček po krůčku k dospělosti</t>
  </si>
  <si>
    <t>Základní škola, Praktická škola a Mateřská škola, Česká Lípa, Moskevská 679, p.o. - Dokážu to</t>
  </si>
  <si>
    <t>ZŠ, Liberec, Sokolovská 328, p.o. - Primární prevence rizikového chování</t>
  </si>
  <si>
    <t>ZŠ, Liberec, Aloisina výšina 642, p.o. -  Cizinci mezi námi</t>
  </si>
  <si>
    <t>ZŠ, LIBEREC - VRATISLAVICE NAD NISOU, p.o. - Program prevence rizikového chování</t>
  </si>
  <si>
    <t>Změna rozpočtu - rozpočtové opatření č.184/17</t>
  </si>
  <si>
    <t>Příloha č. 1 - tab.část ke ZR-RO č. 184/17</t>
  </si>
  <si>
    <t>ZR - RO č. 184/17</t>
  </si>
  <si>
    <t>ZR-RO č.184/17</t>
  </si>
  <si>
    <t>ZŠ a MŠ Sloup v Čechách, p.o. - Volnočasové aktivity při ZŠ a MŠ Sloup v Čechách</t>
  </si>
  <si>
    <t>Zdrojová část rozpočtu LK 2017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</si>
  <si>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</si>
  <si>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</si>
  <si>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</si>
  <si>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</si>
  <si>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</si>
  <si>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</si>
  <si>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</si>
  <si>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</si>
  <si>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</si>
  <si>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</si>
  <si>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</si>
  <si>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</si>
  <si>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</si>
  <si>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</si>
  <si>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</si>
  <si>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</si>
  <si>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</si>
  <si>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</si>
  <si>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</si>
  <si>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</si>
  <si>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</si>
  <si>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</si>
  <si>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</si>
  <si>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</si>
  <si>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</si>
  <si>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</si>
  <si>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</si>
  <si>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</si>
  <si>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</si>
  <si>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</si>
  <si>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</si>
  <si>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</si>
  <si>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</si>
  <si>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</si>
  <si>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</si>
  <si>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</si>
  <si>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</si>
  <si>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</si>
  <si>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</si>
  <si>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</si>
  <si>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</si>
  <si>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</si>
  <si>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</si>
  <si>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</si>
  <si>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</si>
  <si>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</si>
  <si>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</si>
  <si>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</si>
  <si>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</si>
  <si>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</si>
  <si>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</si>
  <si>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</si>
  <si>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</si>
  <si>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</si>
  <si>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</si>
  <si>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</si>
  <si>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</si>
  <si>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</si>
  <si>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</si>
  <si>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</si>
  <si>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</si>
  <si>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</si>
  <si>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</si>
  <si>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</si>
  <si>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ZŠ Nový Bor, Gener.Svobody 114, p.o. - Volnočasové aktivity 2017</t>
  </si>
  <si>
    <t>Vlastivědný spolek Českolipska, Střelnice 3035, Česká Lípa - Vlastivědná vědomostní 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</si>
</sst>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9"/>
      <name val="Arial"/>
      <family val="2"/>
      <charset val="238"/>
    </font>
    <font>
      <sz val="8"/>
      <name val="Arial"/>
      <family val="2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53">
    <xf numFmtId="0" fontId="0" fillId="0" borderId="0" xfId="0"/>
    <xf numFmtId="0" fontId="1" fillId="2" borderId="0" xfId="1" applyFill="1"/>
    <xf numFmtId="0" fontId="3" fillId="2" borderId="0" xfId="2" applyFont="1" applyFill="1" applyAlignment="1">
      <alignment horizontal="center"/>
    </xf>
    <xf numFmtId="0" fontId="4" fillId="2" borderId="0" xfId="3" applyFont="1" applyFill="1"/>
    <xf numFmtId="164" fontId="4" fillId="2" borderId="0" xfId="3" applyNumberFormat="1" applyFont="1" applyFill="1"/>
    <xf numFmtId="0" fontId="4" fillId="3" borderId="0" xfId="3" applyFont="1" applyFill="1"/>
    <xf numFmtId="0" fontId="2" fillId="2" borderId="0" xfId="3" applyFill="1"/>
    <xf numFmtId="0" fontId="7" fillId="2" borderId="0" xfId="1" applyFont="1" applyFill="1"/>
    <xf numFmtId="14" fontId="3" fillId="2" borderId="0" xfId="2" applyNumberFormat="1" applyFont="1" applyFill="1" applyAlignment="1">
      <alignment horizontal="center"/>
    </xf>
    <xf numFmtId="164" fontId="7" fillId="2" borderId="0" xfId="3" applyNumberFormat="1" applyFont="1" applyFill="1"/>
    <xf numFmtId="0" fontId="7" fillId="2" borderId="0" xfId="3" applyFont="1" applyFill="1"/>
    <xf numFmtId="164" fontId="4" fillId="2" borderId="0" xfId="3" applyNumberFormat="1" applyFont="1" applyFill="1" applyBorder="1" applyAlignment="1">
      <alignment horizontal="center"/>
    </xf>
    <xf numFmtId="0" fontId="10" fillId="2" borderId="0" xfId="3" applyFont="1" applyFill="1" applyAlignment="1">
      <alignment horizontal="center"/>
    </xf>
    <xf numFmtId="164" fontId="4" fillId="2" borderId="0" xfId="3" applyNumberFormat="1" applyFont="1" applyFill="1" applyBorder="1"/>
    <xf numFmtId="0" fontId="11" fillId="2" borderId="0" xfId="3" applyFont="1" applyFill="1" applyAlignment="1">
      <alignment horizontal="right"/>
    </xf>
    <xf numFmtId="0" fontId="12" fillId="2" borderId="1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wrapText="1"/>
    </xf>
    <xf numFmtId="164" fontId="13" fillId="2" borderId="5" xfId="3" applyNumberFormat="1" applyFont="1" applyFill="1" applyBorder="1" applyAlignment="1">
      <alignment horizontal="center" wrapText="1"/>
    </xf>
    <xf numFmtId="164" fontId="13" fillId="3" borderId="5" xfId="3" applyNumberFormat="1" applyFont="1" applyFill="1" applyBorder="1" applyAlignment="1">
      <alignment horizontal="center" wrapText="1"/>
    </xf>
    <xf numFmtId="0" fontId="11" fillId="4" borderId="6" xfId="3" applyFont="1" applyFill="1" applyBorder="1" applyAlignment="1">
      <alignment horizontal="center" wrapText="1"/>
    </xf>
    <xf numFmtId="0" fontId="11" fillId="4" borderId="7" xfId="3" applyFont="1" applyFill="1" applyBorder="1" applyAlignment="1">
      <alignment horizontal="center" wrapText="1"/>
    </xf>
    <xf numFmtId="0" fontId="11" fillId="4" borderId="8" xfId="3" applyFont="1" applyFill="1" applyBorder="1" applyAlignment="1">
      <alignment horizontal="center" wrapText="1"/>
    </xf>
    <xf numFmtId="0" fontId="11" fillId="4" borderId="9" xfId="3" applyFont="1" applyFill="1" applyBorder="1" applyAlignment="1">
      <alignment horizontal="center" wrapText="1"/>
    </xf>
    <xf numFmtId="0" fontId="11" fillId="4" borderId="10" xfId="3" applyFont="1" applyFill="1" applyBorder="1" applyAlignment="1">
      <alignment horizontal="left" wrapText="1"/>
    </xf>
    <xf numFmtId="164" fontId="11" fillId="4" borderId="11" xfId="3" applyNumberFormat="1" applyFont="1" applyFill="1" applyBorder="1" applyAlignment="1"/>
    <xf numFmtId="0" fontId="11" fillId="5" borderId="12" xfId="3" applyFont="1" applyFill="1" applyBorder="1" applyAlignment="1">
      <alignment horizontal="center" vertical="center" wrapText="1"/>
    </xf>
    <xf numFmtId="164" fontId="11" fillId="5" borderId="11" xfId="3" applyNumberFormat="1" applyFont="1" applyFill="1" applyBorder="1" applyAlignment="1">
      <alignment horizontal="right"/>
    </xf>
    <xf numFmtId="164" fontId="11" fillId="5" borderId="11" xfId="3" applyNumberFormat="1" applyFont="1" applyFill="1" applyBorder="1" applyAlignment="1"/>
    <xf numFmtId="164" fontId="11" fillId="5" borderId="11" xfId="3" applyNumberFormat="1" applyFont="1" applyFill="1" applyBorder="1"/>
    <xf numFmtId="0" fontId="11" fillId="6" borderId="14" xfId="3" applyFont="1" applyFill="1" applyBorder="1" applyAlignment="1">
      <alignment horizontal="center" vertical="center"/>
    </xf>
    <xf numFmtId="0" fontId="11" fillId="6" borderId="7" xfId="3" applyFont="1" applyFill="1" applyBorder="1" applyAlignment="1">
      <alignment horizontal="left" vertical="center" wrapText="1"/>
    </xf>
    <xf numFmtId="164" fontId="11" fillId="6" borderId="11" xfId="3" applyNumberFormat="1" applyFont="1" applyFill="1" applyBorder="1" applyAlignment="1">
      <alignment horizontal="right"/>
    </xf>
    <xf numFmtId="164" fontId="11" fillId="6" borderId="11" xfId="3" applyNumberFormat="1" applyFont="1" applyFill="1" applyBorder="1" applyAlignment="1"/>
    <xf numFmtId="164" fontId="11" fillId="6" borderId="11" xfId="3" applyNumberFormat="1" applyFont="1" applyFill="1" applyBorder="1"/>
    <xf numFmtId="0" fontId="11" fillId="2" borderId="16" xfId="3" applyFont="1" applyFill="1" applyBorder="1" applyAlignment="1">
      <alignment horizontal="center"/>
    </xf>
    <xf numFmtId="49" fontId="11" fillId="2" borderId="18" xfId="3" applyNumberFormat="1" applyFont="1" applyFill="1" applyBorder="1" applyAlignment="1">
      <alignment horizontal="center"/>
    </xf>
    <xf numFmtId="164" fontId="11" fillId="2" borderId="19" xfId="3" applyNumberFormat="1" applyFont="1" applyFill="1" applyBorder="1" applyAlignment="1">
      <alignment horizontal="right"/>
    </xf>
    <xf numFmtId="164" fontId="11" fillId="2" borderId="20" xfId="3" applyNumberFormat="1" applyFont="1" applyFill="1" applyBorder="1" applyAlignment="1"/>
    <xf numFmtId="164" fontId="11" fillId="2" borderId="19" xfId="3" applyNumberFormat="1" applyFont="1" applyFill="1" applyBorder="1"/>
    <xf numFmtId="164" fontId="11" fillId="2" borderId="20" xfId="3" applyNumberFormat="1" applyFont="1" applyFill="1" applyBorder="1"/>
    <xf numFmtId="0" fontId="14" fillId="2" borderId="22" xfId="3" applyFont="1" applyFill="1" applyBorder="1" applyAlignment="1">
      <alignment horizontal="center"/>
    </xf>
    <xf numFmtId="0" fontId="14" fillId="2" borderId="22" xfId="3" applyFont="1" applyFill="1" applyBorder="1" applyAlignment="1">
      <alignment horizontal="left" wrapText="1"/>
    </xf>
    <xf numFmtId="164" fontId="4" fillId="2" borderId="24" xfId="3" applyNumberFormat="1" applyFont="1" applyFill="1" applyBorder="1" applyAlignment="1">
      <alignment horizontal="right"/>
    </xf>
    <xf numFmtId="164" fontId="4" fillId="2" borderId="24" xfId="3" applyNumberFormat="1" applyFont="1" applyFill="1" applyBorder="1"/>
    <xf numFmtId="0" fontId="11" fillId="2" borderId="26" xfId="3" applyFont="1" applyFill="1" applyBorder="1" applyAlignment="1">
      <alignment horizontal="center"/>
    </xf>
    <xf numFmtId="0" fontId="11" fillId="2" borderId="27" xfId="3" applyFont="1" applyFill="1" applyBorder="1" applyAlignment="1">
      <alignment horizontal="center"/>
    </xf>
    <xf numFmtId="0" fontId="11" fillId="2" borderId="28" xfId="3" applyFont="1" applyFill="1" applyBorder="1" applyAlignment="1">
      <alignment horizontal="center"/>
    </xf>
    <xf numFmtId="0" fontId="11" fillId="2" borderId="27" xfId="3" applyFont="1" applyFill="1" applyBorder="1" applyAlignment="1">
      <alignment horizontal="left" wrapText="1"/>
    </xf>
    <xf numFmtId="164" fontId="11" fillId="2" borderId="20" xfId="3" applyNumberFormat="1" applyFont="1" applyFill="1" applyBorder="1" applyAlignment="1">
      <alignment horizontal="right"/>
    </xf>
    <xf numFmtId="0" fontId="11" fillId="2" borderId="21" xfId="3" applyFont="1" applyFill="1" applyBorder="1" applyAlignment="1">
      <alignment horizontal="center"/>
    </xf>
    <xf numFmtId="49" fontId="11" fillId="2" borderId="23" xfId="3" applyNumberFormat="1" applyFont="1" applyFill="1" applyBorder="1" applyAlignment="1">
      <alignment horizontal="center"/>
    </xf>
    <xf numFmtId="164" fontId="4" fillId="2" borderId="24" xfId="3" applyNumberFormat="1" applyFont="1" applyFill="1" applyBorder="1" applyAlignment="1"/>
    <xf numFmtId="164" fontId="4" fillId="2" borderId="29" xfId="3" applyNumberFormat="1" applyFont="1" applyFill="1" applyBorder="1"/>
    <xf numFmtId="164" fontId="4" fillId="2" borderId="29" xfId="3" applyNumberFormat="1" applyFont="1" applyFill="1" applyBorder="1" applyAlignment="1">
      <alignment horizontal="right"/>
    </xf>
    <xf numFmtId="164" fontId="4" fillId="2" borderId="29" xfId="3" applyNumberFormat="1" applyFont="1" applyFill="1" applyBorder="1" applyAlignment="1"/>
    <xf numFmtId="164" fontId="11" fillId="2" borderId="19" xfId="3" applyNumberFormat="1" applyFont="1" applyFill="1" applyBorder="1" applyAlignment="1"/>
    <xf numFmtId="0" fontId="11" fillId="6" borderId="14" xfId="3" applyFont="1" applyFill="1" applyBorder="1" applyAlignment="1">
      <alignment horizontal="center"/>
    </xf>
    <xf numFmtId="0" fontId="11" fillId="6" borderId="7" xfId="3" applyFont="1" applyFill="1" applyBorder="1" applyAlignment="1">
      <alignment horizontal="left" wrapText="1"/>
    </xf>
    <xf numFmtId="164" fontId="11" fillId="6" borderId="30" xfId="3" applyNumberFormat="1" applyFont="1" applyFill="1" applyBorder="1"/>
    <xf numFmtId="49" fontId="11" fillId="2" borderId="17" xfId="3" applyNumberFormat="1" applyFont="1" applyFill="1" applyBorder="1" applyAlignment="1">
      <alignment horizontal="center"/>
    </xf>
    <xf numFmtId="0" fontId="11" fillId="2" borderId="17" xfId="3" applyFont="1" applyFill="1" applyBorder="1" applyAlignment="1">
      <alignment horizontal="center"/>
    </xf>
    <xf numFmtId="49" fontId="11" fillId="2" borderId="17" xfId="3" applyNumberFormat="1" applyFont="1" applyFill="1" applyBorder="1" applyAlignment="1">
      <alignment horizontal="left" wrapText="1"/>
    </xf>
    <xf numFmtId="0" fontId="11" fillId="2" borderId="38" xfId="3" applyFont="1" applyFill="1" applyBorder="1" applyAlignment="1">
      <alignment horizontal="center"/>
    </xf>
    <xf numFmtId="0" fontId="14" fillId="2" borderId="39" xfId="3" applyFont="1" applyFill="1" applyBorder="1" applyAlignment="1">
      <alignment horizontal="center"/>
    </xf>
    <xf numFmtId="49" fontId="11" fillId="2" borderId="40" xfId="3" applyNumberFormat="1" applyFont="1" applyFill="1" applyBorder="1" applyAlignment="1">
      <alignment horizontal="center"/>
    </xf>
    <xf numFmtId="0" fontId="14" fillId="2" borderId="39" xfId="3" applyFont="1" applyFill="1" applyBorder="1" applyAlignment="1">
      <alignment horizontal="left" wrapText="1"/>
    </xf>
    <xf numFmtId="0" fontId="4" fillId="2" borderId="38" xfId="3" applyFont="1" applyFill="1" applyBorder="1" applyAlignment="1">
      <alignment horizontal="center"/>
    </xf>
    <xf numFmtId="0" fontId="11" fillId="2" borderId="39" xfId="3" applyFont="1" applyFill="1" applyBorder="1" applyAlignment="1">
      <alignment horizontal="center"/>
    </xf>
    <xf numFmtId="0" fontId="2" fillId="2" borderId="40" xfId="2" applyFill="1" applyBorder="1" applyAlignment="1">
      <alignment horizontal="center"/>
    </xf>
    <xf numFmtId="0" fontId="4" fillId="2" borderId="39" xfId="3" applyFont="1" applyFill="1" applyBorder="1" applyAlignment="1">
      <alignment horizontal="center"/>
    </xf>
    <xf numFmtId="0" fontId="4" fillId="2" borderId="39" xfId="3" applyFont="1" applyFill="1" applyBorder="1" applyAlignment="1">
      <alignment horizontal="left" wrapText="1"/>
    </xf>
    <xf numFmtId="0" fontId="11" fillId="5" borderId="14" xfId="3" applyFont="1" applyFill="1" applyBorder="1" applyAlignment="1">
      <alignment horizontal="center" vertical="center" wrapText="1"/>
    </xf>
    <xf numFmtId="164" fontId="2" fillId="2" borderId="0" xfId="3" applyNumberFormat="1" applyFill="1"/>
    <xf numFmtId="164" fontId="11" fillId="5" borderId="30" xfId="3" applyNumberFormat="1" applyFont="1" applyFill="1" applyBorder="1" applyAlignment="1">
      <alignment horizontal="right"/>
    </xf>
    <xf numFmtId="164" fontId="11" fillId="5" borderId="30" xfId="3" applyNumberFormat="1" applyFont="1" applyFill="1" applyBorder="1" applyAlignment="1"/>
    <xf numFmtId="164" fontId="11" fillId="5" borderId="30" xfId="3" applyNumberFormat="1" applyFont="1" applyFill="1" applyBorder="1"/>
    <xf numFmtId="49" fontId="12" fillId="2" borderId="17" xfId="3" applyNumberFormat="1" applyFont="1" applyFill="1" applyBorder="1" applyAlignment="1">
      <alignment horizontal="center"/>
    </xf>
    <xf numFmtId="0" fontId="12" fillId="2" borderId="17" xfId="3" applyFont="1" applyFill="1" applyBorder="1" applyAlignment="1">
      <alignment horizontal="center"/>
    </xf>
    <xf numFmtId="49" fontId="12" fillId="2" borderId="17" xfId="3" applyNumberFormat="1" applyFont="1" applyFill="1" applyBorder="1" applyAlignment="1">
      <alignment horizontal="left" wrapText="1"/>
    </xf>
    <xf numFmtId="0" fontId="4" fillId="2" borderId="21" xfId="3" applyFont="1" applyFill="1" applyBorder="1" applyAlignment="1">
      <alignment horizontal="center"/>
    </xf>
    <xf numFmtId="0" fontId="12" fillId="2" borderId="22" xfId="3" applyFont="1" applyFill="1" applyBorder="1" applyAlignment="1">
      <alignment horizontal="center"/>
    </xf>
    <xf numFmtId="0" fontId="11" fillId="2" borderId="23" xfId="3" applyFont="1" applyFill="1" applyBorder="1" applyAlignment="1">
      <alignment horizontal="center"/>
    </xf>
    <xf numFmtId="164" fontId="4" fillId="2" borderId="25" xfId="3" applyNumberFormat="1" applyFont="1" applyFill="1" applyBorder="1" applyAlignment="1"/>
    <xf numFmtId="164" fontId="11" fillId="2" borderId="5" xfId="3" applyNumberFormat="1" applyFont="1" applyFill="1" applyBorder="1"/>
    <xf numFmtId="0" fontId="11" fillId="2" borderId="31" xfId="3" applyFont="1" applyFill="1" applyBorder="1" applyAlignment="1">
      <alignment horizontal="center"/>
    </xf>
    <xf numFmtId="49" fontId="11" fillId="2" borderId="32" xfId="3" applyNumberFormat="1" applyFont="1" applyFill="1" applyBorder="1" applyAlignment="1">
      <alignment horizontal="center"/>
    </xf>
    <xf numFmtId="0" fontId="11" fillId="2" borderId="33" xfId="3" applyFont="1" applyFill="1" applyBorder="1" applyAlignment="1">
      <alignment horizontal="center"/>
    </xf>
    <xf numFmtId="0" fontId="4" fillId="2" borderId="34" xfId="3" applyFont="1" applyFill="1" applyBorder="1" applyAlignment="1">
      <alignment horizontal="center"/>
    </xf>
    <xf numFmtId="0" fontId="4" fillId="2" borderId="36" xfId="3" applyFont="1" applyFill="1" applyBorder="1" applyAlignment="1">
      <alignment horizontal="center"/>
    </xf>
    <xf numFmtId="0" fontId="4" fillId="2" borderId="37" xfId="3" applyFont="1" applyFill="1" applyBorder="1" applyAlignment="1">
      <alignment horizontal="center"/>
    </xf>
    <xf numFmtId="0" fontId="4" fillId="2" borderId="22" xfId="3" applyFont="1" applyFill="1" applyBorder="1" applyAlignment="1">
      <alignment horizontal="left" wrapText="1"/>
    </xf>
    <xf numFmtId="164" fontId="4" fillId="2" borderId="19" xfId="3" applyNumberFormat="1" applyFont="1" applyFill="1" applyBorder="1" applyAlignment="1">
      <alignment horizontal="right"/>
    </xf>
    <xf numFmtId="164" fontId="4" fillId="2" borderId="19" xfId="3" applyNumberFormat="1" applyFont="1" applyFill="1" applyBorder="1" applyAlignment="1"/>
    <xf numFmtId="0" fontId="4" fillId="2" borderId="41" xfId="3" applyFont="1" applyFill="1" applyBorder="1" applyAlignment="1">
      <alignment horizontal="center"/>
    </xf>
    <xf numFmtId="0" fontId="2" fillId="2" borderId="42" xfId="2" applyFill="1" applyBorder="1" applyAlignment="1">
      <alignment horizontal="center"/>
    </xf>
    <xf numFmtId="0" fontId="4" fillId="2" borderId="43" xfId="3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7" fillId="7" borderId="6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45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3" xfId="0" applyFont="1" applyBorder="1" applyAlignment="1">
      <alignment horizontal="right" vertical="center" wrapText="1"/>
    </xf>
    <xf numFmtId="4" fontId="18" fillId="0" borderId="33" xfId="0" applyNumberFormat="1" applyFont="1" applyBorder="1" applyAlignment="1">
      <alignment horizontal="right" vertical="center" wrapText="1"/>
    </xf>
    <xf numFmtId="4" fontId="18" fillId="0" borderId="46" xfId="0" applyNumberFormat="1" applyFont="1" applyBorder="1" applyAlignment="1">
      <alignment horizontal="right" vertical="center" wrapText="1"/>
    </xf>
    <xf numFmtId="0" fontId="19" fillId="0" borderId="47" xfId="0" applyFont="1" applyBorder="1" applyAlignment="1">
      <alignment vertical="center" wrapText="1"/>
    </xf>
    <xf numFmtId="0" fontId="19" fillId="0" borderId="36" xfId="0" applyFont="1" applyBorder="1" applyAlignment="1">
      <alignment horizontal="right" vertical="center" wrapText="1"/>
    </xf>
    <xf numFmtId="4" fontId="19" fillId="0" borderId="36" xfId="0" applyNumberFormat="1" applyFont="1" applyBorder="1" applyAlignment="1">
      <alignment horizontal="right" vertical="center" wrapText="1"/>
    </xf>
    <xf numFmtId="4" fontId="19" fillId="0" borderId="36" xfId="0" applyNumberFormat="1" applyFont="1" applyBorder="1" applyAlignment="1">
      <alignment vertical="center"/>
    </xf>
    <xf numFmtId="4" fontId="19" fillId="0" borderId="48" xfId="0" applyNumberFormat="1" applyFont="1" applyBorder="1" applyAlignment="1">
      <alignment vertical="center"/>
    </xf>
    <xf numFmtId="4" fontId="0" fillId="0" borderId="0" xfId="0" applyNumberFormat="1"/>
    <xf numFmtId="4" fontId="19" fillId="0" borderId="33" xfId="0" applyNumberFormat="1" applyFont="1" applyBorder="1" applyAlignment="1">
      <alignment horizontal="right" vertical="center" wrapText="1"/>
    </xf>
    <xf numFmtId="0" fontId="18" fillId="0" borderId="47" xfId="0" applyFont="1" applyBorder="1" applyAlignment="1">
      <alignment vertical="center" wrapText="1"/>
    </xf>
    <xf numFmtId="4" fontId="18" fillId="0" borderId="36" xfId="0" applyNumberFormat="1" applyFont="1" applyBorder="1" applyAlignment="1">
      <alignment horizontal="right" vertical="center" wrapText="1"/>
    </xf>
    <xf numFmtId="4" fontId="18" fillId="0" borderId="48" xfId="0" applyNumberFormat="1" applyFont="1" applyBorder="1" applyAlignment="1">
      <alignment horizontal="right" vertical="center" wrapText="1"/>
    </xf>
    <xf numFmtId="4" fontId="19" fillId="0" borderId="48" xfId="0" applyNumberFormat="1" applyFont="1" applyBorder="1" applyAlignment="1">
      <alignment horizontal="right" vertical="center" wrapText="1"/>
    </xf>
    <xf numFmtId="0" fontId="18" fillId="0" borderId="36" xfId="0" applyFont="1" applyBorder="1" applyAlignment="1">
      <alignment horizontal="right" vertical="center" wrapText="1"/>
    </xf>
    <xf numFmtId="0" fontId="19" fillId="0" borderId="41" xfId="0" applyFont="1" applyBorder="1" applyAlignment="1">
      <alignment vertical="center" wrapText="1"/>
    </xf>
    <xf numFmtId="0" fontId="19" fillId="0" borderId="43" xfId="0" applyFont="1" applyBorder="1" applyAlignment="1">
      <alignment horizontal="right" vertical="center" wrapText="1"/>
    </xf>
    <xf numFmtId="4" fontId="19" fillId="0" borderId="43" xfId="0" applyNumberFormat="1" applyFont="1" applyBorder="1" applyAlignment="1">
      <alignment horizontal="right" vertical="center" wrapText="1"/>
    </xf>
    <xf numFmtId="4" fontId="19" fillId="0" borderId="49" xfId="0" applyNumberFormat="1" applyFont="1" applyBorder="1" applyAlignment="1">
      <alignment horizontal="right" vertical="center" wrapText="1"/>
    </xf>
    <xf numFmtId="0" fontId="18" fillId="0" borderId="6" xfId="0" applyFont="1" applyBorder="1" applyAlignment="1">
      <alignment vertical="center" wrapText="1"/>
    </xf>
    <xf numFmtId="0" fontId="18" fillId="0" borderId="9" xfId="0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45" xfId="0" applyNumberFormat="1" applyFont="1" applyBorder="1" applyAlignment="1">
      <alignment horizontal="right" vertical="center" wrapText="1"/>
    </xf>
    <xf numFmtId="0" fontId="16" fillId="0" borderId="0" xfId="0" applyFont="1" applyFill="1" applyBorder="1"/>
    <xf numFmtId="165" fontId="16" fillId="0" borderId="44" xfId="0" applyNumberFormat="1" applyFont="1" applyFill="1" applyBorder="1" applyAlignment="1">
      <alignment horizontal="right"/>
    </xf>
    <xf numFmtId="0" fontId="19" fillId="0" borderId="31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right" vertical="center" wrapText="1"/>
    </xf>
    <xf numFmtId="4" fontId="19" fillId="0" borderId="46" xfId="0" applyNumberFormat="1" applyFont="1" applyBorder="1" applyAlignment="1">
      <alignment horizontal="right" vertical="center" wrapText="1"/>
    </xf>
    <xf numFmtId="0" fontId="19" fillId="0" borderId="47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1" fillId="5" borderId="7" xfId="3" applyFont="1" applyFill="1" applyBorder="1" applyAlignment="1">
      <alignment horizontal="left" vertical="center" wrapText="1"/>
    </xf>
    <xf numFmtId="0" fontId="11" fillId="5" borderId="15" xfId="3" applyFont="1" applyFill="1" applyBorder="1" applyAlignment="1">
      <alignment horizontal="left" vertical="center" wrapText="1"/>
    </xf>
    <xf numFmtId="0" fontId="11" fillId="5" borderId="10" xfId="3" applyFont="1" applyFill="1" applyBorder="1" applyAlignment="1">
      <alignment horizontal="left" vertical="center" wrapText="1"/>
    </xf>
    <xf numFmtId="49" fontId="11" fillId="6" borderId="7" xfId="3" applyNumberFormat="1" applyFont="1" applyFill="1" applyBorder="1" applyAlignment="1">
      <alignment horizontal="left" vertical="center"/>
    </xf>
    <xf numFmtId="49" fontId="11" fillId="6" borderId="15" xfId="3" applyNumberFormat="1" applyFont="1" applyFill="1" applyBorder="1" applyAlignment="1">
      <alignment horizontal="left" vertical="center"/>
    </xf>
    <xf numFmtId="0" fontId="5" fillId="2" borderId="0" xfId="2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9" fillId="0" borderId="0" xfId="0" applyFont="1" applyAlignment="1">
      <alignment horizontal="center"/>
    </xf>
    <xf numFmtId="0" fontId="12" fillId="2" borderId="2" xfId="3" applyFont="1" applyFill="1" applyBorder="1" applyAlignment="1">
      <alignment horizontal="center" vertical="center"/>
    </xf>
    <xf numFmtId="0" fontId="2" fillId="2" borderId="3" xfId="2" applyFill="1" applyBorder="1" applyAlignment="1">
      <alignment horizontal="center" vertical="center"/>
    </xf>
    <xf numFmtId="0" fontId="11" fillId="5" borderId="2" xfId="3" applyFont="1" applyFill="1" applyBorder="1" applyAlignment="1">
      <alignment horizontal="left" vertical="center" wrapText="1"/>
    </xf>
    <xf numFmtId="0" fontId="11" fillId="5" borderId="13" xfId="3" applyFont="1" applyFill="1" applyBorder="1" applyAlignment="1">
      <alignment horizontal="left" vertical="center" wrapText="1"/>
    </xf>
    <xf numFmtId="49" fontId="11" fillId="6" borderId="7" xfId="3" applyNumberFormat="1" applyFont="1" applyFill="1" applyBorder="1" applyAlignment="1">
      <alignment horizontal="left"/>
    </xf>
    <xf numFmtId="49" fontId="11" fillId="6" borderId="15" xfId="3" applyNumberFormat="1" applyFont="1" applyFill="1" applyBorder="1" applyAlignment="1">
      <alignment horizontal="left"/>
    </xf>
    <xf numFmtId="49" fontId="11" fillId="6" borderId="8" xfId="3" applyNumberFormat="1" applyFont="1" applyFill="1" applyBorder="1" applyAlignment="1">
      <alignment horizontal="left"/>
    </xf>
    <xf numFmtId="0" fontId="11" fillId="2" borderId="35" xfId="3" applyFont="1" applyFill="1" applyBorder="1" applyAlignment="1">
      <alignment horizontal="center"/>
    </xf>
    <xf numFmtId="0" fontId="2" fillId="2" borderId="35" xfId="2" applyFill="1" applyBorder="1" applyAlignment="1">
      <alignment horizontal="center"/>
    </xf>
    <xf numFmtId="0" fontId="15" fillId="7" borderId="44" xfId="0" applyFont="1" applyFill="1" applyBorder="1" applyAlignment="1">
      <alignment horizontal="center"/>
    </xf>
  </cellXfs>
  <cellStyles count="4">
    <cellStyle name="Normální" xfId="0" builtinId="0"/>
    <cellStyle name="Normální 11" xfId="2"/>
    <cellStyle name="normální_2. Rozpočet 2007 - tabulky" xfId="1"/>
    <cellStyle name="normální_Rozpis výdajů 03 bez PO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9"/>
  <sheetViews>
    <sheetView topLeftCell="A163" zoomScaleNormal="100" workbookViewId="0">
      <selection activeCell="L180" sqref="L180"/>
    </sheetView>
  </sheetViews>
  <sheetFormatPr defaultRowHeight="12.75" x14ac:dyDescent="0.2"/>
  <cols>
    <col min="1" max="1" width="3.140625" style="6" customWidth="1"/>
    <col min="2" max="2" width="7.140625" style="6" customWidth="1"/>
    <col min="3" max="5" width="4.7109375" style="6" customWidth="1"/>
    <col min="6" max="6" width="38.5703125" style="6" customWidth="1"/>
    <col min="7" max="7" width="10.28515625" style="6" customWidth="1"/>
    <col min="8" max="8" width="10.28515625" style="4" hidden="1" customWidth="1"/>
    <col min="9" max="9" width="10.28515625" style="6" hidden="1" customWidth="1"/>
    <col min="10" max="10" width="9.5703125" style="4" hidden="1" customWidth="1"/>
    <col min="11" max="11" width="10.42578125" style="3" bestFit="1" customWidth="1"/>
    <col min="12" max="12" width="11.140625" style="4" customWidth="1"/>
    <col min="13" max="13" width="10.42578125" style="4" bestFit="1" customWidth="1"/>
    <col min="14" max="14" width="10.85546875" style="6" customWidth="1"/>
    <col min="15" max="15" width="12.140625" style="74" bestFit="1" customWidth="1"/>
    <col min="16" max="16" width="12.140625" style="6" bestFit="1" customWidth="1"/>
    <col min="17" max="231" width="8.85546875" style="6"/>
    <col min="232" max="232" width="3.140625" style="6" customWidth="1"/>
    <col min="233" max="233" width="7.140625" style="6" customWidth="1"/>
    <col min="234" max="236" width="4.7109375" style="6" customWidth="1"/>
    <col min="237" max="237" width="38.7109375" style="6" customWidth="1"/>
    <col min="238" max="238" width="10" style="6" customWidth="1"/>
    <col min="239" max="239" width="9.5703125" style="6" customWidth="1"/>
    <col min="240" max="240" width="9.42578125" style="6" customWidth="1"/>
    <col min="241" max="241" width="10.7109375" style="6" customWidth="1"/>
    <col min="242" max="242" width="11.85546875" style="6" customWidth="1"/>
    <col min="243" max="243" width="9.5703125" style="6" bestFit="1" customWidth="1"/>
    <col min="244" max="487" width="8.85546875" style="6"/>
    <col min="488" max="488" width="3.140625" style="6" customWidth="1"/>
    <col min="489" max="489" width="7.140625" style="6" customWidth="1"/>
    <col min="490" max="492" width="4.7109375" style="6" customWidth="1"/>
    <col min="493" max="493" width="38.7109375" style="6" customWidth="1"/>
    <col min="494" max="494" width="10" style="6" customWidth="1"/>
    <col min="495" max="495" width="9.5703125" style="6" customWidth="1"/>
    <col min="496" max="496" width="9.42578125" style="6" customWidth="1"/>
    <col min="497" max="497" width="10.7109375" style="6" customWidth="1"/>
    <col min="498" max="498" width="11.85546875" style="6" customWidth="1"/>
    <col min="499" max="499" width="9.5703125" style="6" bestFit="1" customWidth="1"/>
    <col min="500" max="743" width="8.85546875" style="6"/>
    <col min="744" max="744" width="3.140625" style="6" customWidth="1"/>
    <col min="745" max="745" width="7.140625" style="6" customWidth="1"/>
    <col min="746" max="748" width="4.7109375" style="6" customWidth="1"/>
    <col min="749" max="749" width="38.7109375" style="6" customWidth="1"/>
    <col min="750" max="750" width="10" style="6" customWidth="1"/>
    <col min="751" max="751" width="9.5703125" style="6" customWidth="1"/>
    <col min="752" max="752" width="9.42578125" style="6" customWidth="1"/>
    <col min="753" max="753" width="10.7109375" style="6" customWidth="1"/>
    <col min="754" max="754" width="11.85546875" style="6" customWidth="1"/>
    <col min="755" max="755" width="9.5703125" style="6" bestFit="1" customWidth="1"/>
    <col min="756" max="999" width="8.85546875" style="6"/>
    <col min="1000" max="1000" width="3.140625" style="6" customWidth="1"/>
    <col min="1001" max="1001" width="7.140625" style="6" customWidth="1"/>
    <col min="1002" max="1004" width="4.7109375" style="6" customWidth="1"/>
    <col min="1005" max="1005" width="38.7109375" style="6" customWidth="1"/>
    <col min="1006" max="1006" width="10" style="6" customWidth="1"/>
    <col min="1007" max="1007" width="9.5703125" style="6" customWidth="1"/>
    <col min="1008" max="1008" width="9.42578125" style="6" customWidth="1"/>
    <col min="1009" max="1009" width="10.7109375" style="6" customWidth="1"/>
    <col min="1010" max="1010" width="11.85546875" style="6" customWidth="1"/>
    <col min="1011" max="1011" width="9.5703125" style="6" bestFit="1" customWidth="1"/>
    <col min="1012" max="1255" width="8.85546875" style="6"/>
    <col min="1256" max="1256" width="3.140625" style="6" customWidth="1"/>
    <col min="1257" max="1257" width="7.140625" style="6" customWidth="1"/>
    <col min="1258" max="1260" width="4.7109375" style="6" customWidth="1"/>
    <col min="1261" max="1261" width="38.7109375" style="6" customWidth="1"/>
    <col min="1262" max="1262" width="10" style="6" customWidth="1"/>
    <col min="1263" max="1263" width="9.5703125" style="6" customWidth="1"/>
    <col min="1264" max="1264" width="9.42578125" style="6" customWidth="1"/>
    <col min="1265" max="1265" width="10.7109375" style="6" customWidth="1"/>
    <col min="1266" max="1266" width="11.85546875" style="6" customWidth="1"/>
    <col min="1267" max="1267" width="9.5703125" style="6" bestFit="1" customWidth="1"/>
    <col min="1268" max="1511" width="8.85546875" style="6"/>
    <col min="1512" max="1512" width="3.140625" style="6" customWidth="1"/>
    <col min="1513" max="1513" width="7.140625" style="6" customWidth="1"/>
    <col min="1514" max="1516" width="4.7109375" style="6" customWidth="1"/>
    <col min="1517" max="1517" width="38.7109375" style="6" customWidth="1"/>
    <col min="1518" max="1518" width="10" style="6" customWidth="1"/>
    <col min="1519" max="1519" width="9.5703125" style="6" customWidth="1"/>
    <col min="1520" max="1520" width="9.42578125" style="6" customWidth="1"/>
    <col min="1521" max="1521" width="10.7109375" style="6" customWidth="1"/>
    <col min="1522" max="1522" width="11.85546875" style="6" customWidth="1"/>
    <col min="1523" max="1523" width="9.5703125" style="6" bestFit="1" customWidth="1"/>
    <col min="1524" max="1767" width="8.85546875" style="6"/>
    <col min="1768" max="1768" width="3.140625" style="6" customWidth="1"/>
    <col min="1769" max="1769" width="7.140625" style="6" customWidth="1"/>
    <col min="1770" max="1772" width="4.7109375" style="6" customWidth="1"/>
    <col min="1773" max="1773" width="38.7109375" style="6" customWidth="1"/>
    <col min="1774" max="1774" width="10" style="6" customWidth="1"/>
    <col min="1775" max="1775" width="9.5703125" style="6" customWidth="1"/>
    <col min="1776" max="1776" width="9.42578125" style="6" customWidth="1"/>
    <col min="1777" max="1777" width="10.7109375" style="6" customWidth="1"/>
    <col min="1778" max="1778" width="11.85546875" style="6" customWidth="1"/>
    <col min="1779" max="1779" width="9.5703125" style="6" bestFit="1" customWidth="1"/>
    <col min="1780" max="2023" width="8.85546875" style="6"/>
    <col min="2024" max="2024" width="3.140625" style="6" customWidth="1"/>
    <col min="2025" max="2025" width="7.140625" style="6" customWidth="1"/>
    <col min="2026" max="2028" width="4.7109375" style="6" customWidth="1"/>
    <col min="2029" max="2029" width="38.7109375" style="6" customWidth="1"/>
    <col min="2030" max="2030" width="10" style="6" customWidth="1"/>
    <col min="2031" max="2031" width="9.5703125" style="6" customWidth="1"/>
    <col min="2032" max="2032" width="9.42578125" style="6" customWidth="1"/>
    <col min="2033" max="2033" width="10.7109375" style="6" customWidth="1"/>
    <col min="2034" max="2034" width="11.85546875" style="6" customWidth="1"/>
    <col min="2035" max="2035" width="9.5703125" style="6" bestFit="1" customWidth="1"/>
    <col min="2036" max="2279" width="8.85546875" style="6"/>
    <col min="2280" max="2280" width="3.140625" style="6" customWidth="1"/>
    <col min="2281" max="2281" width="7.140625" style="6" customWidth="1"/>
    <col min="2282" max="2284" width="4.7109375" style="6" customWidth="1"/>
    <col min="2285" max="2285" width="38.7109375" style="6" customWidth="1"/>
    <col min="2286" max="2286" width="10" style="6" customWidth="1"/>
    <col min="2287" max="2287" width="9.5703125" style="6" customWidth="1"/>
    <col min="2288" max="2288" width="9.42578125" style="6" customWidth="1"/>
    <col min="2289" max="2289" width="10.7109375" style="6" customWidth="1"/>
    <col min="2290" max="2290" width="11.85546875" style="6" customWidth="1"/>
    <col min="2291" max="2291" width="9.5703125" style="6" bestFit="1" customWidth="1"/>
    <col min="2292" max="2535" width="8.85546875" style="6"/>
    <col min="2536" max="2536" width="3.140625" style="6" customWidth="1"/>
    <col min="2537" max="2537" width="7.140625" style="6" customWidth="1"/>
    <col min="2538" max="2540" width="4.7109375" style="6" customWidth="1"/>
    <col min="2541" max="2541" width="38.7109375" style="6" customWidth="1"/>
    <col min="2542" max="2542" width="10" style="6" customWidth="1"/>
    <col min="2543" max="2543" width="9.5703125" style="6" customWidth="1"/>
    <col min="2544" max="2544" width="9.42578125" style="6" customWidth="1"/>
    <col min="2545" max="2545" width="10.7109375" style="6" customWidth="1"/>
    <col min="2546" max="2546" width="11.85546875" style="6" customWidth="1"/>
    <col min="2547" max="2547" width="9.5703125" style="6" bestFit="1" customWidth="1"/>
    <col min="2548" max="2791" width="8.85546875" style="6"/>
    <col min="2792" max="2792" width="3.140625" style="6" customWidth="1"/>
    <col min="2793" max="2793" width="7.140625" style="6" customWidth="1"/>
    <col min="2794" max="2796" width="4.7109375" style="6" customWidth="1"/>
    <col min="2797" max="2797" width="38.7109375" style="6" customWidth="1"/>
    <col min="2798" max="2798" width="10" style="6" customWidth="1"/>
    <col min="2799" max="2799" width="9.5703125" style="6" customWidth="1"/>
    <col min="2800" max="2800" width="9.42578125" style="6" customWidth="1"/>
    <col min="2801" max="2801" width="10.7109375" style="6" customWidth="1"/>
    <col min="2802" max="2802" width="11.85546875" style="6" customWidth="1"/>
    <col min="2803" max="2803" width="9.5703125" style="6" bestFit="1" customWidth="1"/>
    <col min="2804" max="3047" width="8.85546875" style="6"/>
    <col min="3048" max="3048" width="3.140625" style="6" customWidth="1"/>
    <col min="3049" max="3049" width="7.140625" style="6" customWidth="1"/>
    <col min="3050" max="3052" width="4.7109375" style="6" customWidth="1"/>
    <col min="3053" max="3053" width="38.7109375" style="6" customWidth="1"/>
    <col min="3054" max="3054" width="10" style="6" customWidth="1"/>
    <col min="3055" max="3055" width="9.5703125" style="6" customWidth="1"/>
    <col min="3056" max="3056" width="9.42578125" style="6" customWidth="1"/>
    <col min="3057" max="3057" width="10.7109375" style="6" customWidth="1"/>
    <col min="3058" max="3058" width="11.85546875" style="6" customWidth="1"/>
    <col min="3059" max="3059" width="9.5703125" style="6" bestFit="1" customWidth="1"/>
    <col min="3060" max="3303" width="8.85546875" style="6"/>
    <col min="3304" max="3304" width="3.140625" style="6" customWidth="1"/>
    <col min="3305" max="3305" width="7.140625" style="6" customWidth="1"/>
    <col min="3306" max="3308" width="4.7109375" style="6" customWidth="1"/>
    <col min="3309" max="3309" width="38.7109375" style="6" customWidth="1"/>
    <col min="3310" max="3310" width="10" style="6" customWidth="1"/>
    <col min="3311" max="3311" width="9.5703125" style="6" customWidth="1"/>
    <col min="3312" max="3312" width="9.42578125" style="6" customWidth="1"/>
    <col min="3313" max="3313" width="10.7109375" style="6" customWidth="1"/>
    <col min="3314" max="3314" width="11.85546875" style="6" customWidth="1"/>
    <col min="3315" max="3315" width="9.5703125" style="6" bestFit="1" customWidth="1"/>
    <col min="3316" max="3559" width="8.85546875" style="6"/>
    <col min="3560" max="3560" width="3.140625" style="6" customWidth="1"/>
    <col min="3561" max="3561" width="7.140625" style="6" customWidth="1"/>
    <col min="3562" max="3564" width="4.7109375" style="6" customWidth="1"/>
    <col min="3565" max="3565" width="38.7109375" style="6" customWidth="1"/>
    <col min="3566" max="3566" width="10" style="6" customWidth="1"/>
    <col min="3567" max="3567" width="9.5703125" style="6" customWidth="1"/>
    <col min="3568" max="3568" width="9.42578125" style="6" customWidth="1"/>
    <col min="3569" max="3569" width="10.7109375" style="6" customWidth="1"/>
    <col min="3570" max="3570" width="11.85546875" style="6" customWidth="1"/>
    <col min="3571" max="3571" width="9.5703125" style="6" bestFit="1" customWidth="1"/>
    <col min="3572" max="3815" width="8.85546875" style="6"/>
    <col min="3816" max="3816" width="3.140625" style="6" customWidth="1"/>
    <col min="3817" max="3817" width="7.140625" style="6" customWidth="1"/>
    <col min="3818" max="3820" width="4.7109375" style="6" customWidth="1"/>
    <col min="3821" max="3821" width="38.7109375" style="6" customWidth="1"/>
    <col min="3822" max="3822" width="10" style="6" customWidth="1"/>
    <col min="3823" max="3823" width="9.5703125" style="6" customWidth="1"/>
    <col min="3824" max="3824" width="9.42578125" style="6" customWidth="1"/>
    <col min="3825" max="3825" width="10.7109375" style="6" customWidth="1"/>
    <col min="3826" max="3826" width="11.85546875" style="6" customWidth="1"/>
    <col min="3827" max="3827" width="9.5703125" style="6" bestFit="1" customWidth="1"/>
    <col min="3828" max="4071" width="8.85546875" style="6"/>
    <col min="4072" max="4072" width="3.140625" style="6" customWidth="1"/>
    <col min="4073" max="4073" width="7.140625" style="6" customWidth="1"/>
    <col min="4074" max="4076" width="4.7109375" style="6" customWidth="1"/>
    <col min="4077" max="4077" width="38.7109375" style="6" customWidth="1"/>
    <col min="4078" max="4078" width="10" style="6" customWidth="1"/>
    <col min="4079" max="4079" width="9.5703125" style="6" customWidth="1"/>
    <col min="4080" max="4080" width="9.42578125" style="6" customWidth="1"/>
    <col min="4081" max="4081" width="10.7109375" style="6" customWidth="1"/>
    <col min="4082" max="4082" width="11.85546875" style="6" customWidth="1"/>
    <col min="4083" max="4083" width="9.5703125" style="6" bestFit="1" customWidth="1"/>
    <col min="4084" max="4327" width="8.85546875" style="6"/>
    <col min="4328" max="4328" width="3.140625" style="6" customWidth="1"/>
    <col min="4329" max="4329" width="7.140625" style="6" customWidth="1"/>
    <col min="4330" max="4332" width="4.7109375" style="6" customWidth="1"/>
    <col min="4333" max="4333" width="38.7109375" style="6" customWidth="1"/>
    <col min="4334" max="4334" width="10" style="6" customWidth="1"/>
    <col min="4335" max="4335" width="9.5703125" style="6" customWidth="1"/>
    <col min="4336" max="4336" width="9.42578125" style="6" customWidth="1"/>
    <col min="4337" max="4337" width="10.7109375" style="6" customWidth="1"/>
    <col min="4338" max="4338" width="11.85546875" style="6" customWidth="1"/>
    <col min="4339" max="4339" width="9.5703125" style="6" bestFit="1" customWidth="1"/>
    <col min="4340" max="4583" width="8.85546875" style="6"/>
    <col min="4584" max="4584" width="3.140625" style="6" customWidth="1"/>
    <col min="4585" max="4585" width="7.140625" style="6" customWidth="1"/>
    <col min="4586" max="4588" width="4.7109375" style="6" customWidth="1"/>
    <col min="4589" max="4589" width="38.7109375" style="6" customWidth="1"/>
    <col min="4590" max="4590" width="10" style="6" customWidth="1"/>
    <col min="4591" max="4591" width="9.5703125" style="6" customWidth="1"/>
    <col min="4592" max="4592" width="9.42578125" style="6" customWidth="1"/>
    <col min="4593" max="4593" width="10.7109375" style="6" customWidth="1"/>
    <col min="4594" max="4594" width="11.85546875" style="6" customWidth="1"/>
    <col min="4595" max="4595" width="9.5703125" style="6" bestFit="1" customWidth="1"/>
    <col min="4596" max="4839" width="8.85546875" style="6"/>
    <col min="4840" max="4840" width="3.140625" style="6" customWidth="1"/>
    <col min="4841" max="4841" width="7.140625" style="6" customWidth="1"/>
    <col min="4842" max="4844" width="4.7109375" style="6" customWidth="1"/>
    <col min="4845" max="4845" width="38.7109375" style="6" customWidth="1"/>
    <col min="4846" max="4846" width="10" style="6" customWidth="1"/>
    <col min="4847" max="4847" width="9.5703125" style="6" customWidth="1"/>
    <col min="4848" max="4848" width="9.42578125" style="6" customWidth="1"/>
    <col min="4849" max="4849" width="10.7109375" style="6" customWidth="1"/>
    <col min="4850" max="4850" width="11.85546875" style="6" customWidth="1"/>
    <col min="4851" max="4851" width="9.5703125" style="6" bestFit="1" customWidth="1"/>
    <col min="4852" max="5095" width="8.85546875" style="6"/>
    <col min="5096" max="5096" width="3.140625" style="6" customWidth="1"/>
    <col min="5097" max="5097" width="7.140625" style="6" customWidth="1"/>
    <col min="5098" max="5100" width="4.7109375" style="6" customWidth="1"/>
    <col min="5101" max="5101" width="38.7109375" style="6" customWidth="1"/>
    <col min="5102" max="5102" width="10" style="6" customWidth="1"/>
    <col min="5103" max="5103" width="9.5703125" style="6" customWidth="1"/>
    <col min="5104" max="5104" width="9.42578125" style="6" customWidth="1"/>
    <col min="5105" max="5105" width="10.7109375" style="6" customWidth="1"/>
    <col min="5106" max="5106" width="11.85546875" style="6" customWidth="1"/>
    <col min="5107" max="5107" width="9.5703125" style="6" bestFit="1" customWidth="1"/>
    <col min="5108" max="5351" width="8.85546875" style="6"/>
    <col min="5352" max="5352" width="3.140625" style="6" customWidth="1"/>
    <col min="5353" max="5353" width="7.140625" style="6" customWidth="1"/>
    <col min="5354" max="5356" width="4.7109375" style="6" customWidth="1"/>
    <col min="5357" max="5357" width="38.7109375" style="6" customWidth="1"/>
    <col min="5358" max="5358" width="10" style="6" customWidth="1"/>
    <col min="5359" max="5359" width="9.5703125" style="6" customWidth="1"/>
    <col min="5360" max="5360" width="9.42578125" style="6" customWidth="1"/>
    <col min="5361" max="5361" width="10.7109375" style="6" customWidth="1"/>
    <col min="5362" max="5362" width="11.85546875" style="6" customWidth="1"/>
    <col min="5363" max="5363" width="9.5703125" style="6" bestFit="1" customWidth="1"/>
    <col min="5364" max="5607" width="8.85546875" style="6"/>
    <col min="5608" max="5608" width="3.140625" style="6" customWidth="1"/>
    <col min="5609" max="5609" width="7.140625" style="6" customWidth="1"/>
    <col min="5610" max="5612" width="4.7109375" style="6" customWidth="1"/>
    <col min="5613" max="5613" width="38.7109375" style="6" customWidth="1"/>
    <col min="5614" max="5614" width="10" style="6" customWidth="1"/>
    <col min="5615" max="5615" width="9.5703125" style="6" customWidth="1"/>
    <col min="5616" max="5616" width="9.42578125" style="6" customWidth="1"/>
    <col min="5617" max="5617" width="10.7109375" style="6" customWidth="1"/>
    <col min="5618" max="5618" width="11.85546875" style="6" customWidth="1"/>
    <col min="5619" max="5619" width="9.5703125" style="6" bestFit="1" customWidth="1"/>
    <col min="5620" max="5863" width="8.85546875" style="6"/>
    <col min="5864" max="5864" width="3.140625" style="6" customWidth="1"/>
    <col min="5865" max="5865" width="7.140625" style="6" customWidth="1"/>
    <col min="5866" max="5868" width="4.7109375" style="6" customWidth="1"/>
    <col min="5869" max="5869" width="38.7109375" style="6" customWidth="1"/>
    <col min="5870" max="5870" width="10" style="6" customWidth="1"/>
    <col min="5871" max="5871" width="9.5703125" style="6" customWidth="1"/>
    <col min="5872" max="5872" width="9.42578125" style="6" customWidth="1"/>
    <col min="5873" max="5873" width="10.7109375" style="6" customWidth="1"/>
    <col min="5874" max="5874" width="11.85546875" style="6" customWidth="1"/>
    <col min="5875" max="5875" width="9.5703125" style="6" bestFit="1" customWidth="1"/>
    <col min="5876" max="6119" width="8.85546875" style="6"/>
    <col min="6120" max="6120" width="3.140625" style="6" customWidth="1"/>
    <col min="6121" max="6121" width="7.140625" style="6" customWidth="1"/>
    <col min="6122" max="6124" width="4.7109375" style="6" customWidth="1"/>
    <col min="6125" max="6125" width="38.7109375" style="6" customWidth="1"/>
    <col min="6126" max="6126" width="10" style="6" customWidth="1"/>
    <col min="6127" max="6127" width="9.5703125" style="6" customWidth="1"/>
    <col min="6128" max="6128" width="9.42578125" style="6" customWidth="1"/>
    <col min="6129" max="6129" width="10.7109375" style="6" customWidth="1"/>
    <col min="6130" max="6130" width="11.85546875" style="6" customWidth="1"/>
    <col min="6131" max="6131" width="9.5703125" style="6" bestFit="1" customWidth="1"/>
    <col min="6132" max="6375" width="8.85546875" style="6"/>
    <col min="6376" max="6376" width="3.140625" style="6" customWidth="1"/>
    <col min="6377" max="6377" width="7.140625" style="6" customWidth="1"/>
    <col min="6378" max="6380" width="4.7109375" style="6" customWidth="1"/>
    <col min="6381" max="6381" width="38.7109375" style="6" customWidth="1"/>
    <col min="6382" max="6382" width="10" style="6" customWidth="1"/>
    <col min="6383" max="6383" width="9.5703125" style="6" customWidth="1"/>
    <col min="6384" max="6384" width="9.42578125" style="6" customWidth="1"/>
    <col min="6385" max="6385" width="10.7109375" style="6" customWidth="1"/>
    <col min="6386" max="6386" width="11.85546875" style="6" customWidth="1"/>
    <col min="6387" max="6387" width="9.5703125" style="6" bestFit="1" customWidth="1"/>
    <col min="6388" max="6631" width="8.85546875" style="6"/>
    <col min="6632" max="6632" width="3.140625" style="6" customWidth="1"/>
    <col min="6633" max="6633" width="7.140625" style="6" customWidth="1"/>
    <col min="6634" max="6636" width="4.7109375" style="6" customWidth="1"/>
    <col min="6637" max="6637" width="38.7109375" style="6" customWidth="1"/>
    <col min="6638" max="6638" width="10" style="6" customWidth="1"/>
    <col min="6639" max="6639" width="9.5703125" style="6" customWidth="1"/>
    <col min="6640" max="6640" width="9.42578125" style="6" customWidth="1"/>
    <col min="6641" max="6641" width="10.7109375" style="6" customWidth="1"/>
    <col min="6642" max="6642" width="11.85546875" style="6" customWidth="1"/>
    <col min="6643" max="6643" width="9.5703125" style="6" bestFit="1" customWidth="1"/>
    <col min="6644" max="6887" width="8.85546875" style="6"/>
    <col min="6888" max="6888" width="3.140625" style="6" customWidth="1"/>
    <col min="6889" max="6889" width="7.140625" style="6" customWidth="1"/>
    <col min="6890" max="6892" width="4.7109375" style="6" customWidth="1"/>
    <col min="6893" max="6893" width="38.7109375" style="6" customWidth="1"/>
    <col min="6894" max="6894" width="10" style="6" customWidth="1"/>
    <col min="6895" max="6895" width="9.5703125" style="6" customWidth="1"/>
    <col min="6896" max="6896" width="9.42578125" style="6" customWidth="1"/>
    <col min="6897" max="6897" width="10.7109375" style="6" customWidth="1"/>
    <col min="6898" max="6898" width="11.85546875" style="6" customWidth="1"/>
    <col min="6899" max="6899" width="9.5703125" style="6" bestFit="1" customWidth="1"/>
    <col min="6900" max="7143" width="8.85546875" style="6"/>
    <col min="7144" max="7144" width="3.140625" style="6" customWidth="1"/>
    <col min="7145" max="7145" width="7.140625" style="6" customWidth="1"/>
    <col min="7146" max="7148" width="4.7109375" style="6" customWidth="1"/>
    <col min="7149" max="7149" width="38.7109375" style="6" customWidth="1"/>
    <col min="7150" max="7150" width="10" style="6" customWidth="1"/>
    <col min="7151" max="7151" width="9.5703125" style="6" customWidth="1"/>
    <col min="7152" max="7152" width="9.42578125" style="6" customWidth="1"/>
    <col min="7153" max="7153" width="10.7109375" style="6" customWidth="1"/>
    <col min="7154" max="7154" width="11.85546875" style="6" customWidth="1"/>
    <col min="7155" max="7155" width="9.5703125" style="6" bestFit="1" customWidth="1"/>
    <col min="7156" max="7399" width="8.85546875" style="6"/>
    <col min="7400" max="7400" width="3.140625" style="6" customWidth="1"/>
    <col min="7401" max="7401" width="7.140625" style="6" customWidth="1"/>
    <col min="7402" max="7404" width="4.7109375" style="6" customWidth="1"/>
    <col min="7405" max="7405" width="38.7109375" style="6" customWidth="1"/>
    <col min="7406" max="7406" width="10" style="6" customWidth="1"/>
    <col min="7407" max="7407" width="9.5703125" style="6" customWidth="1"/>
    <col min="7408" max="7408" width="9.42578125" style="6" customWidth="1"/>
    <col min="7409" max="7409" width="10.7109375" style="6" customWidth="1"/>
    <col min="7410" max="7410" width="11.85546875" style="6" customWidth="1"/>
    <col min="7411" max="7411" width="9.5703125" style="6" bestFit="1" customWidth="1"/>
    <col min="7412" max="7655" width="8.85546875" style="6"/>
    <col min="7656" max="7656" width="3.140625" style="6" customWidth="1"/>
    <col min="7657" max="7657" width="7.140625" style="6" customWidth="1"/>
    <col min="7658" max="7660" width="4.7109375" style="6" customWidth="1"/>
    <col min="7661" max="7661" width="38.7109375" style="6" customWidth="1"/>
    <col min="7662" max="7662" width="10" style="6" customWidth="1"/>
    <col min="7663" max="7663" width="9.5703125" style="6" customWidth="1"/>
    <col min="7664" max="7664" width="9.42578125" style="6" customWidth="1"/>
    <col min="7665" max="7665" width="10.7109375" style="6" customWidth="1"/>
    <col min="7666" max="7666" width="11.85546875" style="6" customWidth="1"/>
    <col min="7667" max="7667" width="9.5703125" style="6" bestFit="1" customWidth="1"/>
    <col min="7668" max="7911" width="8.85546875" style="6"/>
    <col min="7912" max="7912" width="3.140625" style="6" customWidth="1"/>
    <col min="7913" max="7913" width="7.140625" style="6" customWidth="1"/>
    <col min="7914" max="7916" width="4.7109375" style="6" customWidth="1"/>
    <col min="7917" max="7917" width="38.7109375" style="6" customWidth="1"/>
    <col min="7918" max="7918" width="10" style="6" customWidth="1"/>
    <col min="7919" max="7919" width="9.5703125" style="6" customWidth="1"/>
    <col min="7920" max="7920" width="9.42578125" style="6" customWidth="1"/>
    <col min="7921" max="7921" width="10.7109375" style="6" customWidth="1"/>
    <col min="7922" max="7922" width="11.85546875" style="6" customWidth="1"/>
    <col min="7923" max="7923" width="9.5703125" style="6" bestFit="1" customWidth="1"/>
    <col min="7924" max="8167" width="8.85546875" style="6"/>
    <col min="8168" max="8168" width="3.140625" style="6" customWidth="1"/>
    <col min="8169" max="8169" width="7.140625" style="6" customWidth="1"/>
    <col min="8170" max="8172" width="4.7109375" style="6" customWidth="1"/>
    <col min="8173" max="8173" width="38.7109375" style="6" customWidth="1"/>
    <col min="8174" max="8174" width="10" style="6" customWidth="1"/>
    <col min="8175" max="8175" width="9.5703125" style="6" customWidth="1"/>
    <col min="8176" max="8176" width="9.42578125" style="6" customWidth="1"/>
    <col min="8177" max="8177" width="10.7109375" style="6" customWidth="1"/>
    <col min="8178" max="8178" width="11.85546875" style="6" customWidth="1"/>
    <col min="8179" max="8179" width="9.5703125" style="6" bestFit="1" customWidth="1"/>
    <col min="8180" max="8423" width="8.85546875" style="6"/>
    <col min="8424" max="8424" width="3.140625" style="6" customWidth="1"/>
    <col min="8425" max="8425" width="7.140625" style="6" customWidth="1"/>
    <col min="8426" max="8428" width="4.7109375" style="6" customWidth="1"/>
    <col min="8429" max="8429" width="38.7109375" style="6" customWidth="1"/>
    <col min="8430" max="8430" width="10" style="6" customWidth="1"/>
    <col min="8431" max="8431" width="9.5703125" style="6" customWidth="1"/>
    <col min="8432" max="8432" width="9.42578125" style="6" customWidth="1"/>
    <col min="8433" max="8433" width="10.7109375" style="6" customWidth="1"/>
    <col min="8434" max="8434" width="11.85546875" style="6" customWidth="1"/>
    <col min="8435" max="8435" width="9.5703125" style="6" bestFit="1" customWidth="1"/>
    <col min="8436" max="8679" width="8.85546875" style="6"/>
    <col min="8680" max="8680" width="3.140625" style="6" customWidth="1"/>
    <col min="8681" max="8681" width="7.140625" style="6" customWidth="1"/>
    <col min="8682" max="8684" width="4.7109375" style="6" customWidth="1"/>
    <col min="8685" max="8685" width="38.7109375" style="6" customWidth="1"/>
    <col min="8686" max="8686" width="10" style="6" customWidth="1"/>
    <col min="8687" max="8687" width="9.5703125" style="6" customWidth="1"/>
    <col min="8688" max="8688" width="9.42578125" style="6" customWidth="1"/>
    <col min="8689" max="8689" width="10.7109375" style="6" customWidth="1"/>
    <col min="8690" max="8690" width="11.85546875" style="6" customWidth="1"/>
    <col min="8691" max="8691" width="9.5703125" style="6" bestFit="1" customWidth="1"/>
    <col min="8692" max="8935" width="8.85546875" style="6"/>
    <col min="8936" max="8936" width="3.140625" style="6" customWidth="1"/>
    <col min="8937" max="8937" width="7.140625" style="6" customWidth="1"/>
    <col min="8938" max="8940" width="4.7109375" style="6" customWidth="1"/>
    <col min="8941" max="8941" width="38.7109375" style="6" customWidth="1"/>
    <col min="8942" max="8942" width="10" style="6" customWidth="1"/>
    <col min="8943" max="8943" width="9.5703125" style="6" customWidth="1"/>
    <col min="8944" max="8944" width="9.42578125" style="6" customWidth="1"/>
    <col min="8945" max="8945" width="10.7109375" style="6" customWidth="1"/>
    <col min="8946" max="8946" width="11.85546875" style="6" customWidth="1"/>
    <col min="8947" max="8947" width="9.5703125" style="6" bestFit="1" customWidth="1"/>
    <col min="8948" max="9191" width="8.85546875" style="6"/>
    <col min="9192" max="9192" width="3.140625" style="6" customWidth="1"/>
    <col min="9193" max="9193" width="7.140625" style="6" customWidth="1"/>
    <col min="9194" max="9196" width="4.7109375" style="6" customWidth="1"/>
    <col min="9197" max="9197" width="38.7109375" style="6" customWidth="1"/>
    <col min="9198" max="9198" width="10" style="6" customWidth="1"/>
    <col min="9199" max="9199" width="9.5703125" style="6" customWidth="1"/>
    <col min="9200" max="9200" width="9.42578125" style="6" customWidth="1"/>
    <col min="9201" max="9201" width="10.7109375" style="6" customWidth="1"/>
    <col min="9202" max="9202" width="11.85546875" style="6" customWidth="1"/>
    <col min="9203" max="9203" width="9.5703125" style="6" bestFit="1" customWidth="1"/>
    <col min="9204" max="9447" width="8.85546875" style="6"/>
    <col min="9448" max="9448" width="3.140625" style="6" customWidth="1"/>
    <col min="9449" max="9449" width="7.140625" style="6" customWidth="1"/>
    <col min="9450" max="9452" width="4.7109375" style="6" customWidth="1"/>
    <col min="9453" max="9453" width="38.7109375" style="6" customWidth="1"/>
    <col min="9454" max="9454" width="10" style="6" customWidth="1"/>
    <col min="9455" max="9455" width="9.5703125" style="6" customWidth="1"/>
    <col min="9456" max="9456" width="9.42578125" style="6" customWidth="1"/>
    <col min="9457" max="9457" width="10.7109375" style="6" customWidth="1"/>
    <col min="9458" max="9458" width="11.85546875" style="6" customWidth="1"/>
    <col min="9459" max="9459" width="9.5703125" style="6" bestFit="1" customWidth="1"/>
    <col min="9460" max="9703" width="8.85546875" style="6"/>
    <col min="9704" max="9704" width="3.140625" style="6" customWidth="1"/>
    <col min="9705" max="9705" width="7.140625" style="6" customWidth="1"/>
    <col min="9706" max="9708" width="4.7109375" style="6" customWidth="1"/>
    <col min="9709" max="9709" width="38.7109375" style="6" customWidth="1"/>
    <col min="9710" max="9710" width="10" style="6" customWidth="1"/>
    <col min="9711" max="9711" width="9.5703125" style="6" customWidth="1"/>
    <col min="9712" max="9712" width="9.42578125" style="6" customWidth="1"/>
    <col min="9713" max="9713" width="10.7109375" style="6" customWidth="1"/>
    <col min="9714" max="9714" width="11.85546875" style="6" customWidth="1"/>
    <col min="9715" max="9715" width="9.5703125" style="6" bestFit="1" customWidth="1"/>
    <col min="9716" max="9959" width="8.85546875" style="6"/>
    <col min="9960" max="9960" width="3.140625" style="6" customWidth="1"/>
    <col min="9961" max="9961" width="7.140625" style="6" customWidth="1"/>
    <col min="9962" max="9964" width="4.7109375" style="6" customWidth="1"/>
    <col min="9965" max="9965" width="38.7109375" style="6" customWidth="1"/>
    <col min="9966" max="9966" width="10" style="6" customWidth="1"/>
    <col min="9967" max="9967" width="9.5703125" style="6" customWidth="1"/>
    <col min="9968" max="9968" width="9.42578125" style="6" customWidth="1"/>
    <col min="9969" max="9969" width="10.7109375" style="6" customWidth="1"/>
    <col min="9970" max="9970" width="11.85546875" style="6" customWidth="1"/>
    <col min="9971" max="9971" width="9.5703125" style="6" bestFit="1" customWidth="1"/>
    <col min="9972" max="10215" width="8.85546875" style="6"/>
    <col min="10216" max="10216" width="3.140625" style="6" customWidth="1"/>
    <col min="10217" max="10217" width="7.140625" style="6" customWidth="1"/>
    <col min="10218" max="10220" width="4.7109375" style="6" customWidth="1"/>
    <col min="10221" max="10221" width="38.7109375" style="6" customWidth="1"/>
    <col min="10222" max="10222" width="10" style="6" customWidth="1"/>
    <col min="10223" max="10223" width="9.5703125" style="6" customWidth="1"/>
    <col min="10224" max="10224" width="9.42578125" style="6" customWidth="1"/>
    <col min="10225" max="10225" width="10.7109375" style="6" customWidth="1"/>
    <col min="10226" max="10226" width="11.85546875" style="6" customWidth="1"/>
    <col min="10227" max="10227" width="9.5703125" style="6" bestFit="1" customWidth="1"/>
    <col min="10228" max="10471" width="8.85546875" style="6"/>
    <col min="10472" max="10472" width="3.140625" style="6" customWidth="1"/>
    <col min="10473" max="10473" width="7.140625" style="6" customWidth="1"/>
    <col min="10474" max="10476" width="4.7109375" style="6" customWidth="1"/>
    <col min="10477" max="10477" width="38.7109375" style="6" customWidth="1"/>
    <col min="10478" max="10478" width="10" style="6" customWidth="1"/>
    <col min="10479" max="10479" width="9.5703125" style="6" customWidth="1"/>
    <col min="10480" max="10480" width="9.42578125" style="6" customWidth="1"/>
    <col min="10481" max="10481" width="10.7109375" style="6" customWidth="1"/>
    <col min="10482" max="10482" width="11.85546875" style="6" customWidth="1"/>
    <col min="10483" max="10483" width="9.5703125" style="6" bestFit="1" customWidth="1"/>
    <col min="10484" max="10727" width="8.85546875" style="6"/>
    <col min="10728" max="10728" width="3.140625" style="6" customWidth="1"/>
    <col min="10729" max="10729" width="7.140625" style="6" customWidth="1"/>
    <col min="10730" max="10732" width="4.7109375" style="6" customWidth="1"/>
    <col min="10733" max="10733" width="38.7109375" style="6" customWidth="1"/>
    <col min="10734" max="10734" width="10" style="6" customWidth="1"/>
    <col min="10735" max="10735" width="9.5703125" style="6" customWidth="1"/>
    <col min="10736" max="10736" width="9.42578125" style="6" customWidth="1"/>
    <col min="10737" max="10737" width="10.7109375" style="6" customWidth="1"/>
    <col min="10738" max="10738" width="11.85546875" style="6" customWidth="1"/>
    <col min="10739" max="10739" width="9.5703125" style="6" bestFit="1" customWidth="1"/>
    <col min="10740" max="10983" width="8.85546875" style="6"/>
    <col min="10984" max="10984" width="3.140625" style="6" customWidth="1"/>
    <col min="10985" max="10985" width="7.140625" style="6" customWidth="1"/>
    <col min="10986" max="10988" width="4.7109375" style="6" customWidth="1"/>
    <col min="10989" max="10989" width="38.7109375" style="6" customWidth="1"/>
    <col min="10990" max="10990" width="10" style="6" customWidth="1"/>
    <col min="10991" max="10991" width="9.5703125" style="6" customWidth="1"/>
    <col min="10992" max="10992" width="9.42578125" style="6" customWidth="1"/>
    <col min="10993" max="10993" width="10.7109375" style="6" customWidth="1"/>
    <col min="10994" max="10994" width="11.85546875" style="6" customWidth="1"/>
    <col min="10995" max="10995" width="9.5703125" style="6" bestFit="1" customWidth="1"/>
    <col min="10996" max="11239" width="8.85546875" style="6"/>
    <col min="11240" max="11240" width="3.140625" style="6" customWidth="1"/>
    <col min="11241" max="11241" width="7.140625" style="6" customWidth="1"/>
    <col min="11242" max="11244" width="4.7109375" style="6" customWidth="1"/>
    <col min="11245" max="11245" width="38.7109375" style="6" customWidth="1"/>
    <col min="11246" max="11246" width="10" style="6" customWidth="1"/>
    <col min="11247" max="11247" width="9.5703125" style="6" customWidth="1"/>
    <col min="11248" max="11248" width="9.42578125" style="6" customWidth="1"/>
    <col min="11249" max="11249" width="10.7109375" style="6" customWidth="1"/>
    <col min="11250" max="11250" width="11.85546875" style="6" customWidth="1"/>
    <col min="11251" max="11251" width="9.5703125" style="6" bestFit="1" customWidth="1"/>
    <col min="11252" max="11495" width="8.85546875" style="6"/>
    <col min="11496" max="11496" width="3.140625" style="6" customWidth="1"/>
    <col min="11497" max="11497" width="7.140625" style="6" customWidth="1"/>
    <col min="11498" max="11500" width="4.7109375" style="6" customWidth="1"/>
    <col min="11501" max="11501" width="38.7109375" style="6" customWidth="1"/>
    <col min="11502" max="11502" width="10" style="6" customWidth="1"/>
    <col min="11503" max="11503" width="9.5703125" style="6" customWidth="1"/>
    <col min="11504" max="11504" width="9.42578125" style="6" customWidth="1"/>
    <col min="11505" max="11505" width="10.7109375" style="6" customWidth="1"/>
    <col min="11506" max="11506" width="11.85546875" style="6" customWidth="1"/>
    <col min="11507" max="11507" width="9.5703125" style="6" bestFit="1" customWidth="1"/>
    <col min="11508" max="11751" width="8.85546875" style="6"/>
    <col min="11752" max="11752" width="3.140625" style="6" customWidth="1"/>
    <col min="11753" max="11753" width="7.140625" style="6" customWidth="1"/>
    <col min="11754" max="11756" width="4.7109375" style="6" customWidth="1"/>
    <col min="11757" max="11757" width="38.7109375" style="6" customWidth="1"/>
    <col min="11758" max="11758" width="10" style="6" customWidth="1"/>
    <col min="11759" max="11759" width="9.5703125" style="6" customWidth="1"/>
    <col min="11760" max="11760" width="9.42578125" style="6" customWidth="1"/>
    <col min="11761" max="11761" width="10.7109375" style="6" customWidth="1"/>
    <col min="11762" max="11762" width="11.85546875" style="6" customWidth="1"/>
    <col min="11763" max="11763" width="9.5703125" style="6" bestFit="1" customWidth="1"/>
    <col min="11764" max="12007" width="8.85546875" style="6"/>
    <col min="12008" max="12008" width="3.140625" style="6" customWidth="1"/>
    <col min="12009" max="12009" width="7.140625" style="6" customWidth="1"/>
    <col min="12010" max="12012" width="4.7109375" style="6" customWidth="1"/>
    <col min="12013" max="12013" width="38.7109375" style="6" customWidth="1"/>
    <col min="12014" max="12014" width="10" style="6" customWidth="1"/>
    <col min="12015" max="12015" width="9.5703125" style="6" customWidth="1"/>
    <col min="12016" max="12016" width="9.42578125" style="6" customWidth="1"/>
    <col min="12017" max="12017" width="10.7109375" style="6" customWidth="1"/>
    <col min="12018" max="12018" width="11.85546875" style="6" customWidth="1"/>
    <col min="12019" max="12019" width="9.5703125" style="6" bestFit="1" customWidth="1"/>
    <col min="12020" max="12263" width="8.85546875" style="6"/>
    <col min="12264" max="12264" width="3.140625" style="6" customWidth="1"/>
    <col min="12265" max="12265" width="7.140625" style="6" customWidth="1"/>
    <col min="12266" max="12268" width="4.7109375" style="6" customWidth="1"/>
    <col min="12269" max="12269" width="38.7109375" style="6" customWidth="1"/>
    <col min="12270" max="12270" width="10" style="6" customWidth="1"/>
    <col min="12271" max="12271" width="9.5703125" style="6" customWidth="1"/>
    <col min="12272" max="12272" width="9.42578125" style="6" customWidth="1"/>
    <col min="12273" max="12273" width="10.7109375" style="6" customWidth="1"/>
    <col min="12274" max="12274" width="11.85546875" style="6" customWidth="1"/>
    <col min="12275" max="12275" width="9.5703125" style="6" bestFit="1" customWidth="1"/>
    <col min="12276" max="12519" width="8.85546875" style="6"/>
    <col min="12520" max="12520" width="3.140625" style="6" customWidth="1"/>
    <col min="12521" max="12521" width="7.140625" style="6" customWidth="1"/>
    <col min="12522" max="12524" width="4.7109375" style="6" customWidth="1"/>
    <col min="12525" max="12525" width="38.7109375" style="6" customWidth="1"/>
    <col min="12526" max="12526" width="10" style="6" customWidth="1"/>
    <col min="12527" max="12527" width="9.5703125" style="6" customWidth="1"/>
    <col min="12528" max="12528" width="9.42578125" style="6" customWidth="1"/>
    <col min="12529" max="12529" width="10.7109375" style="6" customWidth="1"/>
    <col min="12530" max="12530" width="11.85546875" style="6" customWidth="1"/>
    <col min="12531" max="12531" width="9.5703125" style="6" bestFit="1" customWidth="1"/>
    <col min="12532" max="12775" width="8.85546875" style="6"/>
    <col min="12776" max="12776" width="3.140625" style="6" customWidth="1"/>
    <col min="12777" max="12777" width="7.140625" style="6" customWidth="1"/>
    <col min="12778" max="12780" width="4.7109375" style="6" customWidth="1"/>
    <col min="12781" max="12781" width="38.7109375" style="6" customWidth="1"/>
    <col min="12782" max="12782" width="10" style="6" customWidth="1"/>
    <col min="12783" max="12783" width="9.5703125" style="6" customWidth="1"/>
    <col min="12784" max="12784" width="9.42578125" style="6" customWidth="1"/>
    <col min="12785" max="12785" width="10.7109375" style="6" customWidth="1"/>
    <col min="12786" max="12786" width="11.85546875" style="6" customWidth="1"/>
    <col min="12787" max="12787" width="9.5703125" style="6" bestFit="1" customWidth="1"/>
    <col min="12788" max="13031" width="8.85546875" style="6"/>
    <col min="13032" max="13032" width="3.140625" style="6" customWidth="1"/>
    <col min="13033" max="13033" width="7.140625" style="6" customWidth="1"/>
    <col min="13034" max="13036" width="4.7109375" style="6" customWidth="1"/>
    <col min="13037" max="13037" width="38.7109375" style="6" customWidth="1"/>
    <col min="13038" max="13038" width="10" style="6" customWidth="1"/>
    <col min="13039" max="13039" width="9.5703125" style="6" customWidth="1"/>
    <col min="13040" max="13040" width="9.42578125" style="6" customWidth="1"/>
    <col min="13041" max="13041" width="10.7109375" style="6" customWidth="1"/>
    <col min="13042" max="13042" width="11.85546875" style="6" customWidth="1"/>
    <col min="13043" max="13043" width="9.5703125" style="6" bestFit="1" customWidth="1"/>
    <col min="13044" max="13287" width="8.85546875" style="6"/>
    <col min="13288" max="13288" width="3.140625" style="6" customWidth="1"/>
    <col min="13289" max="13289" width="7.140625" style="6" customWidth="1"/>
    <col min="13290" max="13292" width="4.7109375" style="6" customWidth="1"/>
    <col min="13293" max="13293" width="38.7109375" style="6" customWidth="1"/>
    <col min="13294" max="13294" width="10" style="6" customWidth="1"/>
    <col min="13295" max="13295" width="9.5703125" style="6" customWidth="1"/>
    <col min="13296" max="13296" width="9.42578125" style="6" customWidth="1"/>
    <col min="13297" max="13297" width="10.7109375" style="6" customWidth="1"/>
    <col min="13298" max="13298" width="11.85546875" style="6" customWidth="1"/>
    <col min="13299" max="13299" width="9.5703125" style="6" bestFit="1" customWidth="1"/>
    <col min="13300" max="13543" width="8.85546875" style="6"/>
    <col min="13544" max="13544" width="3.140625" style="6" customWidth="1"/>
    <col min="13545" max="13545" width="7.140625" style="6" customWidth="1"/>
    <col min="13546" max="13548" width="4.7109375" style="6" customWidth="1"/>
    <col min="13549" max="13549" width="38.7109375" style="6" customWidth="1"/>
    <col min="13550" max="13550" width="10" style="6" customWidth="1"/>
    <col min="13551" max="13551" width="9.5703125" style="6" customWidth="1"/>
    <col min="13552" max="13552" width="9.42578125" style="6" customWidth="1"/>
    <col min="13553" max="13553" width="10.7109375" style="6" customWidth="1"/>
    <col min="13554" max="13554" width="11.85546875" style="6" customWidth="1"/>
    <col min="13555" max="13555" width="9.5703125" style="6" bestFit="1" customWidth="1"/>
    <col min="13556" max="13799" width="8.85546875" style="6"/>
    <col min="13800" max="13800" width="3.140625" style="6" customWidth="1"/>
    <col min="13801" max="13801" width="7.140625" style="6" customWidth="1"/>
    <col min="13802" max="13804" width="4.7109375" style="6" customWidth="1"/>
    <col min="13805" max="13805" width="38.7109375" style="6" customWidth="1"/>
    <col min="13806" max="13806" width="10" style="6" customWidth="1"/>
    <col min="13807" max="13807" width="9.5703125" style="6" customWidth="1"/>
    <col min="13808" max="13808" width="9.42578125" style="6" customWidth="1"/>
    <col min="13809" max="13809" width="10.7109375" style="6" customWidth="1"/>
    <col min="13810" max="13810" width="11.85546875" style="6" customWidth="1"/>
    <col min="13811" max="13811" width="9.5703125" style="6" bestFit="1" customWidth="1"/>
    <col min="13812" max="14055" width="8.85546875" style="6"/>
    <col min="14056" max="14056" width="3.140625" style="6" customWidth="1"/>
    <col min="14057" max="14057" width="7.140625" style="6" customWidth="1"/>
    <col min="14058" max="14060" width="4.7109375" style="6" customWidth="1"/>
    <col min="14061" max="14061" width="38.7109375" style="6" customWidth="1"/>
    <col min="14062" max="14062" width="10" style="6" customWidth="1"/>
    <col min="14063" max="14063" width="9.5703125" style="6" customWidth="1"/>
    <col min="14064" max="14064" width="9.42578125" style="6" customWidth="1"/>
    <col min="14065" max="14065" width="10.7109375" style="6" customWidth="1"/>
    <col min="14066" max="14066" width="11.85546875" style="6" customWidth="1"/>
    <col min="14067" max="14067" width="9.5703125" style="6" bestFit="1" customWidth="1"/>
    <col min="14068" max="14311" width="8.85546875" style="6"/>
    <col min="14312" max="14312" width="3.140625" style="6" customWidth="1"/>
    <col min="14313" max="14313" width="7.140625" style="6" customWidth="1"/>
    <col min="14314" max="14316" width="4.7109375" style="6" customWidth="1"/>
    <col min="14317" max="14317" width="38.7109375" style="6" customWidth="1"/>
    <col min="14318" max="14318" width="10" style="6" customWidth="1"/>
    <col min="14319" max="14319" width="9.5703125" style="6" customWidth="1"/>
    <col min="14320" max="14320" width="9.42578125" style="6" customWidth="1"/>
    <col min="14321" max="14321" width="10.7109375" style="6" customWidth="1"/>
    <col min="14322" max="14322" width="11.85546875" style="6" customWidth="1"/>
    <col min="14323" max="14323" width="9.5703125" style="6" bestFit="1" customWidth="1"/>
    <col min="14324" max="14567" width="8.85546875" style="6"/>
    <col min="14568" max="14568" width="3.140625" style="6" customWidth="1"/>
    <col min="14569" max="14569" width="7.140625" style="6" customWidth="1"/>
    <col min="14570" max="14572" width="4.7109375" style="6" customWidth="1"/>
    <col min="14573" max="14573" width="38.7109375" style="6" customWidth="1"/>
    <col min="14574" max="14574" width="10" style="6" customWidth="1"/>
    <col min="14575" max="14575" width="9.5703125" style="6" customWidth="1"/>
    <col min="14576" max="14576" width="9.42578125" style="6" customWidth="1"/>
    <col min="14577" max="14577" width="10.7109375" style="6" customWidth="1"/>
    <col min="14578" max="14578" width="11.85546875" style="6" customWidth="1"/>
    <col min="14579" max="14579" width="9.5703125" style="6" bestFit="1" customWidth="1"/>
    <col min="14580" max="14823" width="8.85546875" style="6"/>
    <col min="14824" max="14824" width="3.140625" style="6" customWidth="1"/>
    <col min="14825" max="14825" width="7.140625" style="6" customWidth="1"/>
    <col min="14826" max="14828" width="4.7109375" style="6" customWidth="1"/>
    <col min="14829" max="14829" width="38.7109375" style="6" customWidth="1"/>
    <col min="14830" max="14830" width="10" style="6" customWidth="1"/>
    <col min="14831" max="14831" width="9.5703125" style="6" customWidth="1"/>
    <col min="14832" max="14832" width="9.42578125" style="6" customWidth="1"/>
    <col min="14833" max="14833" width="10.7109375" style="6" customWidth="1"/>
    <col min="14834" max="14834" width="11.85546875" style="6" customWidth="1"/>
    <col min="14835" max="14835" width="9.5703125" style="6" bestFit="1" customWidth="1"/>
    <col min="14836" max="15079" width="8.85546875" style="6"/>
    <col min="15080" max="15080" width="3.140625" style="6" customWidth="1"/>
    <col min="15081" max="15081" width="7.140625" style="6" customWidth="1"/>
    <col min="15082" max="15084" width="4.7109375" style="6" customWidth="1"/>
    <col min="15085" max="15085" width="38.7109375" style="6" customWidth="1"/>
    <col min="15086" max="15086" width="10" style="6" customWidth="1"/>
    <col min="15087" max="15087" width="9.5703125" style="6" customWidth="1"/>
    <col min="15088" max="15088" width="9.42578125" style="6" customWidth="1"/>
    <col min="15089" max="15089" width="10.7109375" style="6" customWidth="1"/>
    <col min="15090" max="15090" width="11.85546875" style="6" customWidth="1"/>
    <col min="15091" max="15091" width="9.5703125" style="6" bestFit="1" customWidth="1"/>
    <col min="15092" max="15335" width="8.85546875" style="6"/>
    <col min="15336" max="15336" width="3.140625" style="6" customWidth="1"/>
    <col min="15337" max="15337" width="7.140625" style="6" customWidth="1"/>
    <col min="15338" max="15340" width="4.7109375" style="6" customWidth="1"/>
    <col min="15341" max="15341" width="38.7109375" style="6" customWidth="1"/>
    <col min="15342" max="15342" width="10" style="6" customWidth="1"/>
    <col min="15343" max="15343" width="9.5703125" style="6" customWidth="1"/>
    <col min="15344" max="15344" width="9.42578125" style="6" customWidth="1"/>
    <col min="15345" max="15345" width="10.7109375" style="6" customWidth="1"/>
    <col min="15346" max="15346" width="11.85546875" style="6" customWidth="1"/>
    <col min="15347" max="15347" width="9.5703125" style="6" bestFit="1" customWidth="1"/>
    <col min="15348" max="15591" width="8.85546875" style="6"/>
    <col min="15592" max="15592" width="3.140625" style="6" customWidth="1"/>
    <col min="15593" max="15593" width="7.140625" style="6" customWidth="1"/>
    <col min="15594" max="15596" width="4.7109375" style="6" customWidth="1"/>
    <col min="15597" max="15597" width="38.7109375" style="6" customWidth="1"/>
    <col min="15598" max="15598" width="10" style="6" customWidth="1"/>
    <col min="15599" max="15599" width="9.5703125" style="6" customWidth="1"/>
    <col min="15600" max="15600" width="9.42578125" style="6" customWidth="1"/>
    <col min="15601" max="15601" width="10.7109375" style="6" customWidth="1"/>
    <col min="15602" max="15602" width="11.85546875" style="6" customWidth="1"/>
    <col min="15603" max="15603" width="9.5703125" style="6" bestFit="1" customWidth="1"/>
    <col min="15604" max="15847" width="8.85546875" style="6"/>
    <col min="15848" max="15848" width="3.140625" style="6" customWidth="1"/>
    <col min="15849" max="15849" width="7.140625" style="6" customWidth="1"/>
    <col min="15850" max="15852" width="4.7109375" style="6" customWidth="1"/>
    <col min="15853" max="15853" width="38.7109375" style="6" customWidth="1"/>
    <col min="15854" max="15854" width="10" style="6" customWidth="1"/>
    <col min="15855" max="15855" width="9.5703125" style="6" customWidth="1"/>
    <col min="15856" max="15856" width="9.42578125" style="6" customWidth="1"/>
    <col min="15857" max="15857" width="10.7109375" style="6" customWidth="1"/>
    <col min="15858" max="15858" width="11.85546875" style="6" customWidth="1"/>
    <col min="15859" max="15859" width="9.5703125" style="6" bestFit="1" customWidth="1"/>
    <col min="15860" max="16103" width="8.85546875" style="6"/>
    <col min="16104" max="16104" width="3.140625" style="6" customWidth="1"/>
    <col min="16105" max="16105" width="7.140625" style="6" customWidth="1"/>
    <col min="16106" max="16108" width="4.7109375" style="6" customWidth="1"/>
    <col min="16109" max="16109" width="38.7109375" style="6" customWidth="1"/>
    <col min="16110" max="16110" width="10" style="6" customWidth="1"/>
    <col min="16111" max="16111" width="9.5703125" style="6" customWidth="1"/>
    <col min="16112" max="16112" width="9.42578125" style="6" customWidth="1"/>
    <col min="16113" max="16113" width="10.7109375" style="6" customWidth="1"/>
    <col min="16114" max="16114" width="11.85546875" style="6" customWidth="1"/>
    <col min="16115" max="16115" width="9.5703125" style="6" bestFit="1" customWidth="1"/>
    <col min="16116" max="16384" width="8.85546875" style="6"/>
  </cols>
  <sheetData>
    <row r="1" spans="1:16" ht="15.75" x14ac:dyDescent="0.25">
      <c r="A1" s="1"/>
      <c r="B1" s="1"/>
      <c r="C1" s="1"/>
      <c r="D1" s="1"/>
      <c r="E1" s="1"/>
      <c r="F1" s="2"/>
      <c r="G1" s="3"/>
      <c r="I1" s="3"/>
      <c r="J1" s="5" t="s">
        <v>166</v>
      </c>
      <c r="L1" s="4" t="s">
        <v>166</v>
      </c>
    </row>
    <row r="2" spans="1:16" ht="18" x14ac:dyDescent="0.25">
      <c r="A2" s="139" t="s">
        <v>165</v>
      </c>
      <c r="B2" s="139"/>
      <c r="C2" s="139"/>
      <c r="D2" s="139"/>
      <c r="E2" s="139"/>
      <c r="F2" s="139"/>
      <c r="G2" s="140"/>
      <c r="H2" s="140"/>
      <c r="I2" s="140"/>
    </row>
    <row r="3" spans="1:16" ht="15.6" x14ac:dyDescent="0.3">
      <c r="A3" s="7"/>
      <c r="B3" s="7"/>
      <c r="C3" s="7"/>
      <c r="D3" s="7"/>
      <c r="E3" s="7"/>
      <c r="F3" s="8"/>
      <c r="G3" s="8"/>
      <c r="H3" s="9"/>
      <c r="I3" s="10"/>
    </row>
    <row r="4" spans="1:16" ht="15.75" x14ac:dyDescent="0.25">
      <c r="A4" s="141" t="s">
        <v>0</v>
      </c>
      <c r="B4" s="141"/>
      <c r="C4" s="141"/>
      <c r="D4" s="141"/>
      <c r="E4" s="141"/>
      <c r="F4" s="141"/>
      <c r="G4" s="142"/>
      <c r="H4" s="142"/>
      <c r="I4" s="142"/>
    </row>
    <row r="5" spans="1:16" ht="15" x14ac:dyDescent="0.25">
      <c r="A5" s="7"/>
      <c r="B5" s="7"/>
      <c r="C5" s="7"/>
      <c r="D5" s="7"/>
      <c r="E5" s="7"/>
      <c r="F5" s="7"/>
      <c r="G5" s="7"/>
      <c r="H5" s="9"/>
      <c r="I5" s="10"/>
    </row>
    <row r="6" spans="1:16" ht="15.75" x14ac:dyDescent="0.25">
      <c r="A6" s="141" t="s">
        <v>1</v>
      </c>
      <c r="B6" s="141"/>
      <c r="C6" s="141"/>
      <c r="D6" s="141"/>
      <c r="E6" s="141"/>
      <c r="F6" s="141"/>
      <c r="G6" s="142"/>
      <c r="H6" s="142"/>
      <c r="I6" s="142"/>
    </row>
    <row r="7" spans="1:16" ht="13.15" x14ac:dyDescent="0.25">
      <c r="A7" s="1"/>
      <c r="B7" s="1"/>
      <c r="C7" s="1"/>
      <c r="D7" s="1"/>
      <c r="E7" s="1"/>
      <c r="F7" s="1"/>
      <c r="G7" s="1"/>
      <c r="H7" s="11"/>
    </row>
    <row r="8" spans="1:16" ht="13.5" thickBot="1" x14ac:dyDescent="0.25">
      <c r="A8" s="12"/>
      <c r="B8" s="12"/>
      <c r="C8" s="12"/>
      <c r="D8" s="12"/>
      <c r="E8" s="12"/>
      <c r="F8" s="12"/>
      <c r="G8" s="12"/>
      <c r="H8" s="13"/>
      <c r="K8" s="14"/>
      <c r="M8" s="14" t="s">
        <v>2</v>
      </c>
      <c r="N8" s="3"/>
    </row>
    <row r="9" spans="1:16" ht="39" customHeight="1" thickBot="1" x14ac:dyDescent="0.25">
      <c r="A9" s="15" t="s">
        <v>3</v>
      </c>
      <c r="B9" s="143" t="s">
        <v>4</v>
      </c>
      <c r="C9" s="144"/>
      <c r="D9" s="16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I9" s="18" t="s">
        <v>10</v>
      </c>
      <c r="J9" s="20" t="s">
        <v>11</v>
      </c>
      <c r="K9" s="18" t="s">
        <v>10</v>
      </c>
      <c r="L9" s="19" t="s">
        <v>167</v>
      </c>
      <c r="M9" s="18" t="s">
        <v>10</v>
      </c>
      <c r="N9" s="3"/>
    </row>
    <row r="10" spans="1:16" ht="23.25" customHeight="1" thickBot="1" x14ac:dyDescent="0.25">
      <c r="A10" s="21" t="s">
        <v>12</v>
      </c>
      <c r="B10" s="22" t="s">
        <v>13</v>
      </c>
      <c r="C10" s="23"/>
      <c r="D10" s="24" t="s">
        <v>13</v>
      </c>
      <c r="E10" s="24" t="s">
        <v>13</v>
      </c>
      <c r="F10" s="25" t="s">
        <v>14</v>
      </c>
      <c r="G10" s="26">
        <f>+G11+G279</f>
        <v>19000</v>
      </c>
      <c r="H10" s="26">
        <f t="shared" ref="H10:M10" si="0">+H11+H279</f>
        <v>2403.74062</v>
      </c>
      <c r="I10" s="26">
        <f t="shared" si="0"/>
        <v>6403.7406200000005</v>
      </c>
      <c r="J10" s="26">
        <f t="shared" si="0"/>
        <v>0</v>
      </c>
      <c r="K10" s="26">
        <f t="shared" si="0"/>
        <v>31312.01799</v>
      </c>
      <c r="L10" s="26">
        <f t="shared" si="0"/>
        <v>0</v>
      </c>
      <c r="M10" s="26">
        <f t="shared" si="0"/>
        <v>31312.01799</v>
      </c>
      <c r="N10" s="3" t="s">
        <v>168</v>
      </c>
      <c r="P10" s="74"/>
    </row>
    <row r="11" spans="1:16" ht="13.5" customHeight="1" thickBot="1" x14ac:dyDescent="0.25">
      <c r="A11" s="27" t="s">
        <v>12</v>
      </c>
      <c r="B11" s="145" t="s">
        <v>15</v>
      </c>
      <c r="C11" s="146"/>
      <c r="D11" s="146"/>
      <c r="E11" s="146"/>
      <c r="F11" s="146"/>
      <c r="G11" s="28">
        <v>4000</v>
      </c>
      <c r="H11" s="28">
        <f>+H12+H181+H224+H251+H254</f>
        <v>2403.74062</v>
      </c>
      <c r="I11" s="29">
        <f t="shared" ref="I11:I256" si="1">+G11+H11</f>
        <v>6403.7406200000005</v>
      </c>
      <c r="J11" s="30">
        <v>0</v>
      </c>
      <c r="K11" s="30">
        <f t="shared" ref="K11:K256" si="2">+I11+J11</f>
        <v>6403.7406200000005</v>
      </c>
      <c r="L11" s="30">
        <f>+L12+L181+L224+L251+L254</f>
        <v>0</v>
      </c>
      <c r="M11" s="30">
        <f t="shared" ref="M11:M40" si="3">+K11+L11</f>
        <v>6403.7406200000005</v>
      </c>
      <c r="N11" s="3" t="s">
        <v>168</v>
      </c>
    </row>
    <row r="12" spans="1:16" ht="13.5" thickBot="1" x14ac:dyDescent="0.25">
      <c r="A12" s="31" t="s">
        <v>12</v>
      </c>
      <c r="B12" s="137" t="s">
        <v>16</v>
      </c>
      <c r="C12" s="138"/>
      <c r="D12" s="138" t="s">
        <v>13</v>
      </c>
      <c r="E12" s="138" t="s">
        <v>13</v>
      </c>
      <c r="F12" s="32" t="s">
        <v>17</v>
      </c>
      <c r="G12" s="33">
        <v>2000</v>
      </c>
      <c r="H12" s="33">
        <f>SUM(H13:H40)/2</f>
        <v>853.72299999999996</v>
      </c>
      <c r="I12" s="34">
        <f t="shared" si="1"/>
        <v>2853.723</v>
      </c>
      <c r="J12" s="35">
        <v>0</v>
      </c>
      <c r="K12" s="35">
        <f t="shared" si="2"/>
        <v>2853.723</v>
      </c>
      <c r="L12" s="35">
        <f>SUM(L13:L180)/2</f>
        <v>46.277000000000044</v>
      </c>
      <c r="M12" s="35">
        <f>+K12+L12</f>
        <v>2900</v>
      </c>
      <c r="N12" s="3" t="s">
        <v>168</v>
      </c>
    </row>
    <row r="13" spans="1:16" x14ac:dyDescent="0.2">
      <c r="A13" s="36" t="s">
        <v>12</v>
      </c>
      <c r="B13" s="78" t="s">
        <v>18</v>
      </c>
      <c r="C13" s="37" t="s">
        <v>19</v>
      </c>
      <c r="D13" s="79" t="s">
        <v>13</v>
      </c>
      <c r="E13" s="79" t="s">
        <v>13</v>
      </c>
      <c r="F13" s="80" t="s">
        <v>20</v>
      </c>
      <c r="G13" s="38">
        <v>2000</v>
      </c>
      <c r="H13" s="38">
        <f>+H14</f>
        <v>523.72299999999996</v>
      </c>
      <c r="I13" s="39">
        <f t="shared" si="1"/>
        <v>2523.723</v>
      </c>
      <c r="J13" s="40">
        <v>0</v>
      </c>
      <c r="K13" s="40">
        <f t="shared" si="2"/>
        <v>2523.723</v>
      </c>
      <c r="L13" s="41">
        <f>+L14</f>
        <v>-2523.723</v>
      </c>
      <c r="M13" s="41">
        <f t="shared" si="3"/>
        <v>0</v>
      </c>
      <c r="N13" s="3" t="s">
        <v>168</v>
      </c>
    </row>
    <row r="14" spans="1:16" ht="13.5" thickBot="1" x14ac:dyDescent="0.25">
      <c r="A14" s="81"/>
      <c r="B14" s="82"/>
      <c r="C14" s="83"/>
      <c r="D14" s="42">
        <v>3299</v>
      </c>
      <c r="E14" s="42">
        <v>5901</v>
      </c>
      <c r="F14" s="43" t="s">
        <v>21</v>
      </c>
      <c r="G14" s="44">
        <v>2000</v>
      </c>
      <c r="H14" s="44">
        <v>523.72299999999996</v>
      </c>
      <c r="I14" s="84">
        <f t="shared" si="1"/>
        <v>2523.723</v>
      </c>
      <c r="J14" s="45">
        <v>0</v>
      </c>
      <c r="K14" s="45">
        <f t="shared" si="2"/>
        <v>2523.723</v>
      </c>
      <c r="L14" s="45">
        <v>-2523.723</v>
      </c>
      <c r="M14" s="45">
        <f t="shared" si="3"/>
        <v>0</v>
      </c>
      <c r="N14" s="3"/>
    </row>
    <row r="15" spans="1:16" ht="22.5" x14ac:dyDescent="0.2">
      <c r="A15" s="46" t="s">
        <v>12</v>
      </c>
      <c r="B15" s="47">
        <v>4010253</v>
      </c>
      <c r="C15" s="48" t="s">
        <v>19</v>
      </c>
      <c r="D15" s="47" t="s">
        <v>13</v>
      </c>
      <c r="E15" s="47" t="s">
        <v>13</v>
      </c>
      <c r="F15" s="49" t="s">
        <v>22</v>
      </c>
      <c r="G15" s="50">
        <v>0</v>
      </c>
      <c r="H15" s="50">
        <v>31</v>
      </c>
      <c r="I15" s="39">
        <f t="shared" si="1"/>
        <v>31</v>
      </c>
      <c r="J15" s="41">
        <v>0</v>
      </c>
      <c r="K15" s="41">
        <f t="shared" si="2"/>
        <v>31</v>
      </c>
      <c r="L15" s="41">
        <v>0</v>
      </c>
      <c r="M15" s="41">
        <f t="shared" si="3"/>
        <v>31</v>
      </c>
      <c r="N15" s="3"/>
    </row>
    <row r="16" spans="1:16" ht="13.5" thickBot="1" x14ac:dyDescent="0.25">
      <c r="A16" s="51"/>
      <c r="B16" s="42"/>
      <c r="C16" s="52"/>
      <c r="D16" s="42">
        <v>3299</v>
      </c>
      <c r="E16" s="42">
        <v>5222</v>
      </c>
      <c r="F16" s="43" t="s">
        <v>23</v>
      </c>
      <c r="G16" s="44">
        <v>0</v>
      </c>
      <c r="H16" s="44">
        <v>31</v>
      </c>
      <c r="I16" s="53">
        <f t="shared" si="1"/>
        <v>31</v>
      </c>
      <c r="J16" s="54">
        <v>0</v>
      </c>
      <c r="K16" s="54">
        <f t="shared" si="2"/>
        <v>31</v>
      </c>
      <c r="L16" s="54">
        <v>0</v>
      </c>
      <c r="M16" s="54">
        <f t="shared" si="3"/>
        <v>31</v>
      </c>
      <c r="N16" s="3"/>
    </row>
    <row r="17" spans="1:14" ht="22.5" x14ac:dyDescent="0.2">
      <c r="A17" s="46" t="s">
        <v>12</v>
      </c>
      <c r="B17" s="47">
        <v>4010256</v>
      </c>
      <c r="C17" s="48" t="s">
        <v>19</v>
      </c>
      <c r="D17" s="47" t="s">
        <v>13</v>
      </c>
      <c r="E17" s="47" t="s">
        <v>13</v>
      </c>
      <c r="F17" s="49" t="s">
        <v>24</v>
      </c>
      <c r="G17" s="50">
        <v>0</v>
      </c>
      <c r="H17" s="50">
        <v>35</v>
      </c>
      <c r="I17" s="39">
        <f t="shared" si="1"/>
        <v>35</v>
      </c>
      <c r="J17" s="40">
        <v>0</v>
      </c>
      <c r="K17" s="40">
        <f t="shared" si="2"/>
        <v>35</v>
      </c>
      <c r="L17" s="40">
        <v>0</v>
      </c>
      <c r="M17" s="40">
        <f t="shared" si="3"/>
        <v>35</v>
      </c>
      <c r="N17" s="3"/>
    </row>
    <row r="18" spans="1:14" ht="13.5" thickBot="1" x14ac:dyDescent="0.25">
      <c r="A18" s="51"/>
      <c r="B18" s="42"/>
      <c r="C18" s="52"/>
      <c r="D18" s="42">
        <v>3299</v>
      </c>
      <c r="E18" s="42">
        <v>5222</v>
      </c>
      <c r="F18" s="43" t="s">
        <v>23</v>
      </c>
      <c r="G18" s="55">
        <v>0</v>
      </c>
      <c r="H18" s="55">
        <v>35</v>
      </c>
      <c r="I18" s="56">
        <f t="shared" si="1"/>
        <v>35</v>
      </c>
      <c r="J18" s="45">
        <v>0</v>
      </c>
      <c r="K18" s="45">
        <f t="shared" si="2"/>
        <v>35</v>
      </c>
      <c r="L18" s="45">
        <v>0</v>
      </c>
      <c r="M18" s="45">
        <f t="shared" si="3"/>
        <v>35</v>
      </c>
      <c r="N18" s="3"/>
    </row>
    <row r="19" spans="1:14" ht="22.5" x14ac:dyDescent="0.2">
      <c r="A19" s="46" t="s">
        <v>12</v>
      </c>
      <c r="B19" s="47">
        <v>4010266</v>
      </c>
      <c r="C19" s="48">
        <v>5425</v>
      </c>
      <c r="D19" s="47" t="s">
        <v>13</v>
      </c>
      <c r="E19" s="47" t="s">
        <v>13</v>
      </c>
      <c r="F19" s="49" t="s">
        <v>25</v>
      </c>
      <c r="G19" s="38">
        <v>0</v>
      </c>
      <c r="H19" s="38">
        <v>21</v>
      </c>
      <c r="I19" s="57">
        <f t="shared" si="1"/>
        <v>21</v>
      </c>
      <c r="J19" s="41">
        <v>0</v>
      </c>
      <c r="K19" s="41">
        <f t="shared" si="2"/>
        <v>21</v>
      </c>
      <c r="L19" s="41">
        <v>0</v>
      </c>
      <c r="M19" s="41">
        <f t="shared" si="3"/>
        <v>21</v>
      </c>
      <c r="N19" s="3"/>
    </row>
    <row r="20" spans="1:14" ht="13.5" thickBot="1" x14ac:dyDescent="0.25">
      <c r="A20" s="51"/>
      <c r="B20" s="42"/>
      <c r="C20" s="52"/>
      <c r="D20" s="42">
        <v>3299</v>
      </c>
      <c r="E20" s="42">
        <v>5321</v>
      </c>
      <c r="F20" s="43" t="s">
        <v>26</v>
      </c>
      <c r="G20" s="44">
        <v>0</v>
      </c>
      <c r="H20" s="44">
        <v>21</v>
      </c>
      <c r="I20" s="53">
        <f t="shared" si="1"/>
        <v>21</v>
      </c>
      <c r="J20" s="54">
        <v>0</v>
      </c>
      <c r="K20" s="54">
        <f t="shared" si="2"/>
        <v>21</v>
      </c>
      <c r="L20" s="54">
        <v>0</v>
      </c>
      <c r="M20" s="54">
        <f t="shared" si="3"/>
        <v>21</v>
      </c>
      <c r="N20" s="3"/>
    </row>
    <row r="21" spans="1:14" ht="22.5" x14ac:dyDescent="0.2">
      <c r="A21" s="46" t="s">
        <v>12</v>
      </c>
      <c r="B21" s="47">
        <v>4010270</v>
      </c>
      <c r="C21" s="48">
        <v>2470</v>
      </c>
      <c r="D21" s="47" t="s">
        <v>13</v>
      </c>
      <c r="E21" s="47" t="s">
        <v>13</v>
      </c>
      <c r="F21" s="49" t="s">
        <v>27</v>
      </c>
      <c r="G21" s="50">
        <v>0</v>
      </c>
      <c r="H21" s="50">
        <v>20</v>
      </c>
      <c r="I21" s="39">
        <f t="shared" si="1"/>
        <v>20</v>
      </c>
      <c r="J21" s="40">
        <v>0</v>
      </c>
      <c r="K21" s="40">
        <f t="shared" si="2"/>
        <v>20</v>
      </c>
      <c r="L21" s="40">
        <v>0</v>
      </c>
      <c r="M21" s="40">
        <f t="shared" si="3"/>
        <v>20</v>
      </c>
      <c r="N21" s="3"/>
    </row>
    <row r="22" spans="1:14" ht="13.5" thickBot="1" x14ac:dyDescent="0.25">
      <c r="A22" s="51"/>
      <c r="B22" s="42"/>
      <c r="C22" s="52"/>
      <c r="D22" s="42">
        <v>3299</v>
      </c>
      <c r="E22" s="42">
        <v>5321</v>
      </c>
      <c r="F22" s="43" t="s">
        <v>26</v>
      </c>
      <c r="G22" s="55">
        <v>0</v>
      </c>
      <c r="H22" s="55">
        <v>20</v>
      </c>
      <c r="I22" s="56">
        <f t="shared" si="1"/>
        <v>20</v>
      </c>
      <c r="J22" s="45">
        <v>0</v>
      </c>
      <c r="K22" s="45">
        <f t="shared" si="2"/>
        <v>20</v>
      </c>
      <c r="L22" s="45">
        <v>0</v>
      </c>
      <c r="M22" s="45">
        <f t="shared" si="3"/>
        <v>20</v>
      </c>
      <c r="N22" s="3"/>
    </row>
    <row r="23" spans="1:14" ht="22.5" x14ac:dyDescent="0.2">
      <c r="A23" s="46" t="s">
        <v>12</v>
      </c>
      <c r="B23" s="47">
        <v>4010278</v>
      </c>
      <c r="C23" s="48">
        <v>4043</v>
      </c>
      <c r="D23" s="47" t="s">
        <v>13</v>
      </c>
      <c r="E23" s="47" t="s">
        <v>13</v>
      </c>
      <c r="F23" s="49" t="s">
        <v>28</v>
      </c>
      <c r="G23" s="38">
        <v>0</v>
      </c>
      <c r="H23" s="38">
        <v>28</v>
      </c>
      <c r="I23" s="57">
        <f t="shared" si="1"/>
        <v>28</v>
      </c>
      <c r="J23" s="41">
        <v>0</v>
      </c>
      <c r="K23" s="41">
        <f t="shared" si="2"/>
        <v>28</v>
      </c>
      <c r="L23" s="41">
        <v>0</v>
      </c>
      <c r="M23" s="41">
        <f t="shared" si="3"/>
        <v>28</v>
      </c>
      <c r="N23" s="3"/>
    </row>
    <row r="24" spans="1:14" ht="13.5" thickBot="1" x14ac:dyDescent="0.25">
      <c r="A24" s="51"/>
      <c r="B24" s="42"/>
      <c r="C24" s="52"/>
      <c r="D24" s="42">
        <v>3299</v>
      </c>
      <c r="E24" s="42">
        <v>5321</v>
      </c>
      <c r="F24" s="43" t="s">
        <v>26</v>
      </c>
      <c r="G24" s="44">
        <v>0</v>
      </c>
      <c r="H24" s="44">
        <v>28</v>
      </c>
      <c r="I24" s="53">
        <f t="shared" si="1"/>
        <v>28</v>
      </c>
      <c r="J24" s="54">
        <v>0</v>
      </c>
      <c r="K24" s="54">
        <f t="shared" si="2"/>
        <v>28</v>
      </c>
      <c r="L24" s="54">
        <v>0</v>
      </c>
      <c r="M24" s="54">
        <f t="shared" si="3"/>
        <v>28</v>
      </c>
      <c r="N24" s="3"/>
    </row>
    <row r="25" spans="1:14" ht="33.75" x14ac:dyDescent="0.2">
      <c r="A25" s="46" t="s">
        <v>12</v>
      </c>
      <c r="B25" s="47">
        <v>4010282</v>
      </c>
      <c r="C25" s="48" t="s">
        <v>19</v>
      </c>
      <c r="D25" s="47" t="s">
        <v>13</v>
      </c>
      <c r="E25" s="47" t="s">
        <v>13</v>
      </c>
      <c r="F25" s="49" t="s">
        <v>29</v>
      </c>
      <c r="G25" s="50">
        <v>0</v>
      </c>
      <c r="H25" s="50">
        <v>21</v>
      </c>
      <c r="I25" s="39">
        <f t="shared" si="1"/>
        <v>21</v>
      </c>
      <c r="J25" s="40">
        <v>0</v>
      </c>
      <c r="K25" s="40">
        <f t="shared" si="2"/>
        <v>21</v>
      </c>
      <c r="L25" s="40">
        <v>0</v>
      </c>
      <c r="M25" s="40">
        <f t="shared" si="3"/>
        <v>21</v>
      </c>
      <c r="N25" s="3"/>
    </row>
    <row r="26" spans="1:14" ht="13.5" thickBot="1" x14ac:dyDescent="0.25">
      <c r="A26" s="51"/>
      <c r="B26" s="42"/>
      <c r="C26" s="52"/>
      <c r="D26" s="42">
        <v>3299</v>
      </c>
      <c r="E26" s="42">
        <v>5222</v>
      </c>
      <c r="F26" s="43" t="s">
        <v>23</v>
      </c>
      <c r="G26" s="55">
        <v>0</v>
      </c>
      <c r="H26" s="55">
        <v>21</v>
      </c>
      <c r="I26" s="56">
        <f t="shared" si="1"/>
        <v>21</v>
      </c>
      <c r="J26" s="45">
        <v>0</v>
      </c>
      <c r="K26" s="45">
        <f t="shared" si="2"/>
        <v>21</v>
      </c>
      <c r="L26" s="45">
        <v>0</v>
      </c>
      <c r="M26" s="45">
        <f t="shared" si="3"/>
        <v>21</v>
      </c>
      <c r="N26" s="3"/>
    </row>
    <row r="27" spans="1:14" ht="22.5" x14ac:dyDescent="0.2">
      <c r="A27" s="46" t="s">
        <v>12</v>
      </c>
      <c r="B27" s="47">
        <v>4010292</v>
      </c>
      <c r="C27" s="48">
        <v>2307</v>
      </c>
      <c r="D27" s="47" t="s">
        <v>13</v>
      </c>
      <c r="E27" s="47" t="s">
        <v>13</v>
      </c>
      <c r="F27" s="49" t="s">
        <v>30</v>
      </c>
      <c r="G27" s="38">
        <v>0</v>
      </c>
      <c r="H27" s="38">
        <v>20</v>
      </c>
      <c r="I27" s="57">
        <f t="shared" si="1"/>
        <v>20</v>
      </c>
      <c r="J27" s="41">
        <v>0</v>
      </c>
      <c r="K27" s="41">
        <f t="shared" si="2"/>
        <v>20</v>
      </c>
      <c r="L27" s="41">
        <v>0</v>
      </c>
      <c r="M27" s="41">
        <f t="shared" si="3"/>
        <v>20</v>
      </c>
      <c r="N27" s="3"/>
    </row>
    <row r="28" spans="1:14" ht="13.5" thickBot="1" x14ac:dyDescent="0.25">
      <c r="A28" s="51"/>
      <c r="B28" s="42"/>
      <c r="C28" s="52"/>
      <c r="D28" s="42">
        <v>3299</v>
      </c>
      <c r="E28" s="42">
        <v>5321</v>
      </c>
      <c r="F28" s="43" t="s">
        <v>26</v>
      </c>
      <c r="G28" s="44">
        <v>0</v>
      </c>
      <c r="H28" s="44">
        <v>20</v>
      </c>
      <c r="I28" s="53">
        <f t="shared" si="1"/>
        <v>20</v>
      </c>
      <c r="J28" s="54">
        <v>0</v>
      </c>
      <c r="K28" s="54">
        <f t="shared" si="2"/>
        <v>20</v>
      </c>
      <c r="L28" s="54">
        <v>0</v>
      </c>
      <c r="M28" s="54">
        <f t="shared" si="3"/>
        <v>20</v>
      </c>
      <c r="N28" s="3"/>
    </row>
    <row r="29" spans="1:14" ht="22.5" x14ac:dyDescent="0.2">
      <c r="A29" s="46" t="s">
        <v>12</v>
      </c>
      <c r="B29" s="47">
        <v>4010297</v>
      </c>
      <c r="C29" s="48">
        <v>2505</v>
      </c>
      <c r="D29" s="47" t="s">
        <v>13</v>
      </c>
      <c r="E29" s="47" t="s">
        <v>13</v>
      </c>
      <c r="F29" s="49" t="s">
        <v>31</v>
      </c>
      <c r="G29" s="50">
        <v>0</v>
      </c>
      <c r="H29" s="50">
        <v>20</v>
      </c>
      <c r="I29" s="39">
        <f t="shared" si="1"/>
        <v>20</v>
      </c>
      <c r="J29" s="40">
        <v>0</v>
      </c>
      <c r="K29" s="40">
        <f t="shared" si="2"/>
        <v>20</v>
      </c>
      <c r="L29" s="40">
        <v>0</v>
      </c>
      <c r="M29" s="40">
        <f t="shared" si="3"/>
        <v>20</v>
      </c>
      <c r="N29" s="3"/>
    </row>
    <row r="30" spans="1:14" ht="13.5" thickBot="1" x14ac:dyDescent="0.25">
      <c r="A30" s="51"/>
      <c r="B30" s="42"/>
      <c r="C30" s="52"/>
      <c r="D30" s="42">
        <v>3299</v>
      </c>
      <c r="E30" s="42">
        <v>5321</v>
      </c>
      <c r="F30" s="43" t="s">
        <v>26</v>
      </c>
      <c r="G30" s="55">
        <v>0</v>
      </c>
      <c r="H30" s="55">
        <v>20</v>
      </c>
      <c r="I30" s="56">
        <f t="shared" si="1"/>
        <v>20</v>
      </c>
      <c r="J30" s="45">
        <v>0</v>
      </c>
      <c r="K30" s="45">
        <f t="shared" si="2"/>
        <v>20</v>
      </c>
      <c r="L30" s="45">
        <v>0</v>
      </c>
      <c r="M30" s="45">
        <f t="shared" si="3"/>
        <v>20</v>
      </c>
      <c r="N30" s="3"/>
    </row>
    <row r="31" spans="1:14" ht="33.75" x14ac:dyDescent="0.2">
      <c r="A31" s="46" t="s">
        <v>12</v>
      </c>
      <c r="B31" s="47">
        <v>4010304</v>
      </c>
      <c r="C31" s="48" t="s">
        <v>19</v>
      </c>
      <c r="D31" s="47" t="s">
        <v>13</v>
      </c>
      <c r="E31" s="47" t="s">
        <v>13</v>
      </c>
      <c r="F31" s="49" t="s">
        <v>32</v>
      </c>
      <c r="G31" s="38">
        <v>0</v>
      </c>
      <c r="H31" s="38">
        <v>20</v>
      </c>
      <c r="I31" s="57">
        <f t="shared" si="1"/>
        <v>20</v>
      </c>
      <c r="J31" s="41">
        <v>0</v>
      </c>
      <c r="K31" s="41">
        <f t="shared" si="2"/>
        <v>20</v>
      </c>
      <c r="L31" s="41">
        <v>0</v>
      </c>
      <c r="M31" s="41">
        <f t="shared" si="3"/>
        <v>20</v>
      </c>
      <c r="N31" s="3"/>
    </row>
    <row r="32" spans="1:14" ht="13.5" thickBot="1" x14ac:dyDescent="0.25">
      <c r="A32" s="51"/>
      <c r="B32" s="42"/>
      <c r="C32" s="52"/>
      <c r="D32" s="42">
        <v>3299</v>
      </c>
      <c r="E32" s="42">
        <v>5222</v>
      </c>
      <c r="F32" s="43" t="s">
        <v>23</v>
      </c>
      <c r="G32" s="44">
        <v>0</v>
      </c>
      <c r="H32" s="44">
        <v>20</v>
      </c>
      <c r="I32" s="53">
        <f t="shared" si="1"/>
        <v>20</v>
      </c>
      <c r="J32" s="45">
        <v>0</v>
      </c>
      <c r="K32" s="45">
        <f t="shared" si="2"/>
        <v>20</v>
      </c>
      <c r="L32" s="54">
        <v>0</v>
      </c>
      <c r="M32" s="54">
        <f t="shared" si="3"/>
        <v>20</v>
      </c>
      <c r="N32" s="3"/>
    </row>
    <row r="33" spans="1:14" x14ac:dyDescent="0.2">
      <c r="A33" s="46" t="s">
        <v>12</v>
      </c>
      <c r="B33" s="47">
        <v>4010313</v>
      </c>
      <c r="C33" s="48">
        <v>4414</v>
      </c>
      <c r="D33" s="47" t="s">
        <v>13</v>
      </c>
      <c r="E33" s="47" t="s">
        <v>13</v>
      </c>
      <c r="F33" s="49" t="s">
        <v>33</v>
      </c>
      <c r="G33" s="50">
        <v>0</v>
      </c>
      <c r="H33" s="50">
        <v>21</v>
      </c>
      <c r="I33" s="39">
        <f t="shared" si="1"/>
        <v>21</v>
      </c>
      <c r="J33" s="41">
        <v>0</v>
      </c>
      <c r="K33" s="41">
        <f t="shared" si="2"/>
        <v>21</v>
      </c>
      <c r="L33" s="40">
        <v>0</v>
      </c>
      <c r="M33" s="40">
        <f t="shared" si="3"/>
        <v>21</v>
      </c>
      <c r="N33" s="3"/>
    </row>
    <row r="34" spans="1:14" ht="13.5" thickBot="1" x14ac:dyDescent="0.25">
      <c r="A34" s="51"/>
      <c r="B34" s="42"/>
      <c r="C34" s="52"/>
      <c r="D34" s="42">
        <v>3299</v>
      </c>
      <c r="E34" s="42">
        <v>5321</v>
      </c>
      <c r="F34" s="43" t="s">
        <v>26</v>
      </c>
      <c r="G34" s="55">
        <v>0</v>
      </c>
      <c r="H34" s="55">
        <v>21</v>
      </c>
      <c r="I34" s="56">
        <f t="shared" si="1"/>
        <v>21</v>
      </c>
      <c r="J34" s="54">
        <v>0</v>
      </c>
      <c r="K34" s="54">
        <f t="shared" si="2"/>
        <v>21</v>
      </c>
      <c r="L34" s="45">
        <v>0</v>
      </c>
      <c r="M34" s="45">
        <f t="shared" si="3"/>
        <v>21</v>
      </c>
      <c r="N34" s="3"/>
    </row>
    <row r="35" spans="1:14" ht="33.75" x14ac:dyDescent="0.2">
      <c r="A35" s="46" t="s">
        <v>12</v>
      </c>
      <c r="B35" s="47">
        <v>4010321</v>
      </c>
      <c r="C35" s="48">
        <v>2448</v>
      </c>
      <c r="D35" s="47" t="s">
        <v>13</v>
      </c>
      <c r="E35" s="47" t="s">
        <v>13</v>
      </c>
      <c r="F35" s="49" t="s">
        <v>34</v>
      </c>
      <c r="G35" s="50">
        <v>0</v>
      </c>
      <c r="H35" s="50">
        <v>34</v>
      </c>
      <c r="I35" s="39">
        <f t="shared" si="1"/>
        <v>34</v>
      </c>
      <c r="J35" s="41">
        <v>0</v>
      </c>
      <c r="K35" s="41">
        <f t="shared" si="2"/>
        <v>34</v>
      </c>
      <c r="L35" s="41">
        <v>0</v>
      </c>
      <c r="M35" s="41">
        <f t="shared" si="3"/>
        <v>34</v>
      </c>
      <c r="N35" s="3"/>
    </row>
    <row r="36" spans="1:14" ht="13.5" thickBot="1" x14ac:dyDescent="0.25">
      <c r="A36" s="51"/>
      <c r="B36" s="42"/>
      <c r="C36" s="52"/>
      <c r="D36" s="42">
        <v>3299</v>
      </c>
      <c r="E36" s="42">
        <v>5321</v>
      </c>
      <c r="F36" s="43" t="s">
        <v>26</v>
      </c>
      <c r="G36" s="55">
        <v>0</v>
      </c>
      <c r="H36" s="55">
        <v>34</v>
      </c>
      <c r="I36" s="56">
        <f t="shared" si="1"/>
        <v>34</v>
      </c>
      <c r="J36" s="54">
        <v>0</v>
      </c>
      <c r="K36" s="54">
        <f t="shared" si="2"/>
        <v>34</v>
      </c>
      <c r="L36" s="54">
        <v>0</v>
      </c>
      <c r="M36" s="54">
        <f t="shared" si="3"/>
        <v>34</v>
      </c>
      <c r="N36" s="3"/>
    </row>
    <row r="37" spans="1:14" ht="22.5" x14ac:dyDescent="0.2">
      <c r="A37" s="46" t="s">
        <v>12</v>
      </c>
      <c r="B37" s="47">
        <v>4010322</v>
      </c>
      <c r="C37" s="48">
        <v>3445</v>
      </c>
      <c r="D37" s="47" t="s">
        <v>13</v>
      </c>
      <c r="E37" s="47" t="s">
        <v>13</v>
      </c>
      <c r="F37" s="49" t="s">
        <v>35</v>
      </c>
      <c r="G37" s="50">
        <v>0</v>
      </c>
      <c r="H37" s="50">
        <v>31</v>
      </c>
      <c r="I37" s="39">
        <f t="shared" si="1"/>
        <v>31</v>
      </c>
      <c r="J37" s="40">
        <v>0</v>
      </c>
      <c r="K37" s="40">
        <f t="shared" si="2"/>
        <v>31</v>
      </c>
      <c r="L37" s="40">
        <v>0</v>
      </c>
      <c r="M37" s="40">
        <f t="shared" si="3"/>
        <v>31</v>
      </c>
      <c r="N37" s="3"/>
    </row>
    <row r="38" spans="1:14" ht="13.5" thickBot="1" x14ac:dyDescent="0.25">
      <c r="A38" s="51"/>
      <c r="B38" s="42"/>
      <c r="C38" s="52"/>
      <c r="D38" s="42">
        <v>3299</v>
      </c>
      <c r="E38" s="42">
        <v>5321</v>
      </c>
      <c r="F38" s="43" t="s">
        <v>26</v>
      </c>
      <c r="G38" s="55">
        <v>0</v>
      </c>
      <c r="H38" s="55">
        <v>31</v>
      </c>
      <c r="I38" s="56">
        <f t="shared" si="1"/>
        <v>31</v>
      </c>
      <c r="J38" s="45">
        <v>0</v>
      </c>
      <c r="K38" s="45">
        <f t="shared" si="2"/>
        <v>31</v>
      </c>
      <c r="L38" s="45">
        <v>0</v>
      </c>
      <c r="M38" s="45">
        <f t="shared" si="3"/>
        <v>31</v>
      </c>
      <c r="N38" s="3"/>
    </row>
    <row r="39" spans="1:14" ht="33.75" x14ac:dyDescent="0.2">
      <c r="A39" s="46" t="s">
        <v>12</v>
      </c>
      <c r="B39" s="47">
        <v>4010326</v>
      </c>
      <c r="C39" s="48" t="s">
        <v>19</v>
      </c>
      <c r="D39" s="47" t="s">
        <v>13</v>
      </c>
      <c r="E39" s="47" t="s">
        <v>13</v>
      </c>
      <c r="F39" s="49" t="s">
        <v>36</v>
      </c>
      <c r="G39" s="50">
        <v>0</v>
      </c>
      <c r="H39" s="50">
        <v>28</v>
      </c>
      <c r="I39" s="39">
        <f t="shared" si="1"/>
        <v>28</v>
      </c>
      <c r="J39" s="41">
        <v>0</v>
      </c>
      <c r="K39" s="41">
        <f t="shared" si="2"/>
        <v>28</v>
      </c>
      <c r="L39" s="41">
        <v>0</v>
      </c>
      <c r="M39" s="41">
        <f t="shared" si="3"/>
        <v>28</v>
      </c>
      <c r="N39" s="3"/>
    </row>
    <row r="40" spans="1:14" ht="13.5" thickBot="1" x14ac:dyDescent="0.25">
      <c r="A40" s="51"/>
      <c r="B40" s="42"/>
      <c r="C40" s="52"/>
      <c r="D40" s="42">
        <v>3299</v>
      </c>
      <c r="E40" s="42">
        <v>5222</v>
      </c>
      <c r="F40" s="43" t="s">
        <v>23</v>
      </c>
      <c r="G40" s="55">
        <v>0</v>
      </c>
      <c r="H40" s="55">
        <v>28</v>
      </c>
      <c r="I40" s="56">
        <f t="shared" si="1"/>
        <v>28</v>
      </c>
      <c r="J40" s="54">
        <v>0</v>
      </c>
      <c r="K40" s="54">
        <f t="shared" si="2"/>
        <v>28</v>
      </c>
      <c r="L40" s="54">
        <v>0</v>
      </c>
      <c r="M40" s="54">
        <f t="shared" si="3"/>
        <v>28</v>
      </c>
      <c r="N40" s="3"/>
    </row>
    <row r="41" spans="1:14" ht="22.5" x14ac:dyDescent="0.2">
      <c r="A41" s="46" t="s">
        <v>12</v>
      </c>
      <c r="B41" s="47">
        <v>4010337</v>
      </c>
      <c r="C41" s="48" t="s">
        <v>19</v>
      </c>
      <c r="D41" s="47" t="s">
        <v>13</v>
      </c>
      <c r="E41" s="47" t="s">
        <v>13</v>
      </c>
      <c r="F41" s="49" t="s">
        <v>55</v>
      </c>
      <c r="G41" s="50">
        <v>0</v>
      </c>
      <c r="H41" s="50"/>
      <c r="I41" s="39"/>
      <c r="J41" s="41"/>
      <c r="K41" s="50">
        <v>0</v>
      </c>
      <c r="L41" s="41">
        <f>+L42</f>
        <v>45</v>
      </c>
      <c r="M41" s="85">
        <f>+K41+L41</f>
        <v>45</v>
      </c>
      <c r="N41" s="3" t="s">
        <v>168</v>
      </c>
    </row>
    <row r="42" spans="1:14" ht="13.5" thickBot="1" x14ac:dyDescent="0.25">
      <c r="A42" s="51"/>
      <c r="B42" s="42"/>
      <c r="C42" s="52"/>
      <c r="D42" s="42">
        <v>3299</v>
      </c>
      <c r="E42" s="42">
        <v>5222</v>
      </c>
      <c r="F42" s="43" t="s">
        <v>23</v>
      </c>
      <c r="G42" s="55">
        <v>0</v>
      </c>
      <c r="H42" s="55"/>
      <c r="I42" s="56"/>
      <c r="J42" s="54"/>
      <c r="K42" s="55">
        <v>0</v>
      </c>
      <c r="L42" s="54">
        <v>45</v>
      </c>
      <c r="M42" s="54">
        <f>+K42+L42</f>
        <v>45</v>
      </c>
      <c r="N42" s="3"/>
    </row>
    <row r="43" spans="1:14" x14ac:dyDescent="0.2">
      <c r="A43" s="46" t="s">
        <v>12</v>
      </c>
      <c r="B43" s="47">
        <v>4010338</v>
      </c>
      <c r="C43" s="48" t="s">
        <v>19</v>
      </c>
      <c r="D43" s="47" t="s">
        <v>13</v>
      </c>
      <c r="E43" s="47" t="s">
        <v>13</v>
      </c>
      <c r="F43" s="49" t="s">
        <v>56</v>
      </c>
      <c r="G43" s="50">
        <v>0</v>
      </c>
      <c r="H43" s="50"/>
      <c r="I43" s="39"/>
      <c r="J43" s="41"/>
      <c r="K43" s="50">
        <v>0</v>
      </c>
      <c r="L43" s="41">
        <f t="shared" ref="L43" si="4">+L44</f>
        <v>47</v>
      </c>
      <c r="M43" s="85">
        <f t="shared" ref="M43:M106" si="5">+K43+L43</f>
        <v>47</v>
      </c>
      <c r="N43" s="3" t="s">
        <v>168</v>
      </c>
    </row>
    <row r="44" spans="1:14" ht="13.5" thickBot="1" x14ac:dyDescent="0.25">
      <c r="A44" s="51"/>
      <c r="B44" s="42"/>
      <c r="C44" s="52"/>
      <c r="D44" s="42">
        <v>3299</v>
      </c>
      <c r="E44" s="42">
        <v>5222</v>
      </c>
      <c r="F44" s="43" t="s">
        <v>23</v>
      </c>
      <c r="G44" s="55">
        <v>0</v>
      </c>
      <c r="H44" s="55"/>
      <c r="I44" s="56"/>
      <c r="J44" s="54"/>
      <c r="K44" s="55">
        <v>0</v>
      </c>
      <c r="L44" s="54">
        <v>47</v>
      </c>
      <c r="M44" s="54">
        <f t="shared" si="5"/>
        <v>47</v>
      </c>
      <c r="N44" s="3"/>
    </row>
    <row r="45" spans="1:14" ht="22.5" x14ac:dyDescent="0.2">
      <c r="A45" s="46" t="s">
        <v>12</v>
      </c>
      <c r="B45" s="47">
        <v>4010339</v>
      </c>
      <c r="C45" s="48" t="s">
        <v>19</v>
      </c>
      <c r="D45" s="47" t="s">
        <v>13</v>
      </c>
      <c r="E45" s="47" t="s">
        <v>13</v>
      </c>
      <c r="F45" s="49" t="s">
        <v>57</v>
      </c>
      <c r="G45" s="50">
        <v>0</v>
      </c>
      <c r="H45" s="50"/>
      <c r="I45" s="39"/>
      <c r="J45" s="41"/>
      <c r="K45" s="50">
        <v>0</v>
      </c>
      <c r="L45" s="41">
        <f t="shared" ref="L45" si="6">+L46</f>
        <v>23</v>
      </c>
      <c r="M45" s="85">
        <f t="shared" si="5"/>
        <v>23</v>
      </c>
      <c r="N45" s="3" t="s">
        <v>168</v>
      </c>
    </row>
    <row r="46" spans="1:14" ht="13.5" thickBot="1" x14ac:dyDescent="0.25">
      <c r="A46" s="51"/>
      <c r="B46" s="42"/>
      <c r="C46" s="52"/>
      <c r="D46" s="42">
        <v>3299</v>
      </c>
      <c r="E46" s="42">
        <v>5222</v>
      </c>
      <c r="F46" s="43" t="s">
        <v>23</v>
      </c>
      <c r="G46" s="55">
        <v>0</v>
      </c>
      <c r="H46" s="55"/>
      <c r="I46" s="56"/>
      <c r="J46" s="54"/>
      <c r="K46" s="55">
        <v>0</v>
      </c>
      <c r="L46" s="54">
        <v>23</v>
      </c>
      <c r="M46" s="54">
        <f t="shared" si="5"/>
        <v>23</v>
      </c>
      <c r="N46" s="3"/>
    </row>
    <row r="47" spans="1:14" ht="22.5" x14ac:dyDescent="0.2">
      <c r="A47" s="46" t="s">
        <v>12</v>
      </c>
      <c r="B47" s="47">
        <v>4010340</v>
      </c>
      <c r="C47" s="48" t="s">
        <v>19</v>
      </c>
      <c r="D47" s="47" t="s">
        <v>13</v>
      </c>
      <c r="E47" s="47" t="s">
        <v>13</v>
      </c>
      <c r="F47" s="49" t="s">
        <v>58</v>
      </c>
      <c r="G47" s="50">
        <v>0</v>
      </c>
      <c r="H47" s="50"/>
      <c r="I47" s="39"/>
      <c r="J47" s="41"/>
      <c r="K47" s="50">
        <v>0</v>
      </c>
      <c r="L47" s="41">
        <f t="shared" ref="L47" si="7">+L48</f>
        <v>47</v>
      </c>
      <c r="M47" s="85">
        <f t="shared" si="5"/>
        <v>47</v>
      </c>
      <c r="N47" s="3" t="s">
        <v>168</v>
      </c>
    </row>
    <row r="48" spans="1:14" ht="13.5" thickBot="1" x14ac:dyDescent="0.25">
      <c r="A48" s="51"/>
      <c r="B48" s="42"/>
      <c r="C48" s="52"/>
      <c r="D48" s="42">
        <v>3299</v>
      </c>
      <c r="E48" s="42">
        <v>5222</v>
      </c>
      <c r="F48" s="43" t="s">
        <v>23</v>
      </c>
      <c r="G48" s="55">
        <v>0</v>
      </c>
      <c r="H48" s="55"/>
      <c r="I48" s="56"/>
      <c r="J48" s="54"/>
      <c r="K48" s="55">
        <v>0</v>
      </c>
      <c r="L48" s="54">
        <v>47</v>
      </c>
      <c r="M48" s="54">
        <f t="shared" si="5"/>
        <v>47</v>
      </c>
      <c r="N48" s="3"/>
    </row>
    <row r="49" spans="1:14" ht="22.5" x14ac:dyDescent="0.2">
      <c r="A49" s="46" t="s">
        <v>12</v>
      </c>
      <c r="B49" s="47">
        <v>4010341</v>
      </c>
      <c r="C49" s="48" t="s">
        <v>19</v>
      </c>
      <c r="D49" s="47" t="s">
        <v>13</v>
      </c>
      <c r="E49" s="47" t="s">
        <v>13</v>
      </c>
      <c r="F49" s="49" t="s">
        <v>59</v>
      </c>
      <c r="G49" s="50">
        <v>0</v>
      </c>
      <c r="H49" s="50"/>
      <c r="I49" s="39"/>
      <c r="J49" s="41"/>
      <c r="K49" s="50">
        <v>0</v>
      </c>
      <c r="L49" s="41">
        <f t="shared" ref="L49" si="8">+L50</f>
        <v>28</v>
      </c>
      <c r="M49" s="85">
        <f t="shared" si="5"/>
        <v>28</v>
      </c>
      <c r="N49" s="3" t="s">
        <v>168</v>
      </c>
    </row>
    <row r="50" spans="1:14" ht="13.5" thickBot="1" x14ac:dyDescent="0.25">
      <c r="A50" s="51"/>
      <c r="B50" s="42"/>
      <c r="C50" s="52"/>
      <c r="D50" s="42">
        <v>3299</v>
      </c>
      <c r="E50" s="42">
        <v>5222</v>
      </c>
      <c r="F50" s="43" t="s">
        <v>23</v>
      </c>
      <c r="G50" s="55">
        <v>0</v>
      </c>
      <c r="H50" s="55"/>
      <c r="I50" s="56"/>
      <c r="J50" s="54"/>
      <c r="K50" s="55">
        <v>0</v>
      </c>
      <c r="L50" s="54">
        <v>28</v>
      </c>
      <c r="M50" s="54">
        <f t="shared" si="5"/>
        <v>28</v>
      </c>
      <c r="N50" s="3"/>
    </row>
    <row r="51" spans="1:14" ht="22.5" x14ac:dyDescent="0.2">
      <c r="A51" s="46" t="s">
        <v>12</v>
      </c>
      <c r="B51" s="47">
        <v>4010342</v>
      </c>
      <c r="C51" s="48" t="s">
        <v>19</v>
      </c>
      <c r="D51" s="47" t="s">
        <v>13</v>
      </c>
      <c r="E51" s="47" t="s">
        <v>13</v>
      </c>
      <c r="F51" s="49" t="s">
        <v>60</v>
      </c>
      <c r="G51" s="50">
        <v>0</v>
      </c>
      <c r="H51" s="50"/>
      <c r="I51" s="39"/>
      <c r="J51" s="41"/>
      <c r="K51" s="50">
        <v>0</v>
      </c>
      <c r="L51" s="41">
        <f t="shared" ref="L51" si="9">+L52</f>
        <v>47</v>
      </c>
      <c r="M51" s="85">
        <f t="shared" si="5"/>
        <v>47</v>
      </c>
      <c r="N51" s="3" t="s">
        <v>168</v>
      </c>
    </row>
    <row r="52" spans="1:14" ht="13.5" thickBot="1" x14ac:dyDescent="0.25">
      <c r="A52" s="51"/>
      <c r="B52" s="42"/>
      <c r="C52" s="52"/>
      <c r="D52" s="42">
        <v>3299</v>
      </c>
      <c r="E52" s="42">
        <v>5222</v>
      </c>
      <c r="F52" s="43" t="s">
        <v>23</v>
      </c>
      <c r="G52" s="55">
        <v>0</v>
      </c>
      <c r="H52" s="55"/>
      <c r="I52" s="56"/>
      <c r="J52" s="54"/>
      <c r="K52" s="55">
        <v>0</v>
      </c>
      <c r="L52" s="54">
        <v>47</v>
      </c>
      <c r="M52" s="54">
        <f t="shared" si="5"/>
        <v>47</v>
      </c>
      <c r="N52" s="3"/>
    </row>
    <row r="53" spans="1:14" ht="45" x14ac:dyDescent="0.2">
      <c r="A53" s="46" t="s">
        <v>12</v>
      </c>
      <c r="B53" s="47">
        <v>4010343</v>
      </c>
      <c r="C53" s="48" t="s">
        <v>19</v>
      </c>
      <c r="D53" s="47" t="s">
        <v>13</v>
      </c>
      <c r="E53" s="47" t="s">
        <v>13</v>
      </c>
      <c r="F53" s="49" t="s">
        <v>61</v>
      </c>
      <c r="G53" s="50">
        <v>0</v>
      </c>
      <c r="H53" s="50"/>
      <c r="I53" s="39"/>
      <c r="J53" s="41"/>
      <c r="K53" s="50">
        <v>0</v>
      </c>
      <c r="L53" s="41">
        <f t="shared" ref="L53" si="10">+L54</f>
        <v>47</v>
      </c>
      <c r="M53" s="85">
        <f t="shared" si="5"/>
        <v>47</v>
      </c>
      <c r="N53" s="3" t="s">
        <v>168</v>
      </c>
    </row>
    <row r="54" spans="1:14" ht="13.5" thickBot="1" x14ac:dyDescent="0.25">
      <c r="A54" s="51"/>
      <c r="B54" s="42"/>
      <c r="C54" s="52"/>
      <c r="D54" s="42">
        <v>3299</v>
      </c>
      <c r="E54" s="42">
        <v>5222</v>
      </c>
      <c r="F54" s="43" t="s">
        <v>23</v>
      </c>
      <c r="G54" s="55">
        <v>0</v>
      </c>
      <c r="H54" s="55"/>
      <c r="I54" s="56"/>
      <c r="J54" s="54"/>
      <c r="K54" s="55">
        <v>0</v>
      </c>
      <c r="L54" s="54">
        <v>47</v>
      </c>
      <c r="M54" s="54">
        <f t="shared" si="5"/>
        <v>47</v>
      </c>
      <c r="N54" s="3"/>
    </row>
    <row r="55" spans="1:14" ht="22.5" x14ac:dyDescent="0.2">
      <c r="A55" s="46" t="s">
        <v>12</v>
      </c>
      <c r="B55" s="47">
        <v>4010344</v>
      </c>
      <c r="C55" s="48" t="s">
        <v>19</v>
      </c>
      <c r="D55" s="47" t="s">
        <v>13</v>
      </c>
      <c r="E55" s="47" t="s">
        <v>13</v>
      </c>
      <c r="F55" s="49" t="s">
        <v>62</v>
      </c>
      <c r="G55" s="50">
        <v>0</v>
      </c>
      <c r="H55" s="50"/>
      <c r="I55" s="39"/>
      <c r="J55" s="41"/>
      <c r="K55" s="50">
        <v>0</v>
      </c>
      <c r="L55" s="41">
        <f t="shared" ref="L55" si="11">+L56</f>
        <v>47</v>
      </c>
      <c r="M55" s="85">
        <f t="shared" si="5"/>
        <v>47</v>
      </c>
      <c r="N55" s="3" t="s">
        <v>168</v>
      </c>
    </row>
    <row r="56" spans="1:14" ht="23.25" thickBot="1" x14ac:dyDescent="0.25">
      <c r="A56" s="51"/>
      <c r="B56" s="42"/>
      <c r="C56" s="52"/>
      <c r="D56" s="42">
        <v>3299</v>
      </c>
      <c r="E56" s="42">
        <v>5221</v>
      </c>
      <c r="F56" s="43" t="s">
        <v>54</v>
      </c>
      <c r="G56" s="55">
        <v>0</v>
      </c>
      <c r="H56" s="55"/>
      <c r="I56" s="56"/>
      <c r="J56" s="54"/>
      <c r="K56" s="55">
        <v>0</v>
      </c>
      <c r="L56" s="54">
        <v>47</v>
      </c>
      <c r="M56" s="54">
        <f t="shared" si="5"/>
        <v>47</v>
      </c>
      <c r="N56" s="3"/>
    </row>
    <row r="57" spans="1:14" ht="33.75" x14ac:dyDescent="0.2">
      <c r="A57" s="46" t="s">
        <v>12</v>
      </c>
      <c r="B57" s="47">
        <v>4010345</v>
      </c>
      <c r="C57" s="48" t="s">
        <v>19</v>
      </c>
      <c r="D57" s="47" t="s">
        <v>13</v>
      </c>
      <c r="E57" s="47" t="s">
        <v>13</v>
      </c>
      <c r="F57" s="49" t="s">
        <v>63</v>
      </c>
      <c r="G57" s="50">
        <v>0</v>
      </c>
      <c r="H57" s="50"/>
      <c r="I57" s="39"/>
      <c r="J57" s="41"/>
      <c r="K57" s="50">
        <v>0</v>
      </c>
      <c r="L57" s="41">
        <f t="shared" ref="L57" si="12">+L58</f>
        <v>37</v>
      </c>
      <c r="M57" s="85">
        <f t="shared" si="5"/>
        <v>37</v>
      </c>
      <c r="N57" s="3" t="s">
        <v>168</v>
      </c>
    </row>
    <row r="58" spans="1:14" ht="13.5" thickBot="1" x14ac:dyDescent="0.25">
      <c r="A58" s="51"/>
      <c r="B58" s="42"/>
      <c r="C58" s="52"/>
      <c r="D58" s="42">
        <v>3299</v>
      </c>
      <c r="E58" s="42">
        <v>5222</v>
      </c>
      <c r="F58" s="43" t="s">
        <v>23</v>
      </c>
      <c r="G58" s="55">
        <v>0</v>
      </c>
      <c r="H58" s="55"/>
      <c r="I58" s="56"/>
      <c r="J58" s="54"/>
      <c r="K58" s="55">
        <v>0</v>
      </c>
      <c r="L58" s="54">
        <v>37</v>
      </c>
      <c r="M58" s="54">
        <f t="shared" si="5"/>
        <v>37</v>
      </c>
      <c r="N58" s="3"/>
    </row>
    <row r="59" spans="1:14" ht="22.5" x14ac:dyDescent="0.2">
      <c r="A59" s="46" t="s">
        <v>12</v>
      </c>
      <c r="B59" s="47">
        <v>4010346</v>
      </c>
      <c r="C59" s="48" t="s">
        <v>19</v>
      </c>
      <c r="D59" s="47" t="s">
        <v>13</v>
      </c>
      <c r="E59" s="47" t="s">
        <v>13</v>
      </c>
      <c r="F59" s="49" t="s">
        <v>64</v>
      </c>
      <c r="G59" s="50">
        <v>0</v>
      </c>
      <c r="H59" s="50"/>
      <c r="I59" s="39"/>
      <c r="J59" s="41"/>
      <c r="K59" s="50">
        <v>0</v>
      </c>
      <c r="L59" s="41">
        <f t="shared" ref="L59" si="13">+L60</f>
        <v>47</v>
      </c>
      <c r="M59" s="85">
        <f t="shared" si="5"/>
        <v>47</v>
      </c>
      <c r="N59" s="3" t="s">
        <v>168</v>
      </c>
    </row>
    <row r="60" spans="1:14" ht="13.5" thickBot="1" x14ac:dyDescent="0.25">
      <c r="A60" s="51"/>
      <c r="B60" s="42"/>
      <c r="C60" s="52"/>
      <c r="D60" s="42">
        <v>3299</v>
      </c>
      <c r="E60" s="42">
        <v>5222</v>
      </c>
      <c r="F60" s="43" t="s">
        <v>23</v>
      </c>
      <c r="G60" s="55">
        <v>0</v>
      </c>
      <c r="H60" s="55"/>
      <c r="I60" s="56"/>
      <c r="J60" s="54"/>
      <c r="K60" s="55">
        <v>0</v>
      </c>
      <c r="L60" s="54">
        <v>47</v>
      </c>
      <c r="M60" s="54">
        <f t="shared" si="5"/>
        <v>47</v>
      </c>
      <c r="N60" s="3"/>
    </row>
    <row r="61" spans="1:14" ht="22.5" x14ac:dyDescent="0.2">
      <c r="A61" s="46" t="s">
        <v>12</v>
      </c>
      <c r="B61" s="47">
        <v>4010347</v>
      </c>
      <c r="C61" s="48" t="s">
        <v>19</v>
      </c>
      <c r="D61" s="47" t="s">
        <v>13</v>
      </c>
      <c r="E61" s="47" t="s">
        <v>13</v>
      </c>
      <c r="F61" s="49" t="s">
        <v>65</v>
      </c>
      <c r="G61" s="50">
        <v>0</v>
      </c>
      <c r="H61" s="50"/>
      <c r="I61" s="39"/>
      <c r="J61" s="41"/>
      <c r="K61" s="50">
        <v>0</v>
      </c>
      <c r="L61" s="41">
        <f t="shared" ref="L61" si="14">+L62</f>
        <v>47</v>
      </c>
      <c r="M61" s="85">
        <f t="shared" si="5"/>
        <v>47</v>
      </c>
      <c r="N61" s="3" t="s">
        <v>168</v>
      </c>
    </row>
    <row r="62" spans="1:14" ht="13.5" thickBot="1" x14ac:dyDescent="0.25">
      <c r="A62" s="51"/>
      <c r="B62" s="42"/>
      <c r="C62" s="52"/>
      <c r="D62" s="42">
        <v>3299</v>
      </c>
      <c r="E62" s="42">
        <v>5222</v>
      </c>
      <c r="F62" s="43" t="s">
        <v>23</v>
      </c>
      <c r="G62" s="55">
        <v>0</v>
      </c>
      <c r="H62" s="55"/>
      <c r="I62" s="56"/>
      <c r="J62" s="54"/>
      <c r="K62" s="55">
        <v>0</v>
      </c>
      <c r="L62" s="54">
        <v>47</v>
      </c>
      <c r="M62" s="54">
        <f t="shared" si="5"/>
        <v>47</v>
      </c>
      <c r="N62" s="3"/>
    </row>
    <row r="63" spans="1:14" ht="45" x14ac:dyDescent="0.2">
      <c r="A63" s="46" t="s">
        <v>12</v>
      </c>
      <c r="B63" s="47">
        <v>4010348</v>
      </c>
      <c r="C63" s="48" t="s">
        <v>19</v>
      </c>
      <c r="D63" s="47" t="s">
        <v>13</v>
      </c>
      <c r="E63" s="47" t="s">
        <v>13</v>
      </c>
      <c r="F63" s="49" t="s">
        <v>66</v>
      </c>
      <c r="G63" s="50">
        <v>0</v>
      </c>
      <c r="H63" s="50"/>
      <c r="I63" s="39"/>
      <c r="J63" s="41"/>
      <c r="K63" s="50">
        <v>0</v>
      </c>
      <c r="L63" s="41">
        <f t="shared" ref="L63" si="15">+L64</f>
        <v>47</v>
      </c>
      <c r="M63" s="85">
        <f t="shared" si="5"/>
        <v>47</v>
      </c>
      <c r="N63" s="3" t="s">
        <v>168</v>
      </c>
    </row>
    <row r="64" spans="1:14" ht="13.5" thickBot="1" x14ac:dyDescent="0.25">
      <c r="A64" s="51"/>
      <c r="B64" s="42"/>
      <c r="C64" s="52"/>
      <c r="D64" s="42">
        <v>3299</v>
      </c>
      <c r="E64" s="42">
        <v>5222</v>
      </c>
      <c r="F64" s="43" t="s">
        <v>23</v>
      </c>
      <c r="G64" s="55">
        <v>0</v>
      </c>
      <c r="H64" s="55"/>
      <c r="I64" s="56"/>
      <c r="J64" s="54"/>
      <c r="K64" s="55">
        <v>0</v>
      </c>
      <c r="L64" s="54">
        <v>47</v>
      </c>
      <c r="M64" s="54">
        <f t="shared" si="5"/>
        <v>47</v>
      </c>
      <c r="N64" s="3"/>
    </row>
    <row r="65" spans="1:14" ht="22.5" x14ac:dyDescent="0.2">
      <c r="A65" s="46" t="s">
        <v>12</v>
      </c>
      <c r="B65" s="47">
        <v>4010349</v>
      </c>
      <c r="C65" s="48" t="s">
        <v>19</v>
      </c>
      <c r="D65" s="47" t="s">
        <v>13</v>
      </c>
      <c r="E65" s="47" t="s">
        <v>13</v>
      </c>
      <c r="F65" s="49" t="s">
        <v>67</v>
      </c>
      <c r="G65" s="50">
        <v>0</v>
      </c>
      <c r="H65" s="50"/>
      <c r="I65" s="39"/>
      <c r="J65" s="41"/>
      <c r="K65" s="50">
        <v>0</v>
      </c>
      <c r="L65" s="41">
        <f t="shared" ref="L65" si="16">+L66</f>
        <v>23</v>
      </c>
      <c r="M65" s="85">
        <f t="shared" si="5"/>
        <v>23</v>
      </c>
      <c r="N65" s="3" t="s">
        <v>168</v>
      </c>
    </row>
    <row r="66" spans="1:14" ht="13.5" thickBot="1" x14ac:dyDescent="0.25">
      <c r="A66" s="51"/>
      <c r="B66" s="42"/>
      <c r="C66" s="52"/>
      <c r="D66" s="42">
        <v>3299</v>
      </c>
      <c r="E66" s="42">
        <v>5222</v>
      </c>
      <c r="F66" s="43" t="s">
        <v>23</v>
      </c>
      <c r="G66" s="55">
        <v>0</v>
      </c>
      <c r="H66" s="55"/>
      <c r="I66" s="56"/>
      <c r="J66" s="54"/>
      <c r="K66" s="55">
        <v>0</v>
      </c>
      <c r="L66" s="54">
        <v>23</v>
      </c>
      <c r="M66" s="54">
        <f t="shared" si="5"/>
        <v>23</v>
      </c>
      <c r="N66" s="3"/>
    </row>
    <row r="67" spans="1:14" ht="45" x14ac:dyDescent="0.2">
      <c r="A67" s="46" t="s">
        <v>12</v>
      </c>
      <c r="B67" s="47">
        <v>4010350</v>
      </c>
      <c r="C67" s="48" t="s">
        <v>19</v>
      </c>
      <c r="D67" s="47" t="s">
        <v>13</v>
      </c>
      <c r="E67" s="47" t="s">
        <v>13</v>
      </c>
      <c r="F67" s="49" t="s">
        <v>68</v>
      </c>
      <c r="G67" s="50">
        <v>0</v>
      </c>
      <c r="H67" s="50"/>
      <c r="I67" s="39"/>
      <c r="J67" s="41"/>
      <c r="K67" s="50">
        <v>0</v>
      </c>
      <c r="L67" s="41">
        <f t="shared" ref="L67" si="17">+L68</f>
        <v>47</v>
      </c>
      <c r="M67" s="85">
        <f t="shared" si="5"/>
        <v>47</v>
      </c>
      <c r="N67" s="3" t="s">
        <v>168</v>
      </c>
    </row>
    <row r="68" spans="1:14" ht="13.5" thickBot="1" x14ac:dyDescent="0.25">
      <c r="A68" s="51"/>
      <c r="B68" s="42"/>
      <c r="C68" s="52"/>
      <c r="D68" s="42">
        <v>3299</v>
      </c>
      <c r="E68" s="42">
        <v>5222</v>
      </c>
      <c r="F68" s="43" t="s">
        <v>23</v>
      </c>
      <c r="G68" s="55">
        <v>0</v>
      </c>
      <c r="H68" s="55"/>
      <c r="I68" s="56"/>
      <c r="J68" s="54"/>
      <c r="K68" s="55">
        <v>0</v>
      </c>
      <c r="L68" s="54">
        <v>47</v>
      </c>
      <c r="M68" s="54">
        <f t="shared" si="5"/>
        <v>47</v>
      </c>
      <c r="N68" s="3"/>
    </row>
    <row r="69" spans="1:14" ht="33.75" x14ac:dyDescent="0.2">
      <c r="A69" s="46" t="s">
        <v>12</v>
      </c>
      <c r="B69" s="47">
        <v>4010351</v>
      </c>
      <c r="C69" s="48">
        <v>2473</v>
      </c>
      <c r="D69" s="47" t="s">
        <v>13</v>
      </c>
      <c r="E69" s="47" t="s">
        <v>13</v>
      </c>
      <c r="F69" s="49" t="s">
        <v>69</v>
      </c>
      <c r="G69" s="50">
        <v>0</v>
      </c>
      <c r="H69" s="50"/>
      <c r="I69" s="39"/>
      <c r="J69" s="41"/>
      <c r="K69" s="50">
        <v>0</v>
      </c>
      <c r="L69" s="41">
        <f t="shared" ref="L69" si="18">+L70</f>
        <v>23</v>
      </c>
      <c r="M69" s="85">
        <f t="shared" si="5"/>
        <v>23</v>
      </c>
      <c r="N69" s="3" t="s">
        <v>168</v>
      </c>
    </row>
    <row r="70" spans="1:14" ht="13.5" thickBot="1" x14ac:dyDescent="0.25">
      <c r="A70" s="51"/>
      <c r="B70" s="42"/>
      <c r="C70" s="52"/>
      <c r="D70" s="42">
        <v>3299</v>
      </c>
      <c r="E70" s="42">
        <v>5321</v>
      </c>
      <c r="F70" s="43" t="s">
        <v>26</v>
      </c>
      <c r="G70" s="55">
        <v>0</v>
      </c>
      <c r="H70" s="55"/>
      <c r="I70" s="56"/>
      <c r="J70" s="54"/>
      <c r="K70" s="55">
        <v>0</v>
      </c>
      <c r="L70" s="54">
        <v>23</v>
      </c>
      <c r="M70" s="54">
        <f t="shared" si="5"/>
        <v>23</v>
      </c>
      <c r="N70" s="3"/>
    </row>
    <row r="71" spans="1:14" ht="22.5" x14ac:dyDescent="0.2">
      <c r="A71" s="46" t="s">
        <v>12</v>
      </c>
      <c r="B71" s="47">
        <v>4010352</v>
      </c>
      <c r="C71" s="48">
        <v>3404</v>
      </c>
      <c r="D71" s="47" t="s">
        <v>13</v>
      </c>
      <c r="E71" s="47" t="s">
        <v>13</v>
      </c>
      <c r="F71" s="49" t="s">
        <v>70</v>
      </c>
      <c r="G71" s="50">
        <v>0</v>
      </c>
      <c r="H71" s="50"/>
      <c r="I71" s="39"/>
      <c r="J71" s="41"/>
      <c r="K71" s="50">
        <v>0</v>
      </c>
      <c r="L71" s="41">
        <f t="shared" ref="L71" si="19">+L72</f>
        <v>33</v>
      </c>
      <c r="M71" s="85">
        <f t="shared" si="5"/>
        <v>33</v>
      </c>
      <c r="N71" s="3" t="s">
        <v>168</v>
      </c>
    </row>
    <row r="72" spans="1:14" ht="13.5" thickBot="1" x14ac:dyDescent="0.25">
      <c r="A72" s="51"/>
      <c r="B72" s="42"/>
      <c r="C72" s="52"/>
      <c r="D72" s="42">
        <v>3299</v>
      </c>
      <c r="E72" s="42">
        <v>5321</v>
      </c>
      <c r="F72" s="43" t="s">
        <v>26</v>
      </c>
      <c r="G72" s="55">
        <v>0</v>
      </c>
      <c r="H72" s="55"/>
      <c r="I72" s="56"/>
      <c r="J72" s="54"/>
      <c r="K72" s="55">
        <v>0</v>
      </c>
      <c r="L72" s="54">
        <v>33</v>
      </c>
      <c r="M72" s="54">
        <f t="shared" si="5"/>
        <v>33</v>
      </c>
      <c r="N72" s="3"/>
    </row>
    <row r="73" spans="1:14" ht="22.5" x14ac:dyDescent="0.2">
      <c r="A73" s="46" t="s">
        <v>12</v>
      </c>
      <c r="B73" s="47">
        <v>4010353</v>
      </c>
      <c r="C73" s="48" t="s">
        <v>19</v>
      </c>
      <c r="D73" s="47" t="s">
        <v>13</v>
      </c>
      <c r="E73" s="47" t="s">
        <v>13</v>
      </c>
      <c r="F73" s="49" t="s">
        <v>71</v>
      </c>
      <c r="G73" s="50">
        <v>0</v>
      </c>
      <c r="H73" s="50"/>
      <c r="I73" s="39"/>
      <c r="J73" s="41"/>
      <c r="K73" s="50">
        <v>0</v>
      </c>
      <c r="L73" s="41">
        <f t="shared" ref="L73" si="20">+L74</f>
        <v>47</v>
      </c>
      <c r="M73" s="85">
        <f t="shared" si="5"/>
        <v>47</v>
      </c>
      <c r="N73" s="3" t="s">
        <v>168</v>
      </c>
    </row>
    <row r="74" spans="1:14" ht="13.5" thickBot="1" x14ac:dyDescent="0.25">
      <c r="A74" s="51"/>
      <c r="B74" s="42"/>
      <c r="C74" s="52"/>
      <c r="D74" s="42">
        <v>3299</v>
      </c>
      <c r="E74" s="42">
        <v>5212</v>
      </c>
      <c r="F74" s="43" t="s">
        <v>122</v>
      </c>
      <c r="G74" s="55">
        <v>0</v>
      </c>
      <c r="H74" s="55"/>
      <c r="I74" s="56"/>
      <c r="J74" s="54"/>
      <c r="K74" s="55">
        <v>0</v>
      </c>
      <c r="L74" s="54">
        <v>47</v>
      </c>
      <c r="M74" s="54">
        <f t="shared" si="5"/>
        <v>47</v>
      </c>
      <c r="N74" s="3"/>
    </row>
    <row r="75" spans="1:14" ht="33.75" x14ac:dyDescent="0.2">
      <c r="A75" s="46" t="s">
        <v>12</v>
      </c>
      <c r="B75" s="47">
        <v>4010354</v>
      </c>
      <c r="C75" s="48">
        <v>3436</v>
      </c>
      <c r="D75" s="47" t="s">
        <v>13</v>
      </c>
      <c r="E75" s="47" t="s">
        <v>13</v>
      </c>
      <c r="F75" s="49" t="s">
        <v>72</v>
      </c>
      <c r="G75" s="50">
        <v>0</v>
      </c>
      <c r="H75" s="50"/>
      <c r="I75" s="39"/>
      <c r="J75" s="41"/>
      <c r="K75" s="50">
        <v>0</v>
      </c>
      <c r="L75" s="41">
        <f t="shared" ref="L75" si="21">+L76</f>
        <v>37</v>
      </c>
      <c r="M75" s="85">
        <f t="shared" si="5"/>
        <v>37</v>
      </c>
      <c r="N75" s="3" t="s">
        <v>168</v>
      </c>
    </row>
    <row r="76" spans="1:14" ht="13.5" thickBot="1" x14ac:dyDescent="0.25">
      <c r="A76" s="51"/>
      <c r="B76" s="42"/>
      <c r="C76" s="52"/>
      <c r="D76" s="42">
        <v>3299</v>
      </c>
      <c r="E76" s="42">
        <v>5321</v>
      </c>
      <c r="F76" s="43" t="s">
        <v>26</v>
      </c>
      <c r="G76" s="55">
        <v>0</v>
      </c>
      <c r="H76" s="55"/>
      <c r="I76" s="56"/>
      <c r="J76" s="54"/>
      <c r="K76" s="55">
        <v>0</v>
      </c>
      <c r="L76" s="54">
        <v>37</v>
      </c>
      <c r="M76" s="54">
        <f t="shared" si="5"/>
        <v>37</v>
      </c>
      <c r="N76" s="3"/>
    </row>
    <row r="77" spans="1:14" ht="22.5" x14ac:dyDescent="0.2">
      <c r="A77" s="46" t="s">
        <v>12</v>
      </c>
      <c r="B77" s="47">
        <v>4010355</v>
      </c>
      <c r="C77" s="48" t="s">
        <v>19</v>
      </c>
      <c r="D77" s="47" t="s">
        <v>13</v>
      </c>
      <c r="E77" s="47" t="s">
        <v>13</v>
      </c>
      <c r="F77" s="49" t="s">
        <v>73</v>
      </c>
      <c r="G77" s="50">
        <v>0</v>
      </c>
      <c r="H77" s="50"/>
      <c r="I77" s="39"/>
      <c r="J77" s="41"/>
      <c r="K77" s="50">
        <v>0</v>
      </c>
      <c r="L77" s="41">
        <f t="shared" ref="L77" si="22">+L78</f>
        <v>37</v>
      </c>
      <c r="M77" s="85">
        <f t="shared" si="5"/>
        <v>37</v>
      </c>
      <c r="N77" s="3" t="s">
        <v>168</v>
      </c>
    </row>
    <row r="78" spans="1:14" ht="13.5" thickBot="1" x14ac:dyDescent="0.25">
      <c r="A78" s="51"/>
      <c r="B78" s="42"/>
      <c r="C78" s="52"/>
      <c r="D78" s="42">
        <v>3299</v>
      </c>
      <c r="E78" s="42">
        <v>5212</v>
      </c>
      <c r="F78" s="43" t="s">
        <v>122</v>
      </c>
      <c r="G78" s="55">
        <v>0</v>
      </c>
      <c r="H78" s="55"/>
      <c r="I78" s="56"/>
      <c r="J78" s="54"/>
      <c r="K78" s="55">
        <v>0</v>
      </c>
      <c r="L78" s="54">
        <v>37</v>
      </c>
      <c r="M78" s="54">
        <f t="shared" si="5"/>
        <v>37</v>
      </c>
      <c r="N78" s="3"/>
    </row>
    <row r="79" spans="1:14" ht="22.5" x14ac:dyDescent="0.2">
      <c r="A79" s="46" t="s">
        <v>12</v>
      </c>
      <c r="B79" s="47">
        <v>4010356</v>
      </c>
      <c r="C79" s="48" t="s">
        <v>19</v>
      </c>
      <c r="D79" s="47" t="s">
        <v>13</v>
      </c>
      <c r="E79" s="47" t="s">
        <v>13</v>
      </c>
      <c r="F79" s="49" t="s">
        <v>74</v>
      </c>
      <c r="G79" s="50">
        <v>0</v>
      </c>
      <c r="H79" s="50"/>
      <c r="I79" s="39"/>
      <c r="J79" s="41"/>
      <c r="K79" s="50">
        <v>0</v>
      </c>
      <c r="L79" s="41">
        <f t="shared" ref="L79" si="23">+L80</f>
        <v>23</v>
      </c>
      <c r="M79" s="85">
        <f t="shared" si="5"/>
        <v>23</v>
      </c>
      <c r="N79" s="3" t="s">
        <v>168</v>
      </c>
    </row>
    <row r="80" spans="1:14" ht="13.5" thickBot="1" x14ac:dyDescent="0.25">
      <c r="A80" s="51"/>
      <c r="B80" s="42"/>
      <c r="C80" s="52"/>
      <c r="D80" s="42">
        <v>3299</v>
      </c>
      <c r="E80" s="42">
        <v>5222</v>
      </c>
      <c r="F80" s="43" t="s">
        <v>23</v>
      </c>
      <c r="G80" s="55">
        <v>0</v>
      </c>
      <c r="H80" s="55"/>
      <c r="I80" s="56"/>
      <c r="J80" s="54"/>
      <c r="K80" s="55">
        <v>0</v>
      </c>
      <c r="L80" s="54">
        <v>23</v>
      </c>
      <c r="M80" s="54">
        <f t="shared" si="5"/>
        <v>23</v>
      </c>
      <c r="N80" s="3"/>
    </row>
    <row r="81" spans="1:14" ht="22.5" x14ac:dyDescent="0.2">
      <c r="A81" s="46" t="s">
        <v>12</v>
      </c>
      <c r="B81" s="47">
        <v>4010357</v>
      </c>
      <c r="C81" s="48" t="s">
        <v>19</v>
      </c>
      <c r="D81" s="47" t="s">
        <v>13</v>
      </c>
      <c r="E81" s="47" t="s">
        <v>13</v>
      </c>
      <c r="F81" s="49" t="s">
        <v>75</v>
      </c>
      <c r="G81" s="50">
        <v>0</v>
      </c>
      <c r="H81" s="50"/>
      <c r="I81" s="39"/>
      <c r="J81" s="41"/>
      <c r="K81" s="50">
        <v>0</v>
      </c>
      <c r="L81" s="41">
        <f t="shared" ref="L81" si="24">+L82</f>
        <v>47</v>
      </c>
      <c r="M81" s="85">
        <f t="shared" si="5"/>
        <v>47</v>
      </c>
      <c r="N81" s="3" t="s">
        <v>168</v>
      </c>
    </row>
    <row r="82" spans="1:14" ht="13.5" thickBot="1" x14ac:dyDescent="0.25">
      <c r="A82" s="51"/>
      <c r="B82" s="42"/>
      <c r="C82" s="52"/>
      <c r="D82" s="42">
        <v>3299</v>
      </c>
      <c r="E82" s="42">
        <v>5222</v>
      </c>
      <c r="F82" s="43" t="s">
        <v>23</v>
      </c>
      <c r="G82" s="55">
        <v>0</v>
      </c>
      <c r="H82" s="55"/>
      <c r="I82" s="56"/>
      <c r="J82" s="54"/>
      <c r="K82" s="55">
        <v>0</v>
      </c>
      <c r="L82" s="54">
        <v>47</v>
      </c>
      <c r="M82" s="54">
        <f t="shared" si="5"/>
        <v>47</v>
      </c>
      <c r="N82" s="3"/>
    </row>
    <row r="83" spans="1:14" ht="33.75" x14ac:dyDescent="0.2">
      <c r="A83" s="46" t="s">
        <v>12</v>
      </c>
      <c r="B83" s="47">
        <v>4010358</v>
      </c>
      <c r="C83" s="48" t="s">
        <v>19</v>
      </c>
      <c r="D83" s="47" t="s">
        <v>13</v>
      </c>
      <c r="E83" s="47" t="s">
        <v>13</v>
      </c>
      <c r="F83" s="49" t="s">
        <v>76</v>
      </c>
      <c r="G83" s="50">
        <v>0</v>
      </c>
      <c r="H83" s="50"/>
      <c r="I83" s="39"/>
      <c r="J83" s="41"/>
      <c r="K83" s="50">
        <v>0</v>
      </c>
      <c r="L83" s="41">
        <f t="shared" ref="L83" si="25">+L84</f>
        <v>28</v>
      </c>
      <c r="M83" s="85">
        <f t="shared" si="5"/>
        <v>28</v>
      </c>
      <c r="N83" s="3" t="s">
        <v>168</v>
      </c>
    </row>
    <row r="84" spans="1:14" ht="13.5" thickBot="1" x14ac:dyDescent="0.25">
      <c r="A84" s="51"/>
      <c r="B84" s="42"/>
      <c r="C84" s="52"/>
      <c r="D84" s="42">
        <v>3299</v>
      </c>
      <c r="E84" s="42">
        <v>5222</v>
      </c>
      <c r="F84" s="43" t="s">
        <v>23</v>
      </c>
      <c r="G84" s="55">
        <v>0</v>
      </c>
      <c r="H84" s="55"/>
      <c r="I84" s="56"/>
      <c r="J84" s="54"/>
      <c r="K84" s="55">
        <v>0</v>
      </c>
      <c r="L84" s="54">
        <v>28</v>
      </c>
      <c r="M84" s="54">
        <f t="shared" si="5"/>
        <v>28</v>
      </c>
      <c r="N84" s="3"/>
    </row>
    <row r="85" spans="1:14" ht="22.5" x14ac:dyDescent="0.2">
      <c r="A85" s="46" t="s">
        <v>12</v>
      </c>
      <c r="B85" s="47">
        <v>4010359</v>
      </c>
      <c r="C85" s="48" t="s">
        <v>19</v>
      </c>
      <c r="D85" s="47" t="s">
        <v>13</v>
      </c>
      <c r="E85" s="47" t="s">
        <v>13</v>
      </c>
      <c r="F85" s="49" t="s">
        <v>77</v>
      </c>
      <c r="G85" s="50">
        <v>0</v>
      </c>
      <c r="H85" s="50"/>
      <c r="I85" s="39"/>
      <c r="J85" s="41"/>
      <c r="K85" s="50">
        <v>0</v>
      </c>
      <c r="L85" s="41">
        <f t="shared" ref="L85" si="26">+L86</f>
        <v>39</v>
      </c>
      <c r="M85" s="85">
        <f t="shared" si="5"/>
        <v>39</v>
      </c>
      <c r="N85" s="3" t="s">
        <v>168</v>
      </c>
    </row>
    <row r="86" spans="1:14" ht="13.5" thickBot="1" x14ac:dyDescent="0.25">
      <c r="A86" s="51"/>
      <c r="B86" s="42"/>
      <c r="C86" s="52"/>
      <c r="D86" s="42">
        <v>3299</v>
      </c>
      <c r="E86" s="42">
        <v>5223</v>
      </c>
      <c r="F86" s="43" t="s">
        <v>123</v>
      </c>
      <c r="G86" s="55">
        <v>0</v>
      </c>
      <c r="H86" s="55"/>
      <c r="I86" s="56"/>
      <c r="J86" s="54"/>
      <c r="K86" s="55">
        <v>0</v>
      </c>
      <c r="L86" s="54">
        <v>39</v>
      </c>
      <c r="M86" s="54">
        <f t="shared" si="5"/>
        <v>39</v>
      </c>
      <c r="N86" s="3"/>
    </row>
    <row r="87" spans="1:14" ht="22.5" x14ac:dyDescent="0.2">
      <c r="A87" s="46" t="s">
        <v>12</v>
      </c>
      <c r="B87" s="47">
        <v>4010360</v>
      </c>
      <c r="C87" s="48" t="s">
        <v>19</v>
      </c>
      <c r="D87" s="47" t="s">
        <v>13</v>
      </c>
      <c r="E87" s="47" t="s">
        <v>13</v>
      </c>
      <c r="F87" s="49" t="s">
        <v>78</v>
      </c>
      <c r="G87" s="50">
        <v>0</v>
      </c>
      <c r="H87" s="50"/>
      <c r="I87" s="39"/>
      <c r="J87" s="41"/>
      <c r="K87" s="50">
        <v>0</v>
      </c>
      <c r="L87" s="41">
        <f t="shared" ref="L87" si="27">+L88</f>
        <v>47</v>
      </c>
      <c r="M87" s="85">
        <f t="shared" si="5"/>
        <v>47</v>
      </c>
      <c r="N87" s="3" t="s">
        <v>168</v>
      </c>
    </row>
    <row r="88" spans="1:14" ht="13.5" thickBot="1" x14ac:dyDescent="0.25">
      <c r="A88" s="51"/>
      <c r="B88" s="42"/>
      <c r="C88" s="52"/>
      <c r="D88" s="42">
        <v>3299</v>
      </c>
      <c r="E88" s="42">
        <v>5222</v>
      </c>
      <c r="F88" s="43" t="s">
        <v>23</v>
      </c>
      <c r="G88" s="55">
        <v>0</v>
      </c>
      <c r="H88" s="55"/>
      <c r="I88" s="56"/>
      <c r="J88" s="54"/>
      <c r="K88" s="55">
        <v>0</v>
      </c>
      <c r="L88" s="54">
        <v>47</v>
      </c>
      <c r="M88" s="54">
        <f t="shared" si="5"/>
        <v>47</v>
      </c>
      <c r="N88" s="3"/>
    </row>
    <row r="89" spans="1:14" ht="22.5" x14ac:dyDescent="0.2">
      <c r="A89" s="46" t="s">
        <v>12</v>
      </c>
      <c r="B89" s="47">
        <v>4010361</v>
      </c>
      <c r="C89" s="48">
        <v>2001</v>
      </c>
      <c r="D89" s="47" t="s">
        <v>13</v>
      </c>
      <c r="E89" s="47" t="s">
        <v>13</v>
      </c>
      <c r="F89" s="49" t="s">
        <v>79</v>
      </c>
      <c r="G89" s="50">
        <v>0</v>
      </c>
      <c r="H89" s="50"/>
      <c r="I89" s="39"/>
      <c r="J89" s="41"/>
      <c r="K89" s="50">
        <v>0</v>
      </c>
      <c r="L89" s="41">
        <f t="shared" ref="L89" si="28">+L90</f>
        <v>47</v>
      </c>
      <c r="M89" s="85">
        <f t="shared" si="5"/>
        <v>47</v>
      </c>
      <c r="N89" s="3" t="s">
        <v>168</v>
      </c>
    </row>
    <row r="90" spans="1:14" ht="13.5" thickBot="1" x14ac:dyDescent="0.25">
      <c r="A90" s="51"/>
      <c r="B90" s="42"/>
      <c r="C90" s="52"/>
      <c r="D90" s="42">
        <v>3299</v>
      </c>
      <c r="E90" s="42">
        <v>5321</v>
      </c>
      <c r="F90" s="43" t="s">
        <v>26</v>
      </c>
      <c r="G90" s="55">
        <v>0</v>
      </c>
      <c r="H90" s="55"/>
      <c r="I90" s="56"/>
      <c r="J90" s="54"/>
      <c r="K90" s="55">
        <v>0</v>
      </c>
      <c r="L90" s="54">
        <v>47</v>
      </c>
      <c r="M90" s="54">
        <f t="shared" si="5"/>
        <v>47</v>
      </c>
      <c r="N90" s="3"/>
    </row>
    <row r="91" spans="1:14" ht="22.5" x14ac:dyDescent="0.2">
      <c r="A91" s="46" t="s">
        <v>12</v>
      </c>
      <c r="B91" s="47">
        <v>4010362</v>
      </c>
      <c r="C91" s="48" t="s">
        <v>19</v>
      </c>
      <c r="D91" s="47" t="s">
        <v>13</v>
      </c>
      <c r="E91" s="47" t="s">
        <v>13</v>
      </c>
      <c r="F91" s="49" t="s">
        <v>80</v>
      </c>
      <c r="G91" s="50">
        <v>0</v>
      </c>
      <c r="H91" s="50"/>
      <c r="I91" s="39"/>
      <c r="J91" s="41"/>
      <c r="K91" s="50">
        <v>0</v>
      </c>
      <c r="L91" s="41">
        <f t="shared" ref="L91" si="29">+L92</f>
        <v>42</v>
      </c>
      <c r="M91" s="85">
        <f t="shared" si="5"/>
        <v>42</v>
      </c>
      <c r="N91" s="3" t="s">
        <v>168</v>
      </c>
    </row>
    <row r="92" spans="1:14" ht="13.5" thickBot="1" x14ac:dyDescent="0.25">
      <c r="A92" s="51"/>
      <c r="B92" s="42"/>
      <c r="C92" s="52"/>
      <c r="D92" s="42">
        <v>3299</v>
      </c>
      <c r="E92" s="42">
        <v>5222</v>
      </c>
      <c r="F92" s="43" t="s">
        <v>23</v>
      </c>
      <c r="G92" s="55">
        <v>0</v>
      </c>
      <c r="H92" s="55"/>
      <c r="I92" s="56"/>
      <c r="J92" s="54"/>
      <c r="K92" s="55">
        <v>0</v>
      </c>
      <c r="L92" s="54">
        <v>42</v>
      </c>
      <c r="M92" s="54">
        <f t="shared" si="5"/>
        <v>42</v>
      </c>
      <c r="N92" s="3"/>
    </row>
    <row r="93" spans="1:14" ht="33.75" x14ac:dyDescent="0.2">
      <c r="A93" s="46" t="s">
        <v>12</v>
      </c>
      <c r="B93" s="47">
        <v>4010363</v>
      </c>
      <c r="C93" s="48" t="s">
        <v>19</v>
      </c>
      <c r="D93" s="47" t="s">
        <v>13</v>
      </c>
      <c r="E93" s="47" t="s">
        <v>13</v>
      </c>
      <c r="F93" s="49" t="s">
        <v>81</v>
      </c>
      <c r="G93" s="50">
        <v>0</v>
      </c>
      <c r="H93" s="50"/>
      <c r="I93" s="39"/>
      <c r="J93" s="41"/>
      <c r="K93" s="50">
        <v>0</v>
      </c>
      <c r="L93" s="41">
        <f t="shared" ref="L93" si="30">+L94</f>
        <v>26</v>
      </c>
      <c r="M93" s="85">
        <f t="shared" si="5"/>
        <v>26</v>
      </c>
      <c r="N93" s="3" t="s">
        <v>168</v>
      </c>
    </row>
    <row r="94" spans="1:14" ht="13.5" thickBot="1" x14ac:dyDescent="0.25">
      <c r="A94" s="51"/>
      <c r="B94" s="42"/>
      <c r="C94" s="52"/>
      <c r="D94" s="42">
        <v>3299</v>
      </c>
      <c r="E94" s="42">
        <v>5222</v>
      </c>
      <c r="F94" s="43" t="s">
        <v>23</v>
      </c>
      <c r="G94" s="55">
        <v>0</v>
      </c>
      <c r="H94" s="55"/>
      <c r="I94" s="56"/>
      <c r="J94" s="54"/>
      <c r="K94" s="55">
        <v>0</v>
      </c>
      <c r="L94" s="54">
        <v>26</v>
      </c>
      <c r="M94" s="54">
        <f t="shared" si="5"/>
        <v>26</v>
      </c>
      <c r="N94" s="3"/>
    </row>
    <row r="95" spans="1:14" ht="22.5" x14ac:dyDescent="0.2">
      <c r="A95" s="46" t="s">
        <v>12</v>
      </c>
      <c r="B95" s="47">
        <v>4010364</v>
      </c>
      <c r="C95" s="48" t="s">
        <v>19</v>
      </c>
      <c r="D95" s="47" t="s">
        <v>13</v>
      </c>
      <c r="E95" s="47" t="s">
        <v>13</v>
      </c>
      <c r="F95" s="49" t="s">
        <v>82</v>
      </c>
      <c r="G95" s="50">
        <v>0</v>
      </c>
      <c r="H95" s="50"/>
      <c r="I95" s="39"/>
      <c r="J95" s="41"/>
      <c r="K95" s="50">
        <v>0</v>
      </c>
      <c r="L95" s="41">
        <f t="shared" ref="L95" si="31">+L96</f>
        <v>47</v>
      </c>
      <c r="M95" s="85">
        <f t="shared" si="5"/>
        <v>47</v>
      </c>
      <c r="N95" s="3" t="s">
        <v>168</v>
      </c>
    </row>
    <row r="96" spans="1:14" ht="23.25" thickBot="1" x14ac:dyDescent="0.25">
      <c r="A96" s="51"/>
      <c r="B96" s="42"/>
      <c r="C96" s="52"/>
      <c r="D96" s="42">
        <v>3299</v>
      </c>
      <c r="E96" s="42">
        <v>5221</v>
      </c>
      <c r="F96" s="43" t="s">
        <v>54</v>
      </c>
      <c r="G96" s="55">
        <v>0</v>
      </c>
      <c r="H96" s="55"/>
      <c r="I96" s="56"/>
      <c r="J96" s="54"/>
      <c r="K96" s="55">
        <v>0</v>
      </c>
      <c r="L96" s="54">
        <v>47</v>
      </c>
      <c r="M96" s="54">
        <f t="shared" si="5"/>
        <v>47</v>
      </c>
      <c r="N96" s="3"/>
    </row>
    <row r="97" spans="1:14" ht="22.5" x14ac:dyDescent="0.2">
      <c r="A97" s="46" t="s">
        <v>12</v>
      </c>
      <c r="B97" s="47">
        <v>4010365</v>
      </c>
      <c r="C97" s="48" t="s">
        <v>19</v>
      </c>
      <c r="D97" s="47" t="s">
        <v>13</v>
      </c>
      <c r="E97" s="47" t="s">
        <v>13</v>
      </c>
      <c r="F97" s="49" t="s">
        <v>83</v>
      </c>
      <c r="G97" s="50">
        <v>0</v>
      </c>
      <c r="H97" s="50"/>
      <c r="I97" s="39"/>
      <c r="J97" s="41"/>
      <c r="K97" s="50">
        <v>0</v>
      </c>
      <c r="L97" s="41">
        <f t="shared" ref="L97" si="32">+L98</f>
        <v>23</v>
      </c>
      <c r="M97" s="85">
        <f t="shared" si="5"/>
        <v>23</v>
      </c>
      <c r="N97" s="3" t="s">
        <v>168</v>
      </c>
    </row>
    <row r="98" spans="1:14" ht="13.5" thickBot="1" x14ac:dyDescent="0.25">
      <c r="A98" s="51"/>
      <c r="B98" s="42"/>
      <c r="C98" s="52"/>
      <c r="D98" s="42">
        <v>3299</v>
      </c>
      <c r="E98" s="42">
        <v>5222</v>
      </c>
      <c r="F98" s="43" t="s">
        <v>23</v>
      </c>
      <c r="G98" s="55">
        <v>0</v>
      </c>
      <c r="H98" s="55"/>
      <c r="I98" s="56"/>
      <c r="J98" s="54"/>
      <c r="K98" s="55">
        <v>0</v>
      </c>
      <c r="L98" s="54">
        <v>23</v>
      </c>
      <c r="M98" s="54">
        <f t="shared" si="5"/>
        <v>23</v>
      </c>
      <c r="N98" s="3"/>
    </row>
    <row r="99" spans="1:14" ht="33.75" x14ac:dyDescent="0.2">
      <c r="A99" s="46" t="s">
        <v>12</v>
      </c>
      <c r="B99" s="47">
        <v>4010366</v>
      </c>
      <c r="C99" s="48" t="s">
        <v>19</v>
      </c>
      <c r="D99" s="47" t="s">
        <v>13</v>
      </c>
      <c r="E99" s="47" t="s">
        <v>13</v>
      </c>
      <c r="F99" s="49" t="s">
        <v>84</v>
      </c>
      <c r="G99" s="50">
        <v>0</v>
      </c>
      <c r="H99" s="50"/>
      <c r="I99" s="39"/>
      <c r="J99" s="41"/>
      <c r="K99" s="50">
        <v>0</v>
      </c>
      <c r="L99" s="41">
        <f t="shared" ref="L99" si="33">+L100</f>
        <v>47</v>
      </c>
      <c r="M99" s="85">
        <f t="shared" si="5"/>
        <v>47</v>
      </c>
      <c r="N99" s="3" t="s">
        <v>168</v>
      </c>
    </row>
    <row r="100" spans="1:14" ht="13.5" thickBot="1" x14ac:dyDescent="0.25">
      <c r="A100" s="51"/>
      <c r="B100" s="42"/>
      <c r="C100" s="52"/>
      <c r="D100" s="42">
        <v>3299</v>
      </c>
      <c r="E100" s="42">
        <v>5222</v>
      </c>
      <c r="F100" s="43" t="s">
        <v>23</v>
      </c>
      <c r="G100" s="55">
        <v>0</v>
      </c>
      <c r="H100" s="55"/>
      <c r="I100" s="56"/>
      <c r="J100" s="54"/>
      <c r="K100" s="55">
        <v>0</v>
      </c>
      <c r="L100" s="54">
        <v>47</v>
      </c>
      <c r="M100" s="54">
        <f t="shared" si="5"/>
        <v>47</v>
      </c>
      <c r="N100" s="3"/>
    </row>
    <row r="101" spans="1:14" x14ac:dyDescent="0.2">
      <c r="A101" s="46" t="s">
        <v>12</v>
      </c>
      <c r="B101" s="47">
        <v>4010367</v>
      </c>
      <c r="C101" s="48" t="s">
        <v>19</v>
      </c>
      <c r="D101" s="47" t="s">
        <v>13</v>
      </c>
      <c r="E101" s="47" t="s">
        <v>13</v>
      </c>
      <c r="F101" s="49" t="s">
        <v>85</v>
      </c>
      <c r="G101" s="50">
        <v>0</v>
      </c>
      <c r="H101" s="50"/>
      <c r="I101" s="39"/>
      <c r="J101" s="41"/>
      <c r="K101" s="50">
        <v>0</v>
      </c>
      <c r="L101" s="41">
        <f t="shared" ref="L101" si="34">+L102</f>
        <v>23</v>
      </c>
      <c r="M101" s="85">
        <f t="shared" si="5"/>
        <v>23</v>
      </c>
      <c r="N101" s="3" t="s">
        <v>168</v>
      </c>
    </row>
    <row r="102" spans="1:14" ht="13.5" thickBot="1" x14ac:dyDescent="0.25">
      <c r="A102" s="51"/>
      <c r="B102" s="42"/>
      <c r="C102" s="52"/>
      <c r="D102" s="42">
        <v>3299</v>
      </c>
      <c r="E102" s="42">
        <v>5222</v>
      </c>
      <c r="F102" s="43" t="s">
        <v>23</v>
      </c>
      <c r="G102" s="55">
        <v>0</v>
      </c>
      <c r="H102" s="55"/>
      <c r="I102" s="56"/>
      <c r="J102" s="54"/>
      <c r="K102" s="55">
        <v>0</v>
      </c>
      <c r="L102" s="54">
        <v>23</v>
      </c>
      <c r="M102" s="54">
        <f t="shared" si="5"/>
        <v>23</v>
      </c>
      <c r="N102" s="3"/>
    </row>
    <row r="103" spans="1:14" ht="33.75" x14ac:dyDescent="0.2">
      <c r="A103" s="46" t="s">
        <v>12</v>
      </c>
      <c r="B103" s="47">
        <v>4010368</v>
      </c>
      <c r="C103" s="48" t="s">
        <v>19</v>
      </c>
      <c r="D103" s="47" t="s">
        <v>13</v>
      </c>
      <c r="E103" s="47" t="s">
        <v>13</v>
      </c>
      <c r="F103" s="49" t="s">
        <v>86</v>
      </c>
      <c r="G103" s="50">
        <v>0</v>
      </c>
      <c r="H103" s="50"/>
      <c r="I103" s="39"/>
      <c r="J103" s="41"/>
      <c r="K103" s="50">
        <v>0</v>
      </c>
      <c r="L103" s="41">
        <f t="shared" ref="L103" si="35">+L104</f>
        <v>47</v>
      </c>
      <c r="M103" s="85">
        <f t="shared" si="5"/>
        <v>47</v>
      </c>
      <c r="N103" s="3" t="s">
        <v>168</v>
      </c>
    </row>
    <row r="104" spans="1:14" ht="13.5" thickBot="1" x14ac:dyDescent="0.25">
      <c r="A104" s="51"/>
      <c r="B104" s="42"/>
      <c r="C104" s="52"/>
      <c r="D104" s="42">
        <v>3299</v>
      </c>
      <c r="E104" s="42">
        <v>5223</v>
      </c>
      <c r="F104" s="43" t="s">
        <v>123</v>
      </c>
      <c r="G104" s="55">
        <v>0</v>
      </c>
      <c r="H104" s="55"/>
      <c r="I104" s="56"/>
      <c r="J104" s="54"/>
      <c r="K104" s="55">
        <v>0</v>
      </c>
      <c r="L104" s="54">
        <v>47</v>
      </c>
      <c r="M104" s="54">
        <f t="shared" si="5"/>
        <v>47</v>
      </c>
      <c r="N104" s="3"/>
    </row>
    <row r="105" spans="1:14" ht="33.75" x14ac:dyDescent="0.2">
      <c r="A105" s="46" t="s">
        <v>12</v>
      </c>
      <c r="B105" s="47">
        <v>4010369</v>
      </c>
      <c r="C105" s="48" t="s">
        <v>19</v>
      </c>
      <c r="D105" s="47" t="s">
        <v>13</v>
      </c>
      <c r="E105" s="47" t="s">
        <v>13</v>
      </c>
      <c r="F105" s="49" t="s">
        <v>87</v>
      </c>
      <c r="G105" s="50">
        <v>0</v>
      </c>
      <c r="H105" s="50"/>
      <c r="I105" s="39"/>
      <c r="J105" s="41"/>
      <c r="K105" s="50">
        <v>0</v>
      </c>
      <c r="L105" s="41">
        <f t="shared" ref="L105" si="36">+L106</f>
        <v>20</v>
      </c>
      <c r="M105" s="85">
        <f t="shared" si="5"/>
        <v>20</v>
      </c>
      <c r="N105" s="3" t="s">
        <v>168</v>
      </c>
    </row>
    <row r="106" spans="1:14" ht="13.5" thickBot="1" x14ac:dyDescent="0.25">
      <c r="A106" s="51"/>
      <c r="B106" s="42"/>
      <c r="C106" s="52"/>
      <c r="D106" s="42">
        <v>3299</v>
      </c>
      <c r="E106" s="42">
        <v>5222</v>
      </c>
      <c r="F106" s="43" t="s">
        <v>23</v>
      </c>
      <c r="G106" s="55">
        <v>0</v>
      </c>
      <c r="H106" s="55"/>
      <c r="I106" s="56"/>
      <c r="J106" s="54"/>
      <c r="K106" s="55">
        <v>0</v>
      </c>
      <c r="L106" s="54">
        <v>20</v>
      </c>
      <c r="M106" s="54">
        <f t="shared" si="5"/>
        <v>20</v>
      </c>
      <c r="N106" s="3"/>
    </row>
    <row r="107" spans="1:14" ht="33.75" x14ac:dyDescent="0.2">
      <c r="A107" s="46" t="s">
        <v>12</v>
      </c>
      <c r="B107" s="47">
        <v>4010370</v>
      </c>
      <c r="C107" s="48">
        <v>5702</v>
      </c>
      <c r="D107" s="47" t="s">
        <v>13</v>
      </c>
      <c r="E107" s="47" t="s">
        <v>13</v>
      </c>
      <c r="F107" s="49" t="s">
        <v>88</v>
      </c>
      <c r="G107" s="50">
        <v>0</v>
      </c>
      <c r="H107" s="50"/>
      <c r="I107" s="39"/>
      <c r="J107" s="41"/>
      <c r="K107" s="50">
        <v>0</v>
      </c>
      <c r="L107" s="41">
        <f t="shared" ref="L107" si="37">+L108</f>
        <v>20</v>
      </c>
      <c r="M107" s="85">
        <f t="shared" ref="M107:M170" si="38">+K107+L107</f>
        <v>20</v>
      </c>
      <c r="N107" s="3" t="s">
        <v>168</v>
      </c>
    </row>
    <row r="108" spans="1:14" ht="13.5" thickBot="1" x14ac:dyDescent="0.25">
      <c r="A108" s="51"/>
      <c r="B108" s="42"/>
      <c r="C108" s="52"/>
      <c r="D108" s="42">
        <v>3299</v>
      </c>
      <c r="E108" s="42">
        <v>5321</v>
      </c>
      <c r="F108" s="43" t="s">
        <v>26</v>
      </c>
      <c r="G108" s="55">
        <v>0</v>
      </c>
      <c r="H108" s="55"/>
      <c r="I108" s="56"/>
      <c r="J108" s="54"/>
      <c r="K108" s="55">
        <v>0</v>
      </c>
      <c r="L108" s="54">
        <v>20</v>
      </c>
      <c r="M108" s="54">
        <f t="shared" si="38"/>
        <v>20</v>
      </c>
      <c r="N108" s="3"/>
    </row>
    <row r="109" spans="1:14" ht="33.75" x14ac:dyDescent="0.2">
      <c r="A109" s="46" t="s">
        <v>12</v>
      </c>
      <c r="B109" s="47">
        <v>4010371</v>
      </c>
      <c r="C109" s="48">
        <v>4474</v>
      </c>
      <c r="D109" s="47" t="s">
        <v>13</v>
      </c>
      <c r="E109" s="47" t="s">
        <v>13</v>
      </c>
      <c r="F109" s="49" t="s">
        <v>89</v>
      </c>
      <c r="G109" s="50">
        <v>0</v>
      </c>
      <c r="H109" s="50"/>
      <c r="I109" s="39"/>
      <c r="J109" s="41"/>
      <c r="K109" s="50">
        <v>0</v>
      </c>
      <c r="L109" s="41">
        <f t="shared" ref="L109" si="39">+L110</f>
        <v>37</v>
      </c>
      <c r="M109" s="85">
        <f t="shared" si="38"/>
        <v>37</v>
      </c>
      <c r="N109" s="3" t="s">
        <v>168</v>
      </c>
    </row>
    <row r="110" spans="1:14" ht="13.5" thickBot="1" x14ac:dyDescent="0.25">
      <c r="A110" s="51"/>
      <c r="B110" s="42"/>
      <c r="C110" s="52"/>
      <c r="D110" s="42">
        <v>3299</v>
      </c>
      <c r="E110" s="42">
        <v>5321</v>
      </c>
      <c r="F110" s="43" t="s">
        <v>26</v>
      </c>
      <c r="G110" s="55">
        <v>0</v>
      </c>
      <c r="H110" s="55"/>
      <c r="I110" s="56"/>
      <c r="J110" s="54"/>
      <c r="K110" s="55">
        <v>0</v>
      </c>
      <c r="L110" s="54">
        <v>37</v>
      </c>
      <c r="M110" s="54">
        <f t="shared" si="38"/>
        <v>37</v>
      </c>
      <c r="N110" s="3"/>
    </row>
    <row r="111" spans="1:14" ht="22.5" x14ac:dyDescent="0.2">
      <c r="A111" s="46" t="s">
        <v>12</v>
      </c>
      <c r="B111" s="47">
        <v>4010372</v>
      </c>
      <c r="C111" s="48">
        <v>4486</v>
      </c>
      <c r="D111" s="47" t="s">
        <v>13</v>
      </c>
      <c r="E111" s="47" t="s">
        <v>13</v>
      </c>
      <c r="F111" s="49" t="s">
        <v>90</v>
      </c>
      <c r="G111" s="50">
        <v>0</v>
      </c>
      <c r="H111" s="50"/>
      <c r="I111" s="39"/>
      <c r="J111" s="41"/>
      <c r="K111" s="50">
        <v>0</v>
      </c>
      <c r="L111" s="41">
        <f t="shared" ref="L111" si="40">+L112</f>
        <v>47</v>
      </c>
      <c r="M111" s="85">
        <f t="shared" si="38"/>
        <v>47</v>
      </c>
      <c r="N111" s="3" t="s">
        <v>168</v>
      </c>
    </row>
    <row r="112" spans="1:14" ht="13.5" thickBot="1" x14ac:dyDescent="0.25">
      <c r="A112" s="51"/>
      <c r="B112" s="42"/>
      <c r="C112" s="52"/>
      <c r="D112" s="42">
        <v>3299</v>
      </c>
      <c r="E112" s="42">
        <v>5321</v>
      </c>
      <c r="F112" s="43" t="s">
        <v>26</v>
      </c>
      <c r="G112" s="55">
        <v>0</v>
      </c>
      <c r="H112" s="55"/>
      <c r="I112" s="56"/>
      <c r="J112" s="54"/>
      <c r="K112" s="55">
        <v>0</v>
      </c>
      <c r="L112" s="54">
        <v>47</v>
      </c>
      <c r="M112" s="54">
        <f t="shared" si="38"/>
        <v>47</v>
      </c>
      <c r="N112" s="3"/>
    </row>
    <row r="113" spans="1:14" ht="22.5" x14ac:dyDescent="0.2">
      <c r="A113" s="46" t="s">
        <v>12</v>
      </c>
      <c r="B113" s="47">
        <v>4010373</v>
      </c>
      <c r="C113" s="48">
        <v>2458</v>
      </c>
      <c r="D113" s="47" t="s">
        <v>13</v>
      </c>
      <c r="E113" s="47" t="s">
        <v>13</v>
      </c>
      <c r="F113" s="49" t="s">
        <v>91</v>
      </c>
      <c r="G113" s="50">
        <v>0</v>
      </c>
      <c r="H113" s="50"/>
      <c r="I113" s="39"/>
      <c r="J113" s="41"/>
      <c r="K113" s="50">
        <v>0</v>
      </c>
      <c r="L113" s="41">
        <f t="shared" ref="L113" si="41">+L114</f>
        <v>32</v>
      </c>
      <c r="M113" s="85">
        <f t="shared" si="38"/>
        <v>32</v>
      </c>
      <c r="N113" s="3" t="s">
        <v>168</v>
      </c>
    </row>
    <row r="114" spans="1:14" ht="13.5" thickBot="1" x14ac:dyDescent="0.25">
      <c r="A114" s="51"/>
      <c r="B114" s="42"/>
      <c r="C114" s="52"/>
      <c r="D114" s="42">
        <v>3299</v>
      </c>
      <c r="E114" s="42">
        <v>5321</v>
      </c>
      <c r="F114" s="43" t="s">
        <v>26</v>
      </c>
      <c r="G114" s="55">
        <v>0</v>
      </c>
      <c r="H114" s="55"/>
      <c r="I114" s="56"/>
      <c r="J114" s="54"/>
      <c r="K114" s="55">
        <v>0</v>
      </c>
      <c r="L114" s="54">
        <v>32</v>
      </c>
      <c r="M114" s="54">
        <f t="shared" si="38"/>
        <v>32</v>
      </c>
      <c r="N114" s="3"/>
    </row>
    <row r="115" spans="1:14" ht="22.5" x14ac:dyDescent="0.2">
      <c r="A115" s="46" t="s">
        <v>12</v>
      </c>
      <c r="B115" s="47">
        <v>4010374</v>
      </c>
      <c r="C115" s="48">
        <v>2505</v>
      </c>
      <c r="D115" s="47" t="s">
        <v>13</v>
      </c>
      <c r="E115" s="47" t="s">
        <v>13</v>
      </c>
      <c r="F115" s="49" t="s">
        <v>92</v>
      </c>
      <c r="G115" s="50">
        <v>0</v>
      </c>
      <c r="H115" s="50"/>
      <c r="I115" s="39"/>
      <c r="J115" s="41"/>
      <c r="K115" s="50">
        <v>0</v>
      </c>
      <c r="L115" s="41">
        <f t="shared" ref="L115" si="42">+L116</f>
        <v>28</v>
      </c>
      <c r="M115" s="85">
        <f t="shared" si="38"/>
        <v>28</v>
      </c>
      <c r="N115" s="3" t="s">
        <v>168</v>
      </c>
    </row>
    <row r="116" spans="1:14" ht="13.5" thickBot="1" x14ac:dyDescent="0.25">
      <c r="A116" s="51"/>
      <c r="B116" s="42"/>
      <c r="C116" s="52"/>
      <c r="D116" s="42">
        <v>3299</v>
      </c>
      <c r="E116" s="42">
        <v>5321</v>
      </c>
      <c r="F116" s="43" t="s">
        <v>26</v>
      </c>
      <c r="G116" s="55">
        <v>0</v>
      </c>
      <c r="H116" s="55"/>
      <c r="I116" s="56"/>
      <c r="J116" s="54"/>
      <c r="K116" s="55">
        <v>0</v>
      </c>
      <c r="L116" s="54">
        <v>28</v>
      </c>
      <c r="M116" s="54">
        <f t="shared" si="38"/>
        <v>28</v>
      </c>
      <c r="N116" s="3"/>
    </row>
    <row r="117" spans="1:14" ht="22.5" x14ac:dyDescent="0.2">
      <c r="A117" s="46" t="s">
        <v>12</v>
      </c>
      <c r="B117" s="47">
        <v>4010375</v>
      </c>
      <c r="C117" s="48">
        <v>4451</v>
      </c>
      <c r="D117" s="47" t="s">
        <v>13</v>
      </c>
      <c r="E117" s="47" t="s">
        <v>13</v>
      </c>
      <c r="F117" s="49" t="s">
        <v>93</v>
      </c>
      <c r="G117" s="50">
        <v>0</v>
      </c>
      <c r="H117" s="50"/>
      <c r="I117" s="39"/>
      <c r="J117" s="41"/>
      <c r="K117" s="50">
        <v>0</v>
      </c>
      <c r="L117" s="41">
        <f t="shared" ref="L117" si="43">+L118</f>
        <v>33</v>
      </c>
      <c r="M117" s="85">
        <f t="shared" si="38"/>
        <v>33</v>
      </c>
      <c r="N117" s="3" t="s">
        <v>168</v>
      </c>
    </row>
    <row r="118" spans="1:14" ht="13.5" thickBot="1" x14ac:dyDescent="0.25">
      <c r="A118" s="51"/>
      <c r="B118" s="42"/>
      <c r="C118" s="52"/>
      <c r="D118" s="42">
        <v>3299</v>
      </c>
      <c r="E118" s="42">
        <v>5321</v>
      </c>
      <c r="F118" s="43" t="s">
        <v>26</v>
      </c>
      <c r="G118" s="55">
        <v>0</v>
      </c>
      <c r="H118" s="55"/>
      <c r="I118" s="56"/>
      <c r="J118" s="54"/>
      <c r="K118" s="55">
        <v>0</v>
      </c>
      <c r="L118" s="54">
        <v>33</v>
      </c>
      <c r="M118" s="54">
        <f t="shared" si="38"/>
        <v>33</v>
      </c>
      <c r="N118" s="3"/>
    </row>
    <row r="119" spans="1:14" ht="22.5" x14ac:dyDescent="0.2">
      <c r="A119" s="46" t="s">
        <v>12</v>
      </c>
      <c r="B119" s="47">
        <v>4010376</v>
      </c>
      <c r="C119" s="48">
        <v>3422</v>
      </c>
      <c r="D119" s="47" t="s">
        <v>13</v>
      </c>
      <c r="E119" s="47" t="s">
        <v>13</v>
      </c>
      <c r="F119" s="49" t="s">
        <v>94</v>
      </c>
      <c r="G119" s="50">
        <v>0</v>
      </c>
      <c r="H119" s="50"/>
      <c r="I119" s="39"/>
      <c r="J119" s="41"/>
      <c r="K119" s="50">
        <v>0</v>
      </c>
      <c r="L119" s="41">
        <f t="shared" ref="L119" si="44">+L120</f>
        <v>23</v>
      </c>
      <c r="M119" s="85">
        <f t="shared" si="38"/>
        <v>23</v>
      </c>
      <c r="N119" s="3" t="s">
        <v>168</v>
      </c>
    </row>
    <row r="120" spans="1:14" ht="13.5" thickBot="1" x14ac:dyDescent="0.25">
      <c r="A120" s="51"/>
      <c r="B120" s="42"/>
      <c r="C120" s="52"/>
      <c r="D120" s="42">
        <v>3299</v>
      </c>
      <c r="E120" s="42">
        <v>5321</v>
      </c>
      <c r="F120" s="43" t="s">
        <v>26</v>
      </c>
      <c r="G120" s="55">
        <v>0</v>
      </c>
      <c r="H120" s="55"/>
      <c r="I120" s="56"/>
      <c r="J120" s="54"/>
      <c r="K120" s="55">
        <v>0</v>
      </c>
      <c r="L120" s="54">
        <v>23</v>
      </c>
      <c r="M120" s="54">
        <f t="shared" si="38"/>
        <v>23</v>
      </c>
      <c r="N120" s="3"/>
    </row>
    <row r="121" spans="1:14" ht="22.5" x14ac:dyDescent="0.2">
      <c r="A121" s="46" t="s">
        <v>12</v>
      </c>
      <c r="B121" s="47">
        <v>4010377</v>
      </c>
      <c r="C121" s="48">
        <v>4443</v>
      </c>
      <c r="D121" s="47" t="s">
        <v>13</v>
      </c>
      <c r="E121" s="47" t="s">
        <v>13</v>
      </c>
      <c r="F121" s="49" t="s">
        <v>95</v>
      </c>
      <c r="G121" s="50">
        <v>0</v>
      </c>
      <c r="H121" s="50"/>
      <c r="I121" s="39"/>
      <c r="J121" s="41"/>
      <c r="K121" s="50">
        <v>0</v>
      </c>
      <c r="L121" s="41">
        <f t="shared" ref="L121" si="45">+L122</f>
        <v>25</v>
      </c>
      <c r="M121" s="85">
        <f t="shared" si="38"/>
        <v>25</v>
      </c>
      <c r="N121" s="3" t="s">
        <v>168</v>
      </c>
    </row>
    <row r="122" spans="1:14" ht="13.5" thickBot="1" x14ac:dyDescent="0.25">
      <c r="A122" s="51"/>
      <c r="B122" s="42"/>
      <c r="C122" s="52"/>
      <c r="D122" s="42">
        <v>3299</v>
      </c>
      <c r="E122" s="42">
        <v>5321</v>
      </c>
      <c r="F122" s="43" t="s">
        <v>26</v>
      </c>
      <c r="G122" s="55">
        <v>0</v>
      </c>
      <c r="H122" s="55"/>
      <c r="I122" s="56"/>
      <c r="J122" s="54"/>
      <c r="K122" s="55">
        <v>0</v>
      </c>
      <c r="L122" s="54">
        <v>25</v>
      </c>
      <c r="M122" s="54">
        <f t="shared" si="38"/>
        <v>25</v>
      </c>
      <c r="N122" s="3"/>
    </row>
    <row r="123" spans="1:14" ht="22.5" x14ac:dyDescent="0.2">
      <c r="A123" s="46" t="s">
        <v>12</v>
      </c>
      <c r="B123" s="47">
        <v>4010378</v>
      </c>
      <c r="C123" s="48">
        <v>4441</v>
      </c>
      <c r="D123" s="47" t="s">
        <v>13</v>
      </c>
      <c r="E123" s="47" t="s">
        <v>13</v>
      </c>
      <c r="F123" s="49" t="s">
        <v>169</v>
      </c>
      <c r="G123" s="50">
        <v>0</v>
      </c>
      <c r="H123" s="50"/>
      <c r="I123" s="39"/>
      <c r="J123" s="41"/>
      <c r="K123" s="50">
        <v>0</v>
      </c>
      <c r="L123" s="41">
        <f t="shared" ref="L123" si="46">+L124</f>
        <v>47</v>
      </c>
      <c r="M123" s="85">
        <f t="shared" si="38"/>
        <v>47</v>
      </c>
      <c r="N123" s="3" t="s">
        <v>168</v>
      </c>
    </row>
    <row r="124" spans="1:14" ht="13.5" thickBot="1" x14ac:dyDescent="0.25">
      <c r="A124" s="51"/>
      <c r="B124" s="42"/>
      <c r="C124" s="52"/>
      <c r="D124" s="42">
        <v>3299</v>
      </c>
      <c r="E124" s="42">
        <v>5321</v>
      </c>
      <c r="F124" s="43" t="s">
        <v>26</v>
      </c>
      <c r="G124" s="55">
        <v>0</v>
      </c>
      <c r="H124" s="55"/>
      <c r="I124" s="56"/>
      <c r="J124" s="54"/>
      <c r="K124" s="55">
        <v>0</v>
      </c>
      <c r="L124" s="54">
        <v>47</v>
      </c>
      <c r="M124" s="54">
        <f t="shared" si="38"/>
        <v>47</v>
      </c>
      <c r="N124" s="3"/>
    </row>
    <row r="125" spans="1:14" ht="22.5" x14ac:dyDescent="0.2">
      <c r="A125" s="46" t="s">
        <v>12</v>
      </c>
      <c r="B125" s="47">
        <v>4010379</v>
      </c>
      <c r="C125" s="48">
        <v>5456</v>
      </c>
      <c r="D125" s="47" t="s">
        <v>13</v>
      </c>
      <c r="E125" s="47" t="s">
        <v>13</v>
      </c>
      <c r="F125" s="49" t="s">
        <v>96</v>
      </c>
      <c r="G125" s="50">
        <v>0</v>
      </c>
      <c r="H125" s="50"/>
      <c r="I125" s="39"/>
      <c r="J125" s="41"/>
      <c r="K125" s="50">
        <v>0</v>
      </c>
      <c r="L125" s="41">
        <f t="shared" ref="L125" si="47">+L126</f>
        <v>47</v>
      </c>
      <c r="M125" s="85">
        <f t="shared" si="38"/>
        <v>47</v>
      </c>
      <c r="N125" s="3" t="s">
        <v>168</v>
      </c>
    </row>
    <row r="126" spans="1:14" ht="13.5" thickBot="1" x14ac:dyDescent="0.25">
      <c r="A126" s="51"/>
      <c r="B126" s="42"/>
      <c r="C126" s="52"/>
      <c r="D126" s="42">
        <v>3299</v>
      </c>
      <c r="E126" s="42">
        <v>5321</v>
      </c>
      <c r="F126" s="43" t="s">
        <v>26</v>
      </c>
      <c r="G126" s="55">
        <v>0</v>
      </c>
      <c r="H126" s="55"/>
      <c r="I126" s="56"/>
      <c r="J126" s="54"/>
      <c r="K126" s="55">
        <v>0</v>
      </c>
      <c r="L126" s="54">
        <v>47</v>
      </c>
      <c r="M126" s="54">
        <f t="shared" si="38"/>
        <v>47</v>
      </c>
      <c r="N126" s="3"/>
    </row>
    <row r="127" spans="1:14" ht="33.75" x14ac:dyDescent="0.2">
      <c r="A127" s="46" t="s">
        <v>12</v>
      </c>
      <c r="B127" s="47">
        <v>4010380</v>
      </c>
      <c r="C127" s="48">
        <v>5441</v>
      </c>
      <c r="D127" s="47" t="s">
        <v>13</v>
      </c>
      <c r="E127" s="47" t="s">
        <v>13</v>
      </c>
      <c r="F127" s="49" t="s">
        <v>97</v>
      </c>
      <c r="G127" s="50">
        <v>0</v>
      </c>
      <c r="H127" s="50"/>
      <c r="I127" s="39"/>
      <c r="J127" s="41"/>
      <c r="K127" s="50">
        <v>0</v>
      </c>
      <c r="L127" s="41">
        <f t="shared" ref="L127" si="48">+L128</f>
        <v>47</v>
      </c>
      <c r="M127" s="85">
        <f t="shared" si="38"/>
        <v>47</v>
      </c>
      <c r="N127" s="3" t="s">
        <v>168</v>
      </c>
    </row>
    <row r="128" spans="1:14" ht="13.5" thickBot="1" x14ac:dyDescent="0.25">
      <c r="A128" s="51"/>
      <c r="B128" s="42"/>
      <c r="C128" s="52"/>
      <c r="D128" s="42">
        <v>3299</v>
      </c>
      <c r="E128" s="42">
        <v>5321</v>
      </c>
      <c r="F128" s="43" t="s">
        <v>26</v>
      </c>
      <c r="G128" s="55">
        <v>0</v>
      </c>
      <c r="H128" s="55"/>
      <c r="I128" s="56"/>
      <c r="J128" s="54"/>
      <c r="K128" s="55">
        <v>0</v>
      </c>
      <c r="L128" s="54">
        <v>47</v>
      </c>
      <c r="M128" s="54">
        <f t="shared" si="38"/>
        <v>47</v>
      </c>
      <c r="N128" s="3"/>
    </row>
    <row r="129" spans="1:14" ht="22.5" x14ac:dyDescent="0.2">
      <c r="A129" s="46" t="s">
        <v>12</v>
      </c>
      <c r="B129" s="47">
        <v>4010381</v>
      </c>
      <c r="C129" s="48">
        <v>4459</v>
      </c>
      <c r="D129" s="47" t="s">
        <v>13</v>
      </c>
      <c r="E129" s="47" t="s">
        <v>13</v>
      </c>
      <c r="F129" s="49" t="s">
        <v>98</v>
      </c>
      <c r="G129" s="50">
        <v>0</v>
      </c>
      <c r="H129" s="50"/>
      <c r="I129" s="39"/>
      <c r="J129" s="41"/>
      <c r="K129" s="50">
        <v>0</v>
      </c>
      <c r="L129" s="41">
        <f t="shared" ref="L129" si="49">+L130</f>
        <v>47</v>
      </c>
      <c r="M129" s="85">
        <f t="shared" si="38"/>
        <v>47</v>
      </c>
      <c r="N129" s="3" t="s">
        <v>168</v>
      </c>
    </row>
    <row r="130" spans="1:14" ht="13.5" thickBot="1" x14ac:dyDescent="0.25">
      <c r="A130" s="51"/>
      <c r="B130" s="42"/>
      <c r="C130" s="52"/>
      <c r="D130" s="42">
        <v>3299</v>
      </c>
      <c r="E130" s="42">
        <v>5321</v>
      </c>
      <c r="F130" s="43" t="s">
        <v>26</v>
      </c>
      <c r="G130" s="55">
        <v>0</v>
      </c>
      <c r="H130" s="55"/>
      <c r="I130" s="56"/>
      <c r="J130" s="54"/>
      <c r="K130" s="55">
        <v>0</v>
      </c>
      <c r="L130" s="54">
        <v>47</v>
      </c>
      <c r="M130" s="54">
        <f t="shared" si="38"/>
        <v>47</v>
      </c>
      <c r="N130" s="3"/>
    </row>
    <row r="131" spans="1:14" ht="22.5" x14ac:dyDescent="0.2">
      <c r="A131" s="46" t="s">
        <v>12</v>
      </c>
      <c r="B131" s="47">
        <v>4010382</v>
      </c>
      <c r="C131" s="48">
        <v>4440</v>
      </c>
      <c r="D131" s="47" t="s">
        <v>13</v>
      </c>
      <c r="E131" s="47" t="s">
        <v>13</v>
      </c>
      <c r="F131" s="49" t="s">
        <v>99</v>
      </c>
      <c r="G131" s="50">
        <v>0</v>
      </c>
      <c r="H131" s="50"/>
      <c r="I131" s="39"/>
      <c r="J131" s="41"/>
      <c r="K131" s="50">
        <v>0</v>
      </c>
      <c r="L131" s="41">
        <f t="shared" ref="L131" si="50">+L132</f>
        <v>47</v>
      </c>
      <c r="M131" s="85">
        <f t="shared" si="38"/>
        <v>47</v>
      </c>
      <c r="N131" s="3" t="s">
        <v>168</v>
      </c>
    </row>
    <row r="132" spans="1:14" ht="13.5" thickBot="1" x14ac:dyDescent="0.25">
      <c r="A132" s="51"/>
      <c r="B132" s="42"/>
      <c r="C132" s="52"/>
      <c r="D132" s="42">
        <v>3299</v>
      </c>
      <c r="E132" s="42">
        <v>5321</v>
      </c>
      <c r="F132" s="43" t="s">
        <v>26</v>
      </c>
      <c r="G132" s="55">
        <v>0</v>
      </c>
      <c r="H132" s="55"/>
      <c r="I132" s="56"/>
      <c r="J132" s="54"/>
      <c r="K132" s="55">
        <v>0</v>
      </c>
      <c r="L132" s="54">
        <v>47</v>
      </c>
      <c r="M132" s="54">
        <f t="shared" si="38"/>
        <v>47</v>
      </c>
      <c r="N132" s="3"/>
    </row>
    <row r="133" spans="1:14" ht="22.5" x14ac:dyDescent="0.2">
      <c r="A133" s="46" t="s">
        <v>12</v>
      </c>
      <c r="B133" s="47">
        <v>4010383</v>
      </c>
      <c r="C133" s="48" t="s">
        <v>19</v>
      </c>
      <c r="D133" s="47" t="s">
        <v>13</v>
      </c>
      <c r="E133" s="47" t="s">
        <v>13</v>
      </c>
      <c r="F133" s="49" t="s">
        <v>100</v>
      </c>
      <c r="G133" s="50">
        <v>0</v>
      </c>
      <c r="H133" s="50"/>
      <c r="I133" s="39"/>
      <c r="J133" s="41"/>
      <c r="K133" s="50">
        <v>0</v>
      </c>
      <c r="L133" s="41">
        <f t="shared" ref="L133" si="51">+L134</f>
        <v>47</v>
      </c>
      <c r="M133" s="85">
        <f t="shared" si="38"/>
        <v>47</v>
      </c>
      <c r="N133" s="3" t="s">
        <v>168</v>
      </c>
    </row>
    <row r="134" spans="1:14" ht="13.5" thickBot="1" x14ac:dyDescent="0.25">
      <c r="A134" s="51"/>
      <c r="B134" s="42"/>
      <c r="C134" s="52"/>
      <c r="D134" s="42">
        <v>3299</v>
      </c>
      <c r="E134" s="42">
        <v>5222</v>
      </c>
      <c r="F134" s="43" t="s">
        <v>23</v>
      </c>
      <c r="G134" s="55">
        <v>0</v>
      </c>
      <c r="H134" s="55"/>
      <c r="I134" s="56"/>
      <c r="J134" s="54"/>
      <c r="K134" s="55">
        <v>0</v>
      </c>
      <c r="L134" s="54">
        <v>47</v>
      </c>
      <c r="M134" s="54">
        <f t="shared" si="38"/>
        <v>47</v>
      </c>
      <c r="N134" s="3"/>
    </row>
    <row r="135" spans="1:14" ht="22.5" x14ac:dyDescent="0.2">
      <c r="A135" s="46" t="s">
        <v>12</v>
      </c>
      <c r="B135" s="47">
        <v>4010384</v>
      </c>
      <c r="C135" s="48" t="s">
        <v>19</v>
      </c>
      <c r="D135" s="47" t="s">
        <v>13</v>
      </c>
      <c r="E135" s="47" t="s">
        <v>13</v>
      </c>
      <c r="F135" s="49" t="s">
        <v>101</v>
      </c>
      <c r="G135" s="50">
        <v>0</v>
      </c>
      <c r="H135" s="50"/>
      <c r="I135" s="39"/>
      <c r="J135" s="41"/>
      <c r="K135" s="50">
        <v>0</v>
      </c>
      <c r="L135" s="41">
        <f t="shared" ref="L135" si="52">+L136</f>
        <v>42</v>
      </c>
      <c r="M135" s="85">
        <f t="shared" si="38"/>
        <v>42</v>
      </c>
      <c r="N135" s="3" t="s">
        <v>168</v>
      </c>
    </row>
    <row r="136" spans="1:14" ht="13.5" thickBot="1" x14ac:dyDescent="0.25">
      <c r="A136" s="51"/>
      <c r="B136" s="42"/>
      <c r="C136" s="52"/>
      <c r="D136" s="42">
        <v>3299</v>
      </c>
      <c r="E136" s="42">
        <v>5222</v>
      </c>
      <c r="F136" s="43" t="s">
        <v>23</v>
      </c>
      <c r="G136" s="55">
        <v>0</v>
      </c>
      <c r="H136" s="55"/>
      <c r="I136" s="56"/>
      <c r="J136" s="54"/>
      <c r="K136" s="55">
        <v>0</v>
      </c>
      <c r="L136" s="54">
        <v>42</v>
      </c>
      <c r="M136" s="54">
        <f t="shared" si="38"/>
        <v>42</v>
      </c>
      <c r="N136" s="3"/>
    </row>
    <row r="137" spans="1:14" ht="22.5" x14ac:dyDescent="0.2">
      <c r="A137" s="46" t="s">
        <v>12</v>
      </c>
      <c r="B137" s="47">
        <v>4010385</v>
      </c>
      <c r="C137" s="48" t="s">
        <v>19</v>
      </c>
      <c r="D137" s="47" t="s">
        <v>13</v>
      </c>
      <c r="E137" s="47" t="s">
        <v>13</v>
      </c>
      <c r="F137" s="49" t="s">
        <v>102</v>
      </c>
      <c r="G137" s="50">
        <v>0</v>
      </c>
      <c r="H137" s="50"/>
      <c r="I137" s="39"/>
      <c r="J137" s="41"/>
      <c r="K137" s="50">
        <v>0</v>
      </c>
      <c r="L137" s="41">
        <f t="shared" ref="L137" si="53">+L138</f>
        <v>21</v>
      </c>
      <c r="M137" s="85">
        <f t="shared" si="38"/>
        <v>21</v>
      </c>
      <c r="N137" s="3" t="s">
        <v>168</v>
      </c>
    </row>
    <row r="138" spans="1:14" ht="23.25" thickBot="1" x14ac:dyDescent="0.25">
      <c r="A138" s="51"/>
      <c r="B138" s="42"/>
      <c r="C138" s="52"/>
      <c r="D138" s="42">
        <v>3299</v>
      </c>
      <c r="E138" s="42">
        <v>5229</v>
      </c>
      <c r="F138" s="43" t="s">
        <v>124</v>
      </c>
      <c r="G138" s="55">
        <v>0</v>
      </c>
      <c r="H138" s="55"/>
      <c r="I138" s="56"/>
      <c r="J138" s="54"/>
      <c r="K138" s="55">
        <v>0</v>
      </c>
      <c r="L138" s="54">
        <v>21</v>
      </c>
      <c r="M138" s="54">
        <f t="shared" si="38"/>
        <v>21</v>
      </c>
      <c r="N138" s="3"/>
    </row>
    <row r="139" spans="1:14" ht="22.5" x14ac:dyDescent="0.2">
      <c r="A139" s="46" t="s">
        <v>12</v>
      </c>
      <c r="B139" s="47">
        <v>4010386</v>
      </c>
      <c r="C139" s="48">
        <v>5013</v>
      </c>
      <c r="D139" s="47" t="s">
        <v>13</v>
      </c>
      <c r="E139" s="47" t="s">
        <v>13</v>
      </c>
      <c r="F139" s="49" t="s">
        <v>103</v>
      </c>
      <c r="G139" s="50">
        <v>0</v>
      </c>
      <c r="H139" s="50"/>
      <c r="I139" s="39"/>
      <c r="J139" s="41"/>
      <c r="K139" s="50">
        <v>0</v>
      </c>
      <c r="L139" s="41">
        <f t="shared" ref="L139" si="54">+L140</f>
        <v>47</v>
      </c>
      <c r="M139" s="85">
        <f t="shared" si="38"/>
        <v>47</v>
      </c>
      <c r="N139" s="3" t="s">
        <v>168</v>
      </c>
    </row>
    <row r="140" spans="1:14" ht="13.5" thickBot="1" x14ac:dyDescent="0.25">
      <c r="A140" s="51"/>
      <c r="B140" s="42"/>
      <c r="C140" s="52"/>
      <c r="D140" s="42">
        <v>3299</v>
      </c>
      <c r="E140" s="42">
        <v>5321</v>
      </c>
      <c r="F140" s="43" t="s">
        <v>26</v>
      </c>
      <c r="G140" s="55">
        <v>0</v>
      </c>
      <c r="H140" s="55"/>
      <c r="I140" s="56"/>
      <c r="J140" s="54"/>
      <c r="K140" s="55">
        <v>0</v>
      </c>
      <c r="L140" s="54">
        <v>47</v>
      </c>
      <c r="M140" s="54">
        <f t="shared" si="38"/>
        <v>47</v>
      </c>
      <c r="N140" s="3"/>
    </row>
    <row r="141" spans="1:14" x14ac:dyDescent="0.2">
      <c r="A141" s="46" t="s">
        <v>12</v>
      </c>
      <c r="B141" s="47">
        <v>4010387</v>
      </c>
      <c r="C141" s="48" t="s">
        <v>19</v>
      </c>
      <c r="D141" s="47" t="s">
        <v>13</v>
      </c>
      <c r="E141" s="47" t="s">
        <v>13</v>
      </c>
      <c r="F141" s="49" t="s">
        <v>104</v>
      </c>
      <c r="G141" s="50">
        <v>0</v>
      </c>
      <c r="H141" s="50"/>
      <c r="I141" s="39"/>
      <c r="J141" s="41"/>
      <c r="K141" s="50">
        <v>0</v>
      </c>
      <c r="L141" s="41">
        <f t="shared" ref="L141" si="55">+L142</f>
        <v>23</v>
      </c>
      <c r="M141" s="85">
        <f t="shared" si="38"/>
        <v>23</v>
      </c>
      <c r="N141" s="3" t="s">
        <v>168</v>
      </c>
    </row>
    <row r="142" spans="1:14" ht="13.5" thickBot="1" x14ac:dyDescent="0.25">
      <c r="A142" s="51"/>
      <c r="B142" s="42"/>
      <c r="C142" s="52"/>
      <c r="D142" s="42">
        <v>3299</v>
      </c>
      <c r="E142" s="42">
        <v>5222</v>
      </c>
      <c r="F142" s="43" t="s">
        <v>23</v>
      </c>
      <c r="G142" s="55">
        <v>0</v>
      </c>
      <c r="H142" s="55"/>
      <c r="I142" s="56"/>
      <c r="J142" s="54"/>
      <c r="K142" s="55">
        <v>0</v>
      </c>
      <c r="L142" s="54">
        <v>23</v>
      </c>
      <c r="M142" s="54">
        <f t="shared" si="38"/>
        <v>23</v>
      </c>
      <c r="N142" s="3"/>
    </row>
    <row r="143" spans="1:14" ht="22.5" x14ac:dyDescent="0.2">
      <c r="A143" s="46" t="s">
        <v>12</v>
      </c>
      <c r="B143" s="47">
        <v>4010388</v>
      </c>
      <c r="C143" s="48" t="s">
        <v>19</v>
      </c>
      <c r="D143" s="47" t="s">
        <v>13</v>
      </c>
      <c r="E143" s="47" t="s">
        <v>13</v>
      </c>
      <c r="F143" s="49" t="s">
        <v>105</v>
      </c>
      <c r="G143" s="50">
        <v>0</v>
      </c>
      <c r="H143" s="50"/>
      <c r="I143" s="39"/>
      <c r="J143" s="41"/>
      <c r="K143" s="50">
        <v>0</v>
      </c>
      <c r="L143" s="41">
        <f t="shared" ref="L143" si="56">+L144</f>
        <v>47</v>
      </c>
      <c r="M143" s="85">
        <f t="shared" si="38"/>
        <v>47</v>
      </c>
      <c r="N143" s="3" t="s">
        <v>168</v>
      </c>
    </row>
    <row r="144" spans="1:14" ht="13.5" thickBot="1" x14ac:dyDescent="0.25">
      <c r="A144" s="51"/>
      <c r="B144" s="42"/>
      <c r="C144" s="52"/>
      <c r="D144" s="42">
        <v>3299</v>
      </c>
      <c r="E144" s="42">
        <v>5222</v>
      </c>
      <c r="F144" s="43" t="s">
        <v>23</v>
      </c>
      <c r="G144" s="55">
        <v>0</v>
      </c>
      <c r="H144" s="55"/>
      <c r="I144" s="56"/>
      <c r="J144" s="54"/>
      <c r="K144" s="55">
        <v>0</v>
      </c>
      <c r="L144" s="54">
        <v>47</v>
      </c>
      <c r="M144" s="54">
        <f t="shared" si="38"/>
        <v>47</v>
      </c>
      <c r="N144" s="3"/>
    </row>
    <row r="145" spans="1:14" ht="22.5" x14ac:dyDescent="0.2">
      <c r="A145" s="46" t="s">
        <v>12</v>
      </c>
      <c r="B145" s="47">
        <v>4010389</v>
      </c>
      <c r="C145" s="48" t="s">
        <v>19</v>
      </c>
      <c r="D145" s="47" t="s">
        <v>13</v>
      </c>
      <c r="E145" s="47" t="s">
        <v>13</v>
      </c>
      <c r="F145" s="49" t="s">
        <v>106</v>
      </c>
      <c r="G145" s="50">
        <v>0</v>
      </c>
      <c r="H145" s="50"/>
      <c r="I145" s="39"/>
      <c r="J145" s="41"/>
      <c r="K145" s="50">
        <v>0</v>
      </c>
      <c r="L145" s="41">
        <f t="shared" ref="L145" si="57">+L146</f>
        <v>42</v>
      </c>
      <c r="M145" s="85">
        <f t="shared" si="38"/>
        <v>42</v>
      </c>
      <c r="N145" s="3" t="s">
        <v>168</v>
      </c>
    </row>
    <row r="146" spans="1:14" ht="13.5" thickBot="1" x14ac:dyDescent="0.25">
      <c r="A146" s="51"/>
      <c r="B146" s="42"/>
      <c r="C146" s="52"/>
      <c r="D146" s="42">
        <v>3299</v>
      </c>
      <c r="E146" s="42">
        <v>5222</v>
      </c>
      <c r="F146" s="43" t="s">
        <v>23</v>
      </c>
      <c r="G146" s="55">
        <v>0</v>
      </c>
      <c r="H146" s="55"/>
      <c r="I146" s="56"/>
      <c r="J146" s="54"/>
      <c r="K146" s="55">
        <v>0</v>
      </c>
      <c r="L146" s="54">
        <v>42</v>
      </c>
      <c r="M146" s="54">
        <f t="shared" si="38"/>
        <v>42</v>
      </c>
      <c r="N146" s="3"/>
    </row>
    <row r="147" spans="1:14" ht="22.5" x14ac:dyDescent="0.2">
      <c r="A147" s="46" t="s">
        <v>12</v>
      </c>
      <c r="B147" s="47">
        <v>4010390</v>
      </c>
      <c r="C147" s="48" t="s">
        <v>19</v>
      </c>
      <c r="D147" s="47" t="s">
        <v>13</v>
      </c>
      <c r="E147" s="47" t="s">
        <v>13</v>
      </c>
      <c r="F147" s="49" t="s">
        <v>107</v>
      </c>
      <c r="G147" s="50">
        <v>0</v>
      </c>
      <c r="H147" s="50"/>
      <c r="I147" s="39"/>
      <c r="J147" s="41"/>
      <c r="K147" s="50">
        <v>0</v>
      </c>
      <c r="L147" s="41">
        <f t="shared" ref="L147" si="58">+L148</f>
        <v>47</v>
      </c>
      <c r="M147" s="85">
        <f t="shared" si="38"/>
        <v>47</v>
      </c>
      <c r="N147" s="3" t="s">
        <v>168</v>
      </c>
    </row>
    <row r="148" spans="1:14" ht="13.5" thickBot="1" x14ac:dyDescent="0.25">
      <c r="A148" s="51"/>
      <c r="B148" s="42"/>
      <c r="C148" s="52"/>
      <c r="D148" s="42">
        <v>3299</v>
      </c>
      <c r="E148" s="42">
        <v>5222</v>
      </c>
      <c r="F148" s="43" t="s">
        <v>23</v>
      </c>
      <c r="G148" s="55">
        <v>0</v>
      </c>
      <c r="H148" s="55"/>
      <c r="I148" s="56"/>
      <c r="J148" s="54"/>
      <c r="K148" s="55">
        <v>0</v>
      </c>
      <c r="L148" s="54">
        <v>47</v>
      </c>
      <c r="M148" s="54">
        <f t="shared" si="38"/>
        <v>47</v>
      </c>
      <c r="N148" s="3"/>
    </row>
    <row r="149" spans="1:14" ht="33.75" x14ac:dyDescent="0.2">
      <c r="A149" s="46" t="s">
        <v>12</v>
      </c>
      <c r="B149" s="47">
        <v>4010391</v>
      </c>
      <c r="C149" s="48" t="s">
        <v>19</v>
      </c>
      <c r="D149" s="47" t="s">
        <v>13</v>
      </c>
      <c r="E149" s="47" t="s">
        <v>13</v>
      </c>
      <c r="F149" s="49" t="s">
        <v>108</v>
      </c>
      <c r="G149" s="50">
        <v>0</v>
      </c>
      <c r="H149" s="50"/>
      <c r="I149" s="39"/>
      <c r="J149" s="41"/>
      <c r="K149" s="50">
        <v>0</v>
      </c>
      <c r="L149" s="41">
        <f t="shared" ref="L149" si="59">+L150</f>
        <v>47</v>
      </c>
      <c r="M149" s="85">
        <f t="shared" si="38"/>
        <v>47</v>
      </c>
      <c r="N149" s="3" t="s">
        <v>168</v>
      </c>
    </row>
    <row r="150" spans="1:14" ht="23.25" thickBot="1" x14ac:dyDescent="0.25">
      <c r="A150" s="51"/>
      <c r="B150" s="42"/>
      <c r="C150" s="52"/>
      <c r="D150" s="42">
        <v>3299</v>
      </c>
      <c r="E150" s="42">
        <v>5229</v>
      </c>
      <c r="F150" s="43" t="s">
        <v>124</v>
      </c>
      <c r="G150" s="55">
        <v>0</v>
      </c>
      <c r="H150" s="55"/>
      <c r="I150" s="56"/>
      <c r="J150" s="54"/>
      <c r="K150" s="55">
        <v>0</v>
      </c>
      <c r="L150" s="54">
        <v>47</v>
      </c>
      <c r="M150" s="54">
        <f t="shared" si="38"/>
        <v>47</v>
      </c>
      <c r="N150" s="3"/>
    </row>
    <row r="151" spans="1:14" x14ac:dyDescent="0.2">
      <c r="A151" s="46" t="s">
        <v>12</v>
      </c>
      <c r="B151" s="47">
        <v>4010392</v>
      </c>
      <c r="C151" s="48" t="s">
        <v>19</v>
      </c>
      <c r="D151" s="47" t="s">
        <v>13</v>
      </c>
      <c r="E151" s="47" t="s">
        <v>13</v>
      </c>
      <c r="F151" s="49" t="s">
        <v>109</v>
      </c>
      <c r="G151" s="50">
        <v>0</v>
      </c>
      <c r="H151" s="50"/>
      <c r="I151" s="39"/>
      <c r="J151" s="41"/>
      <c r="K151" s="50">
        <v>0</v>
      </c>
      <c r="L151" s="41">
        <f t="shared" ref="L151" si="60">+L152</f>
        <v>47</v>
      </c>
      <c r="M151" s="85">
        <f t="shared" si="38"/>
        <v>47</v>
      </c>
      <c r="N151" s="3" t="s">
        <v>168</v>
      </c>
    </row>
    <row r="152" spans="1:14" ht="23.25" thickBot="1" x14ac:dyDescent="0.25">
      <c r="A152" s="51"/>
      <c r="B152" s="42"/>
      <c r="C152" s="52"/>
      <c r="D152" s="42">
        <v>3299</v>
      </c>
      <c r="E152" s="42">
        <v>5221</v>
      </c>
      <c r="F152" s="43" t="s">
        <v>54</v>
      </c>
      <c r="G152" s="55">
        <v>0</v>
      </c>
      <c r="H152" s="55"/>
      <c r="I152" s="56"/>
      <c r="J152" s="54"/>
      <c r="K152" s="55">
        <v>0</v>
      </c>
      <c r="L152" s="54">
        <v>47</v>
      </c>
      <c r="M152" s="54">
        <f t="shared" si="38"/>
        <v>47</v>
      </c>
      <c r="N152" s="3"/>
    </row>
    <row r="153" spans="1:14" ht="33.75" x14ac:dyDescent="0.2">
      <c r="A153" s="46" t="s">
        <v>12</v>
      </c>
      <c r="B153" s="47">
        <v>4010393</v>
      </c>
      <c r="C153" s="48" t="s">
        <v>19</v>
      </c>
      <c r="D153" s="47" t="s">
        <v>13</v>
      </c>
      <c r="E153" s="47" t="s">
        <v>13</v>
      </c>
      <c r="F153" s="49" t="s">
        <v>110</v>
      </c>
      <c r="G153" s="50">
        <v>0</v>
      </c>
      <c r="H153" s="50"/>
      <c r="I153" s="39"/>
      <c r="J153" s="41"/>
      <c r="K153" s="50">
        <v>0</v>
      </c>
      <c r="L153" s="41">
        <f t="shared" ref="L153" si="61">+L154</f>
        <v>34</v>
      </c>
      <c r="M153" s="85">
        <f t="shared" si="38"/>
        <v>34</v>
      </c>
      <c r="N153" s="3" t="s">
        <v>168</v>
      </c>
    </row>
    <row r="154" spans="1:14" ht="13.5" thickBot="1" x14ac:dyDescent="0.25">
      <c r="A154" s="51"/>
      <c r="B154" s="42"/>
      <c r="C154" s="52"/>
      <c r="D154" s="42">
        <v>3299</v>
      </c>
      <c r="E154" s="42">
        <v>5222</v>
      </c>
      <c r="F154" s="43" t="s">
        <v>23</v>
      </c>
      <c r="G154" s="55">
        <v>0</v>
      </c>
      <c r="H154" s="55"/>
      <c r="I154" s="56"/>
      <c r="J154" s="54"/>
      <c r="K154" s="55">
        <v>0</v>
      </c>
      <c r="L154" s="54">
        <v>34</v>
      </c>
      <c r="M154" s="54">
        <f t="shared" si="38"/>
        <v>34</v>
      </c>
      <c r="N154" s="3"/>
    </row>
    <row r="155" spans="1:14" ht="22.5" x14ac:dyDescent="0.2">
      <c r="A155" s="46" t="s">
        <v>12</v>
      </c>
      <c r="B155" s="47">
        <v>4010394</v>
      </c>
      <c r="C155" s="48" t="s">
        <v>19</v>
      </c>
      <c r="D155" s="47" t="s">
        <v>13</v>
      </c>
      <c r="E155" s="47" t="s">
        <v>13</v>
      </c>
      <c r="F155" s="49" t="s">
        <v>111</v>
      </c>
      <c r="G155" s="50">
        <v>0</v>
      </c>
      <c r="H155" s="50"/>
      <c r="I155" s="39"/>
      <c r="J155" s="41"/>
      <c r="K155" s="50">
        <v>0</v>
      </c>
      <c r="L155" s="41">
        <f t="shared" ref="L155" si="62">+L156</f>
        <v>28</v>
      </c>
      <c r="M155" s="85">
        <f t="shared" si="38"/>
        <v>28</v>
      </c>
      <c r="N155" s="3" t="s">
        <v>168</v>
      </c>
    </row>
    <row r="156" spans="1:14" ht="13.5" thickBot="1" x14ac:dyDescent="0.25">
      <c r="A156" s="51"/>
      <c r="B156" s="42"/>
      <c r="C156" s="52"/>
      <c r="D156" s="42">
        <v>3299</v>
      </c>
      <c r="E156" s="42">
        <v>5222</v>
      </c>
      <c r="F156" s="43" t="s">
        <v>23</v>
      </c>
      <c r="G156" s="55">
        <v>0</v>
      </c>
      <c r="H156" s="55"/>
      <c r="I156" s="56"/>
      <c r="J156" s="54"/>
      <c r="K156" s="55">
        <v>0</v>
      </c>
      <c r="L156" s="54">
        <v>28</v>
      </c>
      <c r="M156" s="54">
        <f t="shared" si="38"/>
        <v>28</v>
      </c>
      <c r="N156" s="3"/>
    </row>
    <row r="157" spans="1:14" ht="45" x14ac:dyDescent="0.2">
      <c r="A157" s="46" t="s">
        <v>12</v>
      </c>
      <c r="B157" s="47">
        <v>4010395</v>
      </c>
      <c r="C157" s="48">
        <v>3411</v>
      </c>
      <c r="D157" s="47" t="s">
        <v>13</v>
      </c>
      <c r="E157" s="47" t="s">
        <v>13</v>
      </c>
      <c r="F157" s="49" t="s">
        <v>112</v>
      </c>
      <c r="G157" s="50">
        <v>0</v>
      </c>
      <c r="H157" s="50"/>
      <c r="I157" s="39"/>
      <c r="J157" s="41"/>
      <c r="K157" s="50">
        <v>0</v>
      </c>
      <c r="L157" s="41">
        <f t="shared" ref="L157" si="63">+L158</f>
        <v>20</v>
      </c>
      <c r="M157" s="85">
        <f t="shared" si="38"/>
        <v>20</v>
      </c>
      <c r="N157" s="3" t="s">
        <v>168</v>
      </c>
    </row>
    <row r="158" spans="1:14" ht="13.5" thickBot="1" x14ac:dyDescent="0.25">
      <c r="A158" s="51"/>
      <c r="B158" s="42"/>
      <c r="C158" s="52"/>
      <c r="D158" s="42">
        <v>3299</v>
      </c>
      <c r="E158" s="42">
        <v>5321</v>
      </c>
      <c r="F158" s="43" t="s">
        <v>26</v>
      </c>
      <c r="G158" s="55">
        <v>0</v>
      </c>
      <c r="H158" s="55"/>
      <c r="I158" s="56"/>
      <c r="J158" s="54"/>
      <c r="K158" s="55">
        <v>0</v>
      </c>
      <c r="L158" s="54">
        <v>20</v>
      </c>
      <c r="M158" s="54">
        <f t="shared" si="38"/>
        <v>20</v>
      </c>
      <c r="N158" s="3"/>
    </row>
    <row r="159" spans="1:14" ht="22.5" x14ac:dyDescent="0.2">
      <c r="A159" s="46" t="s">
        <v>12</v>
      </c>
      <c r="B159" s="47">
        <v>4010396</v>
      </c>
      <c r="C159" s="48">
        <v>2455</v>
      </c>
      <c r="D159" s="47" t="s">
        <v>13</v>
      </c>
      <c r="E159" s="47" t="s">
        <v>13</v>
      </c>
      <c r="F159" s="49" t="s">
        <v>113</v>
      </c>
      <c r="G159" s="50">
        <v>0</v>
      </c>
      <c r="H159" s="50"/>
      <c r="I159" s="39"/>
      <c r="J159" s="41"/>
      <c r="K159" s="50">
        <v>0</v>
      </c>
      <c r="L159" s="41">
        <f t="shared" ref="L159" si="64">+L160</f>
        <v>20</v>
      </c>
      <c r="M159" s="85">
        <f t="shared" si="38"/>
        <v>20</v>
      </c>
      <c r="N159" s="3" t="s">
        <v>168</v>
      </c>
    </row>
    <row r="160" spans="1:14" ht="13.5" thickBot="1" x14ac:dyDescent="0.25">
      <c r="A160" s="51"/>
      <c r="B160" s="42"/>
      <c r="C160" s="52"/>
      <c r="D160" s="42">
        <v>3299</v>
      </c>
      <c r="E160" s="42">
        <v>5321</v>
      </c>
      <c r="F160" s="43" t="s">
        <v>26</v>
      </c>
      <c r="G160" s="55">
        <v>0</v>
      </c>
      <c r="H160" s="55"/>
      <c r="I160" s="56"/>
      <c r="J160" s="54"/>
      <c r="K160" s="55">
        <v>0</v>
      </c>
      <c r="L160" s="54">
        <v>20</v>
      </c>
      <c r="M160" s="54">
        <f t="shared" si="38"/>
        <v>20</v>
      </c>
      <c r="N160" s="3"/>
    </row>
    <row r="161" spans="1:14" ht="22.5" x14ac:dyDescent="0.2">
      <c r="A161" s="46" t="s">
        <v>12</v>
      </c>
      <c r="B161" s="47">
        <v>4010397</v>
      </c>
      <c r="C161" s="48">
        <v>4414</v>
      </c>
      <c r="D161" s="47" t="s">
        <v>13</v>
      </c>
      <c r="E161" s="47" t="s">
        <v>13</v>
      </c>
      <c r="F161" s="49" t="s">
        <v>114</v>
      </c>
      <c r="G161" s="50">
        <v>0</v>
      </c>
      <c r="H161" s="50"/>
      <c r="I161" s="39"/>
      <c r="J161" s="41"/>
      <c r="K161" s="50">
        <v>0</v>
      </c>
      <c r="L161" s="41">
        <f t="shared" ref="L161" si="65">+L162</f>
        <v>33</v>
      </c>
      <c r="M161" s="85">
        <f t="shared" si="38"/>
        <v>33</v>
      </c>
      <c r="N161" s="3" t="s">
        <v>168</v>
      </c>
    </row>
    <row r="162" spans="1:14" ht="13.5" thickBot="1" x14ac:dyDescent="0.25">
      <c r="A162" s="51"/>
      <c r="B162" s="42"/>
      <c r="C162" s="52"/>
      <c r="D162" s="42">
        <v>3299</v>
      </c>
      <c r="E162" s="42">
        <v>5321</v>
      </c>
      <c r="F162" s="43" t="s">
        <v>26</v>
      </c>
      <c r="G162" s="55">
        <v>0</v>
      </c>
      <c r="H162" s="55"/>
      <c r="I162" s="56"/>
      <c r="J162" s="54"/>
      <c r="K162" s="55">
        <v>0</v>
      </c>
      <c r="L162" s="54">
        <v>33</v>
      </c>
      <c r="M162" s="54">
        <f t="shared" si="38"/>
        <v>33</v>
      </c>
      <c r="N162" s="3"/>
    </row>
    <row r="163" spans="1:14" ht="22.5" x14ac:dyDescent="0.2">
      <c r="A163" s="46" t="s">
        <v>12</v>
      </c>
      <c r="B163" s="47">
        <v>4010398</v>
      </c>
      <c r="C163" s="48">
        <v>4479</v>
      </c>
      <c r="D163" s="47" t="s">
        <v>13</v>
      </c>
      <c r="E163" s="47" t="s">
        <v>13</v>
      </c>
      <c r="F163" s="49" t="s">
        <v>115</v>
      </c>
      <c r="G163" s="50">
        <v>0</v>
      </c>
      <c r="H163" s="50"/>
      <c r="I163" s="39"/>
      <c r="J163" s="41"/>
      <c r="K163" s="50">
        <v>0</v>
      </c>
      <c r="L163" s="41">
        <f t="shared" ref="L163" si="66">+L164</f>
        <v>28</v>
      </c>
      <c r="M163" s="85">
        <f t="shared" si="38"/>
        <v>28</v>
      </c>
      <c r="N163" s="3" t="s">
        <v>168</v>
      </c>
    </row>
    <row r="164" spans="1:14" ht="13.5" thickBot="1" x14ac:dyDescent="0.25">
      <c r="A164" s="51"/>
      <c r="B164" s="42"/>
      <c r="C164" s="52"/>
      <c r="D164" s="42">
        <v>3299</v>
      </c>
      <c r="E164" s="42">
        <v>5321</v>
      </c>
      <c r="F164" s="43" t="s">
        <v>26</v>
      </c>
      <c r="G164" s="55">
        <v>0</v>
      </c>
      <c r="H164" s="55"/>
      <c r="I164" s="56"/>
      <c r="J164" s="54"/>
      <c r="K164" s="55">
        <v>0</v>
      </c>
      <c r="L164" s="54">
        <v>28</v>
      </c>
      <c r="M164" s="54">
        <f t="shared" si="38"/>
        <v>28</v>
      </c>
      <c r="N164" s="3"/>
    </row>
    <row r="165" spans="1:14" ht="33.75" x14ac:dyDescent="0.2">
      <c r="A165" s="46" t="s">
        <v>12</v>
      </c>
      <c r="B165" s="47">
        <v>4010399</v>
      </c>
      <c r="C165" s="48">
        <v>2479</v>
      </c>
      <c r="D165" s="47" t="s">
        <v>13</v>
      </c>
      <c r="E165" s="47" t="s">
        <v>13</v>
      </c>
      <c r="F165" s="49" t="s">
        <v>116</v>
      </c>
      <c r="G165" s="50">
        <v>0</v>
      </c>
      <c r="H165" s="50"/>
      <c r="I165" s="39"/>
      <c r="J165" s="41"/>
      <c r="K165" s="50">
        <v>0</v>
      </c>
      <c r="L165" s="41">
        <f t="shared" ref="L165" si="67">+L166</f>
        <v>47</v>
      </c>
      <c r="M165" s="85">
        <f t="shared" si="38"/>
        <v>47</v>
      </c>
      <c r="N165" s="3" t="s">
        <v>168</v>
      </c>
    </row>
    <row r="166" spans="1:14" ht="13.5" thickBot="1" x14ac:dyDescent="0.25">
      <c r="A166" s="51"/>
      <c r="B166" s="42"/>
      <c r="C166" s="52"/>
      <c r="D166" s="42">
        <v>3299</v>
      </c>
      <c r="E166" s="42">
        <v>5321</v>
      </c>
      <c r="F166" s="43" t="s">
        <v>26</v>
      </c>
      <c r="G166" s="55">
        <v>0</v>
      </c>
      <c r="H166" s="55"/>
      <c r="I166" s="56"/>
      <c r="J166" s="54"/>
      <c r="K166" s="55">
        <v>0</v>
      </c>
      <c r="L166" s="54">
        <v>47</v>
      </c>
      <c r="M166" s="54">
        <f t="shared" si="38"/>
        <v>47</v>
      </c>
      <c r="N166" s="3"/>
    </row>
    <row r="167" spans="1:14" ht="22.5" x14ac:dyDescent="0.2">
      <c r="A167" s="46" t="s">
        <v>12</v>
      </c>
      <c r="B167" s="47">
        <v>4010400</v>
      </c>
      <c r="C167" s="48">
        <v>2497</v>
      </c>
      <c r="D167" s="47" t="s">
        <v>13</v>
      </c>
      <c r="E167" s="47" t="s">
        <v>13</v>
      </c>
      <c r="F167" s="49" t="s">
        <v>117</v>
      </c>
      <c r="G167" s="50">
        <v>0</v>
      </c>
      <c r="H167" s="50"/>
      <c r="I167" s="39"/>
      <c r="J167" s="41"/>
      <c r="K167" s="50">
        <v>0</v>
      </c>
      <c r="L167" s="41">
        <f t="shared" ref="L167" si="68">+L168</f>
        <v>30</v>
      </c>
      <c r="M167" s="85">
        <f t="shared" si="38"/>
        <v>30</v>
      </c>
      <c r="N167" s="3" t="s">
        <v>168</v>
      </c>
    </row>
    <row r="168" spans="1:14" ht="13.5" thickBot="1" x14ac:dyDescent="0.25">
      <c r="A168" s="51"/>
      <c r="B168" s="42"/>
      <c r="C168" s="52"/>
      <c r="D168" s="42">
        <v>3299</v>
      </c>
      <c r="E168" s="42">
        <v>5321</v>
      </c>
      <c r="F168" s="43" t="s">
        <v>26</v>
      </c>
      <c r="G168" s="55">
        <v>0</v>
      </c>
      <c r="H168" s="55"/>
      <c r="I168" s="56"/>
      <c r="J168" s="54"/>
      <c r="K168" s="55">
        <v>0</v>
      </c>
      <c r="L168" s="54">
        <v>30</v>
      </c>
      <c r="M168" s="54">
        <f t="shared" si="38"/>
        <v>30</v>
      </c>
      <c r="N168" s="3"/>
    </row>
    <row r="169" spans="1:14" ht="33.75" x14ac:dyDescent="0.2">
      <c r="A169" s="46" t="s">
        <v>12</v>
      </c>
      <c r="B169" s="47">
        <v>4010401</v>
      </c>
      <c r="C169" s="48">
        <v>2316</v>
      </c>
      <c r="D169" s="47" t="s">
        <v>13</v>
      </c>
      <c r="E169" s="47" t="s">
        <v>13</v>
      </c>
      <c r="F169" s="49" t="s">
        <v>118</v>
      </c>
      <c r="G169" s="50">
        <v>0</v>
      </c>
      <c r="H169" s="50"/>
      <c r="I169" s="39"/>
      <c r="J169" s="41"/>
      <c r="K169" s="50">
        <v>0</v>
      </c>
      <c r="L169" s="41">
        <f t="shared" ref="L169" si="69">+L170</f>
        <v>20</v>
      </c>
      <c r="M169" s="85">
        <f t="shared" si="38"/>
        <v>20</v>
      </c>
      <c r="N169" s="3" t="s">
        <v>168</v>
      </c>
    </row>
    <row r="170" spans="1:14" ht="13.5" thickBot="1" x14ac:dyDescent="0.25">
      <c r="A170" s="51"/>
      <c r="B170" s="42"/>
      <c r="C170" s="52"/>
      <c r="D170" s="42">
        <v>3299</v>
      </c>
      <c r="E170" s="42">
        <v>5321</v>
      </c>
      <c r="F170" s="43" t="s">
        <v>26</v>
      </c>
      <c r="G170" s="55">
        <v>0</v>
      </c>
      <c r="H170" s="55"/>
      <c r="I170" s="56"/>
      <c r="J170" s="54"/>
      <c r="K170" s="55">
        <v>0</v>
      </c>
      <c r="L170" s="54">
        <v>20</v>
      </c>
      <c r="M170" s="54">
        <f t="shared" si="38"/>
        <v>20</v>
      </c>
      <c r="N170" s="3"/>
    </row>
    <row r="171" spans="1:14" ht="33.75" x14ac:dyDescent="0.2">
      <c r="A171" s="46" t="s">
        <v>12</v>
      </c>
      <c r="B171" s="47">
        <v>4010402</v>
      </c>
      <c r="C171" s="48">
        <v>5445</v>
      </c>
      <c r="D171" s="47" t="s">
        <v>13</v>
      </c>
      <c r="E171" s="47" t="s">
        <v>13</v>
      </c>
      <c r="F171" s="49" t="s">
        <v>119</v>
      </c>
      <c r="G171" s="50">
        <v>0</v>
      </c>
      <c r="H171" s="50"/>
      <c r="I171" s="39"/>
      <c r="J171" s="41"/>
      <c r="K171" s="50">
        <v>0</v>
      </c>
      <c r="L171" s="41">
        <f t="shared" ref="L171" si="70">+L172</f>
        <v>26</v>
      </c>
      <c r="M171" s="85">
        <f t="shared" ref="M171:M176" si="71">+K171+L171</f>
        <v>26</v>
      </c>
      <c r="N171" s="3" t="s">
        <v>168</v>
      </c>
    </row>
    <row r="172" spans="1:14" ht="13.5" thickBot="1" x14ac:dyDescent="0.25">
      <c r="A172" s="51"/>
      <c r="B172" s="42"/>
      <c r="C172" s="52"/>
      <c r="D172" s="42">
        <v>3299</v>
      </c>
      <c r="E172" s="42">
        <v>5321</v>
      </c>
      <c r="F172" s="43" t="s">
        <v>26</v>
      </c>
      <c r="G172" s="55">
        <v>0</v>
      </c>
      <c r="H172" s="55"/>
      <c r="I172" s="56"/>
      <c r="J172" s="54"/>
      <c r="K172" s="55">
        <v>0</v>
      </c>
      <c r="L172" s="54">
        <v>26</v>
      </c>
      <c r="M172" s="54">
        <f t="shared" si="71"/>
        <v>26</v>
      </c>
      <c r="N172" s="3"/>
    </row>
    <row r="173" spans="1:14" ht="22.5" x14ac:dyDescent="0.2">
      <c r="A173" s="46" t="s">
        <v>12</v>
      </c>
      <c r="B173" s="47">
        <v>4010403</v>
      </c>
      <c r="C173" s="48">
        <v>4460</v>
      </c>
      <c r="D173" s="47" t="s">
        <v>13</v>
      </c>
      <c r="E173" s="47" t="s">
        <v>13</v>
      </c>
      <c r="F173" s="49" t="s">
        <v>120</v>
      </c>
      <c r="G173" s="50">
        <v>0</v>
      </c>
      <c r="H173" s="50"/>
      <c r="I173" s="39"/>
      <c r="J173" s="41"/>
      <c r="K173" s="50">
        <v>0</v>
      </c>
      <c r="L173" s="41">
        <f t="shared" ref="L173" si="72">+L174</f>
        <v>28</v>
      </c>
      <c r="M173" s="85">
        <f t="shared" si="71"/>
        <v>28</v>
      </c>
      <c r="N173" s="3" t="s">
        <v>168</v>
      </c>
    </row>
    <row r="174" spans="1:14" ht="13.5" thickBot="1" x14ac:dyDescent="0.25">
      <c r="A174" s="51"/>
      <c r="B174" s="42"/>
      <c r="C174" s="52"/>
      <c r="D174" s="42">
        <v>3299</v>
      </c>
      <c r="E174" s="42">
        <v>5321</v>
      </c>
      <c r="F174" s="43" t="s">
        <v>26</v>
      </c>
      <c r="G174" s="55">
        <v>0</v>
      </c>
      <c r="H174" s="55"/>
      <c r="I174" s="56"/>
      <c r="J174" s="54"/>
      <c r="K174" s="55">
        <v>0</v>
      </c>
      <c r="L174" s="54">
        <v>28</v>
      </c>
      <c r="M174" s="54">
        <f t="shared" si="71"/>
        <v>28</v>
      </c>
      <c r="N174" s="3"/>
    </row>
    <row r="175" spans="1:14" ht="33.75" x14ac:dyDescent="0.2">
      <c r="A175" s="46" t="s">
        <v>12</v>
      </c>
      <c r="B175" s="47">
        <v>4010404</v>
      </c>
      <c r="C175" s="48">
        <v>3454</v>
      </c>
      <c r="D175" s="47" t="s">
        <v>13</v>
      </c>
      <c r="E175" s="47" t="s">
        <v>13</v>
      </c>
      <c r="F175" s="49" t="s">
        <v>121</v>
      </c>
      <c r="G175" s="50">
        <v>0</v>
      </c>
      <c r="H175" s="50"/>
      <c r="I175" s="39"/>
      <c r="J175" s="41"/>
      <c r="K175" s="50">
        <v>0</v>
      </c>
      <c r="L175" s="41">
        <f t="shared" ref="L175:L179" si="73">+L176</f>
        <v>45</v>
      </c>
      <c r="M175" s="85">
        <f t="shared" si="71"/>
        <v>45</v>
      </c>
      <c r="N175" s="3" t="s">
        <v>168</v>
      </c>
    </row>
    <row r="176" spans="1:14" ht="13.5" thickBot="1" x14ac:dyDescent="0.25">
      <c r="A176" s="51"/>
      <c r="B176" s="42"/>
      <c r="C176" s="52"/>
      <c r="D176" s="42">
        <v>3299</v>
      </c>
      <c r="E176" s="42">
        <v>5321</v>
      </c>
      <c r="F176" s="43" t="s">
        <v>26</v>
      </c>
      <c r="G176" s="55">
        <v>0</v>
      </c>
      <c r="H176" s="55"/>
      <c r="I176" s="56"/>
      <c r="J176" s="54"/>
      <c r="K176" s="55">
        <v>0</v>
      </c>
      <c r="L176" s="54">
        <v>45</v>
      </c>
      <c r="M176" s="54">
        <f t="shared" si="71"/>
        <v>45</v>
      </c>
      <c r="N176" s="3"/>
    </row>
    <row r="177" spans="1:14" ht="22.5" x14ac:dyDescent="0.2">
      <c r="A177" s="46" t="s">
        <v>12</v>
      </c>
      <c r="B177" s="47">
        <v>4010405</v>
      </c>
      <c r="C177" s="48">
        <v>4457</v>
      </c>
      <c r="D177" s="47" t="s">
        <v>13</v>
      </c>
      <c r="E177" s="47" t="s">
        <v>13</v>
      </c>
      <c r="F177" s="49" t="s">
        <v>235</v>
      </c>
      <c r="G177" s="50">
        <v>0</v>
      </c>
      <c r="H177" s="50"/>
      <c r="I177" s="39"/>
      <c r="J177" s="41"/>
      <c r="K177" s="50">
        <v>0</v>
      </c>
      <c r="L177" s="41">
        <v>26</v>
      </c>
      <c r="M177" s="85">
        <f t="shared" ref="M177:M180" si="74">+K177+L177</f>
        <v>26</v>
      </c>
      <c r="N177" s="3" t="s">
        <v>168</v>
      </c>
    </row>
    <row r="178" spans="1:14" ht="13.5" thickBot="1" x14ac:dyDescent="0.25">
      <c r="A178" s="51"/>
      <c r="B178" s="42"/>
      <c r="C178" s="52"/>
      <c r="D178" s="42">
        <v>3299</v>
      </c>
      <c r="E178" s="42">
        <v>5321</v>
      </c>
      <c r="F178" s="43" t="s">
        <v>26</v>
      </c>
      <c r="G178" s="55">
        <v>0</v>
      </c>
      <c r="H178" s="55"/>
      <c r="I178" s="56"/>
      <c r="J178" s="54"/>
      <c r="K178" s="55">
        <v>0</v>
      </c>
      <c r="L178" s="54">
        <v>26</v>
      </c>
      <c r="M178" s="54">
        <f t="shared" si="74"/>
        <v>26</v>
      </c>
      <c r="N178" s="3"/>
    </row>
    <row r="179" spans="1:14" ht="22.5" x14ac:dyDescent="0.2">
      <c r="A179" s="46" t="s">
        <v>12</v>
      </c>
      <c r="B179" s="47">
        <v>4010406</v>
      </c>
      <c r="C179" s="87" t="s">
        <v>19</v>
      </c>
      <c r="D179" s="47" t="s">
        <v>13</v>
      </c>
      <c r="E179" s="47" t="s">
        <v>13</v>
      </c>
      <c r="F179" s="49" t="s">
        <v>236</v>
      </c>
      <c r="G179" s="50">
        <v>0</v>
      </c>
      <c r="H179" s="50"/>
      <c r="I179" s="39"/>
      <c r="J179" s="41"/>
      <c r="K179" s="50">
        <v>0</v>
      </c>
      <c r="L179" s="41">
        <f t="shared" si="73"/>
        <v>33</v>
      </c>
      <c r="M179" s="85">
        <f t="shared" si="74"/>
        <v>33</v>
      </c>
      <c r="N179" s="3" t="s">
        <v>168</v>
      </c>
    </row>
    <row r="180" spans="1:14" ht="13.5" thickBot="1" x14ac:dyDescent="0.25">
      <c r="A180" s="51"/>
      <c r="B180" s="42"/>
      <c r="C180" s="52"/>
      <c r="D180" s="42">
        <v>3299</v>
      </c>
      <c r="E180" s="42">
        <v>5222</v>
      </c>
      <c r="F180" s="43" t="s">
        <v>23</v>
      </c>
      <c r="G180" s="55">
        <v>0</v>
      </c>
      <c r="H180" s="55"/>
      <c r="I180" s="56"/>
      <c r="J180" s="54"/>
      <c r="K180" s="55">
        <v>0</v>
      </c>
      <c r="L180" s="54">
        <v>33</v>
      </c>
      <c r="M180" s="54">
        <f t="shared" si="74"/>
        <v>33</v>
      </c>
      <c r="N180" s="3"/>
    </row>
    <row r="181" spans="1:14" ht="23.25" thickBot="1" x14ac:dyDescent="0.25">
      <c r="A181" s="58" t="s">
        <v>12</v>
      </c>
      <c r="B181" s="147" t="s">
        <v>37</v>
      </c>
      <c r="C181" s="148"/>
      <c r="D181" s="148" t="s">
        <v>13</v>
      </c>
      <c r="E181" s="149" t="s">
        <v>13</v>
      </c>
      <c r="F181" s="59" t="s">
        <v>38</v>
      </c>
      <c r="G181" s="33">
        <v>250</v>
      </c>
      <c r="H181" s="33">
        <f>SUM(H182:H191)/2</f>
        <v>148.15519</v>
      </c>
      <c r="I181" s="34">
        <f t="shared" si="1"/>
        <v>398.15519</v>
      </c>
      <c r="J181" s="60">
        <v>0</v>
      </c>
      <c r="K181" s="60">
        <f t="shared" si="2"/>
        <v>398.15519</v>
      </c>
      <c r="L181" s="35">
        <f>SUM(L182:L223)/2</f>
        <v>93.120000000000033</v>
      </c>
      <c r="M181" s="35">
        <f>+K181+L181</f>
        <v>491.27519000000007</v>
      </c>
      <c r="N181" s="3" t="s">
        <v>168</v>
      </c>
    </row>
    <row r="182" spans="1:14" ht="22.5" customHeight="1" x14ac:dyDescent="0.2">
      <c r="A182" s="86" t="s">
        <v>12</v>
      </c>
      <c r="B182" s="61" t="s">
        <v>39</v>
      </c>
      <c r="C182" s="87" t="s">
        <v>19</v>
      </c>
      <c r="D182" s="88" t="s">
        <v>13</v>
      </c>
      <c r="E182" s="62" t="s">
        <v>13</v>
      </c>
      <c r="F182" s="63" t="s">
        <v>38</v>
      </c>
      <c r="G182" s="50">
        <v>250</v>
      </c>
      <c r="H182" s="50">
        <v>65.655190000000005</v>
      </c>
      <c r="I182" s="39">
        <f t="shared" si="1"/>
        <v>315.65519</v>
      </c>
      <c r="J182" s="40">
        <v>0</v>
      </c>
      <c r="K182" s="40">
        <f t="shared" si="2"/>
        <v>315.65519</v>
      </c>
      <c r="L182" s="40">
        <f>+L183</f>
        <v>-250</v>
      </c>
      <c r="M182" s="40">
        <f t="shared" ref="M182:M223" si="75">+K182+L182</f>
        <v>65.655190000000005</v>
      </c>
      <c r="N182" s="3" t="s">
        <v>168</v>
      </c>
    </row>
    <row r="183" spans="1:14" ht="13.5" thickBot="1" x14ac:dyDescent="0.25">
      <c r="A183" s="89"/>
      <c r="B183" s="150"/>
      <c r="C183" s="151"/>
      <c r="D183" s="90">
        <v>3299</v>
      </c>
      <c r="E183" s="91">
        <v>5901</v>
      </c>
      <c r="F183" s="92" t="s">
        <v>21</v>
      </c>
      <c r="G183" s="44">
        <v>250</v>
      </c>
      <c r="H183" s="44">
        <v>65.655190000000005</v>
      </c>
      <c r="I183" s="53">
        <f t="shared" si="1"/>
        <v>315.65519</v>
      </c>
      <c r="J183" s="45">
        <v>0</v>
      </c>
      <c r="K183" s="45">
        <f t="shared" si="2"/>
        <v>315.65519</v>
      </c>
      <c r="L183" s="45">
        <v>-250</v>
      </c>
      <c r="M183" s="45">
        <f t="shared" si="75"/>
        <v>65.655190000000005</v>
      </c>
      <c r="N183" s="3"/>
    </row>
    <row r="184" spans="1:14" ht="22.5" x14ac:dyDescent="0.2">
      <c r="A184" s="46" t="s">
        <v>12</v>
      </c>
      <c r="B184" s="47">
        <v>4030025</v>
      </c>
      <c r="C184" s="48">
        <v>4459</v>
      </c>
      <c r="D184" s="47" t="s">
        <v>13</v>
      </c>
      <c r="E184" s="47" t="s">
        <v>13</v>
      </c>
      <c r="F184" s="49" t="s">
        <v>40</v>
      </c>
      <c r="G184" s="50">
        <v>0</v>
      </c>
      <c r="H184" s="50">
        <v>30</v>
      </c>
      <c r="I184" s="39">
        <f t="shared" si="1"/>
        <v>30</v>
      </c>
      <c r="J184" s="41">
        <v>0</v>
      </c>
      <c r="K184" s="41">
        <f t="shared" si="2"/>
        <v>30</v>
      </c>
      <c r="L184" s="41">
        <v>0</v>
      </c>
      <c r="M184" s="41">
        <f t="shared" si="75"/>
        <v>30</v>
      </c>
      <c r="N184" s="3"/>
    </row>
    <row r="185" spans="1:14" ht="13.5" thickBot="1" x14ac:dyDescent="0.25">
      <c r="A185" s="51"/>
      <c r="B185" s="42"/>
      <c r="C185" s="52"/>
      <c r="D185" s="42">
        <v>3299</v>
      </c>
      <c r="E185" s="42">
        <v>5321</v>
      </c>
      <c r="F185" s="43" t="s">
        <v>26</v>
      </c>
      <c r="G185" s="55">
        <v>0</v>
      </c>
      <c r="H185" s="55">
        <v>30</v>
      </c>
      <c r="I185" s="56">
        <f t="shared" si="1"/>
        <v>30</v>
      </c>
      <c r="J185" s="54">
        <v>0</v>
      </c>
      <c r="K185" s="54">
        <f t="shared" si="2"/>
        <v>30</v>
      </c>
      <c r="L185" s="54">
        <v>0</v>
      </c>
      <c r="M185" s="54">
        <f t="shared" si="75"/>
        <v>30</v>
      </c>
      <c r="N185" s="3"/>
    </row>
    <row r="186" spans="1:14" ht="22.5" x14ac:dyDescent="0.2">
      <c r="A186" s="46" t="s">
        <v>12</v>
      </c>
      <c r="B186" s="47">
        <v>4030029</v>
      </c>
      <c r="C186" s="48">
        <v>2448</v>
      </c>
      <c r="D186" s="47" t="s">
        <v>13</v>
      </c>
      <c r="E186" s="47" t="s">
        <v>13</v>
      </c>
      <c r="F186" s="49" t="s">
        <v>41</v>
      </c>
      <c r="G186" s="38">
        <v>0</v>
      </c>
      <c r="H186" s="38">
        <v>17.5</v>
      </c>
      <c r="I186" s="57">
        <f t="shared" si="1"/>
        <v>17.5</v>
      </c>
      <c r="J186" s="40">
        <v>0</v>
      </c>
      <c r="K186" s="40">
        <f t="shared" si="2"/>
        <v>17.5</v>
      </c>
      <c r="L186" s="40">
        <v>0</v>
      </c>
      <c r="M186" s="40">
        <f t="shared" si="75"/>
        <v>17.5</v>
      </c>
      <c r="N186" s="3"/>
    </row>
    <row r="187" spans="1:14" ht="13.5" thickBot="1" x14ac:dyDescent="0.25">
      <c r="A187" s="51"/>
      <c r="B187" s="42"/>
      <c r="C187" s="52"/>
      <c r="D187" s="42">
        <v>3299</v>
      </c>
      <c r="E187" s="42">
        <v>5321</v>
      </c>
      <c r="F187" s="43" t="s">
        <v>26</v>
      </c>
      <c r="G187" s="44">
        <v>0</v>
      </c>
      <c r="H187" s="44">
        <v>17.5</v>
      </c>
      <c r="I187" s="53">
        <f t="shared" si="1"/>
        <v>17.5</v>
      </c>
      <c r="J187" s="45">
        <v>0</v>
      </c>
      <c r="K187" s="45">
        <f t="shared" si="2"/>
        <v>17.5</v>
      </c>
      <c r="L187" s="45">
        <v>0</v>
      </c>
      <c r="M187" s="45">
        <f t="shared" si="75"/>
        <v>17.5</v>
      </c>
      <c r="N187" s="3"/>
    </row>
    <row r="188" spans="1:14" ht="33.75" x14ac:dyDescent="0.2">
      <c r="A188" s="46" t="s">
        <v>12</v>
      </c>
      <c r="B188" s="47">
        <v>4030030</v>
      </c>
      <c r="C188" s="48">
        <v>2480</v>
      </c>
      <c r="D188" s="47" t="s">
        <v>13</v>
      </c>
      <c r="E188" s="47" t="s">
        <v>13</v>
      </c>
      <c r="F188" s="49" t="s">
        <v>42</v>
      </c>
      <c r="G188" s="50">
        <v>0</v>
      </c>
      <c r="H188" s="50">
        <v>20</v>
      </c>
      <c r="I188" s="39">
        <f t="shared" si="1"/>
        <v>20</v>
      </c>
      <c r="J188" s="41">
        <v>0</v>
      </c>
      <c r="K188" s="41">
        <f t="shared" si="2"/>
        <v>20</v>
      </c>
      <c r="L188" s="41">
        <v>0</v>
      </c>
      <c r="M188" s="41">
        <f t="shared" si="75"/>
        <v>20</v>
      </c>
      <c r="N188" s="3"/>
    </row>
    <row r="189" spans="1:14" ht="13.5" thickBot="1" x14ac:dyDescent="0.25">
      <c r="A189" s="51"/>
      <c r="B189" s="42"/>
      <c r="C189" s="52"/>
      <c r="D189" s="42">
        <v>3299</v>
      </c>
      <c r="E189" s="42">
        <v>5321</v>
      </c>
      <c r="F189" s="43" t="s">
        <v>26</v>
      </c>
      <c r="G189" s="55">
        <v>0</v>
      </c>
      <c r="H189" s="55">
        <v>20</v>
      </c>
      <c r="I189" s="56">
        <f t="shared" si="1"/>
        <v>20</v>
      </c>
      <c r="J189" s="54">
        <v>0</v>
      </c>
      <c r="K189" s="54">
        <f t="shared" si="2"/>
        <v>20</v>
      </c>
      <c r="L189" s="54">
        <v>0</v>
      </c>
      <c r="M189" s="54">
        <f t="shared" si="75"/>
        <v>20</v>
      </c>
      <c r="N189" s="3"/>
    </row>
    <row r="190" spans="1:14" ht="33.75" x14ac:dyDescent="0.2">
      <c r="A190" s="46" t="s">
        <v>12</v>
      </c>
      <c r="B190" s="47">
        <v>4030032</v>
      </c>
      <c r="C190" s="48">
        <v>5422</v>
      </c>
      <c r="D190" s="47" t="s">
        <v>13</v>
      </c>
      <c r="E190" s="47" t="s">
        <v>13</v>
      </c>
      <c r="F190" s="49" t="s">
        <v>43</v>
      </c>
      <c r="G190" s="38">
        <v>0</v>
      </c>
      <c r="H190" s="38">
        <v>15</v>
      </c>
      <c r="I190" s="57">
        <f t="shared" si="1"/>
        <v>15</v>
      </c>
      <c r="J190" s="40">
        <v>0</v>
      </c>
      <c r="K190" s="40">
        <f t="shared" si="2"/>
        <v>15</v>
      </c>
      <c r="L190" s="40">
        <v>0</v>
      </c>
      <c r="M190" s="40">
        <f t="shared" si="75"/>
        <v>15</v>
      </c>
      <c r="N190" s="3"/>
    </row>
    <row r="191" spans="1:14" ht="13.5" thickBot="1" x14ac:dyDescent="0.25">
      <c r="A191" s="64"/>
      <c r="B191" s="65"/>
      <c r="C191" s="66"/>
      <c r="D191" s="65">
        <v>3299</v>
      </c>
      <c r="E191" s="65">
        <v>5321</v>
      </c>
      <c r="F191" s="67" t="s">
        <v>26</v>
      </c>
      <c r="G191" s="55">
        <v>0</v>
      </c>
      <c r="H191" s="55">
        <v>15</v>
      </c>
      <c r="I191" s="56">
        <f t="shared" si="1"/>
        <v>15</v>
      </c>
      <c r="J191" s="45">
        <v>0</v>
      </c>
      <c r="K191" s="45">
        <f t="shared" si="2"/>
        <v>15</v>
      </c>
      <c r="L191" s="54">
        <v>0</v>
      </c>
      <c r="M191" s="54">
        <f t="shared" si="75"/>
        <v>15</v>
      </c>
      <c r="N191" s="3"/>
    </row>
    <row r="192" spans="1:14" ht="22.5" x14ac:dyDescent="0.2">
      <c r="A192" s="46" t="s">
        <v>12</v>
      </c>
      <c r="B192" s="47">
        <v>4030034</v>
      </c>
      <c r="C192" s="48">
        <v>3404</v>
      </c>
      <c r="D192" s="47" t="s">
        <v>13</v>
      </c>
      <c r="E192" s="47" t="s">
        <v>13</v>
      </c>
      <c r="F192" s="49" t="s">
        <v>150</v>
      </c>
      <c r="G192" s="50">
        <v>0</v>
      </c>
      <c r="H192" s="50"/>
      <c r="I192" s="39"/>
      <c r="J192" s="41"/>
      <c r="K192" s="50">
        <v>0</v>
      </c>
      <c r="L192" s="41">
        <f t="shared" ref="L192" si="76">+L193</f>
        <v>40</v>
      </c>
      <c r="M192" s="41">
        <f t="shared" si="75"/>
        <v>40</v>
      </c>
      <c r="N192" s="3" t="s">
        <v>168</v>
      </c>
    </row>
    <row r="193" spans="1:14" ht="13.5" thickBot="1" x14ac:dyDescent="0.25">
      <c r="A193" s="51"/>
      <c r="B193" s="42"/>
      <c r="C193" s="52"/>
      <c r="D193" s="42">
        <v>3299</v>
      </c>
      <c r="E193" s="42">
        <v>5321</v>
      </c>
      <c r="F193" s="43" t="s">
        <v>26</v>
      </c>
      <c r="G193" s="55">
        <v>0</v>
      </c>
      <c r="H193" s="55"/>
      <c r="I193" s="56"/>
      <c r="J193" s="54"/>
      <c r="K193" s="55">
        <v>0</v>
      </c>
      <c r="L193" s="54">
        <v>40</v>
      </c>
      <c r="M193" s="54">
        <f t="shared" si="75"/>
        <v>40</v>
      </c>
      <c r="N193" s="3"/>
    </row>
    <row r="194" spans="1:14" ht="33.75" x14ac:dyDescent="0.2">
      <c r="A194" s="46" t="s">
        <v>12</v>
      </c>
      <c r="B194" s="47">
        <v>4030035</v>
      </c>
      <c r="C194" s="48">
        <v>3436</v>
      </c>
      <c r="D194" s="47" t="s">
        <v>13</v>
      </c>
      <c r="E194" s="47" t="s">
        <v>13</v>
      </c>
      <c r="F194" s="49" t="s">
        <v>151</v>
      </c>
      <c r="G194" s="50">
        <v>0</v>
      </c>
      <c r="H194" s="50"/>
      <c r="I194" s="39"/>
      <c r="J194" s="41"/>
      <c r="K194" s="50">
        <v>0</v>
      </c>
      <c r="L194" s="41">
        <f t="shared" ref="L194" si="77">+L195</f>
        <v>45</v>
      </c>
      <c r="M194" s="41">
        <f t="shared" si="75"/>
        <v>45</v>
      </c>
      <c r="N194" s="3" t="s">
        <v>168</v>
      </c>
    </row>
    <row r="195" spans="1:14" ht="13.5" thickBot="1" x14ac:dyDescent="0.25">
      <c r="A195" s="51"/>
      <c r="B195" s="42"/>
      <c r="C195" s="52"/>
      <c r="D195" s="42">
        <v>3299</v>
      </c>
      <c r="E195" s="42">
        <v>5321</v>
      </c>
      <c r="F195" s="43" t="s">
        <v>26</v>
      </c>
      <c r="G195" s="55">
        <v>0</v>
      </c>
      <c r="H195" s="55"/>
      <c r="I195" s="56"/>
      <c r="J195" s="54"/>
      <c r="K195" s="55">
        <v>0</v>
      </c>
      <c r="L195" s="54">
        <v>45</v>
      </c>
      <c r="M195" s="54">
        <f t="shared" si="75"/>
        <v>45</v>
      </c>
      <c r="N195" s="3"/>
    </row>
    <row r="196" spans="1:14" ht="22.5" x14ac:dyDescent="0.2">
      <c r="A196" s="46" t="s">
        <v>12</v>
      </c>
      <c r="B196" s="47">
        <v>4030036</v>
      </c>
      <c r="C196" s="48">
        <v>6026</v>
      </c>
      <c r="D196" s="47" t="s">
        <v>13</v>
      </c>
      <c r="E196" s="47" t="s">
        <v>13</v>
      </c>
      <c r="F196" s="49" t="s">
        <v>138</v>
      </c>
      <c r="G196" s="50">
        <v>0</v>
      </c>
      <c r="H196" s="50"/>
      <c r="I196" s="39"/>
      <c r="J196" s="41"/>
      <c r="K196" s="50">
        <v>0</v>
      </c>
      <c r="L196" s="41">
        <f t="shared" ref="L196" si="78">+L197</f>
        <v>23.22</v>
      </c>
      <c r="M196" s="41">
        <f t="shared" si="75"/>
        <v>23.22</v>
      </c>
      <c r="N196" s="3" t="s">
        <v>168</v>
      </c>
    </row>
    <row r="197" spans="1:14" ht="13.5" thickBot="1" x14ac:dyDescent="0.25">
      <c r="A197" s="51"/>
      <c r="B197" s="42"/>
      <c r="C197" s="52"/>
      <c r="D197" s="42">
        <v>3299</v>
      </c>
      <c r="E197" s="42">
        <v>5213</v>
      </c>
      <c r="F197" s="43" t="s">
        <v>125</v>
      </c>
      <c r="G197" s="55">
        <v>0</v>
      </c>
      <c r="H197" s="55"/>
      <c r="I197" s="56"/>
      <c r="J197" s="54"/>
      <c r="K197" s="55">
        <v>0</v>
      </c>
      <c r="L197" s="54">
        <v>23.22</v>
      </c>
      <c r="M197" s="54">
        <f t="shared" si="75"/>
        <v>23.22</v>
      </c>
      <c r="N197" s="3"/>
    </row>
    <row r="198" spans="1:14" ht="33.75" x14ac:dyDescent="0.2">
      <c r="A198" s="46" t="s">
        <v>12</v>
      </c>
      <c r="B198" s="47">
        <v>4030037</v>
      </c>
      <c r="C198" s="48">
        <v>2491</v>
      </c>
      <c r="D198" s="47" t="s">
        <v>13</v>
      </c>
      <c r="E198" s="47" t="s">
        <v>13</v>
      </c>
      <c r="F198" s="49" t="s">
        <v>152</v>
      </c>
      <c r="G198" s="50">
        <v>0</v>
      </c>
      <c r="H198" s="50"/>
      <c r="I198" s="39"/>
      <c r="J198" s="41"/>
      <c r="K198" s="50">
        <v>0</v>
      </c>
      <c r="L198" s="41">
        <f t="shared" ref="L198" si="79">+L199</f>
        <v>15</v>
      </c>
      <c r="M198" s="41">
        <f t="shared" si="75"/>
        <v>15</v>
      </c>
      <c r="N198" s="3" t="s">
        <v>168</v>
      </c>
    </row>
    <row r="199" spans="1:14" ht="13.5" thickBot="1" x14ac:dyDescent="0.25">
      <c r="A199" s="51"/>
      <c r="B199" s="42"/>
      <c r="C199" s="52"/>
      <c r="D199" s="42">
        <v>3299</v>
      </c>
      <c r="E199" s="42">
        <v>5321</v>
      </c>
      <c r="F199" s="43" t="s">
        <v>26</v>
      </c>
      <c r="G199" s="55">
        <v>0</v>
      </c>
      <c r="H199" s="55"/>
      <c r="I199" s="56"/>
      <c r="J199" s="54"/>
      <c r="K199" s="55">
        <v>0</v>
      </c>
      <c r="L199" s="54">
        <v>15</v>
      </c>
      <c r="M199" s="54">
        <f t="shared" si="75"/>
        <v>15</v>
      </c>
      <c r="N199" s="3"/>
    </row>
    <row r="200" spans="1:14" ht="33.75" x14ac:dyDescent="0.2">
      <c r="A200" s="46" t="s">
        <v>12</v>
      </c>
      <c r="B200" s="47">
        <v>4030038</v>
      </c>
      <c r="C200" s="48">
        <v>5422</v>
      </c>
      <c r="D200" s="47" t="s">
        <v>13</v>
      </c>
      <c r="E200" s="47" t="s">
        <v>13</v>
      </c>
      <c r="F200" s="49" t="s">
        <v>153</v>
      </c>
      <c r="G200" s="50">
        <v>0</v>
      </c>
      <c r="H200" s="50"/>
      <c r="I200" s="39"/>
      <c r="J200" s="41"/>
      <c r="K200" s="50">
        <v>0</v>
      </c>
      <c r="L200" s="41">
        <f t="shared" ref="L200" si="80">+L201</f>
        <v>15</v>
      </c>
      <c r="M200" s="41">
        <f t="shared" si="75"/>
        <v>15</v>
      </c>
      <c r="N200" s="3" t="s">
        <v>168</v>
      </c>
    </row>
    <row r="201" spans="1:14" ht="13.5" thickBot="1" x14ac:dyDescent="0.25">
      <c r="A201" s="51"/>
      <c r="B201" s="42"/>
      <c r="C201" s="52"/>
      <c r="D201" s="42">
        <v>3299</v>
      </c>
      <c r="E201" s="42">
        <v>5321</v>
      </c>
      <c r="F201" s="43" t="s">
        <v>26</v>
      </c>
      <c r="G201" s="55">
        <v>0</v>
      </c>
      <c r="H201" s="55"/>
      <c r="I201" s="56"/>
      <c r="J201" s="54"/>
      <c r="K201" s="55">
        <v>0</v>
      </c>
      <c r="L201" s="54">
        <v>15</v>
      </c>
      <c r="M201" s="54">
        <f t="shared" si="75"/>
        <v>15</v>
      </c>
      <c r="N201" s="3"/>
    </row>
    <row r="202" spans="1:14" ht="22.5" x14ac:dyDescent="0.2">
      <c r="A202" s="46" t="s">
        <v>12</v>
      </c>
      <c r="B202" s="47">
        <v>4030039</v>
      </c>
      <c r="C202" s="48">
        <v>2452</v>
      </c>
      <c r="D202" s="47" t="s">
        <v>13</v>
      </c>
      <c r="E202" s="47" t="s">
        <v>13</v>
      </c>
      <c r="F202" s="49" t="s">
        <v>154</v>
      </c>
      <c r="G202" s="50">
        <v>0</v>
      </c>
      <c r="H202" s="50"/>
      <c r="I202" s="39"/>
      <c r="J202" s="41"/>
      <c r="K202" s="50">
        <v>0</v>
      </c>
      <c r="L202" s="41">
        <f t="shared" ref="L202" si="81">+L203</f>
        <v>15</v>
      </c>
      <c r="M202" s="41">
        <f t="shared" si="75"/>
        <v>15</v>
      </c>
      <c r="N202" s="3" t="s">
        <v>168</v>
      </c>
    </row>
    <row r="203" spans="1:14" ht="13.5" thickBot="1" x14ac:dyDescent="0.25">
      <c r="A203" s="51"/>
      <c r="B203" s="42"/>
      <c r="C203" s="52"/>
      <c r="D203" s="42">
        <v>3299</v>
      </c>
      <c r="E203" s="42">
        <v>5321</v>
      </c>
      <c r="F203" s="43" t="s">
        <v>26</v>
      </c>
      <c r="G203" s="55">
        <v>0</v>
      </c>
      <c r="H203" s="55"/>
      <c r="I203" s="56"/>
      <c r="J203" s="54"/>
      <c r="K203" s="55">
        <v>0</v>
      </c>
      <c r="L203" s="54">
        <v>15</v>
      </c>
      <c r="M203" s="54">
        <f t="shared" si="75"/>
        <v>15</v>
      </c>
      <c r="N203" s="3"/>
    </row>
    <row r="204" spans="1:14" ht="22.5" x14ac:dyDescent="0.2">
      <c r="A204" s="46" t="s">
        <v>12</v>
      </c>
      <c r="B204" s="47">
        <v>4030040</v>
      </c>
      <c r="C204" s="48">
        <v>5441</v>
      </c>
      <c r="D204" s="47" t="s">
        <v>13</v>
      </c>
      <c r="E204" s="47" t="s">
        <v>13</v>
      </c>
      <c r="F204" s="49" t="s">
        <v>155</v>
      </c>
      <c r="G204" s="50">
        <v>0</v>
      </c>
      <c r="H204" s="50"/>
      <c r="I204" s="39"/>
      <c r="J204" s="41"/>
      <c r="K204" s="50">
        <v>0</v>
      </c>
      <c r="L204" s="41">
        <f t="shared" ref="L204" si="82">+L205</f>
        <v>15</v>
      </c>
      <c r="M204" s="41">
        <f t="shared" si="75"/>
        <v>15</v>
      </c>
      <c r="N204" s="3" t="s">
        <v>168</v>
      </c>
    </row>
    <row r="205" spans="1:14" ht="13.5" thickBot="1" x14ac:dyDescent="0.25">
      <c r="A205" s="51"/>
      <c r="B205" s="42"/>
      <c r="C205" s="52"/>
      <c r="D205" s="42">
        <v>3299</v>
      </c>
      <c r="E205" s="42">
        <v>5321</v>
      </c>
      <c r="F205" s="43" t="s">
        <v>26</v>
      </c>
      <c r="G205" s="55">
        <v>0</v>
      </c>
      <c r="H205" s="55"/>
      <c r="I205" s="56"/>
      <c r="J205" s="54"/>
      <c r="K205" s="55">
        <v>0</v>
      </c>
      <c r="L205" s="54">
        <v>15</v>
      </c>
      <c r="M205" s="54">
        <f t="shared" si="75"/>
        <v>15</v>
      </c>
      <c r="N205" s="3"/>
    </row>
    <row r="206" spans="1:14" ht="22.5" x14ac:dyDescent="0.2">
      <c r="A206" s="46" t="s">
        <v>12</v>
      </c>
      <c r="B206" s="47">
        <v>4030041</v>
      </c>
      <c r="C206" s="48">
        <v>4443</v>
      </c>
      <c r="D206" s="47" t="s">
        <v>13</v>
      </c>
      <c r="E206" s="47" t="s">
        <v>13</v>
      </c>
      <c r="F206" s="49" t="s">
        <v>156</v>
      </c>
      <c r="G206" s="50">
        <v>0</v>
      </c>
      <c r="H206" s="50"/>
      <c r="I206" s="39"/>
      <c r="J206" s="41"/>
      <c r="K206" s="50">
        <v>0</v>
      </c>
      <c r="L206" s="41">
        <f t="shared" ref="L206" si="83">+L207</f>
        <v>15</v>
      </c>
      <c r="M206" s="41">
        <f t="shared" si="75"/>
        <v>15</v>
      </c>
      <c r="N206" s="3" t="s">
        <v>168</v>
      </c>
    </row>
    <row r="207" spans="1:14" ht="13.5" thickBot="1" x14ac:dyDescent="0.25">
      <c r="A207" s="51"/>
      <c r="B207" s="42"/>
      <c r="C207" s="52"/>
      <c r="D207" s="42">
        <v>3299</v>
      </c>
      <c r="E207" s="42">
        <v>5321</v>
      </c>
      <c r="F207" s="43" t="s">
        <v>26</v>
      </c>
      <c r="G207" s="55">
        <v>0</v>
      </c>
      <c r="H207" s="55"/>
      <c r="I207" s="56"/>
      <c r="J207" s="54"/>
      <c r="K207" s="55">
        <v>0</v>
      </c>
      <c r="L207" s="54">
        <v>15</v>
      </c>
      <c r="M207" s="54">
        <f t="shared" si="75"/>
        <v>15</v>
      </c>
      <c r="N207" s="3"/>
    </row>
    <row r="208" spans="1:14" ht="22.5" x14ac:dyDescent="0.2">
      <c r="A208" s="46" t="s">
        <v>12</v>
      </c>
      <c r="B208" s="47">
        <v>4030042</v>
      </c>
      <c r="C208" s="48">
        <v>3422</v>
      </c>
      <c r="D208" s="47" t="s">
        <v>13</v>
      </c>
      <c r="E208" s="47" t="s">
        <v>13</v>
      </c>
      <c r="F208" s="49" t="s">
        <v>157</v>
      </c>
      <c r="G208" s="50">
        <v>0</v>
      </c>
      <c r="H208" s="50"/>
      <c r="I208" s="39"/>
      <c r="J208" s="41"/>
      <c r="K208" s="50">
        <v>0</v>
      </c>
      <c r="L208" s="41">
        <f t="shared" ref="L208" si="84">+L209</f>
        <v>20</v>
      </c>
      <c r="M208" s="41">
        <f t="shared" si="75"/>
        <v>20</v>
      </c>
      <c r="N208" s="3" t="s">
        <v>168</v>
      </c>
    </row>
    <row r="209" spans="1:14" ht="13.5" thickBot="1" x14ac:dyDescent="0.25">
      <c r="A209" s="51"/>
      <c r="B209" s="42"/>
      <c r="C209" s="52"/>
      <c r="D209" s="42">
        <v>3299</v>
      </c>
      <c r="E209" s="42">
        <v>5321</v>
      </c>
      <c r="F209" s="43" t="s">
        <v>26</v>
      </c>
      <c r="G209" s="55">
        <v>0</v>
      </c>
      <c r="H209" s="55"/>
      <c r="I209" s="56"/>
      <c r="J209" s="54"/>
      <c r="K209" s="55">
        <v>0</v>
      </c>
      <c r="L209" s="54">
        <v>20</v>
      </c>
      <c r="M209" s="54">
        <f t="shared" si="75"/>
        <v>20</v>
      </c>
      <c r="N209" s="3"/>
    </row>
    <row r="210" spans="1:14" ht="33.75" x14ac:dyDescent="0.2">
      <c r="A210" s="46" t="s">
        <v>12</v>
      </c>
      <c r="B210" s="47">
        <v>4030043</v>
      </c>
      <c r="C210" s="48">
        <v>2480</v>
      </c>
      <c r="D210" s="47" t="s">
        <v>13</v>
      </c>
      <c r="E210" s="47" t="s">
        <v>13</v>
      </c>
      <c r="F210" s="49" t="s">
        <v>158</v>
      </c>
      <c r="G210" s="50">
        <v>0</v>
      </c>
      <c r="H210" s="50"/>
      <c r="I210" s="39"/>
      <c r="J210" s="41"/>
      <c r="K210" s="50">
        <v>0</v>
      </c>
      <c r="L210" s="41">
        <f t="shared" ref="L210" si="85">+L211</f>
        <v>20</v>
      </c>
      <c r="M210" s="41">
        <f t="shared" si="75"/>
        <v>20</v>
      </c>
      <c r="N210" s="3" t="s">
        <v>168</v>
      </c>
    </row>
    <row r="211" spans="1:14" ht="13.5" thickBot="1" x14ac:dyDescent="0.25">
      <c r="A211" s="51"/>
      <c r="B211" s="42"/>
      <c r="C211" s="52"/>
      <c r="D211" s="42">
        <v>3299</v>
      </c>
      <c r="E211" s="42">
        <v>5321</v>
      </c>
      <c r="F211" s="43" t="s">
        <v>26</v>
      </c>
      <c r="G211" s="55">
        <v>0</v>
      </c>
      <c r="H211" s="55"/>
      <c r="I211" s="56"/>
      <c r="J211" s="54"/>
      <c r="K211" s="55">
        <v>0</v>
      </c>
      <c r="L211" s="54">
        <v>20</v>
      </c>
      <c r="M211" s="54">
        <f t="shared" si="75"/>
        <v>20</v>
      </c>
      <c r="N211" s="3"/>
    </row>
    <row r="212" spans="1:14" ht="22.5" x14ac:dyDescent="0.2">
      <c r="A212" s="46" t="s">
        <v>12</v>
      </c>
      <c r="B212" s="47">
        <v>4030044</v>
      </c>
      <c r="C212" s="48">
        <v>3441</v>
      </c>
      <c r="D212" s="47" t="s">
        <v>13</v>
      </c>
      <c r="E212" s="47" t="s">
        <v>13</v>
      </c>
      <c r="F212" s="49" t="s">
        <v>159</v>
      </c>
      <c r="G212" s="50">
        <v>0</v>
      </c>
      <c r="H212" s="50"/>
      <c r="I212" s="39"/>
      <c r="J212" s="41"/>
      <c r="K212" s="50">
        <v>0</v>
      </c>
      <c r="L212" s="41">
        <f t="shared" ref="L212" si="86">+L213</f>
        <v>15</v>
      </c>
      <c r="M212" s="41">
        <f t="shared" si="75"/>
        <v>15</v>
      </c>
      <c r="N212" s="3" t="s">
        <v>168</v>
      </c>
    </row>
    <row r="213" spans="1:14" ht="13.5" thickBot="1" x14ac:dyDescent="0.25">
      <c r="A213" s="51"/>
      <c r="B213" s="42"/>
      <c r="C213" s="52"/>
      <c r="D213" s="42">
        <v>3299</v>
      </c>
      <c r="E213" s="42">
        <v>5321</v>
      </c>
      <c r="F213" s="43" t="s">
        <v>26</v>
      </c>
      <c r="G213" s="55">
        <v>0</v>
      </c>
      <c r="H213" s="55"/>
      <c r="I213" s="56"/>
      <c r="J213" s="54"/>
      <c r="K213" s="55">
        <v>0</v>
      </c>
      <c r="L213" s="54">
        <v>15</v>
      </c>
      <c r="M213" s="54">
        <f t="shared" si="75"/>
        <v>15</v>
      </c>
      <c r="N213" s="3"/>
    </row>
    <row r="214" spans="1:14" ht="33.75" x14ac:dyDescent="0.2">
      <c r="A214" s="46" t="s">
        <v>12</v>
      </c>
      <c r="B214" s="47">
        <v>4030045</v>
      </c>
      <c r="C214" s="48">
        <v>4455</v>
      </c>
      <c r="D214" s="47" t="s">
        <v>13</v>
      </c>
      <c r="E214" s="47" t="s">
        <v>13</v>
      </c>
      <c r="F214" s="49" t="s">
        <v>160</v>
      </c>
      <c r="G214" s="50">
        <v>0</v>
      </c>
      <c r="H214" s="50"/>
      <c r="I214" s="39"/>
      <c r="J214" s="41"/>
      <c r="K214" s="50">
        <v>0</v>
      </c>
      <c r="L214" s="41">
        <f t="shared" ref="L214" si="87">+L215</f>
        <v>15</v>
      </c>
      <c r="M214" s="41">
        <f t="shared" si="75"/>
        <v>15</v>
      </c>
      <c r="N214" s="3" t="s">
        <v>168</v>
      </c>
    </row>
    <row r="215" spans="1:14" ht="13.5" thickBot="1" x14ac:dyDescent="0.25">
      <c r="A215" s="51"/>
      <c r="B215" s="42"/>
      <c r="C215" s="52"/>
      <c r="D215" s="42">
        <v>3299</v>
      </c>
      <c r="E215" s="42">
        <v>5321</v>
      </c>
      <c r="F215" s="43" t="s">
        <v>26</v>
      </c>
      <c r="G215" s="55">
        <v>0</v>
      </c>
      <c r="H215" s="55"/>
      <c r="I215" s="56"/>
      <c r="J215" s="54"/>
      <c r="K215" s="55">
        <v>0</v>
      </c>
      <c r="L215" s="54">
        <v>15</v>
      </c>
      <c r="M215" s="54">
        <f t="shared" si="75"/>
        <v>15</v>
      </c>
      <c r="N215" s="3"/>
    </row>
    <row r="216" spans="1:14" ht="33.75" x14ac:dyDescent="0.2">
      <c r="A216" s="46" t="s">
        <v>12</v>
      </c>
      <c r="B216" s="47">
        <v>4030046</v>
      </c>
      <c r="C216" s="48">
        <v>4479</v>
      </c>
      <c r="D216" s="47" t="s">
        <v>13</v>
      </c>
      <c r="E216" s="47" t="s">
        <v>13</v>
      </c>
      <c r="F216" s="49" t="s">
        <v>161</v>
      </c>
      <c r="G216" s="50">
        <v>0</v>
      </c>
      <c r="H216" s="50"/>
      <c r="I216" s="39"/>
      <c r="J216" s="41"/>
      <c r="K216" s="50">
        <v>0</v>
      </c>
      <c r="L216" s="41">
        <f t="shared" ref="L216" si="88">+L217</f>
        <v>15</v>
      </c>
      <c r="M216" s="41">
        <f t="shared" si="75"/>
        <v>15</v>
      </c>
      <c r="N216" s="3" t="s">
        <v>168</v>
      </c>
    </row>
    <row r="217" spans="1:14" ht="13.5" thickBot="1" x14ac:dyDescent="0.25">
      <c r="A217" s="51"/>
      <c r="B217" s="42"/>
      <c r="C217" s="52"/>
      <c r="D217" s="42">
        <v>3299</v>
      </c>
      <c r="E217" s="42">
        <v>5321</v>
      </c>
      <c r="F217" s="43" t="s">
        <v>26</v>
      </c>
      <c r="G217" s="55">
        <v>0</v>
      </c>
      <c r="H217" s="55"/>
      <c r="I217" s="56"/>
      <c r="J217" s="54"/>
      <c r="K217" s="55">
        <v>0</v>
      </c>
      <c r="L217" s="54">
        <v>15</v>
      </c>
      <c r="M217" s="54">
        <f t="shared" si="75"/>
        <v>15</v>
      </c>
      <c r="N217" s="3"/>
    </row>
    <row r="218" spans="1:14" ht="22.5" x14ac:dyDescent="0.2">
      <c r="A218" s="46" t="s">
        <v>12</v>
      </c>
      <c r="B218" s="47">
        <v>4030047</v>
      </c>
      <c r="C218" s="48">
        <v>2487</v>
      </c>
      <c r="D218" s="47" t="s">
        <v>13</v>
      </c>
      <c r="E218" s="47" t="s">
        <v>13</v>
      </c>
      <c r="F218" s="49" t="s">
        <v>162</v>
      </c>
      <c r="G218" s="50">
        <v>0</v>
      </c>
      <c r="H218" s="50"/>
      <c r="I218" s="39"/>
      <c r="J218" s="41"/>
      <c r="K218" s="50">
        <v>0</v>
      </c>
      <c r="L218" s="41">
        <f t="shared" ref="L218" si="89">+L219</f>
        <v>18.899999999999999</v>
      </c>
      <c r="M218" s="41">
        <f t="shared" si="75"/>
        <v>18.899999999999999</v>
      </c>
      <c r="N218" s="3" t="s">
        <v>168</v>
      </c>
    </row>
    <row r="219" spans="1:14" ht="13.5" thickBot="1" x14ac:dyDescent="0.25">
      <c r="A219" s="51"/>
      <c r="B219" s="42"/>
      <c r="C219" s="52"/>
      <c r="D219" s="42">
        <v>3299</v>
      </c>
      <c r="E219" s="42">
        <v>5321</v>
      </c>
      <c r="F219" s="43" t="s">
        <v>26</v>
      </c>
      <c r="G219" s="55">
        <v>0</v>
      </c>
      <c r="H219" s="55"/>
      <c r="I219" s="56"/>
      <c r="J219" s="54"/>
      <c r="K219" s="55">
        <v>0</v>
      </c>
      <c r="L219" s="54">
        <v>18.899999999999999</v>
      </c>
      <c r="M219" s="54">
        <f t="shared" si="75"/>
        <v>18.899999999999999</v>
      </c>
      <c r="N219" s="3"/>
    </row>
    <row r="220" spans="1:14" ht="22.5" x14ac:dyDescent="0.2">
      <c r="A220" s="46" t="s">
        <v>12</v>
      </c>
      <c r="B220" s="47">
        <v>4030048</v>
      </c>
      <c r="C220" s="48">
        <v>2479</v>
      </c>
      <c r="D220" s="47" t="s">
        <v>13</v>
      </c>
      <c r="E220" s="47" t="s">
        <v>13</v>
      </c>
      <c r="F220" s="49" t="s">
        <v>163</v>
      </c>
      <c r="G220" s="50">
        <v>0</v>
      </c>
      <c r="H220" s="50"/>
      <c r="I220" s="39"/>
      <c r="J220" s="41"/>
      <c r="K220" s="50">
        <v>0</v>
      </c>
      <c r="L220" s="41">
        <f t="shared" ref="L220" si="90">+L221</f>
        <v>24</v>
      </c>
      <c r="M220" s="41">
        <f t="shared" si="75"/>
        <v>24</v>
      </c>
      <c r="N220" s="3" t="s">
        <v>168</v>
      </c>
    </row>
    <row r="221" spans="1:14" ht="13.5" thickBot="1" x14ac:dyDescent="0.25">
      <c r="A221" s="51"/>
      <c r="B221" s="42"/>
      <c r="C221" s="52"/>
      <c r="D221" s="42">
        <v>3299</v>
      </c>
      <c r="E221" s="42">
        <v>5321</v>
      </c>
      <c r="F221" s="43" t="s">
        <v>26</v>
      </c>
      <c r="G221" s="55">
        <v>0</v>
      </c>
      <c r="H221" s="55"/>
      <c r="I221" s="56"/>
      <c r="J221" s="54"/>
      <c r="K221" s="55">
        <v>0</v>
      </c>
      <c r="L221" s="54">
        <v>24</v>
      </c>
      <c r="M221" s="54">
        <f t="shared" si="75"/>
        <v>24</v>
      </c>
      <c r="N221" s="3"/>
    </row>
    <row r="222" spans="1:14" ht="22.5" x14ac:dyDescent="0.2">
      <c r="A222" s="46" t="s">
        <v>12</v>
      </c>
      <c r="B222" s="47">
        <v>4030049</v>
      </c>
      <c r="C222" s="48">
        <v>2484</v>
      </c>
      <c r="D222" s="47" t="s">
        <v>13</v>
      </c>
      <c r="E222" s="47" t="s">
        <v>13</v>
      </c>
      <c r="F222" s="49" t="s">
        <v>164</v>
      </c>
      <c r="G222" s="50">
        <v>0</v>
      </c>
      <c r="H222" s="50"/>
      <c r="I222" s="39"/>
      <c r="J222" s="41"/>
      <c r="K222" s="50">
        <v>0</v>
      </c>
      <c r="L222" s="41">
        <f t="shared" ref="L222" si="91">+L223</f>
        <v>32</v>
      </c>
      <c r="M222" s="41">
        <f t="shared" si="75"/>
        <v>32</v>
      </c>
      <c r="N222" s="3" t="s">
        <v>168</v>
      </c>
    </row>
    <row r="223" spans="1:14" ht="13.5" thickBot="1" x14ac:dyDescent="0.25">
      <c r="A223" s="51"/>
      <c r="B223" s="42"/>
      <c r="C223" s="52"/>
      <c r="D223" s="42">
        <v>3299</v>
      </c>
      <c r="E223" s="42">
        <v>5321</v>
      </c>
      <c r="F223" s="43" t="s">
        <v>26</v>
      </c>
      <c r="G223" s="55">
        <v>0</v>
      </c>
      <c r="H223" s="55"/>
      <c r="I223" s="56"/>
      <c r="J223" s="54"/>
      <c r="K223" s="55">
        <v>0</v>
      </c>
      <c r="L223" s="54">
        <v>32</v>
      </c>
      <c r="M223" s="54">
        <f t="shared" si="75"/>
        <v>32</v>
      </c>
      <c r="N223" s="3"/>
    </row>
    <row r="224" spans="1:14" ht="23.25" thickBot="1" x14ac:dyDescent="0.25">
      <c r="A224" s="58" t="s">
        <v>12</v>
      </c>
      <c r="B224" s="147" t="s">
        <v>44</v>
      </c>
      <c r="C224" s="148"/>
      <c r="D224" s="148" t="s">
        <v>13</v>
      </c>
      <c r="E224" s="149" t="s">
        <v>13</v>
      </c>
      <c r="F224" s="59" t="s">
        <v>45</v>
      </c>
      <c r="G224" s="33">
        <v>250</v>
      </c>
      <c r="H224" s="33">
        <f t="shared" ref="H224" si="92">SUM(H225:H226)/2</f>
        <v>4.5300000000000002E-3</v>
      </c>
      <c r="I224" s="34">
        <f t="shared" si="1"/>
        <v>250.00452999999999</v>
      </c>
      <c r="J224" s="35">
        <v>0</v>
      </c>
      <c r="K224" s="35">
        <f t="shared" si="2"/>
        <v>250.00452999999999</v>
      </c>
      <c r="L224" s="35">
        <f>SUM(L225:L250)/2</f>
        <v>43.800000000000011</v>
      </c>
      <c r="M224" s="35">
        <f>+K224+L224</f>
        <v>293.80453</v>
      </c>
      <c r="N224" s="3" t="s">
        <v>168</v>
      </c>
    </row>
    <row r="225" spans="1:14" ht="22.5" x14ac:dyDescent="0.2">
      <c r="A225" s="36" t="s">
        <v>12</v>
      </c>
      <c r="B225" s="61" t="s">
        <v>46</v>
      </c>
      <c r="C225" s="37" t="s">
        <v>19</v>
      </c>
      <c r="D225" s="62" t="s">
        <v>13</v>
      </c>
      <c r="E225" s="62" t="s">
        <v>13</v>
      </c>
      <c r="F225" s="63" t="s">
        <v>45</v>
      </c>
      <c r="G225" s="93">
        <v>250</v>
      </c>
      <c r="H225" s="38">
        <v>4.5300000000000002E-3</v>
      </c>
      <c r="I225" s="94">
        <f t="shared" si="1"/>
        <v>250.00452999999999</v>
      </c>
      <c r="J225" s="40">
        <v>0</v>
      </c>
      <c r="K225" s="40">
        <f t="shared" si="2"/>
        <v>250.00452999999999</v>
      </c>
      <c r="L225" s="41">
        <f>+L226</f>
        <v>-250</v>
      </c>
      <c r="M225" s="41">
        <f t="shared" ref="M225:M250" si="93">+K225+L225</f>
        <v>4.5299999999883767E-3</v>
      </c>
      <c r="N225" s="3" t="s">
        <v>168</v>
      </c>
    </row>
    <row r="226" spans="1:14" ht="13.5" thickBot="1" x14ac:dyDescent="0.25">
      <c r="A226" s="68"/>
      <c r="B226" s="69"/>
      <c r="C226" s="70"/>
      <c r="D226" s="71">
        <v>3299</v>
      </c>
      <c r="E226" s="71">
        <v>5901</v>
      </c>
      <c r="F226" s="72" t="s">
        <v>21</v>
      </c>
      <c r="G226" s="44">
        <v>250</v>
      </c>
      <c r="H226" s="44">
        <v>4.5300000000000002E-3</v>
      </c>
      <c r="I226" s="84">
        <f t="shared" si="1"/>
        <v>250.00452999999999</v>
      </c>
      <c r="J226" s="45">
        <v>0</v>
      </c>
      <c r="K226" s="45">
        <f t="shared" si="2"/>
        <v>250.00452999999999</v>
      </c>
      <c r="L226" s="54">
        <v>-250</v>
      </c>
      <c r="M226" s="54">
        <f t="shared" si="93"/>
        <v>4.5299999999883767E-3</v>
      </c>
      <c r="N226" s="3"/>
    </row>
    <row r="227" spans="1:14" ht="22.5" x14ac:dyDescent="0.2">
      <c r="A227" s="46" t="s">
        <v>12</v>
      </c>
      <c r="B227" s="47">
        <v>4040040</v>
      </c>
      <c r="C227" s="48" t="s">
        <v>19</v>
      </c>
      <c r="D227" s="47" t="s">
        <v>13</v>
      </c>
      <c r="E227" s="47" t="s">
        <v>13</v>
      </c>
      <c r="F227" s="49" t="s">
        <v>126</v>
      </c>
      <c r="G227" s="50">
        <v>0</v>
      </c>
      <c r="H227" s="50"/>
      <c r="I227" s="39"/>
      <c r="J227" s="41"/>
      <c r="K227" s="50">
        <v>0</v>
      </c>
      <c r="L227" s="41">
        <f t="shared" ref="L227:L249" si="94">+L228</f>
        <v>30</v>
      </c>
      <c r="M227" s="41">
        <f t="shared" si="93"/>
        <v>30</v>
      </c>
      <c r="N227" s="3" t="s">
        <v>168</v>
      </c>
    </row>
    <row r="228" spans="1:14" ht="23.25" thickBot="1" x14ac:dyDescent="0.25">
      <c r="A228" s="51"/>
      <c r="B228" s="42"/>
      <c r="C228" s="52"/>
      <c r="D228" s="42">
        <v>3299</v>
      </c>
      <c r="E228" s="42">
        <v>5229</v>
      </c>
      <c r="F228" s="43" t="s">
        <v>124</v>
      </c>
      <c r="G228" s="55">
        <v>0</v>
      </c>
      <c r="H228" s="55"/>
      <c r="I228" s="56"/>
      <c r="J228" s="54"/>
      <c r="K228" s="55">
        <v>0</v>
      </c>
      <c r="L228" s="54">
        <v>30</v>
      </c>
      <c r="M228" s="54">
        <f t="shared" si="93"/>
        <v>30</v>
      </c>
      <c r="N228" s="3"/>
    </row>
    <row r="229" spans="1:14" ht="22.5" x14ac:dyDescent="0.2">
      <c r="A229" s="46" t="s">
        <v>12</v>
      </c>
      <c r="B229" s="47">
        <v>4040041</v>
      </c>
      <c r="C229" s="48">
        <v>2452</v>
      </c>
      <c r="D229" s="47" t="s">
        <v>13</v>
      </c>
      <c r="E229" s="47" t="s">
        <v>13</v>
      </c>
      <c r="F229" s="49" t="s">
        <v>127</v>
      </c>
      <c r="G229" s="50">
        <v>0</v>
      </c>
      <c r="H229" s="50"/>
      <c r="I229" s="39"/>
      <c r="J229" s="41"/>
      <c r="K229" s="50">
        <v>0</v>
      </c>
      <c r="L229" s="41">
        <f t="shared" si="94"/>
        <v>28</v>
      </c>
      <c r="M229" s="41">
        <f t="shared" si="93"/>
        <v>28</v>
      </c>
      <c r="N229" s="3" t="s">
        <v>168</v>
      </c>
    </row>
    <row r="230" spans="1:14" ht="13.5" thickBot="1" x14ac:dyDescent="0.25">
      <c r="A230" s="51"/>
      <c r="B230" s="42"/>
      <c r="C230" s="52"/>
      <c r="D230" s="42">
        <v>3299</v>
      </c>
      <c r="E230" s="42">
        <v>5321</v>
      </c>
      <c r="F230" s="43" t="s">
        <v>26</v>
      </c>
      <c r="G230" s="55">
        <v>0</v>
      </c>
      <c r="H230" s="55"/>
      <c r="I230" s="56"/>
      <c r="J230" s="54"/>
      <c r="K230" s="55">
        <v>0</v>
      </c>
      <c r="L230" s="54">
        <v>28</v>
      </c>
      <c r="M230" s="54">
        <f t="shared" si="93"/>
        <v>28</v>
      </c>
      <c r="N230" s="3"/>
    </row>
    <row r="231" spans="1:14" ht="22.5" x14ac:dyDescent="0.2">
      <c r="A231" s="46" t="s">
        <v>12</v>
      </c>
      <c r="B231" s="47">
        <v>4040042</v>
      </c>
      <c r="C231" s="48">
        <v>5425</v>
      </c>
      <c r="D231" s="47" t="s">
        <v>13</v>
      </c>
      <c r="E231" s="47" t="s">
        <v>13</v>
      </c>
      <c r="F231" s="49" t="s">
        <v>128</v>
      </c>
      <c r="G231" s="50">
        <v>0</v>
      </c>
      <c r="H231" s="50"/>
      <c r="I231" s="39"/>
      <c r="J231" s="41"/>
      <c r="K231" s="50">
        <v>0</v>
      </c>
      <c r="L231" s="41">
        <f t="shared" si="94"/>
        <v>22.8</v>
      </c>
      <c r="M231" s="41">
        <f t="shared" si="93"/>
        <v>22.8</v>
      </c>
      <c r="N231" s="3" t="s">
        <v>168</v>
      </c>
    </row>
    <row r="232" spans="1:14" ht="13.5" thickBot="1" x14ac:dyDescent="0.25">
      <c r="A232" s="51"/>
      <c r="B232" s="42"/>
      <c r="C232" s="52"/>
      <c r="D232" s="42">
        <v>3299</v>
      </c>
      <c r="E232" s="42">
        <v>5321</v>
      </c>
      <c r="F232" s="43" t="s">
        <v>26</v>
      </c>
      <c r="G232" s="55">
        <v>0</v>
      </c>
      <c r="H232" s="55"/>
      <c r="I232" s="56"/>
      <c r="J232" s="54"/>
      <c r="K232" s="55">
        <v>0</v>
      </c>
      <c r="L232" s="54">
        <v>22.8</v>
      </c>
      <c r="M232" s="54">
        <f t="shared" si="93"/>
        <v>22.8</v>
      </c>
      <c r="N232" s="3"/>
    </row>
    <row r="233" spans="1:14" ht="33.75" x14ac:dyDescent="0.2">
      <c r="A233" s="46" t="s">
        <v>12</v>
      </c>
      <c r="B233" s="47">
        <v>4040043</v>
      </c>
      <c r="C233" s="48">
        <v>3456</v>
      </c>
      <c r="D233" s="47" t="s">
        <v>13</v>
      </c>
      <c r="E233" s="47" t="s">
        <v>13</v>
      </c>
      <c r="F233" s="49" t="s">
        <v>129</v>
      </c>
      <c r="G233" s="50">
        <v>0</v>
      </c>
      <c r="H233" s="50"/>
      <c r="I233" s="39"/>
      <c r="J233" s="41"/>
      <c r="K233" s="50">
        <v>0</v>
      </c>
      <c r="L233" s="41">
        <f t="shared" si="94"/>
        <v>30</v>
      </c>
      <c r="M233" s="41">
        <f t="shared" si="93"/>
        <v>30</v>
      </c>
      <c r="N233" s="3" t="s">
        <v>168</v>
      </c>
    </row>
    <row r="234" spans="1:14" ht="13.5" thickBot="1" x14ac:dyDescent="0.25">
      <c r="A234" s="51"/>
      <c r="B234" s="42"/>
      <c r="C234" s="52"/>
      <c r="D234" s="42">
        <v>3299</v>
      </c>
      <c r="E234" s="42">
        <v>5321</v>
      </c>
      <c r="F234" s="43" t="s">
        <v>26</v>
      </c>
      <c r="G234" s="55">
        <v>0</v>
      </c>
      <c r="H234" s="55"/>
      <c r="I234" s="56"/>
      <c r="J234" s="54"/>
      <c r="K234" s="55">
        <v>0</v>
      </c>
      <c r="L234" s="54">
        <v>30</v>
      </c>
      <c r="M234" s="54">
        <f t="shared" si="93"/>
        <v>30</v>
      </c>
      <c r="N234" s="3"/>
    </row>
    <row r="235" spans="1:14" ht="22.5" x14ac:dyDescent="0.2">
      <c r="A235" s="46" t="s">
        <v>12</v>
      </c>
      <c r="B235" s="47">
        <v>4040044</v>
      </c>
      <c r="C235" s="48">
        <v>2006</v>
      </c>
      <c r="D235" s="47" t="s">
        <v>13</v>
      </c>
      <c r="E235" s="47" t="s">
        <v>13</v>
      </c>
      <c r="F235" s="49" t="s">
        <v>130</v>
      </c>
      <c r="G235" s="50">
        <v>0</v>
      </c>
      <c r="H235" s="50"/>
      <c r="I235" s="39"/>
      <c r="J235" s="41"/>
      <c r="K235" s="50">
        <v>0</v>
      </c>
      <c r="L235" s="41">
        <f t="shared" si="94"/>
        <v>23</v>
      </c>
      <c r="M235" s="41">
        <f t="shared" si="93"/>
        <v>23</v>
      </c>
      <c r="N235" s="3" t="s">
        <v>168</v>
      </c>
    </row>
    <row r="236" spans="1:14" ht="13.5" thickBot="1" x14ac:dyDescent="0.25">
      <c r="A236" s="51"/>
      <c r="B236" s="42"/>
      <c r="C236" s="52"/>
      <c r="D236" s="42">
        <v>3299</v>
      </c>
      <c r="E236" s="42">
        <v>5321</v>
      </c>
      <c r="F236" s="43" t="s">
        <v>26</v>
      </c>
      <c r="G236" s="55">
        <v>0</v>
      </c>
      <c r="H236" s="55"/>
      <c r="I236" s="56"/>
      <c r="J236" s="54"/>
      <c r="K236" s="55">
        <v>0</v>
      </c>
      <c r="L236" s="54">
        <v>23</v>
      </c>
      <c r="M236" s="54">
        <f t="shared" si="93"/>
        <v>23</v>
      </c>
      <c r="N236" s="3"/>
    </row>
    <row r="237" spans="1:14" ht="22.5" x14ac:dyDescent="0.2">
      <c r="A237" s="46" t="s">
        <v>12</v>
      </c>
      <c r="B237" s="47">
        <v>4040045</v>
      </c>
      <c r="C237" s="48">
        <v>2479</v>
      </c>
      <c r="D237" s="47" t="s">
        <v>13</v>
      </c>
      <c r="E237" s="47" t="s">
        <v>13</v>
      </c>
      <c r="F237" s="49" t="s">
        <v>131</v>
      </c>
      <c r="G237" s="50">
        <v>0</v>
      </c>
      <c r="H237" s="50"/>
      <c r="I237" s="39"/>
      <c r="J237" s="41"/>
      <c r="K237" s="50">
        <v>0</v>
      </c>
      <c r="L237" s="41">
        <f t="shared" si="94"/>
        <v>29</v>
      </c>
      <c r="M237" s="41">
        <f t="shared" si="93"/>
        <v>29</v>
      </c>
      <c r="N237" s="3" t="s">
        <v>168</v>
      </c>
    </row>
    <row r="238" spans="1:14" ht="13.5" thickBot="1" x14ac:dyDescent="0.25">
      <c r="A238" s="51"/>
      <c r="B238" s="42"/>
      <c r="C238" s="52"/>
      <c r="D238" s="42">
        <v>3299</v>
      </c>
      <c r="E238" s="42">
        <v>5321</v>
      </c>
      <c r="F238" s="43" t="s">
        <v>26</v>
      </c>
      <c r="G238" s="55">
        <v>0</v>
      </c>
      <c r="H238" s="55"/>
      <c r="I238" s="56"/>
      <c r="J238" s="54"/>
      <c r="K238" s="55">
        <v>0</v>
      </c>
      <c r="L238" s="54">
        <v>29</v>
      </c>
      <c r="M238" s="54">
        <f t="shared" si="93"/>
        <v>29</v>
      </c>
      <c r="N238" s="3"/>
    </row>
    <row r="239" spans="1:14" ht="33.75" x14ac:dyDescent="0.2">
      <c r="A239" s="46" t="s">
        <v>12</v>
      </c>
      <c r="B239" s="47">
        <v>4040046</v>
      </c>
      <c r="C239" s="48">
        <v>3422</v>
      </c>
      <c r="D239" s="47" t="s">
        <v>13</v>
      </c>
      <c r="E239" s="47" t="s">
        <v>13</v>
      </c>
      <c r="F239" s="49" t="s">
        <v>132</v>
      </c>
      <c r="G239" s="50">
        <v>0</v>
      </c>
      <c r="H239" s="50"/>
      <c r="I239" s="39"/>
      <c r="J239" s="41"/>
      <c r="K239" s="50">
        <v>0</v>
      </c>
      <c r="L239" s="41">
        <f t="shared" si="94"/>
        <v>15</v>
      </c>
      <c r="M239" s="41">
        <f t="shared" si="93"/>
        <v>15</v>
      </c>
      <c r="N239" s="3" t="s">
        <v>168</v>
      </c>
    </row>
    <row r="240" spans="1:14" ht="13.5" thickBot="1" x14ac:dyDescent="0.25">
      <c r="A240" s="51"/>
      <c r="B240" s="42"/>
      <c r="C240" s="52"/>
      <c r="D240" s="42">
        <v>3299</v>
      </c>
      <c r="E240" s="42">
        <v>5321</v>
      </c>
      <c r="F240" s="43" t="s">
        <v>26</v>
      </c>
      <c r="G240" s="55">
        <v>0</v>
      </c>
      <c r="H240" s="55"/>
      <c r="I240" s="56"/>
      <c r="J240" s="54"/>
      <c r="K240" s="55">
        <v>0</v>
      </c>
      <c r="L240" s="54">
        <v>15</v>
      </c>
      <c r="M240" s="54">
        <f t="shared" si="93"/>
        <v>15</v>
      </c>
      <c r="N240" s="3"/>
    </row>
    <row r="241" spans="1:14" ht="22.5" x14ac:dyDescent="0.2">
      <c r="A241" s="46" t="s">
        <v>12</v>
      </c>
      <c r="B241" s="47">
        <v>4040047</v>
      </c>
      <c r="C241" s="48">
        <v>3404</v>
      </c>
      <c r="D241" s="47" t="s">
        <v>13</v>
      </c>
      <c r="E241" s="47" t="s">
        <v>13</v>
      </c>
      <c r="F241" s="49" t="s">
        <v>133</v>
      </c>
      <c r="G241" s="50">
        <v>0</v>
      </c>
      <c r="H241" s="50"/>
      <c r="I241" s="39"/>
      <c r="J241" s="41"/>
      <c r="K241" s="50">
        <v>0</v>
      </c>
      <c r="L241" s="41">
        <f t="shared" si="94"/>
        <v>20</v>
      </c>
      <c r="M241" s="41">
        <f t="shared" si="93"/>
        <v>20</v>
      </c>
      <c r="N241" s="3" t="s">
        <v>168</v>
      </c>
    </row>
    <row r="242" spans="1:14" ht="13.5" thickBot="1" x14ac:dyDescent="0.25">
      <c r="A242" s="51"/>
      <c r="B242" s="42"/>
      <c r="C242" s="52"/>
      <c r="D242" s="42">
        <v>3299</v>
      </c>
      <c r="E242" s="42">
        <v>5321</v>
      </c>
      <c r="F242" s="43" t="s">
        <v>26</v>
      </c>
      <c r="G242" s="55">
        <v>0</v>
      </c>
      <c r="H242" s="55"/>
      <c r="I242" s="56"/>
      <c r="J242" s="54"/>
      <c r="K242" s="55">
        <v>0</v>
      </c>
      <c r="L242" s="54">
        <v>20</v>
      </c>
      <c r="M242" s="54">
        <f t="shared" si="93"/>
        <v>20</v>
      </c>
      <c r="N242" s="3"/>
    </row>
    <row r="243" spans="1:14" ht="22.5" x14ac:dyDescent="0.2">
      <c r="A243" s="46" t="s">
        <v>12</v>
      </c>
      <c r="B243" s="47">
        <v>4040048</v>
      </c>
      <c r="C243" s="48" t="s">
        <v>19</v>
      </c>
      <c r="D243" s="47" t="s">
        <v>13</v>
      </c>
      <c r="E243" s="47" t="s">
        <v>13</v>
      </c>
      <c r="F243" s="49" t="s">
        <v>134</v>
      </c>
      <c r="G243" s="50">
        <v>0</v>
      </c>
      <c r="H243" s="50"/>
      <c r="I243" s="39"/>
      <c r="J243" s="41"/>
      <c r="K243" s="50">
        <v>0</v>
      </c>
      <c r="L243" s="41">
        <f t="shared" si="94"/>
        <v>30</v>
      </c>
      <c r="M243" s="41">
        <f t="shared" si="93"/>
        <v>30</v>
      </c>
      <c r="N243" s="3" t="s">
        <v>168</v>
      </c>
    </row>
    <row r="244" spans="1:14" ht="23.25" thickBot="1" x14ac:dyDescent="0.25">
      <c r="A244" s="51"/>
      <c r="B244" s="42"/>
      <c r="C244" s="52"/>
      <c r="D244" s="42">
        <v>3299</v>
      </c>
      <c r="E244" s="42">
        <v>5221</v>
      </c>
      <c r="F244" s="43" t="s">
        <v>54</v>
      </c>
      <c r="G244" s="55">
        <v>0</v>
      </c>
      <c r="H244" s="55"/>
      <c r="I244" s="56"/>
      <c r="J244" s="54"/>
      <c r="K244" s="55">
        <v>0</v>
      </c>
      <c r="L244" s="54">
        <v>30</v>
      </c>
      <c r="M244" s="54">
        <f t="shared" si="93"/>
        <v>30</v>
      </c>
      <c r="N244" s="3"/>
    </row>
    <row r="245" spans="1:14" ht="22.5" x14ac:dyDescent="0.2">
      <c r="A245" s="46" t="s">
        <v>12</v>
      </c>
      <c r="B245" s="47">
        <v>4040049</v>
      </c>
      <c r="C245" s="48">
        <v>4455</v>
      </c>
      <c r="D245" s="47" t="s">
        <v>13</v>
      </c>
      <c r="E245" s="47" t="s">
        <v>13</v>
      </c>
      <c r="F245" s="49" t="s">
        <v>135</v>
      </c>
      <c r="G245" s="50">
        <v>0</v>
      </c>
      <c r="H245" s="50"/>
      <c r="I245" s="39"/>
      <c r="J245" s="41"/>
      <c r="K245" s="50">
        <v>0</v>
      </c>
      <c r="L245" s="41">
        <f t="shared" si="94"/>
        <v>10</v>
      </c>
      <c r="M245" s="41">
        <f t="shared" si="93"/>
        <v>10</v>
      </c>
      <c r="N245" s="3" t="s">
        <v>168</v>
      </c>
    </row>
    <row r="246" spans="1:14" ht="13.5" thickBot="1" x14ac:dyDescent="0.25">
      <c r="A246" s="51"/>
      <c r="B246" s="42"/>
      <c r="C246" s="52"/>
      <c r="D246" s="42">
        <v>3299</v>
      </c>
      <c r="E246" s="42">
        <v>5321</v>
      </c>
      <c r="F246" s="43" t="s">
        <v>26</v>
      </c>
      <c r="G246" s="55">
        <v>0</v>
      </c>
      <c r="H246" s="55"/>
      <c r="I246" s="56"/>
      <c r="J246" s="54"/>
      <c r="K246" s="55">
        <v>0</v>
      </c>
      <c r="L246" s="54">
        <v>10</v>
      </c>
      <c r="M246" s="54">
        <f t="shared" si="93"/>
        <v>10</v>
      </c>
      <c r="N246" s="3"/>
    </row>
    <row r="247" spans="1:14" ht="22.5" x14ac:dyDescent="0.2">
      <c r="A247" s="46" t="s">
        <v>12</v>
      </c>
      <c r="B247" s="47">
        <v>4040050</v>
      </c>
      <c r="C247" s="48">
        <v>2458</v>
      </c>
      <c r="D247" s="47" t="s">
        <v>13</v>
      </c>
      <c r="E247" s="47" t="s">
        <v>13</v>
      </c>
      <c r="F247" s="49" t="s">
        <v>136</v>
      </c>
      <c r="G247" s="50">
        <v>0</v>
      </c>
      <c r="H247" s="50"/>
      <c r="I247" s="39"/>
      <c r="J247" s="41"/>
      <c r="K247" s="50">
        <v>0</v>
      </c>
      <c r="L247" s="41">
        <f t="shared" si="94"/>
        <v>26</v>
      </c>
      <c r="M247" s="41">
        <f t="shared" si="93"/>
        <v>26</v>
      </c>
      <c r="N247" s="3" t="s">
        <v>168</v>
      </c>
    </row>
    <row r="248" spans="1:14" ht="13.5" thickBot="1" x14ac:dyDescent="0.25">
      <c r="A248" s="51"/>
      <c r="B248" s="42"/>
      <c r="C248" s="52"/>
      <c r="D248" s="42">
        <v>3299</v>
      </c>
      <c r="E248" s="42">
        <v>5321</v>
      </c>
      <c r="F248" s="43" t="s">
        <v>26</v>
      </c>
      <c r="G248" s="55">
        <v>0</v>
      </c>
      <c r="H248" s="55"/>
      <c r="I248" s="56"/>
      <c r="J248" s="54"/>
      <c r="K248" s="55">
        <v>0</v>
      </c>
      <c r="L248" s="54">
        <v>26</v>
      </c>
      <c r="M248" s="54">
        <f t="shared" si="93"/>
        <v>26</v>
      </c>
      <c r="N248" s="3"/>
    </row>
    <row r="249" spans="1:14" ht="33.75" x14ac:dyDescent="0.2">
      <c r="A249" s="46" t="s">
        <v>12</v>
      </c>
      <c r="B249" s="47">
        <v>4040051</v>
      </c>
      <c r="C249" s="48">
        <v>6037</v>
      </c>
      <c r="D249" s="47" t="s">
        <v>13</v>
      </c>
      <c r="E249" s="47" t="s">
        <v>13</v>
      </c>
      <c r="F249" s="49" t="s">
        <v>137</v>
      </c>
      <c r="G249" s="50">
        <v>0</v>
      </c>
      <c r="H249" s="50"/>
      <c r="I249" s="39"/>
      <c r="J249" s="41"/>
      <c r="K249" s="50">
        <v>0</v>
      </c>
      <c r="L249" s="41">
        <f t="shared" si="94"/>
        <v>30</v>
      </c>
      <c r="M249" s="41">
        <f t="shared" si="93"/>
        <v>30</v>
      </c>
      <c r="N249" s="3" t="s">
        <v>168</v>
      </c>
    </row>
    <row r="250" spans="1:14" ht="13.5" thickBot="1" x14ac:dyDescent="0.25">
      <c r="A250" s="51"/>
      <c r="B250" s="42"/>
      <c r="C250" s="52"/>
      <c r="D250" s="42">
        <v>3299</v>
      </c>
      <c r="E250" s="42">
        <v>5213</v>
      </c>
      <c r="F250" s="43" t="s">
        <v>125</v>
      </c>
      <c r="G250" s="55">
        <v>0</v>
      </c>
      <c r="H250" s="55"/>
      <c r="I250" s="56"/>
      <c r="J250" s="54"/>
      <c r="K250" s="55">
        <v>0</v>
      </c>
      <c r="L250" s="54">
        <v>30</v>
      </c>
      <c r="M250" s="54">
        <f t="shared" si="93"/>
        <v>30</v>
      </c>
      <c r="N250" s="3"/>
    </row>
    <row r="251" spans="1:14" ht="13.5" thickBot="1" x14ac:dyDescent="0.25">
      <c r="A251" s="58" t="s">
        <v>12</v>
      </c>
      <c r="B251" s="147" t="s">
        <v>47</v>
      </c>
      <c r="C251" s="148"/>
      <c r="D251" s="148" t="s">
        <v>13</v>
      </c>
      <c r="E251" s="148" t="s">
        <v>13</v>
      </c>
      <c r="F251" s="59" t="s">
        <v>48</v>
      </c>
      <c r="G251" s="33">
        <v>0</v>
      </c>
      <c r="H251" s="33">
        <f>SUM(H252:H253)/2</f>
        <v>316.15789999999998</v>
      </c>
      <c r="I251" s="34">
        <f t="shared" si="1"/>
        <v>316.15789999999998</v>
      </c>
      <c r="J251" s="35">
        <v>0</v>
      </c>
      <c r="K251" s="35">
        <f t="shared" si="2"/>
        <v>316.15789999999998</v>
      </c>
      <c r="L251" s="35">
        <v>0</v>
      </c>
      <c r="M251" s="35">
        <f>+K251+L251</f>
        <v>316.15789999999998</v>
      </c>
      <c r="N251" s="3"/>
    </row>
    <row r="252" spans="1:14" x14ac:dyDescent="0.2">
      <c r="A252" s="36" t="s">
        <v>12</v>
      </c>
      <c r="B252" s="61" t="s">
        <v>49</v>
      </c>
      <c r="C252" s="37" t="s">
        <v>19</v>
      </c>
      <c r="D252" s="62" t="s">
        <v>13</v>
      </c>
      <c r="E252" s="62" t="s">
        <v>13</v>
      </c>
      <c r="F252" s="63" t="s">
        <v>48</v>
      </c>
      <c r="G252" s="50">
        <v>0</v>
      </c>
      <c r="H252" s="50">
        <v>316.15789999999998</v>
      </c>
      <c r="I252" s="39">
        <f t="shared" si="1"/>
        <v>316.15789999999998</v>
      </c>
      <c r="J252" s="40">
        <v>0</v>
      </c>
      <c r="K252" s="40">
        <f t="shared" si="2"/>
        <v>316.15789999999998</v>
      </c>
      <c r="L252" s="40">
        <v>0</v>
      </c>
      <c r="M252" s="40">
        <f t="shared" ref="M252:M278" si="95">+K252+L252</f>
        <v>316.15789999999998</v>
      </c>
      <c r="N252" s="3"/>
    </row>
    <row r="253" spans="1:14" ht="13.5" thickBot="1" x14ac:dyDescent="0.25">
      <c r="A253" s="68"/>
      <c r="B253" s="69"/>
      <c r="C253" s="70"/>
      <c r="D253" s="71">
        <v>3299</v>
      </c>
      <c r="E253" s="71">
        <v>5901</v>
      </c>
      <c r="F253" s="72" t="s">
        <v>21</v>
      </c>
      <c r="G253" s="44">
        <v>0</v>
      </c>
      <c r="H253" s="44">
        <v>316.15789999999998</v>
      </c>
      <c r="I253" s="53">
        <f t="shared" si="1"/>
        <v>316.15789999999998</v>
      </c>
      <c r="J253" s="45">
        <v>0</v>
      </c>
      <c r="K253" s="45">
        <f t="shared" si="2"/>
        <v>316.15789999999998</v>
      </c>
      <c r="L253" s="45">
        <v>0</v>
      </c>
      <c r="M253" s="45">
        <f t="shared" si="95"/>
        <v>316.15789999999998</v>
      </c>
      <c r="N253" s="3"/>
    </row>
    <row r="254" spans="1:14" ht="27.6" customHeight="1" thickBot="1" x14ac:dyDescent="0.25">
      <c r="A254" s="58" t="s">
        <v>12</v>
      </c>
      <c r="B254" s="147" t="s">
        <v>50</v>
      </c>
      <c r="C254" s="148"/>
      <c r="D254" s="148"/>
      <c r="E254" s="148"/>
      <c r="F254" s="59" t="s">
        <v>51</v>
      </c>
      <c r="G254" s="33">
        <v>1500</v>
      </c>
      <c r="H254" s="33">
        <f t="shared" ref="H254" si="96">+H255</f>
        <v>1085.7</v>
      </c>
      <c r="I254" s="34">
        <f t="shared" si="1"/>
        <v>2585.6999999999998</v>
      </c>
      <c r="J254" s="35">
        <v>0</v>
      </c>
      <c r="K254" s="35">
        <f t="shared" si="2"/>
        <v>2585.6999999999998</v>
      </c>
      <c r="L254" s="35">
        <f>SUM(L255:L278)/2</f>
        <v>-183.197</v>
      </c>
      <c r="M254" s="35">
        <f t="shared" si="95"/>
        <v>2402.5029999999997</v>
      </c>
      <c r="N254" s="3" t="s">
        <v>168</v>
      </c>
    </row>
    <row r="255" spans="1:14" ht="21" customHeight="1" x14ac:dyDescent="0.2">
      <c r="A255" s="86" t="s">
        <v>12</v>
      </c>
      <c r="B255" s="61" t="s">
        <v>52</v>
      </c>
      <c r="C255" s="87" t="s">
        <v>19</v>
      </c>
      <c r="D255" s="88" t="s">
        <v>13</v>
      </c>
      <c r="E255" s="62" t="s">
        <v>13</v>
      </c>
      <c r="F255" s="63" t="s">
        <v>51</v>
      </c>
      <c r="G255" s="38">
        <v>1500</v>
      </c>
      <c r="H255" s="38">
        <v>1085.7</v>
      </c>
      <c r="I255" s="57">
        <f t="shared" si="1"/>
        <v>2585.6999999999998</v>
      </c>
      <c r="J255" s="40">
        <v>0</v>
      </c>
      <c r="K255" s="40">
        <f t="shared" si="2"/>
        <v>2585.6999999999998</v>
      </c>
      <c r="L255" s="40">
        <f>+L256</f>
        <v>-522.67100000000005</v>
      </c>
      <c r="M255" s="40">
        <f t="shared" si="95"/>
        <v>2063.0289999999995</v>
      </c>
      <c r="N255" s="3" t="s">
        <v>168</v>
      </c>
    </row>
    <row r="256" spans="1:14" ht="13.9" customHeight="1" thickBot="1" x14ac:dyDescent="0.25">
      <c r="A256" s="95"/>
      <c r="B256" s="69"/>
      <c r="C256" s="96"/>
      <c r="D256" s="97">
        <v>3299</v>
      </c>
      <c r="E256" s="71">
        <v>5901</v>
      </c>
      <c r="F256" s="72" t="s">
        <v>21</v>
      </c>
      <c r="G256" s="55">
        <v>1500</v>
      </c>
      <c r="H256" s="55">
        <v>1085.7</v>
      </c>
      <c r="I256" s="56">
        <f t="shared" si="1"/>
        <v>2585.6999999999998</v>
      </c>
      <c r="J256" s="45">
        <v>0</v>
      </c>
      <c r="K256" s="45">
        <f t="shared" si="2"/>
        <v>2585.6999999999998</v>
      </c>
      <c r="L256" s="54">
        <v>-522.67100000000005</v>
      </c>
      <c r="M256" s="54">
        <f t="shared" si="95"/>
        <v>2063.0289999999995</v>
      </c>
      <c r="N256" s="3"/>
    </row>
    <row r="257" spans="1:14" ht="36.6" customHeight="1" x14ac:dyDescent="0.2">
      <c r="A257" s="46" t="s">
        <v>12</v>
      </c>
      <c r="B257" s="47">
        <v>4070014</v>
      </c>
      <c r="C257" s="48">
        <v>2310</v>
      </c>
      <c r="D257" s="47" t="s">
        <v>13</v>
      </c>
      <c r="E257" s="47" t="s">
        <v>13</v>
      </c>
      <c r="F257" s="49" t="s">
        <v>139</v>
      </c>
      <c r="G257" s="50">
        <v>0</v>
      </c>
      <c r="H257" s="50"/>
      <c r="I257" s="39"/>
      <c r="J257" s="41"/>
      <c r="K257" s="50">
        <v>0</v>
      </c>
      <c r="L257" s="41">
        <f t="shared" ref="L257:L277" si="97">+L258</f>
        <v>24.5</v>
      </c>
      <c r="M257" s="41">
        <f t="shared" si="95"/>
        <v>24.5</v>
      </c>
      <c r="N257" s="3" t="s">
        <v>168</v>
      </c>
    </row>
    <row r="258" spans="1:14" ht="13.9" customHeight="1" thickBot="1" x14ac:dyDescent="0.25">
      <c r="A258" s="51"/>
      <c r="B258" s="42"/>
      <c r="C258" s="52"/>
      <c r="D258" s="42">
        <v>3299</v>
      </c>
      <c r="E258" s="42">
        <v>5321</v>
      </c>
      <c r="F258" s="43" t="s">
        <v>26</v>
      </c>
      <c r="G258" s="55">
        <v>0</v>
      </c>
      <c r="H258" s="55"/>
      <c r="I258" s="56"/>
      <c r="J258" s="54"/>
      <c r="K258" s="55">
        <v>0</v>
      </c>
      <c r="L258" s="54">
        <v>24.5</v>
      </c>
      <c r="M258" s="54">
        <f t="shared" si="95"/>
        <v>24.5</v>
      </c>
      <c r="N258" s="3"/>
    </row>
    <row r="259" spans="1:14" ht="28.15" customHeight="1" x14ac:dyDescent="0.2">
      <c r="A259" s="46" t="s">
        <v>12</v>
      </c>
      <c r="B259" s="47">
        <v>4070015</v>
      </c>
      <c r="C259" s="48">
        <v>3413</v>
      </c>
      <c r="D259" s="47" t="s">
        <v>13</v>
      </c>
      <c r="E259" s="47" t="s">
        <v>13</v>
      </c>
      <c r="F259" s="49" t="s">
        <v>140</v>
      </c>
      <c r="G259" s="50">
        <v>0</v>
      </c>
      <c r="H259" s="50"/>
      <c r="I259" s="39"/>
      <c r="J259" s="41"/>
      <c r="K259" s="50">
        <v>0</v>
      </c>
      <c r="L259" s="41">
        <f t="shared" si="97"/>
        <v>22.5</v>
      </c>
      <c r="M259" s="41">
        <f t="shared" si="95"/>
        <v>22.5</v>
      </c>
      <c r="N259" s="3" t="s">
        <v>168</v>
      </c>
    </row>
    <row r="260" spans="1:14" ht="13.9" customHeight="1" thickBot="1" x14ac:dyDescent="0.25">
      <c r="A260" s="51"/>
      <c r="B260" s="42"/>
      <c r="C260" s="52"/>
      <c r="D260" s="42">
        <v>3299</v>
      </c>
      <c r="E260" s="42">
        <v>5321</v>
      </c>
      <c r="F260" s="43" t="s">
        <v>26</v>
      </c>
      <c r="G260" s="55">
        <v>0</v>
      </c>
      <c r="H260" s="55"/>
      <c r="I260" s="56"/>
      <c r="J260" s="54"/>
      <c r="K260" s="55">
        <v>0</v>
      </c>
      <c r="L260" s="54">
        <v>22.5</v>
      </c>
      <c r="M260" s="54">
        <f t="shared" si="95"/>
        <v>22.5</v>
      </c>
      <c r="N260" s="3"/>
    </row>
    <row r="261" spans="1:14" ht="27" customHeight="1" x14ac:dyDescent="0.2">
      <c r="A261" s="46" t="s">
        <v>12</v>
      </c>
      <c r="B261" s="47">
        <v>4070016</v>
      </c>
      <c r="C261" s="48">
        <v>2479</v>
      </c>
      <c r="D261" s="47" t="s">
        <v>13</v>
      </c>
      <c r="E261" s="47" t="s">
        <v>13</v>
      </c>
      <c r="F261" s="49" t="s">
        <v>141</v>
      </c>
      <c r="G261" s="50">
        <v>0</v>
      </c>
      <c r="H261" s="50"/>
      <c r="I261" s="39"/>
      <c r="J261" s="41"/>
      <c r="K261" s="50">
        <v>0</v>
      </c>
      <c r="L261" s="41">
        <f t="shared" si="97"/>
        <v>90</v>
      </c>
      <c r="M261" s="41">
        <f t="shared" si="95"/>
        <v>90</v>
      </c>
      <c r="N261" s="3" t="s">
        <v>168</v>
      </c>
    </row>
    <row r="262" spans="1:14" ht="13.9" customHeight="1" thickBot="1" x14ac:dyDescent="0.25">
      <c r="A262" s="51"/>
      <c r="B262" s="42"/>
      <c r="C262" s="52"/>
      <c r="D262" s="42">
        <v>3299</v>
      </c>
      <c r="E262" s="42">
        <v>5321</v>
      </c>
      <c r="F262" s="43" t="s">
        <v>26</v>
      </c>
      <c r="G262" s="55">
        <v>0</v>
      </c>
      <c r="H262" s="55"/>
      <c r="I262" s="56"/>
      <c r="J262" s="54"/>
      <c r="K262" s="55">
        <v>0</v>
      </c>
      <c r="L262" s="54">
        <v>90</v>
      </c>
      <c r="M262" s="54">
        <f t="shared" si="95"/>
        <v>90</v>
      </c>
      <c r="N262" s="3"/>
    </row>
    <row r="263" spans="1:14" ht="25.9" customHeight="1" x14ac:dyDescent="0.2">
      <c r="A263" s="46" t="s">
        <v>12</v>
      </c>
      <c r="B263" s="47">
        <v>4070017</v>
      </c>
      <c r="C263" s="48">
        <v>2480</v>
      </c>
      <c r="D263" s="47" t="s">
        <v>13</v>
      </c>
      <c r="E263" s="47" t="s">
        <v>13</v>
      </c>
      <c r="F263" s="49" t="s">
        <v>142</v>
      </c>
      <c r="G263" s="50">
        <v>0</v>
      </c>
      <c r="H263" s="50"/>
      <c r="I263" s="39"/>
      <c r="J263" s="41"/>
      <c r="K263" s="50">
        <v>0</v>
      </c>
      <c r="L263" s="41">
        <f t="shared" si="97"/>
        <v>25</v>
      </c>
      <c r="M263" s="41">
        <f t="shared" si="95"/>
        <v>25</v>
      </c>
      <c r="N263" s="3" t="s">
        <v>168</v>
      </c>
    </row>
    <row r="264" spans="1:14" ht="13.9" customHeight="1" thickBot="1" x14ac:dyDescent="0.25">
      <c r="A264" s="51"/>
      <c r="B264" s="42"/>
      <c r="C264" s="52"/>
      <c r="D264" s="42">
        <v>3299</v>
      </c>
      <c r="E264" s="42">
        <v>5321</v>
      </c>
      <c r="F264" s="43" t="s">
        <v>26</v>
      </c>
      <c r="G264" s="55">
        <v>0</v>
      </c>
      <c r="H264" s="55"/>
      <c r="I264" s="56"/>
      <c r="J264" s="54"/>
      <c r="K264" s="55">
        <v>0</v>
      </c>
      <c r="L264" s="54">
        <v>25</v>
      </c>
      <c r="M264" s="54">
        <f t="shared" si="95"/>
        <v>25</v>
      </c>
      <c r="N264" s="3"/>
    </row>
    <row r="265" spans="1:14" ht="36" customHeight="1" x14ac:dyDescent="0.2">
      <c r="A265" s="46" t="s">
        <v>12</v>
      </c>
      <c r="B265" s="47">
        <v>4070018</v>
      </c>
      <c r="C265" s="48">
        <v>4443</v>
      </c>
      <c r="D265" s="47" t="s">
        <v>13</v>
      </c>
      <c r="E265" s="47" t="s">
        <v>13</v>
      </c>
      <c r="F265" s="49" t="s">
        <v>143</v>
      </c>
      <c r="G265" s="50">
        <v>0</v>
      </c>
      <c r="H265" s="50"/>
      <c r="I265" s="39"/>
      <c r="J265" s="41"/>
      <c r="K265" s="50">
        <v>0</v>
      </c>
      <c r="L265" s="41">
        <f t="shared" si="97"/>
        <v>19.2</v>
      </c>
      <c r="M265" s="41">
        <f t="shared" si="95"/>
        <v>19.2</v>
      </c>
      <c r="N265" s="3" t="s">
        <v>168</v>
      </c>
    </row>
    <row r="266" spans="1:14" ht="13.9" customHeight="1" thickBot="1" x14ac:dyDescent="0.25">
      <c r="A266" s="51"/>
      <c r="B266" s="42"/>
      <c r="C266" s="52"/>
      <c r="D266" s="42">
        <v>3299</v>
      </c>
      <c r="E266" s="42">
        <v>5321</v>
      </c>
      <c r="F266" s="43" t="s">
        <v>26</v>
      </c>
      <c r="G266" s="55">
        <v>0</v>
      </c>
      <c r="H266" s="55"/>
      <c r="I266" s="56"/>
      <c r="J266" s="54"/>
      <c r="K266" s="55">
        <v>0</v>
      </c>
      <c r="L266" s="54">
        <v>19.2</v>
      </c>
      <c r="M266" s="54">
        <f t="shared" si="95"/>
        <v>19.2</v>
      </c>
      <c r="N266" s="3"/>
    </row>
    <row r="267" spans="1:14" ht="22.15" customHeight="1" x14ac:dyDescent="0.2">
      <c r="A267" s="46" t="s">
        <v>12</v>
      </c>
      <c r="B267" s="47">
        <v>4070019</v>
      </c>
      <c r="C267" s="48">
        <v>2497</v>
      </c>
      <c r="D267" s="47" t="s">
        <v>13</v>
      </c>
      <c r="E267" s="47" t="s">
        <v>13</v>
      </c>
      <c r="F267" s="49" t="s">
        <v>144</v>
      </c>
      <c r="G267" s="50">
        <v>0</v>
      </c>
      <c r="H267" s="50"/>
      <c r="I267" s="39"/>
      <c r="J267" s="41"/>
      <c r="K267" s="50">
        <v>0</v>
      </c>
      <c r="L267" s="41">
        <f t="shared" si="97"/>
        <v>46.2</v>
      </c>
      <c r="M267" s="41">
        <f t="shared" si="95"/>
        <v>46.2</v>
      </c>
      <c r="N267" s="3" t="s">
        <v>168</v>
      </c>
    </row>
    <row r="268" spans="1:14" ht="13.9" customHeight="1" thickBot="1" x14ac:dyDescent="0.25">
      <c r="A268" s="51"/>
      <c r="B268" s="42"/>
      <c r="C268" s="52"/>
      <c r="D268" s="42">
        <v>3299</v>
      </c>
      <c r="E268" s="42">
        <v>5321</v>
      </c>
      <c r="F268" s="43" t="s">
        <v>26</v>
      </c>
      <c r="G268" s="55">
        <v>0</v>
      </c>
      <c r="H268" s="55"/>
      <c r="I268" s="56"/>
      <c r="J268" s="54"/>
      <c r="K268" s="55">
        <v>0</v>
      </c>
      <c r="L268" s="54">
        <v>46.2</v>
      </c>
      <c r="M268" s="54">
        <f t="shared" si="95"/>
        <v>46.2</v>
      </c>
      <c r="N268" s="3"/>
    </row>
    <row r="269" spans="1:14" ht="29.45" customHeight="1" x14ac:dyDescent="0.2">
      <c r="A269" s="46" t="s">
        <v>12</v>
      </c>
      <c r="B269" s="47">
        <v>4070020</v>
      </c>
      <c r="C269" s="48">
        <v>5431</v>
      </c>
      <c r="D269" s="47" t="s">
        <v>13</v>
      </c>
      <c r="E269" s="47" t="s">
        <v>13</v>
      </c>
      <c r="F269" s="49" t="s">
        <v>145</v>
      </c>
      <c r="G269" s="50">
        <v>0</v>
      </c>
      <c r="H269" s="50"/>
      <c r="I269" s="39"/>
      <c r="J269" s="41"/>
      <c r="K269" s="50">
        <v>0</v>
      </c>
      <c r="L269" s="41">
        <f t="shared" si="97"/>
        <v>28</v>
      </c>
      <c r="M269" s="41">
        <f t="shared" si="95"/>
        <v>28</v>
      </c>
      <c r="N269" s="3" t="s">
        <v>168</v>
      </c>
    </row>
    <row r="270" spans="1:14" ht="13.9" customHeight="1" thickBot="1" x14ac:dyDescent="0.25">
      <c r="A270" s="51"/>
      <c r="B270" s="42"/>
      <c r="C270" s="52"/>
      <c r="D270" s="42">
        <v>3299</v>
      </c>
      <c r="E270" s="42">
        <v>5321</v>
      </c>
      <c r="F270" s="43" t="s">
        <v>26</v>
      </c>
      <c r="G270" s="55">
        <v>0</v>
      </c>
      <c r="H270" s="55"/>
      <c r="I270" s="56"/>
      <c r="J270" s="54"/>
      <c r="K270" s="55">
        <v>0</v>
      </c>
      <c r="L270" s="54">
        <v>28</v>
      </c>
      <c r="M270" s="54">
        <f t="shared" si="95"/>
        <v>28</v>
      </c>
      <c r="N270" s="3"/>
    </row>
    <row r="271" spans="1:14" ht="25.15" customHeight="1" x14ac:dyDescent="0.2">
      <c r="A271" s="46" t="s">
        <v>12</v>
      </c>
      <c r="B271" s="47">
        <v>4070021</v>
      </c>
      <c r="C271" s="48">
        <v>5417</v>
      </c>
      <c r="D271" s="47" t="s">
        <v>13</v>
      </c>
      <c r="E271" s="47" t="s">
        <v>13</v>
      </c>
      <c r="F271" s="49" t="s">
        <v>146</v>
      </c>
      <c r="G271" s="50">
        <v>0</v>
      </c>
      <c r="H271" s="50"/>
      <c r="I271" s="39"/>
      <c r="J271" s="41"/>
      <c r="K271" s="50">
        <v>0</v>
      </c>
      <c r="L271" s="41">
        <f t="shared" si="97"/>
        <v>28</v>
      </c>
      <c r="M271" s="41">
        <f t="shared" si="95"/>
        <v>28</v>
      </c>
      <c r="N271" s="3" t="s">
        <v>168</v>
      </c>
    </row>
    <row r="272" spans="1:14" ht="13.9" customHeight="1" thickBot="1" x14ac:dyDescent="0.25">
      <c r="A272" s="51"/>
      <c r="B272" s="42"/>
      <c r="C272" s="52"/>
      <c r="D272" s="42">
        <v>3299</v>
      </c>
      <c r="E272" s="42">
        <v>5321</v>
      </c>
      <c r="F272" s="43" t="s">
        <v>26</v>
      </c>
      <c r="G272" s="55">
        <v>0</v>
      </c>
      <c r="H272" s="55"/>
      <c r="I272" s="56"/>
      <c r="J272" s="54"/>
      <c r="K272" s="55">
        <v>0</v>
      </c>
      <c r="L272" s="54">
        <v>28</v>
      </c>
      <c r="M272" s="54">
        <f t="shared" si="95"/>
        <v>28</v>
      </c>
      <c r="N272" s="3"/>
    </row>
    <row r="273" spans="1:14" ht="27" customHeight="1" x14ac:dyDescent="0.2">
      <c r="A273" s="46" t="s">
        <v>12</v>
      </c>
      <c r="B273" s="47">
        <v>4070022</v>
      </c>
      <c r="C273" s="48">
        <v>3422</v>
      </c>
      <c r="D273" s="47" t="s">
        <v>13</v>
      </c>
      <c r="E273" s="47" t="s">
        <v>13</v>
      </c>
      <c r="F273" s="49" t="s">
        <v>147</v>
      </c>
      <c r="G273" s="50">
        <v>0</v>
      </c>
      <c r="H273" s="50"/>
      <c r="I273" s="39"/>
      <c r="J273" s="41"/>
      <c r="K273" s="50">
        <v>0</v>
      </c>
      <c r="L273" s="41">
        <f t="shared" si="97"/>
        <v>20</v>
      </c>
      <c r="M273" s="41">
        <f t="shared" si="95"/>
        <v>20</v>
      </c>
      <c r="N273" s="3" t="s">
        <v>168</v>
      </c>
    </row>
    <row r="274" spans="1:14" ht="13.9" customHeight="1" thickBot="1" x14ac:dyDescent="0.25">
      <c r="A274" s="51"/>
      <c r="B274" s="42"/>
      <c r="C274" s="52"/>
      <c r="D274" s="42">
        <v>3299</v>
      </c>
      <c r="E274" s="42">
        <v>5321</v>
      </c>
      <c r="F274" s="43" t="s">
        <v>26</v>
      </c>
      <c r="G274" s="55">
        <v>0</v>
      </c>
      <c r="H274" s="55"/>
      <c r="I274" s="56"/>
      <c r="J274" s="54"/>
      <c r="K274" s="55">
        <v>0</v>
      </c>
      <c r="L274" s="54">
        <v>20</v>
      </c>
      <c r="M274" s="54">
        <f t="shared" si="95"/>
        <v>20</v>
      </c>
      <c r="N274" s="3"/>
    </row>
    <row r="275" spans="1:14" ht="30" customHeight="1" x14ac:dyDescent="0.2">
      <c r="A275" s="46" t="s">
        <v>12</v>
      </c>
      <c r="B275" s="47">
        <v>4070023</v>
      </c>
      <c r="C275" s="48">
        <v>2446</v>
      </c>
      <c r="D275" s="47" t="s">
        <v>13</v>
      </c>
      <c r="E275" s="47" t="s">
        <v>13</v>
      </c>
      <c r="F275" s="49" t="s">
        <v>148</v>
      </c>
      <c r="G275" s="50">
        <v>0</v>
      </c>
      <c r="H275" s="50"/>
      <c r="I275" s="39"/>
      <c r="J275" s="41"/>
      <c r="K275" s="50">
        <v>0</v>
      </c>
      <c r="L275" s="41">
        <f t="shared" si="97"/>
        <v>22.4</v>
      </c>
      <c r="M275" s="41">
        <f t="shared" si="95"/>
        <v>22.4</v>
      </c>
      <c r="N275" s="3" t="s">
        <v>168</v>
      </c>
    </row>
    <row r="276" spans="1:14" ht="13.9" customHeight="1" thickBot="1" x14ac:dyDescent="0.25">
      <c r="A276" s="51"/>
      <c r="B276" s="42"/>
      <c r="C276" s="52"/>
      <c r="D276" s="42">
        <v>3299</v>
      </c>
      <c r="E276" s="42">
        <v>5321</v>
      </c>
      <c r="F276" s="43" t="s">
        <v>26</v>
      </c>
      <c r="G276" s="55">
        <v>0</v>
      </c>
      <c r="H276" s="55"/>
      <c r="I276" s="56"/>
      <c r="J276" s="54"/>
      <c r="K276" s="55">
        <v>0</v>
      </c>
      <c r="L276" s="54">
        <v>22.4</v>
      </c>
      <c r="M276" s="54">
        <f t="shared" si="95"/>
        <v>22.4</v>
      </c>
      <c r="N276" s="3"/>
    </row>
    <row r="277" spans="1:14" ht="19.149999999999999" customHeight="1" x14ac:dyDescent="0.2">
      <c r="A277" s="46" t="s">
        <v>12</v>
      </c>
      <c r="B277" s="47">
        <v>4070024</v>
      </c>
      <c r="C277" s="48">
        <v>4412</v>
      </c>
      <c r="D277" s="47" t="s">
        <v>13</v>
      </c>
      <c r="E277" s="47" t="s">
        <v>13</v>
      </c>
      <c r="F277" s="49" t="s">
        <v>149</v>
      </c>
      <c r="G277" s="50">
        <v>0</v>
      </c>
      <c r="H277" s="50"/>
      <c r="I277" s="39"/>
      <c r="J277" s="41"/>
      <c r="K277" s="50">
        <v>0</v>
      </c>
      <c r="L277" s="41">
        <f t="shared" si="97"/>
        <v>13.673999999999999</v>
      </c>
      <c r="M277" s="41">
        <f t="shared" si="95"/>
        <v>13.673999999999999</v>
      </c>
      <c r="N277" s="3" t="s">
        <v>168</v>
      </c>
    </row>
    <row r="278" spans="1:14" ht="13.9" customHeight="1" thickBot="1" x14ac:dyDescent="0.25">
      <c r="A278" s="51"/>
      <c r="B278" s="42"/>
      <c r="C278" s="52"/>
      <c r="D278" s="42">
        <v>3299</v>
      </c>
      <c r="E278" s="42">
        <v>5321</v>
      </c>
      <c r="F278" s="43" t="s">
        <v>26</v>
      </c>
      <c r="G278" s="55">
        <v>0</v>
      </c>
      <c r="H278" s="55"/>
      <c r="I278" s="56"/>
      <c r="J278" s="54"/>
      <c r="K278" s="55">
        <v>0</v>
      </c>
      <c r="L278" s="54">
        <v>13.673999999999999</v>
      </c>
      <c r="M278" s="54">
        <f t="shared" si="95"/>
        <v>13.673999999999999</v>
      </c>
      <c r="N278" s="3"/>
    </row>
    <row r="279" spans="1:14" ht="13.9" customHeight="1" thickBot="1" x14ac:dyDescent="0.25">
      <c r="A279" s="73" t="s">
        <v>12</v>
      </c>
      <c r="B279" s="134" t="s">
        <v>53</v>
      </c>
      <c r="C279" s="135"/>
      <c r="D279" s="135"/>
      <c r="E279" s="135"/>
      <c r="F279" s="136"/>
      <c r="G279" s="75">
        <v>15000</v>
      </c>
      <c r="H279" s="75"/>
      <c r="I279" s="76"/>
      <c r="J279" s="77"/>
      <c r="K279" s="75">
        <v>24908.27737</v>
      </c>
      <c r="L279" s="77">
        <v>0</v>
      </c>
      <c r="M279" s="77">
        <v>24908.27737</v>
      </c>
      <c r="N279" s="3"/>
    </row>
  </sheetData>
  <mergeCells count="12">
    <mergeCell ref="B279:F279"/>
    <mergeCell ref="B12:E12"/>
    <mergeCell ref="A2:I2"/>
    <mergeCell ref="A4:I4"/>
    <mergeCell ref="A6:I6"/>
    <mergeCell ref="B9:C9"/>
    <mergeCell ref="B11:F11"/>
    <mergeCell ref="B181:E181"/>
    <mergeCell ref="B183:C183"/>
    <mergeCell ref="B224:E224"/>
    <mergeCell ref="B251:E251"/>
    <mergeCell ref="B254:E254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16" workbookViewId="0">
      <selection activeCell="J39" sqref="J39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152" t="s">
        <v>170</v>
      </c>
      <c r="B1" s="152"/>
      <c r="C1" s="98"/>
      <c r="D1" s="98"/>
      <c r="E1" s="99" t="s">
        <v>2</v>
      </c>
    </row>
    <row r="2" spans="1:10" ht="24.75" thickBot="1" x14ac:dyDescent="0.3">
      <c r="A2" s="100" t="s">
        <v>171</v>
      </c>
      <c r="B2" s="101" t="s">
        <v>172</v>
      </c>
      <c r="C2" s="102" t="s">
        <v>173</v>
      </c>
      <c r="D2" s="102" t="s">
        <v>168</v>
      </c>
      <c r="E2" s="102" t="s">
        <v>174</v>
      </c>
    </row>
    <row r="3" spans="1:10" ht="15" customHeight="1" x14ac:dyDescent="0.25">
      <c r="A3" s="103" t="s">
        <v>175</v>
      </c>
      <c r="B3" s="104" t="s">
        <v>176</v>
      </c>
      <c r="C3" s="105">
        <f>C4+C5+C6</f>
        <v>2755867.99</v>
      </c>
      <c r="D3" s="105">
        <f>D4+D5+D6</f>
        <v>0</v>
      </c>
      <c r="E3" s="106">
        <f t="shared" ref="E3:E25" si="0">C3+D3</f>
        <v>2755867.99</v>
      </c>
    </row>
    <row r="4" spans="1:10" ht="15" customHeight="1" x14ac:dyDescent="0.25">
      <c r="A4" s="107" t="s">
        <v>177</v>
      </c>
      <c r="B4" s="108" t="s">
        <v>178</v>
      </c>
      <c r="C4" s="109">
        <v>2669964.7200000002</v>
      </c>
      <c r="D4" s="110">
        <v>0</v>
      </c>
      <c r="E4" s="111">
        <f t="shared" si="0"/>
        <v>2669964.7200000002</v>
      </c>
      <c r="J4" s="112"/>
    </row>
    <row r="5" spans="1:10" ht="15" customHeight="1" x14ac:dyDescent="0.25">
      <c r="A5" s="107" t="s">
        <v>179</v>
      </c>
      <c r="B5" s="108" t="s">
        <v>180</v>
      </c>
      <c r="C5" s="109">
        <v>85903.26999999999</v>
      </c>
      <c r="D5" s="113">
        <v>0</v>
      </c>
      <c r="E5" s="111">
        <f t="shared" si="0"/>
        <v>85903.26999999999</v>
      </c>
    </row>
    <row r="6" spans="1:10" ht="15" customHeight="1" x14ac:dyDescent="0.25">
      <c r="A6" s="107" t="s">
        <v>181</v>
      </c>
      <c r="B6" s="108" t="s">
        <v>182</v>
      </c>
      <c r="C6" s="109">
        <v>0</v>
      </c>
      <c r="D6" s="109">
        <v>0</v>
      </c>
      <c r="E6" s="111">
        <f t="shared" si="0"/>
        <v>0</v>
      </c>
    </row>
    <row r="7" spans="1:10" ht="15" customHeight="1" x14ac:dyDescent="0.25">
      <c r="A7" s="114" t="s">
        <v>183</v>
      </c>
      <c r="B7" s="108" t="s">
        <v>184</v>
      </c>
      <c r="C7" s="115">
        <f>C8+C14</f>
        <v>4582371.54</v>
      </c>
      <c r="D7" s="115">
        <f>D8+D14</f>
        <v>0</v>
      </c>
      <c r="E7" s="116">
        <f t="shared" si="0"/>
        <v>4582371.54</v>
      </c>
    </row>
    <row r="8" spans="1:10" ht="15" customHeight="1" x14ac:dyDescent="0.25">
      <c r="A8" s="107" t="s">
        <v>185</v>
      </c>
      <c r="B8" s="108" t="s">
        <v>186</v>
      </c>
      <c r="C8" s="109">
        <f>C9+C10+C12+C13+C11</f>
        <v>4578164.66</v>
      </c>
      <c r="D8" s="109">
        <f>D9+D10+D12+D13</f>
        <v>0</v>
      </c>
      <c r="E8" s="117">
        <f t="shared" si="0"/>
        <v>4578164.66</v>
      </c>
    </row>
    <row r="9" spans="1:10" ht="15" customHeight="1" x14ac:dyDescent="0.25">
      <c r="A9" s="107" t="s">
        <v>187</v>
      </c>
      <c r="B9" s="108" t="s">
        <v>188</v>
      </c>
      <c r="C9" s="109">
        <v>67590.7</v>
      </c>
      <c r="D9" s="109">
        <v>0</v>
      </c>
      <c r="E9" s="117">
        <f t="shared" si="0"/>
        <v>67590.7</v>
      </c>
    </row>
    <row r="10" spans="1:10" ht="15" customHeight="1" x14ac:dyDescent="0.25">
      <c r="A10" s="107" t="s">
        <v>189</v>
      </c>
      <c r="B10" s="108" t="s">
        <v>186</v>
      </c>
      <c r="C10" s="109">
        <v>4484440.8899999997</v>
      </c>
      <c r="D10" s="109">
        <v>0</v>
      </c>
      <c r="E10" s="117">
        <f t="shared" si="0"/>
        <v>4484440.8899999997</v>
      </c>
    </row>
    <row r="11" spans="1:10" ht="15" customHeight="1" x14ac:dyDescent="0.25">
      <c r="A11" s="107" t="s">
        <v>190</v>
      </c>
      <c r="B11" s="108">
        <v>4123</v>
      </c>
      <c r="C11" s="109">
        <v>0</v>
      </c>
      <c r="D11" s="109">
        <v>0</v>
      </c>
      <c r="E11" s="117">
        <f>SUM(C11:D11)</f>
        <v>0</v>
      </c>
    </row>
    <row r="12" spans="1:10" ht="15" customHeight="1" x14ac:dyDescent="0.25">
      <c r="A12" s="107" t="s">
        <v>191</v>
      </c>
      <c r="B12" s="108" t="s">
        <v>192</v>
      </c>
      <c r="C12" s="109">
        <v>0</v>
      </c>
      <c r="D12" s="109">
        <v>0</v>
      </c>
      <c r="E12" s="117">
        <f>SUM(C12:D12)</f>
        <v>0</v>
      </c>
    </row>
    <row r="13" spans="1:10" ht="15" customHeight="1" x14ac:dyDescent="0.25">
      <c r="A13" s="107" t="s">
        <v>193</v>
      </c>
      <c r="B13" s="108">
        <v>4121</v>
      </c>
      <c r="C13" s="109">
        <f>31370-5236.93</f>
        <v>26133.07</v>
      </c>
      <c r="D13" s="109">
        <v>0</v>
      </c>
      <c r="E13" s="117">
        <f>SUM(C13:D13)</f>
        <v>26133.07</v>
      </c>
    </row>
    <row r="14" spans="1:10" ht="15" customHeight="1" x14ac:dyDescent="0.25">
      <c r="A14" s="107" t="s">
        <v>194</v>
      </c>
      <c r="B14" s="108" t="s">
        <v>195</v>
      </c>
      <c r="C14" s="109">
        <f>C15+C16+C17+C18</f>
        <v>4206.88</v>
      </c>
      <c r="D14" s="109">
        <f>D15+D17+D18</f>
        <v>0</v>
      </c>
      <c r="E14" s="117">
        <f t="shared" si="0"/>
        <v>4206.88</v>
      </c>
    </row>
    <row r="15" spans="1:10" ht="15" customHeight="1" x14ac:dyDescent="0.25">
      <c r="A15" s="107" t="s">
        <v>196</v>
      </c>
      <c r="B15" s="108" t="s">
        <v>197</v>
      </c>
      <c r="C15" s="109">
        <v>0</v>
      </c>
      <c r="D15" s="109">
        <v>0</v>
      </c>
      <c r="E15" s="117">
        <f t="shared" si="0"/>
        <v>0</v>
      </c>
    </row>
    <row r="16" spans="1:10" ht="15" customHeight="1" x14ac:dyDescent="0.25">
      <c r="A16" s="107" t="s">
        <v>198</v>
      </c>
      <c r="B16" s="108">
        <v>4223</v>
      </c>
      <c r="C16" s="109">
        <v>0</v>
      </c>
      <c r="D16" s="109">
        <v>0</v>
      </c>
      <c r="E16" s="117">
        <f>SUM(C16:D16)</f>
        <v>0</v>
      </c>
    </row>
    <row r="17" spans="1:5" ht="15" customHeight="1" x14ac:dyDescent="0.25">
      <c r="A17" s="107" t="s">
        <v>199</v>
      </c>
      <c r="B17" s="108" t="s">
        <v>200</v>
      </c>
      <c r="C17" s="109">
        <v>0</v>
      </c>
      <c r="D17" s="109">
        <v>0</v>
      </c>
      <c r="E17" s="117">
        <f>SUM(C17:D17)</f>
        <v>0</v>
      </c>
    </row>
    <row r="18" spans="1:5" ht="15" customHeight="1" x14ac:dyDescent="0.25">
      <c r="A18" s="107" t="s">
        <v>201</v>
      </c>
      <c r="B18" s="108">
        <v>4221</v>
      </c>
      <c r="C18" s="109">
        <v>4206.88</v>
      </c>
      <c r="D18" s="109">
        <v>0</v>
      </c>
      <c r="E18" s="117">
        <f>SUM(C18:D18)</f>
        <v>4206.88</v>
      </c>
    </row>
    <row r="19" spans="1:5" ht="15" customHeight="1" x14ac:dyDescent="0.25">
      <c r="A19" s="114" t="s">
        <v>202</v>
      </c>
      <c r="B19" s="118" t="s">
        <v>203</v>
      </c>
      <c r="C19" s="115">
        <f>C3+C7</f>
        <v>7338239.5300000003</v>
      </c>
      <c r="D19" s="115">
        <f>D3+D7</f>
        <v>0</v>
      </c>
      <c r="E19" s="116">
        <f t="shared" si="0"/>
        <v>7338239.5300000003</v>
      </c>
    </row>
    <row r="20" spans="1:5" ht="15" customHeight="1" x14ac:dyDescent="0.25">
      <c r="A20" s="114" t="s">
        <v>204</v>
      </c>
      <c r="B20" s="118" t="s">
        <v>205</v>
      </c>
      <c r="C20" s="115">
        <f>SUM(C21:C24)</f>
        <v>1742695.9900000002</v>
      </c>
      <c r="D20" s="115">
        <f>SUM(D21:D24)</f>
        <v>0</v>
      </c>
      <c r="E20" s="116">
        <f t="shared" si="0"/>
        <v>1742695.9900000002</v>
      </c>
    </row>
    <row r="21" spans="1:5" ht="15" customHeight="1" x14ac:dyDescent="0.25">
      <c r="A21" s="107" t="s">
        <v>206</v>
      </c>
      <c r="B21" s="108" t="s">
        <v>207</v>
      </c>
      <c r="C21" s="109">
        <v>100564.53000000001</v>
      </c>
      <c r="D21" s="109">
        <v>0</v>
      </c>
      <c r="E21" s="117">
        <f t="shared" si="0"/>
        <v>100564.53000000001</v>
      </c>
    </row>
    <row r="22" spans="1:5" ht="15" customHeight="1" x14ac:dyDescent="0.25">
      <c r="A22" s="107" t="s">
        <v>208</v>
      </c>
      <c r="B22" s="108">
        <v>8115</v>
      </c>
      <c r="C22" s="109">
        <v>1739006.4600000002</v>
      </c>
      <c r="D22" s="109">
        <v>0</v>
      </c>
      <c r="E22" s="117">
        <f>SUM(C22:D22)</f>
        <v>1739006.4600000002</v>
      </c>
    </row>
    <row r="23" spans="1:5" ht="15" customHeight="1" x14ac:dyDescent="0.25">
      <c r="A23" s="107" t="s">
        <v>209</v>
      </c>
      <c r="B23" s="108">
        <v>8123</v>
      </c>
      <c r="C23" s="109">
        <v>0</v>
      </c>
      <c r="D23" s="109">
        <v>0</v>
      </c>
      <c r="E23" s="117">
        <f>C23+D23</f>
        <v>0</v>
      </c>
    </row>
    <row r="24" spans="1:5" ht="15" customHeight="1" thickBot="1" x14ac:dyDescent="0.3">
      <c r="A24" s="119" t="s">
        <v>210</v>
      </c>
      <c r="B24" s="120">
        <v>-8124</v>
      </c>
      <c r="C24" s="121">
        <v>-96875</v>
      </c>
      <c r="D24" s="121">
        <v>0</v>
      </c>
      <c r="E24" s="122">
        <f>C24+D24</f>
        <v>-96875</v>
      </c>
    </row>
    <row r="25" spans="1:5" ht="15" customHeight="1" thickBot="1" x14ac:dyDescent="0.3">
      <c r="A25" s="123" t="s">
        <v>211</v>
      </c>
      <c r="B25" s="124"/>
      <c r="C25" s="125">
        <f>C3+C7+C20</f>
        <v>9080935.5199999996</v>
      </c>
      <c r="D25" s="125">
        <f>D19+D20</f>
        <v>0</v>
      </c>
      <c r="E25" s="126">
        <f t="shared" si="0"/>
        <v>9080935.5199999996</v>
      </c>
    </row>
    <row r="26" spans="1:5" ht="15.75" thickBot="1" x14ac:dyDescent="0.3">
      <c r="A26" s="152" t="s">
        <v>212</v>
      </c>
      <c r="B26" s="152"/>
      <c r="C26" s="127"/>
      <c r="D26" s="127"/>
      <c r="E26" s="128" t="s">
        <v>2</v>
      </c>
    </row>
    <row r="27" spans="1:5" ht="24.75" thickBot="1" x14ac:dyDescent="0.3">
      <c r="A27" s="100" t="s">
        <v>213</v>
      </c>
      <c r="B27" s="101" t="s">
        <v>6</v>
      </c>
      <c r="C27" s="102" t="s">
        <v>173</v>
      </c>
      <c r="D27" s="102" t="s">
        <v>168</v>
      </c>
      <c r="E27" s="102" t="s">
        <v>174</v>
      </c>
    </row>
    <row r="28" spans="1:5" ht="15" customHeight="1" x14ac:dyDescent="0.25">
      <c r="A28" s="129" t="s">
        <v>214</v>
      </c>
      <c r="B28" s="130" t="s">
        <v>215</v>
      </c>
      <c r="C28" s="113">
        <v>29496.959999999999</v>
      </c>
      <c r="D28" s="113">
        <v>0</v>
      </c>
      <c r="E28" s="131">
        <f>C28+D28</f>
        <v>29496.959999999999</v>
      </c>
    </row>
    <row r="29" spans="1:5" ht="15" customHeight="1" x14ac:dyDescent="0.25">
      <c r="A29" s="132" t="s">
        <v>216</v>
      </c>
      <c r="B29" s="108" t="s">
        <v>215</v>
      </c>
      <c r="C29" s="109">
        <v>260591.53</v>
      </c>
      <c r="D29" s="113">
        <v>0</v>
      </c>
      <c r="E29" s="131">
        <f t="shared" ref="E29:E44" si="1">C29+D29</f>
        <v>260591.53</v>
      </c>
    </row>
    <row r="30" spans="1:5" ht="15" customHeight="1" x14ac:dyDescent="0.25">
      <c r="A30" s="132" t="s">
        <v>217</v>
      </c>
      <c r="B30" s="108" t="s">
        <v>218</v>
      </c>
      <c r="C30" s="109">
        <v>145945.74</v>
      </c>
      <c r="D30" s="113">
        <v>0</v>
      </c>
      <c r="E30" s="131">
        <f>SUM(C30:D30)</f>
        <v>145945.74</v>
      </c>
    </row>
    <row r="31" spans="1:5" ht="15" customHeight="1" x14ac:dyDescent="0.25">
      <c r="A31" s="132" t="s">
        <v>219</v>
      </c>
      <c r="B31" s="108" t="s">
        <v>215</v>
      </c>
      <c r="C31" s="109">
        <v>1024800</v>
      </c>
      <c r="D31" s="113">
        <v>0</v>
      </c>
      <c r="E31" s="131">
        <f t="shared" si="1"/>
        <v>1024800</v>
      </c>
    </row>
    <row r="32" spans="1:5" ht="15" customHeight="1" x14ac:dyDescent="0.25">
      <c r="A32" s="132" t="s">
        <v>220</v>
      </c>
      <c r="B32" s="108" t="s">
        <v>215</v>
      </c>
      <c r="C32" s="109">
        <v>782508.16</v>
      </c>
      <c r="D32" s="113">
        <v>0</v>
      </c>
      <c r="E32" s="131">
        <f t="shared" si="1"/>
        <v>782508.16</v>
      </c>
    </row>
    <row r="33" spans="1:5" ht="15" customHeight="1" x14ac:dyDescent="0.25">
      <c r="A33" s="132" t="s">
        <v>221</v>
      </c>
      <c r="B33" s="108" t="s">
        <v>215</v>
      </c>
      <c r="C33" s="109">
        <v>4094080.15</v>
      </c>
      <c r="D33" s="113">
        <v>0</v>
      </c>
      <c r="E33" s="131">
        <f>C33+D33</f>
        <v>4094080.15</v>
      </c>
    </row>
    <row r="34" spans="1:5" ht="15" customHeight="1" x14ac:dyDescent="0.25">
      <c r="A34" s="132" t="s">
        <v>222</v>
      </c>
      <c r="B34" s="108" t="s">
        <v>218</v>
      </c>
      <c r="C34" s="109">
        <v>533824.49</v>
      </c>
      <c r="D34" s="113">
        <v>0</v>
      </c>
      <c r="E34" s="131">
        <f t="shared" si="1"/>
        <v>533824.49</v>
      </c>
    </row>
    <row r="35" spans="1:5" ht="15" customHeight="1" x14ac:dyDescent="0.25">
      <c r="A35" s="132" t="s">
        <v>223</v>
      </c>
      <c r="B35" s="108" t="s">
        <v>215</v>
      </c>
      <c r="C35" s="109">
        <v>12074</v>
      </c>
      <c r="D35" s="113">
        <v>0</v>
      </c>
      <c r="E35" s="131">
        <f t="shared" si="1"/>
        <v>12074</v>
      </c>
    </row>
    <row r="36" spans="1:5" ht="15" customHeight="1" x14ac:dyDescent="0.25">
      <c r="A36" s="132" t="s">
        <v>224</v>
      </c>
      <c r="B36" s="108" t="s">
        <v>218</v>
      </c>
      <c r="C36" s="109">
        <v>792479.58000000007</v>
      </c>
      <c r="D36" s="113">
        <v>0</v>
      </c>
      <c r="E36" s="131">
        <f t="shared" si="1"/>
        <v>792479.58000000007</v>
      </c>
    </row>
    <row r="37" spans="1:5" ht="15" customHeight="1" x14ac:dyDescent="0.25">
      <c r="A37" s="132" t="s">
        <v>225</v>
      </c>
      <c r="B37" s="108" t="s">
        <v>226</v>
      </c>
      <c r="C37" s="109">
        <v>0</v>
      </c>
      <c r="D37" s="113">
        <v>0</v>
      </c>
      <c r="E37" s="131">
        <f t="shared" si="1"/>
        <v>0</v>
      </c>
    </row>
    <row r="38" spans="1:5" ht="15" customHeight="1" x14ac:dyDescent="0.25">
      <c r="A38" s="132" t="s">
        <v>227</v>
      </c>
      <c r="B38" s="108" t="s">
        <v>218</v>
      </c>
      <c r="C38" s="109">
        <v>1146563.33</v>
      </c>
      <c r="D38" s="113">
        <v>0</v>
      </c>
      <c r="E38" s="131">
        <f t="shared" si="1"/>
        <v>1146563.33</v>
      </c>
    </row>
    <row r="39" spans="1:5" ht="15" customHeight="1" x14ac:dyDescent="0.25">
      <c r="A39" s="132" t="s">
        <v>228</v>
      </c>
      <c r="B39" s="108" t="s">
        <v>218</v>
      </c>
      <c r="C39" s="109">
        <v>17500</v>
      </c>
      <c r="D39" s="113">
        <v>0</v>
      </c>
      <c r="E39" s="131">
        <f t="shared" si="1"/>
        <v>17500</v>
      </c>
    </row>
    <row r="40" spans="1:5" ht="15" customHeight="1" x14ac:dyDescent="0.25">
      <c r="A40" s="132" t="s">
        <v>229</v>
      </c>
      <c r="B40" s="108" t="s">
        <v>215</v>
      </c>
      <c r="C40" s="109">
        <v>9541.25</v>
      </c>
      <c r="D40" s="113">
        <v>0</v>
      </c>
      <c r="E40" s="131">
        <f t="shared" si="1"/>
        <v>9541.25</v>
      </c>
    </row>
    <row r="41" spans="1:5" ht="15" customHeight="1" x14ac:dyDescent="0.25">
      <c r="A41" s="132" t="s">
        <v>230</v>
      </c>
      <c r="B41" s="108" t="s">
        <v>218</v>
      </c>
      <c r="C41" s="109">
        <v>129946.22</v>
      </c>
      <c r="D41" s="113">
        <v>0</v>
      </c>
      <c r="E41" s="131">
        <f>C41+D41</f>
        <v>129946.22</v>
      </c>
    </row>
    <row r="42" spans="1:5" ht="15" customHeight="1" x14ac:dyDescent="0.25">
      <c r="A42" s="132" t="s">
        <v>231</v>
      </c>
      <c r="B42" s="108" t="s">
        <v>218</v>
      </c>
      <c r="C42" s="109">
        <v>11471.73</v>
      </c>
      <c r="D42" s="113">
        <v>0</v>
      </c>
      <c r="E42" s="131">
        <f t="shared" si="1"/>
        <v>11471.73</v>
      </c>
    </row>
    <row r="43" spans="1:5" ht="15" customHeight="1" x14ac:dyDescent="0.25">
      <c r="A43" s="132" t="s">
        <v>232</v>
      </c>
      <c r="B43" s="108" t="s">
        <v>218</v>
      </c>
      <c r="C43" s="109">
        <v>79990.17</v>
      </c>
      <c r="D43" s="113">
        <v>0</v>
      </c>
      <c r="E43" s="131">
        <f t="shared" si="1"/>
        <v>79990.17</v>
      </c>
    </row>
    <row r="44" spans="1:5" ht="15" customHeight="1" thickBot="1" x14ac:dyDescent="0.3">
      <c r="A44" s="132" t="s">
        <v>233</v>
      </c>
      <c r="B44" s="108" t="s">
        <v>218</v>
      </c>
      <c r="C44" s="109">
        <v>10122.209999999999</v>
      </c>
      <c r="D44" s="113">
        <v>0</v>
      </c>
      <c r="E44" s="131">
        <f t="shared" si="1"/>
        <v>10122.209999999999</v>
      </c>
    </row>
    <row r="45" spans="1:5" ht="15" customHeight="1" thickBot="1" x14ac:dyDescent="0.3">
      <c r="A45" s="133" t="s">
        <v>234</v>
      </c>
      <c r="B45" s="124"/>
      <c r="C45" s="125">
        <f>C28+C29+C31+C32+C33+C34+C35+C36+C37+C38+C39+C40+C41+C42+C43+C44+C30</f>
        <v>9080935.5200000014</v>
      </c>
      <c r="D45" s="125">
        <f>SUM(D28:D44)</f>
        <v>0</v>
      </c>
      <c r="E45" s="126">
        <f>SUM(E28:E44)</f>
        <v>9080935.5200000033</v>
      </c>
    </row>
    <row r="46" spans="1:5" x14ac:dyDescent="0.25">
      <c r="C46" s="112"/>
      <c r="E46" s="112"/>
    </row>
    <row r="48" spans="1:5" x14ac:dyDescent="0.25">
      <c r="C48" s="112"/>
    </row>
  </sheetData>
  <mergeCells count="2">
    <mergeCell ref="A1:B1"/>
    <mergeCell ref="A26:B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92604</vt:lpstr>
      <vt:lpstr>Bilance P aV</vt:lpstr>
      <vt:lpstr>'92604'!Oblast_tisku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2017-06-08T07:54:10Z</cp:lastPrinted>
  <dcterms:created xsi:type="dcterms:W3CDTF">2017-05-15T12:01:55Z</dcterms:created>
  <dcterms:modified xsi:type="dcterms:W3CDTF">2017-06-12T11:52:36Z</dcterms:modified>
</cp:coreProperties>
</file>