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15" windowWidth="16935" windowHeight="7155" activeTab="1"/>
  </bookViews>
  <sheets>
    <sheet name="91704" sheetId="3" r:id="rId1"/>
    <sheet name="92604" sheetId="1" r:id="rId2"/>
    <sheet name="Bilance P a V" sheetId="2" r:id="rId3"/>
  </sheets>
  <definedNames>
    <definedName name="_xlnm.Print_Area" localSheetId="0">'91704'!$A$1:$T$222</definedName>
    <definedName name="_xlnm.Print_Area" localSheetId="1">'92604'!$A$1:$N$259</definedName>
  </definedNames>
  <calcPr calcId="145621"/>
</workbook>
</file>

<file path=xl/calcChain.xml><?xml version="1.0" encoding="utf-8"?>
<calcChain xmlns="http://schemas.openxmlformats.org/spreadsheetml/2006/main">
  <c r="R90" i="3" l="1"/>
  <c r="S90" i="3"/>
  <c r="Q66" i="3"/>
  <c r="R220" i="3"/>
  <c r="Q222" i="3"/>
  <c r="S222" i="3" s="1"/>
  <c r="Q221" i="3"/>
  <c r="S221" i="3" s="1"/>
  <c r="P220" i="3"/>
  <c r="Q220" i="3" s="1"/>
  <c r="S220" i="3" s="1"/>
  <c r="Q219" i="3"/>
  <c r="S219" i="3" s="1"/>
  <c r="Q218" i="3"/>
  <c r="S218" i="3" s="1"/>
  <c r="Q217" i="3"/>
  <c r="S217" i="3" s="1"/>
  <c r="Q216" i="3"/>
  <c r="S216" i="3" s="1"/>
  <c r="P215" i="3"/>
  <c r="Q215" i="3" s="1"/>
  <c r="S215" i="3" s="1"/>
  <c r="M214" i="3"/>
  <c r="O214" i="3" s="1"/>
  <c r="Q214" i="3" s="1"/>
  <c r="S214" i="3" s="1"/>
  <c r="M213" i="3"/>
  <c r="O213" i="3" s="1"/>
  <c r="Q213" i="3" s="1"/>
  <c r="S213" i="3" s="1"/>
  <c r="M212" i="3"/>
  <c r="O212" i="3" s="1"/>
  <c r="Q212" i="3" s="1"/>
  <c r="S212" i="3" s="1"/>
  <c r="M211" i="3"/>
  <c r="O211" i="3" s="1"/>
  <c r="Q211" i="3" s="1"/>
  <c r="S211" i="3" s="1"/>
  <c r="M210" i="3"/>
  <c r="O210" i="3" s="1"/>
  <c r="Q210" i="3" s="1"/>
  <c r="S210" i="3" s="1"/>
  <c r="M209" i="3"/>
  <c r="O209" i="3" s="1"/>
  <c r="Q209" i="3" s="1"/>
  <c r="S209" i="3" s="1"/>
  <c r="M208" i="3"/>
  <c r="O208" i="3" s="1"/>
  <c r="Q208" i="3" s="1"/>
  <c r="S208" i="3" s="1"/>
  <c r="M207" i="3"/>
  <c r="O207" i="3" s="1"/>
  <c r="Q207" i="3" s="1"/>
  <c r="S207" i="3" s="1"/>
  <c r="M206" i="3"/>
  <c r="O206" i="3" s="1"/>
  <c r="Q206" i="3" s="1"/>
  <c r="S206" i="3" s="1"/>
  <c r="M205" i="3"/>
  <c r="O205" i="3" s="1"/>
  <c r="Q205" i="3" s="1"/>
  <c r="S205" i="3" s="1"/>
  <c r="M204" i="3"/>
  <c r="O204" i="3" s="1"/>
  <c r="Q204" i="3" s="1"/>
  <c r="S204" i="3" s="1"/>
  <c r="M203" i="3"/>
  <c r="O203" i="3" s="1"/>
  <c r="Q203" i="3" s="1"/>
  <c r="S203" i="3" s="1"/>
  <c r="M202" i="3"/>
  <c r="O202" i="3" s="1"/>
  <c r="Q202" i="3" s="1"/>
  <c r="S202" i="3" s="1"/>
  <c r="M201" i="3"/>
  <c r="O201" i="3" s="1"/>
  <c r="Q201" i="3" s="1"/>
  <c r="S201" i="3" s="1"/>
  <c r="M200" i="3"/>
  <c r="O200" i="3" s="1"/>
  <c r="Q200" i="3" s="1"/>
  <c r="S200" i="3" s="1"/>
  <c r="M199" i="3"/>
  <c r="O199" i="3" s="1"/>
  <c r="Q199" i="3" s="1"/>
  <c r="S199" i="3" s="1"/>
  <c r="M198" i="3"/>
  <c r="O198" i="3" s="1"/>
  <c r="Q198" i="3" s="1"/>
  <c r="S198" i="3" s="1"/>
  <c r="M197" i="3"/>
  <c r="O197" i="3" s="1"/>
  <c r="Q197" i="3" s="1"/>
  <c r="S197" i="3" s="1"/>
  <c r="M196" i="3"/>
  <c r="O196" i="3" s="1"/>
  <c r="Q196" i="3" s="1"/>
  <c r="S196" i="3" s="1"/>
  <c r="M195" i="3"/>
  <c r="O195" i="3" s="1"/>
  <c r="Q195" i="3" s="1"/>
  <c r="S195" i="3" s="1"/>
  <c r="M194" i="3"/>
  <c r="O194" i="3" s="1"/>
  <c r="Q194" i="3" s="1"/>
  <c r="S194" i="3" s="1"/>
  <c r="M193" i="3"/>
  <c r="O193" i="3" s="1"/>
  <c r="Q193" i="3" s="1"/>
  <c r="S193" i="3" s="1"/>
  <c r="M192" i="3"/>
  <c r="O192" i="3" s="1"/>
  <c r="Q192" i="3" s="1"/>
  <c r="S192" i="3" s="1"/>
  <c r="M191" i="3"/>
  <c r="O191" i="3" s="1"/>
  <c r="Q191" i="3" s="1"/>
  <c r="S191" i="3" s="1"/>
  <c r="M190" i="3"/>
  <c r="O190" i="3" s="1"/>
  <c r="Q190" i="3" s="1"/>
  <c r="S190" i="3" s="1"/>
  <c r="M189" i="3"/>
  <c r="O189" i="3" s="1"/>
  <c r="Q189" i="3" s="1"/>
  <c r="S189" i="3" s="1"/>
  <c r="M188" i="3"/>
  <c r="O188" i="3" s="1"/>
  <c r="Q188" i="3" s="1"/>
  <c r="S188" i="3" s="1"/>
  <c r="M187" i="3"/>
  <c r="O187" i="3" s="1"/>
  <c r="Q187" i="3" s="1"/>
  <c r="S187" i="3" s="1"/>
  <c r="M186" i="3"/>
  <c r="O186" i="3" s="1"/>
  <c r="Q186" i="3" s="1"/>
  <c r="S186" i="3" s="1"/>
  <c r="M185" i="3"/>
  <c r="O185" i="3" s="1"/>
  <c r="Q185" i="3" s="1"/>
  <c r="S185" i="3" s="1"/>
  <c r="M184" i="3"/>
  <c r="O184" i="3" s="1"/>
  <c r="Q184" i="3" s="1"/>
  <c r="S184" i="3" s="1"/>
  <c r="M183" i="3"/>
  <c r="O183" i="3" s="1"/>
  <c r="Q183" i="3" s="1"/>
  <c r="S183" i="3" s="1"/>
  <c r="M182" i="3"/>
  <c r="O182" i="3" s="1"/>
  <c r="Q182" i="3" s="1"/>
  <c r="S182" i="3" s="1"/>
  <c r="M181" i="3"/>
  <c r="O181" i="3" s="1"/>
  <c r="Q181" i="3" s="1"/>
  <c r="S181" i="3" s="1"/>
  <c r="M180" i="3"/>
  <c r="O180" i="3" s="1"/>
  <c r="Q180" i="3" s="1"/>
  <c r="S180" i="3" s="1"/>
  <c r="M179" i="3"/>
  <c r="O179" i="3" s="1"/>
  <c r="Q179" i="3" s="1"/>
  <c r="S179" i="3" s="1"/>
  <c r="M178" i="3"/>
  <c r="O178" i="3" s="1"/>
  <c r="Q178" i="3" s="1"/>
  <c r="S178" i="3" s="1"/>
  <c r="M177" i="3"/>
  <c r="O177" i="3" s="1"/>
  <c r="Q177" i="3" s="1"/>
  <c r="S177" i="3" s="1"/>
  <c r="M176" i="3"/>
  <c r="O176" i="3" s="1"/>
  <c r="Q176" i="3" s="1"/>
  <c r="S176" i="3" s="1"/>
  <c r="M175" i="3"/>
  <c r="O175" i="3" s="1"/>
  <c r="Q175" i="3" s="1"/>
  <c r="S175" i="3" s="1"/>
  <c r="M174" i="3"/>
  <c r="O174" i="3" s="1"/>
  <c r="Q174" i="3" s="1"/>
  <c r="S174" i="3" s="1"/>
  <c r="O173" i="3"/>
  <c r="Q173" i="3" s="1"/>
  <c r="S173" i="3" s="1"/>
  <c r="M173" i="3"/>
  <c r="O172" i="3"/>
  <c r="Q172" i="3" s="1"/>
  <c r="S172" i="3" s="1"/>
  <c r="M172" i="3"/>
  <c r="O171" i="3"/>
  <c r="Q171" i="3" s="1"/>
  <c r="S171" i="3" s="1"/>
  <c r="M171" i="3"/>
  <c r="O170" i="3"/>
  <c r="Q170" i="3" s="1"/>
  <c r="S170" i="3" s="1"/>
  <c r="M170" i="3"/>
  <c r="O169" i="3"/>
  <c r="Q169" i="3" s="1"/>
  <c r="S169" i="3" s="1"/>
  <c r="M169" i="3"/>
  <c r="O168" i="3"/>
  <c r="Q168" i="3" s="1"/>
  <c r="S168" i="3" s="1"/>
  <c r="M168" i="3"/>
  <c r="O167" i="3"/>
  <c r="Q167" i="3" s="1"/>
  <c r="S167" i="3" s="1"/>
  <c r="M167" i="3"/>
  <c r="O166" i="3"/>
  <c r="Q166" i="3" s="1"/>
  <c r="S166" i="3" s="1"/>
  <c r="M166" i="3"/>
  <c r="O165" i="3"/>
  <c r="Q165" i="3" s="1"/>
  <c r="S165" i="3" s="1"/>
  <c r="M165" i="3"/>
  <c r="M164" i="3"/>
  <c r="O164" i="3" s="1"/>
  <c r="Q164" i="3" s="1"/>
  <c r="S164" i="3" s="1"/>
  <c r="M163" i="3"/>
  <c r="O163" i="3" s="1"/>
  <c r="Q163" i="3" s="1"/>
  <c r="S163" i="3" s="1"/>
  <c r="M162" i="3"/>
  <c r="O162" i="3" s="1"/>
  <c r="Q162" i="3" s="1"/>
  <c r="S162" i="3" s="1"/>
  <c r="M161" i="3"/>
  <c r="O161" i="3" s="1"/>
  <c r="Q161" i="3" s="1"/>
  <c r="S161" i="3" s="1"/>
  <c r="M160" i="3"/>
  <c r="O160" i="3" s="1"/>
  <c r="Q160" i="3" s="1"/>
  <c r="S160" i="3" s="1"/>
  <c r="M159" i="3"/>
  <c r="O159" i="3" s="1"/>
  <c r="Q159" i="3" s="1"/>
  <c r="S159" i="3" s="1"/>
  <c r="M158" i="3"/>
  <c r="O158" i="3" s="1"/>
  <c r="Q158" i="3" s="1"/>
  <c r="S158" i="3" s="1"/>
  <c r="M157" i="3"/>
  <c r="O157" i="3" s="1"/>
  <c r="Q157" i="3" s="1"/>
  <c r="S157" i="3" s="1"/>
  <c r="M156" i="3"/>
  <c r="O156" i="3" s="1"/>
  <c r="Q156" i="3" s="1"/>
  <c r="S156" i="3" s="1"/>
  <c r="M155" i="3"/>
  <c r="O155" i="3" s="1"/>
  <c r="Q155" i="3" s="1"/>
  <c r="S155" i="3" s="1"/>
  <c r="M154" i="3"/>
  <c r="O154" i="3" s="1"/>
  <c r="Q154" i="3" s="1"/>
  <c r="S154" i="3" s="1"/>
  <c r="M153" i="3"/>
  <c r="O153" i="3" s="1"/>
  <c r="Q153" i="3" s="1"/>
  <c r="S153" i="3" s="1"/>
  <c r="M152" i="3"/>
  <c r="O152" i="3" s="1"/>
  <c r="Q152" i="3" s="1"/>
  <c r="S152" i="3" s="1"/>
  <c r="M151" i="3"/>
  <c r="O151" i="3" s="1"/>
  <c r="Q151" i="3" s="1"/>
  <c r="S151" i="3" s="1"/>
  <c r="M150" i="3"/>
  <c r="O150" i="3" s="1"/>
  <c r="Q150" i="3" s="1"/>
  <c r="S150" i="3" s="1"/>
  <c r="M149" i="3"/>
  <c r="O149" i="3" s="1"/>
  <c r="Q149" i="3" s="1"/>
  <c r="S149" i="3" s="1"/>
  <c r="M148" i="3"/>
  <c r="O148" i="3" s="1"/>
  <c r="Q148" i="3" s="1"/>
  <c r="S148" i="3" s="1"/>
  <c r="M147" i="3"/>
  <c r="O147" i="3" s="1"/>
  <c r="Q147" i="3" s="1"/>
  <c r="S147" i="3" s="1"/>
  <c r="M146" i="3"/>
  <c r="O146" i="3" s="1"/>
  <c r="Q146" i="3" s="1"/>
  <c r="S146" i="3" s="1"/>
  <c r="M145" i="3"/>
  <c r="O145" i="3" s="1"/>
  <c r="Q145" i="3" s="1"/>
  <c r="S145" i="3" s="1"/>
  <c r="M144" i="3"/>
  <c r="O144" i="3" s="1"/>
  <c r="Q144" i="3" s="1"/>
  <c r="S144" i="3" s="1"/>
  <c r="M143" i="3"/>
  <c r="O143" i="3" s="1"/>
  <c r="Q143" i="3" s="1"/>
  <c r="S143" i="3" s="1"/>
  <c r="M142" i="3"/>
  <c r="O142" i="3" s="1"/>
  <c r="Q142" i="3" s="1"/>
  <c r="S142" i="3" s="1"/>
  <c r="M141" i="3"/>
  <c r="O141" i="3" s="1"/>
  <c r="Q141" i="3" s="1"/>
  <c r="S141" i="3" s="1"/>
  <c r="M140" i="3"/>
  <c r="O140" i="3" s="1"/>
  <c r="Q140" i="3" s="1"/>
  <c r="S140" i="3" s="1"/>
  <c r="M139" i="3"/>
  <c r="O139" i="3" s="1"/>
  <c r="Q139" i="3" s="1"/>
  <c r="S139" i="3" s="1"/>
  <c r="M138" i="3"/>
  <c r="O138" i="3" s="1"/>
  <c r="Q138" i="3" s="1"/>
  <c r="S138" i="3" s="1"/>
  <c r="M137" i="3"/>
  <c r="O137" i="3" s="1"/>
  <c r="Q137" i="3" s="1"/>
  <c r="S137" i="3" s="1"/>
  <c r="M136" i="3"/>
  <c r="O136" i="3" s="1"/>
  <c r="Q136" i="3" s="1"/>
  <c r="S136" i="3" s="1"/>
  <c r="M135" i="3"/>
  <c r="O135" i="3" s="1"/>
  <c r="Q135" i="3" s="1"/>
  <c r="S135" i="3" s="1"/>
  <c r="M134" i="3"/>
  <c r="O134" i="3" s="1"/>
  <c r="Q134" i="3" s="1"/>
  <c r="S134" i="3" s="1"/>
  <c r="M133" i="3"/>
  <c r="O133" i="3" s="1"/>
  <c r="Q133" i="3" s="1"/>
  <c r="S133" i="3" s="1"/>
  <c r="M132" i="3"/>
  <c r="O132" i="3" s="1"/>
  <c r="Q132" i="3" s="1"/>
  <c r="S132" i="3" s="1"/>
  <c r="M131" i="3"/>
  <c r="O131" i="3" s="1"/>
  <c r="Q131" i="3" s="1"/>
  <c r="S131" i="3" s="1"/>
  <c r="M130" i="3"/>
  <c r="O130" i="3" s="1"/>
  <c r="Q130" i="3" s="1"/>
  <c r="S130" i="3" s="1"/>
  <c r="M129" i="3"/>
  <c r="O129" i="3" s="1"/>
  <c r="Q129" i="3" s="1"/>
  <c r="S129" i="3" s="1"/>
  <c r="M128" i="3"/>
  <c r="O128" i="3" s="1"/>
  <c r="Q128" i="3" s="1"/>
  <c r="S128" i="3" s="1"/>
  <c r="M127" i="3"/>
  <c r="O127" i="3" s="1"/>
  <c r="Q127" i="3" s="1"/>
  <c r="S127" i="3" s="1"/>
  <c r="O126" i="3"/>
  <c r="Q126" i="3" s="1"/>
  <c r="S126" i="3" s="1"/>
  <c r="M126" i="3"/>
  <c r="O125" i="3"/>
  <c r="Q125" i="3" s="1"/>
  <c r="S125" i="3" s="1"/>
  <c r="M125" i="3"/>
  <c r="O124" i="3"/>
  <c r="Q124" i="3" s="1"/>
  <c r="S124" i="3" s="1"/>
  <c r="M124" i="3"/>
  <c r="O123" i="3"/>
  <c r="Q123" i="3" s="1"/>
  <c r="S123" i="3" s="1"/>
  <c r="M123" i="3"/>
  <c r="O122" i="3"/>
  <c r="Q122" i="3" s="1"/>
  <c r="S122" i="3" s="1"/>
  <c r="M122" i="3"/>
  <c r="O121" i="3"/>
  <c r="Q121" i="3" s="1"/>
  <c r="S121" i="3" s="1"/>
  <c r="M121" i="3"/>
  <c r="O120" i="3"/>
  <c r="Q120" i="3" s="1"/>
  <c r="S120" i="3" s="1"/>
  <c r="M120" i="3"/>
  <c r="O119" i="3"/>
  <c r="Q119" i="3" s="1"/>
  <c r="S119" i="3" s="1"/>
  <c r="M119" i="3"/>
  <c r="O118" i="3"/>
  <c r="Q118" i="3" s="1"/>
  <c r="S118" i="3" s="1"/>
  <c r="M118" i="3"/>
  <c r="O117" i="3"/>
  <c r="Q117" i="3" s="1"/>
  <c r="S117" i="3" s="1"/>
  <c r="M117" i="3"/>
  <c r="O116" i="3"/>
  <c r="Q116" i="3" s="1"/>
  <c r="S116" i="3" s="1"/>
  <c r="M116" i="3"/>
  <c r="L115" i="3"/>
  <c r="M115" i="3" s="1"/>
  <c r="O115" i="3" s="1"/>
  <c r="Q115" i="3" s="1"/>
  <c r="S115" i="3" s="1"/>
  <c r="Q114" i="3"/>
  <c r="S114" i="3" s="1"/>
  <c r="Q113" i="3"/>
  <c r="S113" i="3" s="1"/>
  <c r="P113" i="3"/>
  <c r="Q112" i="3"/>
  <c r="S112" i="3" s="1"/>
  <c r="P111" i="3"/>
  <c r="Q111" i="3" s="1"/>
  <c r="S111" i="3" s="1"/>
  <c r="Q110" i="3"/>
  <c r="S110" i="3" s="1"/>
  <c r="P109" i="3"/>
  <c r="Q109" i="3" s="1"/>
  <c r="S109" i="3" s="1"/>
  <c r="Q108" i="3"/>
  <c r="S108" i="3" s="1"/>
  <c r="P107" i="3"/>
  <c r="Q107" i="3" s="1"/>
  <c r="S107" i="3" s="1"/>
  <c r="Q106" i="3"/>
  <c r="S106" i="3" s="1"/>
  <c r="P105" i="3"/>
  <c r="Q105" i="3" s="1"/>
  <c r="S105" i="3" s="1"/>
  <c r="Q104" i="3"/>
  <c r="S104" i="3" s="1"/>
  <c r="P103" i="3"/>
  <c r="Q103" i="3" s="1"/>
  <c r="S103" i="3" s="1"/>
  <c r="Q102" i="3"/>
  <c r="S102" i="3" s="1"/>
  <c r="P101" i="3"/>
  <c r="Q101" i="3" s="1"/>
  <c r="S101" i="3" s="1"/>
  <c r="I100" i="3"/>
  <c r="K100" i="3" s="1"/>
  <c r="M100" i="3" s="1"/>
  <c r="O100" i="3" s="1"/>
  <c r="Q100" i="3" s="1"/>
  <c r="S100" i="3" s="1"/>
  <c r="R99" i="3"/>
  <c r="P99" i="3"/>
  <c r="G99" i="3"/>
  <c r="I99" i="3" s="1"/>
  <c r="K99" i="3" s="1"/>
  <c r="M99" i="3" s="1"/>
  <c r="O99" i="3" s="1"/>
  <c r="Q99" i="3" s="1"/>
  <c r="S99" i="3" s="1"/>
  <c r="I98" i="3"/>
  <c r="K98" i="3" s="1"/>
  <c r="M98" i="3" s="1"/>
  <c r="O98" i="3" s="1"/>
  <c r="Q98" i="3" s="1"/>
  <c r="S98" i="3" s="1"/>
  <c r="G97" i="3"/>
  <c r="I97" i="3" s="1"/>
  <c r="K97" i="3" s="1"/>
  <c r="M97" i="3" s="1"/>
  <c r="O97" i="3" s="1"/>
  <c r="Q97" i="3" s="1"/>
  <c r="S97" i="3" s="1"/>
  <c r="I96" i="3"/>
  <c r="K96" i="3" s="1"/>
  <c r="M96" i="3" s="1"/>
  <c r="O96" i="3" s="1"/>
  <c r="Q96" i="3" s="1"/>
  <c r="S96" i="3" s="1"/>
  <c r="I95" i="3"/>
  <c r="K95" i="3" s="1"/>
  <c r="M95" i="3" s="1"/>
  <c r="O95" i="3" s="1"/>
  <c r="Q95" i="3" s="1"/>
  <c r="S95" i="3" s="1"/>
  <c r="G95" i="3"/>
  <c r="K94" i="3"/>
  <c r="M94" i="3" s="1"/>
  <c r="O94" i="3" s="1"/>
  <c r="Q94" i="3" s="1"/>
  <c r="S94" i="3" s="1"/>
  <c r="I94" i="3"/>
  <c r="L93" i="3"/>
  <c r="G93" i="3"/>
  <c r="I93" i="3" s="1"/>
  <c r="K93" i="3" s="1"/>
  <c r="M93" i="3" s="1"/>
  <c r="O93" i="3" s="1"/>
  <c r="Q93" i="3" s="1"/>
  <c r="S93" i="3" s="1"/>
  <c r="I92" i="3"/>
  <c r="K92" i="3" s="1"/>
  <c r="M92" i="3" s="1"/>
  <c r="O92" i="3" s="1"/>
  <c r="Q92" i="3" s="1"/>
  <c r="S92" i="3" s="1"/>
  <c r="G91" i="3"/>
  <c r="I91" i="3" s="1"/>
  <c r="K91" i="3" s="1"/>
  <c r="M91" i="3" s="1"/>
  <c r="O91" i="3" s="1"/>
  <c r="Q91" i="3" s="1"/>
  <c r="S91" i="3" s="1"/>
  <c r="R65" i="3"/>
  <c r="R9" i="3" s="1"/>
  <c r="P90" i="3"/>
  <c r="L90" i="3"/>
  <c r="L65" i="3" s="1"/>
  <c r="G90" i="3"/>
  <c r="I90" i="3" s="1"/>
  <c r="K90" i="3" s="1"/>
  <c r="I89" i="3"/>
  <c r="K89" i="3" s="1"/>
  <c r="M89" i="3" s="1"/>
  <c r="O89" i="3" s="1"/>
  <c r="Q89" i="3" s="1"/>
  <c r="S89" i="3" s="1"/>
  <c r="G88" i="3"/>
  <c r="I88" i="3" s="1"/>
  <c r="K88" i="3" s="1"/>
  <c r="M88" i="3" s="1"/>
  <c r="O88" i="3" s="1"/>
  <c r="Q88" i="3" s="1"/>
  <c r="S88" i="3" s="1"/>
  <c r="I87" i="3"/>
  <c r="K87" i="3" s="1"/>
  <c r="M87" i="3" s="1"/>
  <c r="O87" i="3" s="1"/>
  <c r="Q87" i="3" s="1"/>
  <c r="S87" i="3" s="1"/>
  <c r="G86" i="3"/>
  <c r="I86" i="3" s="1"/>
  <c r="K86" i="3" s="1"/>
  <c r="M86" i="3" s="1"/>
  <c r="O86" i="3" s="1"/>
  <c r="Q86" i="3" s="1"/>
  <c r="S86" i="3" s="1"/>
  <c r="I85" i="3"/>
  <c r="K85" i="3" s="1"/>
  <c r="M85" i="3" s="1"/>
  <c r="O85" i="3" s="1"/>
  <c r="Q85" i="3" s="1"/>
  <c r="S85" i="3" s="1"/>
  <c r="G84" i="3"/>
  <c r="I84" i="3" s="1"/>
  <c r="K84" i="3" s="1"/>
  <c r="M84" i="3" s="1"/>
  <c r="O84" i="3" s="1"/>
  <c r="Q84" i="3" s="1"/>
  <c r="S84" i="3" s="1"/>
  <c r="M82" i="3"/>
  <c r="O82" i="3" s="1"/>
  <c r="Q82" i="3" s="1"/>
  <c r="S82" i="3" s="1"/>
  <c r="M81" i="3"/>
  <c r="O81" i="3" s="1"/>
  <c r="Q81" i="3" s="1"/>
  <c r="S81" i="3" s="1"/>
  <c r="M80" i="3"/>
  <c r="O80" i="3" s="1"/>
  <c r="Q80" i="3" s="1"/>
  <c r="S80" i="3" s="1"/>
  <c r="M79" i="3"/>
  <c r="O79" i="3" s="1"/>
  <c r="Q79" i="3" s="1"/>
  <c r="S79" i="3" s="1"/>
  <c r="M78" i="3"/>
  <c r="O78" i="3" s="1"/>
  <c r="Q78" i="3" s="1"/>
  <c r="S78" i="3" s="1"/>
  <c r="M77" i="3"/>
  <c r="O77" i="3" s="1"/>
  <c r="Q77" i="3" s="1"/>
  <c r="S77" i="3" s="1"/>
  <c r="M76" i="3"/>
  <c r="O76" i="3" s="1"/>
  <c r="Q76" i="3" s="1"/>
  <c r="S76" i="3" s="1"/>
  <c r="M75" i="3"/>
  <c r="O75" i="3" s="1"/>
  <c r="Q75" i="3" s="1"/>
  <c r="S75" i="3" s="1"/>
  <c r="M74" i="3"/>
  <c r="O74" i="3" s="1"/>
  <c r="Q74" i="3" s="1"/>
  <c r="S74" i="3" s="1"/>
  <c r="M73" i="3"/>
  <c r="O73" i="3" s="1"/>
  <c r="Q73" i="3" s="1"/>
  <c r="S73" i="3" s="1"/>
  <c r="I72" i="3"/>
  <c r="K72" i="3" s="1"/>
  <c r="M72" i="3" s="1"/>
  <c r="O72" i="3" s="1"/>
  <c r="Q72" i="3" s="1"/>
  <c r="S72" i="3" s="1"/>
  <c r="G71" i="3"/>
  <c r="I71" i="3" s="1"/>
  <c r="K71" i="3" s="1"/>
  <c r="M71" i="3" s="1"/>
  <c r="O71" i="3" s="1"/>
  <c r="Q71" i="3" s="1"/>
  <c r="S71" i="3" s="1"/>
  <c r="I70" i="3"/>
  <c r="K70" i="3" s="1"/>
  <c r="M70" i="3" s="1"/>
  <c r="O70" i="3" s="1"/>
  <c r="Q70" i="3" s="1"/>
  <c r="S70" i="3" s="1"/>
  <c r="G69" i="3"/>
  <c r="I69" i="3" s="1"/>
  <c r="K69" i="3" s="1"/>
  <c r="M69" i="3" s="1"/>
  <c r="O69" i="3" s="1"/>
  <c r="Q69" i="3" s="1"/>
  <c r="S69" i="3" s="1"/>
  <c r="I68" i="3"/>
  <c r="K68" i="3" s="1"/>
  <c r="M68" i="3" s="1"/>
  <c r="O68" i="3" s="1"/>
  <c r="Q68" i="3" s="1"/>
  <c r="S68" i="3" s="1"/>
  <c r="G67" i="3"/>
  <c r="I67" i="3" s="1"/>
  <c r="K67" i="3" s="1"/>
  <c r="M67" i="3" s="1"/>
  <c r="O67" i="3" s="1"/>
  <c r="Q67" i="3" s="1"/>
  <c r="S67" i="3" s="1"/>
  <c r="L66" i="3"/>
  <c r="P65" i="3"/>
  <c r="N65" i="3"/>
  <c r="I64" i="3"/>
  <c r="K64" i="3" s="1"/>
  <c r="M64" i="3" s="1"/>
  <c r="O64" i="3" s="1"/>
  <c r="Q64" i="3" s="1"/>
  <c r="S64" i="3" s="1"/>
  <c r="I63" i="3"/>
  <c r="K63" i="3" s="1"/>
  <c r="M63" i="3" s="1"/>
  <c r="O63" i="3" s="1"/>
  <c r="Q63" i="3" s="1"/>
  <c r="S63" i="3" s="1"/>
  <c r="G63" i="3"/>
  <c r="K62" i="3"/>
  <c r="M62" i="3" s="1"/>
  <c r="O62" i="3" s="1"/>
  <c r="Q62" i="3" s="1"/>
  <c r="S62" i="3" s="1"/>
  <c r="I62" i="3"/>
  <c r="G61" i="3"/>
  <c r="I61" i="3" s="1"/>
  <c r="K61" i="3" s="1"/>
  <c r="M61" i="3" s="1"/>
  <c r="O61" i="3" s="1"/>
  <c r="Q61" i="3" s="1"/>
  <c r="S61" i="3" s="1"/>
  <c r="I60" i="3"/>
  <c r="K60" i="3" s="1"/>
  <c r="M60" i="3" s="1"/>
  <c r="O60" i="3" s="1"/>
  <c r="Q60" i="3" s="1"/>
  <c r="S60" i="3" s="1"/>
  <c r="I59" i="3"/>
  <c r="K59" i="3" s="1"/>
  <c r="M59" i="3" s="1"/>
  <c r="O59" i="3" s="1"/>
  <c r="Q59" i="3" s="1"/>
  <c r="S59" i="3" s="1"/>
  <c r="G59" i="3"/>
  <c r="O58" i="3"/>
  <c r="Q58" i="3" s="1"/>
  <c r="S58" i="3" s="1"/>
  <c r="N57" i="3"/>
  <c r="O57" i="3" s="1"/>
  <c r="Q57" i="3" s="1"/>
  <c r="S57" i="3" s="1"/>
  <c r="Q56" i="3"/>
  <c r="S56" i="3" s="1"/>
  <c r="O56" i="3"/>
  <c r="O55" i="3"/>
  <c r="Q55" i="3" s="1"/>
  <c r="S55" i="3" s="1"/>
  <c r="N55" i="3"/>
  <c r="K54" i="3"/>
  <c r="M54" i="3" s="1"/>
  <c r="O54" i="3" s="1"/>
  <c r="Q54" i="3" s="1"/>
  <c r="S54" i="3" s="1"/>
  <c r="I54" i="3"/>
  <c r="N53" i="3"/>
  <c r="N52" i="3" s="1"/>
  <c r="G53" i="3"/>
  <c r="I53" i="3" s="1"/>
  <c r="K53" i="3" s="1"/>
  <c r="M53" i="3" s="1"/>
  <c r="O53" i="3" s="1"/>
  <c r="Q53" i="3" s="1"/>
  <c r="S53" i="3" s="1"/>
  <c r="G52" i="3"/>
  <c r="I52" i="3" s="1"/>
  <c r="K52" i="3" s="1"/>
  <c r="M52" i="3" s="1"/>
  <c r="Q51" i="3"/>
  <c r="S51" i="3" s="1"/>
  <c r="Q50" i="3"/>
  <c r="S50" i="3" s="1"/>
  <c r="Q49" i="3"/>
  <c r="S49" i="3" s="1"/>
  <c r="Q48" i="3"/>
  <c r="S48" i="3" s="1"/>
  <c r="O47" i="3"/>
  <c r="Q47" i="3" s="1"/>
  <c r="S47" i="3" s="1"/>
  <c r="O46" i="3"/>
  <c r="Q46" i="3" s="1"/>
  <c r="S46" i="3" s="1"/>
  <c r="N45" i="3"/>
  <c r="O45" i="3" s="1"/>
  <c r="Q45" i="3" s="1"/>
  <c r="S45" i="3" s="1"/>
  <c r="I44" i="3"/>
  <c r="K44" i="3" s="1"/>
  <c r="M44" i="3" s="1"/>
  <c r="O44" i="3" s="1"/>
  <c r="Q44" i="3" s="1"/>
  <c r="S44" i="3" s="1"/>
  <c r="I43" i="3"/>
  <c r="K43" i="3" s="1"/>
  <c r="M43" i="3" s="1"/>
  <c r="O43" i="3" s="1"/>
  <c r="Q43" i="3" s="1"/>
  <c r="S43" i="3" s="1"/>
  <c r="G43" i="3"/>
  <c r="I42" i="3"/>
  <c r="K42" i="3" s="1"/>
  <c r="M42" i="3" s="1"/>
  <c r="O42" i="3" s="1"/>
  <c r="Q42" i="3" s="1"/>
  <c r="S42" i="3" s="1"/>
  <c r="P41" i="3"/>
  <c r="G41" i="3"/>
  <c r="I41" i="3" s="1"/>
  <c r="K41" i="3" s="1"/>
  <c r="M41" i="3" s="1"/>
  <c r="O41" i="3" s="1"/>
  <c r="Q41" i="3" s="1"/>
  <c r="S41" i="3" s="1"/>
  <c r="I40" i="3"/>
  <c r="K40" i="3" s="1"/>
  <c r="M40" i="3" s="1"/>
  <c r="O40" i="3" s="1"/>
  <c r="Q40" i="3" s="1"/>
  <c r="S40" i="3" s="1"/>
  <c r="I39" i="3"/>
  <c r="K39" i="3" s="1"/>
  <c r="M39" i="3" s="1"/>
  <c r="O39" i="3" s="1"/>
  <c r="Q39" i="3" s="1"/>
  <c r="S39" i="3" s="1"/>
  <c r="G39" i="3"/>
  <c r="K38" i="3"/>
  <c r="M38" i="3" s="1"/>
  <c r="O38" i="3" s="1"/>
  <c r="Q38" i="3" s="1"/>
  <c r="S38" i="3" s="1"/>
  <c r="I38" i="3"/>
  <c r="G37" i="3"/>
  <c r="I37" i="3" s="1"/>
  <c r="K37" i="3" s="1"/>
  <c r="M37" i="3" s="1"/>
  <c r="O37" i="3" s="1"/>
  <c r="Q37" i="3" s="1"/>
  <c r="S37" i="3" s="1"/>
  <c r="I36" i="3"/>
  <c r="K36" i="3" s="1"/>
  <c r="M36" i="3" s="1"/>
  <c r="O36" i="3" s="1"/>
  <c r="Q36" i="3" s="1"/>
  <c r="S36" i="3" s="1"/>
  <c r="I35" i="3"/>
  <c r="K35" i="3" s="1"/>
  <c r="M35" i="3" s="1"/>
  <c r="O35" i="3" s="1"/>
  <c r="Q35" i="3" s="1"/>
  <c r="S35" i="3" s="1"/>
  <c r="G35" i="3"/>
  <c r="K34" i="3"/>
  <c r="M34" i="3" s="1"/>
  <c r="O34" i="3" s="1"/>
  <c r="Q34" i="3" s="1"/>
  <c r="S34" i="3" s="1"/>
  <c r="I34" i="3"/>
  <c r="G33" i="3"/>
  <c r="I33" i="3" s="1"/>
  <c r="K33" i="3" s="1"/>
  <c r="M33" i="3" s="1"/>
  <c r="O33" i="3" s="1"/>
  <c r="Q33" i="3" s="1"/>
  <c r="S33" i="3" s="1"/>
  <c r="I32" i="3"/>
  <c r="K32" i="3" s="1"/>
  <c r="M32" i="3" s="1"/>
  <c r="O32" i="3" s="1"/>
  <c r="Q32" i="3" s="1"/>
  <c r="S32" i="3" s="1"/>
  <c r="I31" i="3"/>
  <c r="K31" i="3" s="1"/>
  <c r="M31" i="3" s="1"/>
  <c r="O31" i="3" s="1"/>
  <c r="Q31" i="3" s="1"/>
  <c r="S31" i="3" s="1"/>
  <c r="G31" i="3"/>
  <c r="K30" i="3"/>
  <c r="M30" i="3" s="1"/>
  <c r="O30" i="3" s="1"/>
  <c r="Q30" i="3" s="1"/>
  <c r="S30" i="3" s="1"/>
  <c r="I30" i="3"/>
  <c r="G29" i="3"/>
  <c r="I29" i="3" s="1"/>
  <c r="K29" i="3" s="1"/>
  <c r="M29" i="3" s="1"/>
  <c r="O29" i="3" s="1"/>
  <c r="Q29" i="3" s="1"/>
  <c r="S29" i="3" s="1"/>
  <c r="K28" i="3"/>
  <c r="M28" i="3" s="1"/>
  <c r="O28" i="3" s="1"/>
  <c r="Q28" i="3" s="1"/>
  <c r="S28" i="3" s="1"/>
  <c r="L27" i="3"/>
  <c r="J27" i="3"/>
  <c r="K27" i="3" s="1"/>
  <c r="I26" i="3"/>
  <c r="K26" i="3" s="1"/>
  <c r="M26" i="3" s="1"/>
  <c r="O26" i="3" s="1"/>
  <c r="Q26" i="3" s="1"/>
  <c r="S26" i="3" s="1"/>
  <c r="H25" i="3"/>
  <c r="I25" i="3" s="1"/>
  <c r="K25" i="3" s="1"/>
  <c r="M25" i="3" s="1"/>
  <c r="O25" i="3" s="1"/>
  <c r="Q25" i="3" s="1"/>
  <c r="S25" i="3" s="1"/>
  <c r="I24" i="3"/>
  <c r="K24" i="3" s="1"/>
  <c r="M24" i="3" s="1"/>
  <c r="O24" i="3" s="1"/>
  <c r="Q24" i="3" s="1"/>
  <c r="S24" i="3" s="1"/>
  <c r="H23" i="3"/>
  <c r="I23" i="3" s="1"/>
  <c r="K23" i="3" s="1"/>
  <c r="M23" i="3" s="1"/>
  <c r="O23" i="3" s="1"/>
  <c r="Q23" i="3" s="1"/>
  <c r="S23" i="3" s="1"/>
  <c r="I22" i="3"/>
  <c r="K22" i="3" s="1"/>
  <c r="M22" i="3" s="1"/>
  <c r="O22" i="3" s="1"/>
  <c r="Q22" i="3" s="1"/>
  <c r="S22" i="3" s="1"/>
  <c r="H21" i="3"/>
  <c r="I21" i="3" s="1"/>
  <c r="K21" i="3" s="1"/>
  <c r="M21" i="3" s="1"/>
  <c r="O21" i="3" s="1"/>
  <c r="Q21" i="3" s="1"/>
  <c r="S21" i="3" s="1"/>
  <c r="I20" i="3"/>
  <c r="K20" i="3" s="1"/>
  <c r="M20" i="3" s="1"/>
  <c r="O20" i="3" s="1"/>
  <c r="Q20" i="3" s="1"/>
  <c r="S20" i="3" s="1"/>
  <c r="H19" i="3"/>
  <c r="I19" i="3" s="1"/>
  <c r="K19" i="3" s="1"/>
  <c r="M19" i="3" s="1"/>
  <c r="O19" i="3" s="1"/>
  <c r="Q19" i="3" s="1"/>
  <c r="S19" i="3" s="1"/>
  <c r="I18" i="3"/>
  <c r="K18" i="3" s="1"/>
  <c r="M18" i="3" s="1"/>
  <c r="O18" i="3" s="1"/>
  <c r="Q18" i="3" s="1"/>
  <c r="S18" i="3" s="1"/>
  <c r="I17" i="3"/>
  <c r="K17" i="3" s="1"/>
  <c r="M17" i="3" s="1"/>
  <c r="O17" i="3" s="1"/>
  <c r="Q17" i="3" s="1"/>
  <c r="S17" i="3" s="1"/>
  <c r="I16" i="3"/>
  <c r="K16" i="3" s="1"/>
  <c r="M16" i="3" s="1"/>
  <c r="O16" i="3" s="1"/>
  <c r="Q16" i="3" s="1"/>
  <c r="S16" i="3" s="1"/>
  <c r="J15" i="3"/>
  <c r="H15" i="3"/>
  <c r="G15" i="3"/>
  <c r="I14" i="3"/>
  <c r="K14" i="3" s="1"/>
  <c r="M14" i="3" s="1"/>
  <c r="O14" i="3" s="1"/>
  <c r="Q14" i="3" s="1"/>
  <c r="S14" i="3" s="1"/>
  <c r="G13" i="3"/>
  <c r="I13" i="3" s="1"/>
  <c r="K13" i="3" s="1"/>
  <c r="M13" i="3" s="1"/>
  <c r="O13" i="3" s="1"/>
  <c r="Q13" i="3" s="1"/>
  <c r="S13" i="3" s="1"/>
  <c r="P12" i="3"/>
  <c r="P9" i="3" s="1"/>
  <c r="L12" i="3"/>
  <c r="L9" i="3" s="1"/>
  <c r="J12" i="3"/>
  <c r="H12" i="3"/>
  <c r="H9" i="3" s="1"/>
  <c r="O11" i="3"/>
  <c r="Q11" i="3" s="1"/>
  <c r="S11" i="3" s="1"/>
  <c r="N10" i="3"/>
  <c r="O10" i="3" s="1"/>
  <c r="Q10" i="3" s="1"/>
  <c r="S10" i="3" s="1"/>
  <c r="J9" i="3"/>
  <c r="O52" i="3" l="1"/>
  <c r="Q52" i="3" s="1"/>
  <c r="S52" i="3" s="1"/>
  <c r="G12" i="3"/>
  <c r="N12" i="3"/>
  <c r="N9" i="3" s="1"/>
  <c r="I15" i="3"/>
  <c r="K15" i="3" s="1"/>
  <c r="M15" i="3" s="1"/>
  <c r="O15" i="3" s="1"/>
  <c r="Q15" i="3" s="1"/>
  <c r="S15" i="3" s="1"/>
  <c r="M27" i="3"/>
  <c r="O27" i="3" s="1"/>
  <c r="Q27" i="3" s="1"/>
  <c r="S27" i="3" s="1"/>
  <c r="G66" i="3"/>
  <c r="G83" i="3"/>
  <c r="I83" i="3" s="1"/>
  <c r="K83" i="3" s="1"/>
  <c r="M83" i="3" s="1"/>
  <c r="O83" i="3" s="1"/>
  <c r="Q83" i="3" s="1"/>
  <c r="S83" i="3" s="1"/>
  <c r="M90" i="3"/>
  <c r="O90" i="3" s="1"/>
  <c r="Q90" i="3" s="1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C13" i="2"/>
  <c r="E13" i="2" s="1"/>
  <c r="E12" i="2"/>
  <c r="E11" i="2"/>
  <c r="E10" i="2"/>
  <c r="E9" i="2"/>
  <c r="D8" i="2"/>
  <c r="C8" i="2"/>
  <c r="E8" i="2" s="1"/>
  <c r="D7" i="2"/>
  <c r="C7" i="2"/>
  <c r="E7" i="2" s="1"/>
  <c r="E6" i="2"/>
  <c r="E5" i="2"/>
  <c r="E4" i="2"/>
  <c r="D3" i="2"/>
  <c r="D19" i="2" s="1"/>
  <c r="D25" i="2" s="1"/>
  <c r="C3" i="2"/>
  <c r="C25" i="2" s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L13" i="1"/>
  <c r="L12" i="1" s="1"/>
  <c r="L10" i="1" s="1"/>
  <c r="G65" i="3" l="1"/>
  <c r="I65" i="3" s="1"/>
  <c r="K65" i="3" s="1"/>
  <c r="M65" i="3" s="1"/>
  <c r="O65" i="3" s="1"/>
  <c r="Q65" i="3" s="1"/>
  <c r="S65" i="3" s="1"/>
  <c r="I66" i="3"/>
  <c r="K66" i="3" s="1"/>
  <c r="M66" i="3" s="1"/>
  <c r="O66" i="3" s="1"/>
  <c r="S66" i="3" s="1"/>
  <c r="I12" i="3"/>
  <c r="K12" i="3" s="1"/>
  <c r="M12" i="3" s="1"/>
  <c r="O12" i="3" s="1"/>
  <c r="Q12" i="3" s="1"/>
  <c r="S12" i="3" s="1"/>
  <c r="E25" i="2"/>
  <c r="E3" i="2"/>
  <c r="C19" i="2"/>
  <c r="E19" i="2" s="1"/>
  <c r="G12" i="1"/>
  <c r="G10" i="1" s="1"/>
  <c r="G9" i="3" l="1"/>
  <c r="I9" i="3" s="1"/>
  <c r="K9" i="3" s="1"/>
  <c r="M9" i="3" s="1"/>
  <c r="O9" i="3" s="1"/>
  <c r="Q9" i="3" s="1"/>
  <c r="S9" i="3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H190" i="1"/>
  <c r="H189" i="1" s="1"/>
  <c r="I189" i="1" s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H141" i="1"/>
  <c r="I141" i="1" s="1"/>
  <c r="K141" i="1" s="1"/>
  <c r="I139" i="1"/>
  <c r="K139" i="1" s="1"/>
  <c r="M139" i="1" s="1"/>
  <c r="I138" i="1"/>
  <c r="K138" i="1" s="1"/>
  <c r="M138" i="1" s="1"/>
  <c r="I137" i="1"/>
  <c r="K137" i="1" s="1"/>
  <c r="M137" i="1" s="1"/>
  <c r="I136" i="1"/>
  <c r="K136" i="1" s="1"/>
  <c r="M136" i="1" s="1"/>
  <c r="I135" i="1"/>
  <c r="K135" i="1" s="1"/>
  <c r="M135" i="1" s="1"/>
  <c r="H134" i="1"/>
  <c r="I134" i="1" s="1"/>
  <c r="K134" i="1" s="1"/>
  <c r="M134" i="1" s="1"/>
  <c r="I132" i="1"/>
  <c r="K132" i="1" s="1"/>
  <c r="M132" i="1" s="1"/>
  <c r="I131" i="1"/>
  <c r="K131" i="1" s="1"/>
  <c r="M131" i="1" s="1"/>
  <c r="I130" i="1"/>
  <c r="K130" i="1" s="1"/>
  <c r="M130" i="1" s="1"/>
  <c r="I129" i="1"/>
  <c r="K129" i="1" s="1"/>
  <c r="M129" i="1" s="1"/>
  <c r="I128" i="1"/>
  <c r="K128" i="1" s="1"/>
  <c r="M128" i="1" s="1"/>
  <c r="I127" i="1"/>
  <c r="K127" i="1" s="1"/>
  <c r="M127" i="1" s="1"/>
  <c r="I126" i="1"/>
  <c r="K126" i="1" s="1"/>
  <c r="M126" i="1" s="1"/>
  <c r="I125" i="1"/>
  <c r="K125" i="1" s="1"/>
  <c r="M125" i="1" s="1"/>
  <c r="I124" i="1"/>
  <c r="K124" i="1" s="1"/>
  <c r="M124" i="1" s="1"/>
  <c r="I123" i="1"/>
  <c r="K123" i="1" s="1"/>
  <c r="M123" i="1" s="1"/>
  <c r="I122" i="1"/>
  <c r="K122" i="1" s="1"/>
  <c r="M122" i="1" s="1"/>
  <c r="I121" i="1"/>
  <c r="K121" i="1" s="1"/>
  <c r="M121" i="1" s="1"/>
  <c r="I120" i="1"/>
  <c r="K120" i="1" s="1"/>
  <c r="M120" i="1" s="1"/>
  <c r="I119" i="1"/>
  <c r="K119" i="1" s="1"/>
  <c r="M119" i="1" s="1"/>
  <c r="I118" i="1"/>
  <c r="K118" i="1" s="1"/>
  <c r="M118" i="1" s="1"/>
  <c r="I117" i="1"/>
  <c r="K117" i="1" s="1"/>
  <c r="M117" i="1" s="1"/>
  <c r="I116" i="1"/>
  <c r="K116" i="1" s="1"/>
  <c r="M116" i="1" s="1"/>
  <c r="I115" i="1"/>
  <c r="K115" i="1" s="1"/>
  <c r="M115" i="1" s="1"/>
  <c r="I114" i="1"/>
  <c r="K114" i="1" s="1"/>
  <c r="M114" i="1" s="1"/>
  <c r="I113" i="1"/>
  <c r="K113" i="1" s="1"/>
  <c r="M113" i="1" s="1"/>
  <c r="H112" i="1"/>
  <c r="I112" i="1" s="1"/>
  <c r="K112" i="1" s="1"/>
  <c r="M112" i="1" s="1"/>
  <c r="I111" i="1"/>
  <c r="K111" i="1" s="1"/>
  <c r="M111" i="1" s="1"/>
  <c r="I110" i="1"/>
  <c r="K110" i="1" s="1"/>
  <c r="M110" i="1" s="1"/>
  <c r="I109" i="1"/>
  <c r="K109" i="1" s="1"/>
  <c r="M109" i="1" s="1"/>
  <c r="I108" i="1"/>
  <c r="K108" i="1" s="1"/>
  <c r="M108" i="1" s="1"/>
  <c r="I107" i="1"/>
  <c r="K107" i="1" s="1"/>
  <c r="M107" i="1" s="1"/>
  <c r="I106" i="1"/>
  <c r="K106" i="1" s="1"/>
  <c r="M106" i="1" s="1"/>
  <c r="I105" i="1"/>
  <c r="K105" i="1" s="1"/>
  <c r="M105" i="1" s="1"/>
  <c r="I104" i="1"/>
  <c r="K104" i="1" s="1"/>
  <c r="M104" i="1" s="1"/>
  <c r="I103" i="1"/>
  <c r="K103" i="1" s="1"/>
  <c r="M103" i="1" s="1"/>
  <c r="I102" i="1"/>
  <c r="K102" i="1" s="1"/>
  <c r="M102" i="1" s="1"/>
  <c r="I101" i="1"/>
  <c r="K101" i="1" s="1"/>
  <c r="M101" i="1" s="1"/>
  <c r="I100" i="1"/>
  <c r="K100" i="1" s="1"/>
  <c r="M100" i="1" s="1"/>
  <c r="I99" i="1"/>
  <c r="K99" i="1" s="1"/>
  <c r="M99" i="1" s="1"/>
  <c r="I98" i="1"/>
  <c r="K98" i="1" s="1"/>
  <c r="M98" i="1" s="1"/>
  <c r="I97" i="1"/>
  <c r="K97" i="1" s="1"/>
  <c r="M97" i="1" s="1"/>
  <c r="I96" i="1"/>
  <c r="K96" i="1" s="1"/>
  <c r="M96" i="1" s="1"/>
  <c r="I95" i="1"/>
  <c r="K95" i="1" s="1"/>
  <c r="M95" i="1" s="1"/>
  <c r="I94" i="1"/>
  <c r="K94" i="1" s="1"/>
  <c r="M94" i="1" s="1"/>
  <c r="I93" i="1"/>
  <c r="K93" i="1" s="1"/>
  <c r="M93" i="1" s="1"/>
  <c r="I92" i="1"/>
  <c r="K92" i="1" s="1"/>
  <c r="M92" i="1" s="1"/>
  <c r="I91" i="1"/>
  <c r="K91" i="1" s="1"/>
  <c r="M91" i="1" s="1"/>
  <c r="I90" i="1"/>
  <c r="K90" i="1" s="1"/>
  <c r="M90" i="1" s="1"/>
  <c r="I89" i="1"/>
  <c r="K89" i="1" s="1"/>
  <c r="M89" i="1" s="1"/>
  <c r="I88" i="1"/>
  <c r="K88" i="1" s="1"/>
  <c r="M88" i="1" s="1"/>
  <c r="I87" i="1"/>
  <c r="K87" i="1" s="1"/>
  <c r="M87" i="1" s="1"/>
  <c r="I86" i="1"/>
  <c r="K86" i="1" s="1"/>
  <c r="M86" i="1" s="1"/>
  <c r="I85" i="1"/>
  <c r="K85" i="1" s="1"/>
  <c r="M85" i="1" s="1"/>
  <c r="I84" i="1"/>
  <c r="K84" i="1" s="1"/>
  <c r="M84" i="1" s="1"/>
  <c r="I83" i="1"/>
  <c r="K83" i="1" s="1"/>
  <c r="M83" i="1" s="1"/>
  <c r="I82" i="1"/>
  <c r="K82" i="1" s="1"/>
  <c r="M82" i="1" s="1"/>
  <c r="I81" i="1"/>
  <c r="K81" i="1" s="1"/>
  <c r="M81" i="1" s="1"/>
  <c r="I80" i="1"/>
  <c r="K80" i="1" s="1"/>
  <c r="M80" i="1" s="1"/>
  <c r="I79" i="1"/>
  <c r="K79" i="1" s="1"/>
  <c r="M79" i="1" s="1"/>
  <c r="I78" i="1"/>
  <c r="K78" i="1" s="1"/>
  <c r="M78" i="1" s="1"/>
  <c r="I77" i="1"/>
  <c r="K77" i="1" s="1"/>
  <c r="M77" i="1" s="1"/>
  <c r="I76" i="1"/>
  <c r="K76" i="1" s="1"/>
  <c r="M76" i="1" s="1"/>
  <c r="I75" i="1"/>
  <c r="K75" i="1" s="1"/>
  <c r="M75" i="1" s="1"/>
  <c r="I74" i="1"/>
  <c r="K74" i="1" s="1"/>
  <c r="M74" i="1" s="1"/>
  <c r="I73" i="1"/>
  <c r="K73" i="1" s="1"/>
  <c r="M73" i="1" s="1"/>
  <c r="I72" i="1"/>
  <c r="K72" i="1" s="1"/>
  <c r="M72" i="1" s="1"/>
  <c r="I71" i="1"/>
  <c r="K71" i="1" s="1"/>
  <c r="M71" i="1" s="1"/>
  <c r="I70" i="1"/>
  <c r="K70" i="1" s="1"/>
  <c r="M70" i="1" s="1"/>
  <c r="I69" i="1"/>
  <c r="K69" i="1" s="1"/>
  <c r="M69" i="1" s="1"/>
  <c r="I68" i="1"/>
  <c r="K68" i="1" s="1"/>
  <c r="M68" i="1" s="1"/>
  <c r="K67" i="1"/>
  <c r="M67" i="1" s="1"/>
  <c r="K66" i="1"/>
  <c r="M66" i="1" s="1"/>
  <c r="I65" i="1"/>
  <c r="K65" i="1" s="1"/>
  <c r="M65" i="1" s="1"/>
  <c r="I64" i="1"/>
  <c r="K64" i="1" s="1"/>
  <c r="M64" i="1" s="1"/>
  <c r="I63" i="1"/>
  <c r="K63" i="1" s="1"/>
  <c r="M63" i="1" s="1"/>
  <c r="I62" i="1"/>
  <c r="K62" i="1" s="1"/>
  <c r="M62" i="1" s="1"/>
  <c r="I61" i="1"/>
  <c r="K61" i="1" s="1"/>
  <c r="M61" i="1" s="1"/>
  <c r="I60" i="1"/>
  <c r="K60" i="1" s="1"/>
  <c r="M60" i="1" s="1"/>
  <c r="I59" i="1"/>
  <c r="K59" i="1" s="1"/>
  <c r="M59" i="1" s="1"/>
  <c r="I58" i="1"/>
  <c r="K58" i="1" s="1"/>
  <c r="M58" i="1" s="1"/>
  <c r="I57" i="1"/>
  <c r="K57" i="1" s="1"/>
  <c r="M57" i="1" s="1"/>
  <c r="I56" i="1"/>
  <c r="K56" i="1" s="1"/>
  <c r="M56" i="1" s="1"/>
  <c r="I55" i="1"/>
  <c r="K55" i="1" s="1"/>
  <c r="M55" i="1" s="1"/>
  <c r="I54" i="1"/>
  <c r="K54" i="1" s="1"/>
  <c r="M54" i="1" s="1"/>
  <c r="I53" i="1"/>
  <c r="K53" i="1" s="1"/>
  <c r="M53" i="1" s="1"/>
  <c r="I52" i="1"/>
  <c r="K52" i="1" s="1"/>
  <c r="M52" i="1" s="1"/>
  <c r="I51" i="1"/>
  <c r="K51" i="1" s="1"/>
  <c r="M51" i="1" s="1"/>
  <c r="I50" i="1"/>
  <c r="K50" i="1" s="1"/>
  <c r="M50" i="1" s="1"/>
  <c r="I49" i="1"/>
  <c r="K49" i="1" s="1"/>
  <c r="M49" i="1" s="1"/>
  <c r="I48" i="1"/>
  <c r="K48" i="1" s="1"/>
  <c r="M48" i="1" s="1"/>
  <c r="I47" i="1"/>
  <c r="K47" i="1" s="1"/>
  <c r="M47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6" i="1"/>
  <c r="K36" i="1" s="1"/>
  <c r="M36" i="1" s="1"/>
  <c r="I35" i="1"/>
  <c r="K35" i="1" s="1"/>
  <c r="M35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K27" i="1" s="1"/>
  <c r="M27" i="1" s="1"/>
  <c r="I26" i="1"/>
  <c r="K26" i="1" s="1"/>
  <c r="M26" i="1" s="1"/>
  <c r="I25" i="1"/>
  <c r="K25" i="1" s="1"/>
  <c r="M25" i="1" s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J13" i="1"/>
  <c r="H13" i="1"/>
  <c r="I13" i="1" s="1"/>
  <c r="H140" i="1" l="1"/>
  <c r="I140" i="1" s="1"/>
  <c r="K140" i="1" s="1"/>
  <c r="I190" i="1"/>
  <c r="K190" i="1" s="1"/>
  <c r="K13" i="1"/>
  <c r="M13" i="1" s="1"/>
  <c r="H133" i="1"/>
  <c r="M12" i="1" l="1"/>
  <c r="M10" i="1" s="1"/>
  <c r="I133" i="1"/>
  <c r="K133" i="1" s="1"/>
  <c r="M133" i="1" s="1"/>
  <c r="K12" i="1" l="1"/>
  <c r="K10" i="1" l="1"/>
</calcChain>
</file>

<file path=xl/sharedStrings.xml><?xml version="1.0" encoding="utf-8"?>
<sst xmlns="http://schemas.openxmlformats.org/spreadsheetml/2006/main" count="1766" uniqueCount="476">
  <si>
    <t>Příloha č. 1 - tab.část ke ZR-RO č. 185/17</t>
  </si>
  <si>
    <t>926 04 - DOTAČNÍ FOND</t>
  </si>
  <si>
    <t>Odbor školství, mládeže, tělovýchovy a sportu</t>
  </si>
  <si>
    <t>v tis. Kč</t>
  </si>
  <si>
    <t>uk.</t>
  </si>
  <si>
    <t>č.a.</t>
  </si>
  <si>
    <t>§</t>
  </si>
  <si>
    <t>pol.</t>
  </si>
  <si>
    <t>926 04 - D O T A Č N Í   F O N D</t>
  </si>
  <si>
    <t>SR 2017</t>
  </si>
  <si>
    <t>ZR 20/17,RO č. 37/17</t>
  </si>
  <si>
    <t>UR 2017</t>
  </si>
  <si>
    <t>ZR - RO č. 94/17</t>
  </si>
  <si>
    <t>SU</t>
  </si>
  <si>
    <t>Program 4.20 (3.4.)</t>
  </si>
  <si>
    <t>Údržba, provoz a nájem sportovních zařízení</t>
  </si>
  <si>
    <t>4200000</t>
  </si>
  <si>
    <t>0000</t>
  </si>
  <si>
    <t>x</t>
  </si>
  <si>
    <t>nespecifikované rezervy</t>
  </si>
  <si>
    <t xml:space="preserve">FC Nový Bor, o.s. - Příspěvek na spotřebu energií - el.energie, plynu, vodného a stočného </t>
  </si>
  <si>
    <t>ostatní neinvestiční výdaje jinde nezařazené</t>
  </si>
  <si>
    <t>FK Stráž pod Ralskem - Úhrada nákladů za materiál a energie potřeb.k provozu areálu hříště FK</t>
  </si>
  <si>
    <t>Svaz branně tech.sportů ČR ZO Železný Brod - Provoz a drobná údržba střeleckého klubu</t>
  </si>
  <si>
    <t>TJ SOKOL HORKA U STARÉ PAKY - Zajištění provozu budovy sokolovny na Horkách u Staré Paky</t>
  </si>
  <si>
    <t/>
  </si>
  <si>
    <t>neinvestiční transfery spolkům</t>
  </si>
  <si>
    <t>HC Frýdlant - Rekonstrukce šaten v areálu zimního stadionu Frýdlant</t>
  </si>
  <si>
    <t>Tělocvičná jednota Sokol Studenec-Údržba a provoz budovy sokolovny ve Studenci</t>
  </si>
  <si>
    <t>Tělovýchovná jednota Sokol, Rochlice, Liberec-Provoz budovy tělocvičny</t>
  </si>
  <si>
    <t>Tělovýchovná jednota Sokol Přepeře-Nákup energií v roce 2015 v sokolovně TJ Sokol Přepeře</t>
  </si>
  <si>
    <t>3040333</t>
  </si>
  <si>
    <t>TJ Tatran Jablonné v P.-Zkvalit.provozu sport.zázemí pro mládež - regen.hřiště a údržba, nákl.na energie</t>
  </si>
  <si>
    <t>TJ SOKOL JENIŠOVICE-Údržba a provoz hřišť, umýváren a haly</t>
  </si>
  <si>
    <t>TJ Sokol Lomnice nad Popelkou-Úhrada spotř. plynu v sokolovně Lomnice n/P</t>
  </si>
  <si>
    <t>Tělovýchovná jednota Jiskra Nový Bor, o.s.- Údržba a provoz 2016</t>
  </si>
  <si>
    <t>Tělovýchovná jednota Bílí Tygři Liberec, z.s.- Podpora výchovy mladých hokejových talentů</t>
  </si>
  <si>
    <t>Tělovýchovná jednota Turnov, z.s.- Základní údržba sportovních areálů TJ Turnov</t>
  </si>
  <si>
    <t>Sportovní klub SPORTAKTIV, z.s., Jablonec n/N - SK SPORTAKTIV</t>
  </si>
  <si>
    <t>A-STYL z.s., Liberec- Údržba, provoz a nájem sportovních zařízení A-STYL z.s. v roce 2016</t>
  </si>
  <si>
    <t>TJ Lokomotiva Česká Lípa, z.s.-Údržba, provoz a nájmy spor.zařízení-TJ Lokomotiva Česká Lípa, z.s.</t>
  </si>
  <si>
    <t>Tělovýchovná jednota Lokomotiva Liberec I, z.s.- Provoz a údržba objektů TJ</t>
  </si>
  <si>
    <t>TS TAKT Liberec - Rekonstrukce sálu (malba, podlaha, zrcadla), nájem trén.prostor, rekon.toalet.</t>
  </si>
  <si>
    <t>ČLTK BIŽUTERIE Jablonec n/N- Údržba, provoz a nájem sport.zařízení ČLTK Bižuterie Jablonec n.N.</t>
  </si>
  <si>
    <t>Sportovní klub policie Maják, z.s., Jablonec n/N- Údržba a opravy sportovního areálu SKP Maják, z.s.</t>
  </si>
  <si>
    <t>Liberecký tenisový klub, Liberec - Údržba a provoz LTK Liberec</t>
  </si>
  <si>
    <t>Jiskra Raspenava, z.s.- Oprava podlahy ve sportovní hale Raspenava</t>
  </si>
  <si>
    <t>FK Přepeře, z.s-Podpora sportov. klubu FK Přepeře na zvýšení kvality sport.infr.v LK-výstavba fotb.hřiště</t>
  </si>
  <si>
    <t>Trampolíny Liberec, z.s.- Finanční podpora na pronájem sportovišť</t>
  </si>
  <si>
    <t>Tenisový klub Frýdlant o.s.- Podpora údržby a provozu sportovišť provozovaných TK Frýdlant</t>
  </si>
  <si>
    <t>Tělocvičná jednota Sokol Lomnice nad Popelkou- Úhrada plynu v sokolovně Lomnice n/P</t>
  </si>
  <si>
    <t>T. J. Minifarma Sloup, Sloup v Č.- Údržba kryté jezdecké haly</t>
  </si>
  <si>
    <t>TJ JISKRA Vratislavice nad Nisou, spolek- Příspěvek na pronájem sportovišť, vrt</t>
  </si>
  <si>
    <t>TJ Slovan Vesec, z.s., Liberec - Údržba a provoz tělovýchovných a sportovních zařízení</t>
  </si>
  <si>
    <t>Sportovní klub Hodkovice n/M- Údržba, provoz a nájem sportovních zařízení s SK Hodkovice n/M</t>
  </si>
  <si>
    <t>TJ SOKOL Turnov- Údržba a provoz Tělocvičné jednoty Sokol Turnov 2016</t>
  </si>
  <si>
    <t>DRACI FBC LIBEREC, spolek- Pronájem sportovních zařízení FBC Liberec</t>
  </si>
  <si>
    <t>Klub lyžařů Turnov, z.s.- Provoz, údržba a zvýšení kvality spotr. Infrast.v lyžař.areálu Struhy Turnov v r.2016</t>
  </si>
  <si>
    <t>Hokejový klub Česká Lípa, z.s.- Pronájem ledové plochy a kabin HC Česká Lípa</t>
  </si>
  <si>
    <t>TJ Sokol Plavy, spolek- Údržba a provoz sportovních zařízení TJ Sokol Plavy</t>
  </si>
  <si>
    <t>Tělocvičná jednota Sokol Studenec- Údržba a provoz budovy sokolovny ve Studenci</t>
  </si>
  <si>
    <t>Tělocvičná jednota Sokol Chuchelna- Úhrada energií a nájmů pro T. J. Sokol Chuchelna</t>
  </si>
  <si>
    <t>Tělocvičná jednota SOKOL Český Dub- Provoz sokolovny v Českém Dubu</t>
  </si>
  <si>
    <t>Sportovní akademie Luďka Zelenky, z.s., Český Dub- Nájem sportovišť a zázemí SALZ 2016</t>
  </si>
  <si>
    <t>TJ SOKOL Rovensko pod Troskami- Zavlažování tenisového kurtu a úhrada nákladů za energie</t>
  </si>
  <si>
    <t>Gymnastika Liberec- Gymlib - Chceme cvičit a není to zadarmo 2016</t>
  </si>
  <si>
    <t>SKI KLUB Jablonec N.N. z.s.- Údržba a provoz sportovního areálu Břízky - Kolečko</t>
  </si>
  <si>
    <t>SKI TEAM HARRANTI HARRACHOV, z. s.- SKI TEAM HARRANTI HARRACHOV - pronájem sportovišť 2016</t>
  </si>
  <si>
    <t>Podještědský FC Český Dub, z.s.- Provoz a údržba sportovišť PFC 2016</t>
  </si>
  <si>
    <t>HC Frýdlant, z.s.- Dotace na obnovu, údržbu sport.zařízení a nákup energií v areálu ZS Frýdlant</t>
  </si>
  <si>
    <t>Sportovní  klub stolního tenisu Liberec- Údržba, provoz a nájem sportovních hal</t>
  </si>
  <si>
    <t>Sportovní klub JEŠTĚD, Liberec- Údržba, provoz a nájem sportovních zařízení Sportovního klubu JEŠTĚD 2016</t>
  </si>
  <si>
    <t>Program 4.21 (3.5.)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</si>
  <si>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</si>
  <si>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</si>
  <si>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</si>
  <si>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Tělocvičná jednota SOKOL Český Dub-Provoz sokolovny Český Dub 2015</t>
  </si>
  <si>
    <t>TJ Desko Liberec-Celoroční činnost TJ Desko Liberec</t>
  </si>
  <si>
    <t>VČAS, Česká Lípa-Letní taneční soustředění D7 2015</t>
  </si>
  <si>
    <t>AC SYNER Turnov-Celoroční pravidelná činnost s mládeží v AC SYNER Turnov</t>
  </si>
  <si>
    <t>Sportovní středisko - plavecký klub Česká Lípa-Pravidelná činnost PK Česká Lípa</t>
  </si>
  <si>
    <t>Athletic club Česká Lípa-Pravidelná sportovní činnost AC Česká Lípa</t>
  </si>
  <si>
    <t>TJ Bílí Tygři Liberec, z.s.- Podpora výchovného programu akademie Bílých Tygrů Liberec</t>
  </si>
  <si>
    <t>Sportovní klub SPORTAKTIV, z.s, Jablonec n/N.- Sportaktiv činnost</t>
  </si>
  <si>
    <t>Program 4.22. (3.6.)</t>
  </si>
  <si>
    <t>Sport handicapovaných</t>
  </si>
  <si>
    <t>4220000</t>
  </si>
  <si>
    <t>TJ SEBA Tanvald - Vysokohor.příprava oddílu Handi TJ SEBA Tanvald</t>
  </si>
  <si>
    <t>Tělovýchovná jednota Kardio z.s. Liberec- Plavání kardiaků 2016</t>
  </si>
  <si>
    <t>Program 4.23. (3.8.)</t>
  </si>
  <si>
    <t xml:space="preserve">Sportovní akce </t>
  </si>
  <si>
    <t>4230000</t>
  </si>
  <si>
    <t>3080088</t>
  </si>
  <si>
    <t>TJ SEBA Tanvald - MUCHOVMAN 2013</t>
  </si>
  <si>
    <t>3080091</t>
  </si>
  <si>
    <t>ČLTK BIŽUTERIE Jablonec n/N - JABLONEC CUP 2013</t>
  </si>
  <si>
    <t>Sportovní agentura Sportkids, Liberec - SPORTKIDS CUP</t>
  </si>
  <si>
    <t>DRACI FBC LIBEREC-OPEN air 2015, 12. ročník florbalového turnaje juniorů, juniorek a statších žáků</t>
  </si>
  <si>
    <t>JIZERSKÁ, o.p.s., Bedřichov-Bedřichovský Night Light Marathon 2015</t>
  </si>
  <si>
    <t>neinvestiční transfery obecně prospěšným společnostem</t>
  </si>
  <si>
    <t>Sportovní akce Titans liberec, spolek, Liberec - Sportovní akce Titans Liberec</t>
  </si>
  <si>
    <t>TJ. Minifarma Sloup, Sloup v/Č- TŘI NÁRODNÍ VYTRVALOSTNÍ ZÁVODY ČESKOLIPSKEM</t>
  </si>
  <si>
    <t>TJ Turnov, z.s.- Mapové, technické, mater.a person. Zajišt.Pěkných prázd.s orien.běh.v Českém ráji-25.r.</t>
  </si>
  <si>
    <t>Tělovýchovná jednota JISKRA Mimoň- Mimoňský triatlon</t>
  </si>
  <si>
    <t>Oddíl OB Kotlářka, z.s., Praha 6 - Velikonoce ve skalách 2016</t>
  </si>
  <si>
    <t>Tělocvičná jednota Sokol Studenec- Posvícenský koláč - 49. ročník závodu v přespolním běhu</t>
  </si>
  <si>
    <t>Klub cyklistů KOOPERATIVA Sportovního gymnázia Jablonec n/N- Velká cena LAWI-O Pohár města Hodkovice n/M</t>
  </si>
  <si>
    <t>TJ Bižuterie, z.s., Jablonec n/N - Závod plaveckých nadějí</t>
  </si>
  <si>
    <t>Sportovní  klub stolního tenisu Liberec- Celostátní turnaj ve stolním tenisu</t>
  </si>
  <si>
    <t>Floorball Club Česká Lípa- Florbalový týden na českolipsku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</si>
  <si>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</si>
  <si>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</si>
  <si>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</si>
  <si>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FC Slovan Liberec - mládež- NIKE CUP 2016</t>
  </si>
  <si>
    <t>SK Freestyle Area, Vítkovice - Monkey Race 2016</t>
  </si>
  <si>
    <t>SK Freestyle Area, Vítkovice - King of Jib 2016</t>
  </si>
  <si>
    <t>Klub českých turistů Tělovýchovná jednota Tatran Jablonec n/N- Český pohár v orientačním běhu</t>
  </si>
  <si>
    <t>Tělovýchovná jednota Bílí Tygři Liberec, z.s.- Christmas cup 2016</t>
  </si>
  <si>
    <t>neinvestiční transfery obcím</t>
  </si>
  <si>
    <t>Trampolíny Liberec, z.s.- Mezinárodní závod přátelství ve skocích na trampolíně</t>
  </si>
  <si>
    <t>Program 4.26.</t>
  </si>
  <si>
    <t>Podpora sportovní činnnosti dětí a mládeže ve sportovních klubech</t>
  </si>
  <si>
    <t>TJ LIAZ Jablonec n/N- Pravidelná celoroční sport. činnost dětí a mládeže realiz. v TJ LIAZ Jablonec n/N</t>
  </si>
  <si>
    <t>TJ SLAVIA Liberec- Podpora sportovní činnosti dětí a mládeže v TJ Slavia Liberec, z.s.</t>
  </si>
  <si>
    <t>TJ Lokomotiva Česká Lípa, z.s.- Pravidelná celoroční sport.činnost dětí a mládeže realiz.v TJ Lokomotiva Česká Lípa</t>
  </si>
  <si>
    <t>Tělovýchovná jednota Bižuterie, z.s., Jablonec n/N - Pravidelná sportovní činnost</t>
  </si>
  <si>
    <t>Tělovýchovná jednota Bílí Tygři Liberec, z.s.- Podpora výchovného programu hráčů ledního hokeje</t>
  </si>
  <si>
    <t>Trampolíny Liberec, z.s.- Finanční podpora pravidelné činnosti</t>
  </si>
  <si>
    <t>Sportovní akademie Luďka Zelenky, z.s., Český Dub- Pravidelná sportovní činnost dětí a mládeže v SALZ</t>
  </si>
  <si>
    <t>Slovan Frýdlant, oddíl kopané- Pravidelná sport. činnost dětí a mlád.2016-Slovan Frýdlant, odd.kopané</t>
  </si>
  <si>
    <t>HC Frýdlant z.s.- Sportovní činnost dětí a mládeže HC Frýdlant</t>
  </si>
  <si>
    <t>KARATE SPORT RELAX z.s., Česká Lípa - Pravidelná celoroční sport.činnost dětí a mládeže realiz.v KARATE SPORT RELAX z. s. v r.2016</t>
  </si>
  <si>
    <t>ČLTK BIŽUTERIE Jablonec n/N-Podpora sport. činnosti dětí a mládeže v ČLTK Bižuterie Jablonec n/N</t>
  </si>
  <si>
    <t>Floorball Club Česká Lípa- Pravidelná celor.sport. činnost dětí a mládeže realizovaná ve FC Česká Lípa</t>
  </si>
  <si>
    <t>Tělovýchovná jednota Lokomotiva Liberec I, z.s.- Zlepšení podmínek sportovní činnosti dětí a mládeže</t>
  </si>
  <si>
    <t>TJ VK Dukla Liberec z.s.- Pravidelná celoroční činnost dětí a mládeže TJ VK Dukla Liberec</t>
  </si>
  <si>
    <t>Liberecký tenisový klub, Liberec - Podpora sportovní činnosti dětí a mládeže v LTK Liberec 2016</t>
  </si>
  <si>
    <t>TJ Sokol Turnov- Pravidelná celoroční sportovní činnost TJ Sokol Turnov</t>
  </si>
  <si>
    <t>Hokejový klub Česká Lípa, z.s.- Pravidelná činnost Hokejový klub Česká Lípa, z.s.</t>
  </si>
  <si>
    <t>Enliven Centre, z.s., Česká Lípa - Sport pro zdraví a pro radost</t>
  </si>
  <si>
    <t>TJ Turnov, z.s.- Podpora pravidelné celor.sport. činnosti dětí a mládeže realizované v TJ Turnov, z.s.</t>
  </si>
  <si>
    <t>TJ Slovan Vesec, z.s., Liberec - Pravidelná činnost TJ Slovan Vesec ve výchově mládeže</t>
  </si>
  <si>
    <t>Draci FBC Liberec, spolek- Pravidelná celoroční sportovní činnost dětí a mládeže FBC Liberec</t>
  </si>
  <si>
    <t>T.J. HC Jablonec nad Nisou- Pravidelná celor.sport. činnost dětí a mládeže realiz.v T.J. HC Jablonec n/N</t>
  </si>
  <si>
    <t>SK VTJ RAPID Liberec- Pravidelná sportovní činnost mládeže ve sportovním klubu VTJ Rapid Liberec</t>
  </si>
  <si>
    <t>Sportovní klub Studenec, z.s.- Pravidelná sportovní činnost SK Studenec</t>
  </si>
  <si>
    <t>TJ Vysoké n/J, z.s.- Pravidelná celoroční sportovní činnost dětí a mládeže TJ Vysoké n/J</t>
  </si>
  <si>
    <t>Lyžařský sportovní klub Lomnice nad Popelkou, z.s.- Činnost LSK Lomnice nad Popelkou</t>
  </si>
  <si>
    <t>Tělovýchovná jednota DUKLA Liberec, z.s- Pravidelná celoroční činnost oddílu TJ Dukla Liberec, z.s.</t>
  </si>
  <si>
    <t>Sportovní klub JEŠTĚD, Liberec- Celoroční činnost Sportovního klubu JEŠTĚD</t>
  </si>
  <si>
    <t>SKI TEAM HARRANTI Harrachov, z.s. - SKI TEAM HARRANTI HARRACHOV 2016</t>
  </si>
  <si>
    <t>FK SLOVAN Hrádek nad Nisou 1910, z.s. - Celoroční sport.činnost mládeže FK SLOVAN Hrádek n/N 1910 z.s.</t>
  </si>
  <si>
    <t>TJ Sokol Doubí z.s.-4.26 Podpora sportovní činnosti dětí a mládeže ve sportovních klubech 2016</t>
  </si>
  <si>
    <t>Klub českých turistů Tělovýchovná jednota Tatran - Pravidelná sport.činnost dětí a mládeže real. v TJ Tatran Jablonec n/N, oddíle orient. běhu</t>
  </si>
  <si>
    <t>KC KOOPERATIVA Jablonec n/N, z.s.-KC KOOPERATIVA JABLONEC N.N.</t>
  </si>
  <si>
    <t>Jezdecký klub U bílého vlka z.s.-Podpora sportovní činnosti dětí a mládeže Jezdeckého klubu U bílého vlka z.s.</t>
  </si>
  <si>
    <t>Běžné a kapitálové výdaje resortu v DF celkem</t>
  </si>
  <si>
    <t>Program školství, mládeže a zaměstnanosti</t>
  </si>
  <si>
    <t>Program podpor tělovýchovy a sport</t>
  </si>
  <si>
    <t>Změna rozpočtu - rozpočtové opatření č.191/17</t>
  </si>
  <si>
    <t>Příloha č. 1 - tab. část ke  ZR - RO č. 191/17</t>
  </si>
  <si>
    <t>ZR - RO č. 191/17</t>
  </si>
  <si>
    <t>ZR-RO č. 191/17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</si>
  <si>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</si>
  <si>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</si>
  <si>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</si>
  <si>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</si>
  <si>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</si>
  <si>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</si>
  <si>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</si>
  <si>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</si>
  <si>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</si>
  <si>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</si>
  <si>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</si>
  <si>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</si>
  <si>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</si>
  <si>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</si>
  <si>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</si>
  <si>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</si>
  <si>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</si>
  <si>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</si>
  <si>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</si>
  <si>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</si>
  <si>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</si>
  <si>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</si>
  <si>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</si>
  <si>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</si>
  <si>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</si>
  <si>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</si>
  <si>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</si>
  <si>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</si>
  <si>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</si>
  <si>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</si>
  <si>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</si>
  <si>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</si>
  <si>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</si>
  <si>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</si>
  <si>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</si>
  <si>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</si>
  <si>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</si>
  <si>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</si>
  <si>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</si>
  <si>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</si>
  <si>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</si>
  <si>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</si>
  <si>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</si>
  <si>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</si>
  <si>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</si>
  <si>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</si>
  <si>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</si>
  <si>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</si>
  <si>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</si>
  <si>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</si>
  <si>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</si>
  <si>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</si>
  <si>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</si>
  <si>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</si>
  <si>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</si>
  <si>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</si>
  <si>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</si>
  <si>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</si>
  <si>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</si>
  <si>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</si>
  <si>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</si>
  <si>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</si>
  <si>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</si>
  <si>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</si>
  <si>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</si>
  <si>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KAPITOLA 917 04 - TRANSFERY</t>
  </si>
  <si>
    <t>tis.Kč</t>
  </si>
  <si>
    <t>91704 - T R A N S F E R Y</t>
  </si>
  <si>
    <t>RO č. 1/17</t>
  </si>
  <si>
    <t>RO č. 27/17</t>
  </si>
  <si>
    <t>RO č. 59, ZR 48/17</t>
  </si>
  <si>
    <t>ZR 67,68,90/17+ VS</t>
  </si>
  <si>
    <t>ZR č. 99,101,120/17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</si>
  <si>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</si>
  <si>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</si>
  <si>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</si>
  <si>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</si>
  <si>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</si>
  <si>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</si>
  <si>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Veletrh vzdělávání a pracov. příležitostí</t>
  </si>
  <si>
    <t>0470002</t>
  </si>
  <si>
    <t>Soutěže-podpora talentovaných dětí a mládeže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</si>
  <si>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</si>
  <si>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</si>
  <si>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</si>
  <si>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</si>
  <si>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</si>
  <si>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</si>
  <si>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</si>
  <si>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</si>
  <si>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</si>
  <si>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</si>
  <si>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</si>
  <si>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</si>
  <si>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</si>
  <si>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</si>
  <si>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</si>
  <si>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</si>
  <si>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</si>
  <si>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</si>
  <si>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</si>
  <si>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</si>
  <si>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</si>
  <si>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</si>
  <si>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</si>
  <si>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</si>
  <si>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</si>
  <si>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</si>
  <si>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</si>
  <si>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</si>
  <si>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</si>
  <si>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</si>
  <si>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</si>
  <si>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</si>
  <si>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</si>
  <si>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</si>
  <si>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</si>
  <si>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</si>
  <si>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</si>
  <si>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</si>
  <si>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</si>
  <si>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</si>
  <si>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</si>
  <si>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</si>
  <si>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</si>
  <si>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</si>
  <si>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</si>
  <si>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</si>
  <si>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</si>
  <si>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</si>
  <si>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</si>
  <si>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</si>
  <si>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</si>
  <si>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</si>
  <si>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</si>
  <si>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</si>
  <si>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</si>
  <si>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</si>
  <si>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</si>
  <si>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</si>
  <si>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</si>
  <si>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</si>
  <si>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</si>
  <si>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</si>
  <si>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</si>
  <si>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</si>
  <si>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</si>
  <si>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</si>
  <si>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</si>
  <si>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</si>
  <si>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</si>
  <si>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</si>
  <si>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</si>
  <si>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</si>
  <si>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</si>
  <si>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</si>
  <si>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</si>
  <si>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</si>
  <si>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</si>
  <si>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</si>
  <si>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</si>
  <si>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</si>
  <si>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</si>
  <si>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</si>
  <si>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</si>
  <si>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</si>
  <si>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</si>
  <si>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</si>
  <si>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</si>
  <si>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</si>
  <si>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</si>
  <si>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</si>
  <si>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</si>
  <si>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</si>
  <si>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</si>
  <si>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</si>
  <si>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</si>
  <si>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</si>
  <si>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</si>
  <si>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</si>
  <si>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</si>
  <si>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</si>
  <si>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</si>
  <si>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</si>
  <si>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</si>
  <si>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</si>
  <si>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</si>
  <si>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</si>
  <si>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</si>
  <si>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</si>
  <si>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</si>
  <si>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</si>
  <si>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</si>
  <si>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</si>
  <si>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</si>
  <si>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</si>
  <si>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</si>
  <si>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</si>
  <si>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</si>
  <si>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</si>
  <si>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</si>
  <si>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</si>
  <si>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</si>
  <si>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</si>
  <si>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</si>
  <si>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</si>
  <si>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</si>
  <si>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</si>
  <si>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</si>
  <si>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</si>
  <si>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</si>
  <si>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</si>
  <si>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</si>
  <si>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</si>
  <si>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</si>
  <si>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</si>
  <si>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</si>
  <si>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</si>
  <si>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</si>
  <si>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</si>
  <si>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</si>
  <si>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</si>
  <si>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</si>
  <si>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</si>
  <si>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</si>
  <si>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</si>
  <si>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</si>
  <si>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</si>
  <si>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</si>
  <si>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</si>
  <si>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</si>
  <si>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</si>
  <si>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</si>
  <si>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</si>
  <si>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</si>
  <si>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</si>
  <si>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</si>
  <si>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</si>
  <si>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</si>
  <si>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</si>
  <si>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</si>
  <si>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</si>
  <si>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</si>
  <si>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</si>
  <si>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</si>
  <si>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</si>
  <si>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</si>
  <si>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</si>
  <si>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</si>
  <si>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</si>
  <si>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</si>
  <si>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</si>
  <si>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</si>
  <si>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</si>
  <si>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</si>
  <si>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</si>
  <si>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</si>
  <si>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</si>
  <si>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</si>
  <si>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</si>
  <si>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</si>
  <si>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</si>
  <si>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</si>
  <si>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</si>
  <si>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</si>
  <si>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</si>
  <si>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</si>
  <si>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</si>
  <si>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</si>
  <si>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</si>
  <si>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</si>
  <si>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</si>
  <si>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</si>
  <si>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</si>
  <si>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</si>
  <si>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</si>
  <si>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</si>
  <si>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</si>
  <si>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</si>
  <si>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</si>
  <si>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</si>
  <si>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</si>
  <si>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</si>
  <si>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</si>
  <si>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</si>
  <si>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</si>
  <si>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</si>
  <si>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</si>
  <si>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</si>
  <si>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</si>
  <si>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</si>
  <si>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</si>
  <si>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</si>
  <si>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</si>
  <si>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</si>
  <si>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</si>
  <si>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</si>
  <si>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</si>
  <si>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</si>
  <si>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</si>
  <si>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</si>
  <si>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</si>
  <si>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</si>
  <si>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</si>
  <si>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</si>
  <si>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0480502</t>
  </si>
  <si>
    <t>Kluby reprezentující Liberecký kraj - sport</t>
  </si>
  <si>
    <t>investiční transfery spolkům</t>
  </si>
  <si>
    <t>investiční transfery nefinančním podnikat.subjektům-p.o.</t>
  </si>
  <si>
    <t>0480503</t>
  </si>
  <si>
    <t>Podpora investičních projektů - sport</t>
  </si>
  <si>
    <t xml:space="preserve">Změna rozpočtu - rozpočtové opatření č. 191/17   </t>
  </si>
  <si>
    <t>Příloha č.1 - tab.část k ZR-RO č. 191/17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</si>
</sst>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"/>
    <numFmt numFmtId="166" formatCode="#,##0.00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5">
    <xf numFmtId="0" fontId="0" fillId="0" borderId="0" xfId="0"/>
    <xf numFmtId="0" fontId="1" fillId="2" borderId="0" xfId="1" applyFill="1"/>
    <xf numFmtId="0" fontId="3" fillId="2" borderId="0" xfId="2" applyFont="1" applyFill="1" applyAlignment="1">
      <alignment horizontal="center"/>
    </xf>
    <xf numFmtId="0" fontId="4" fillId="2" borderId="0" xfId="3" applyFont="1" applyFill="1"/>
    <xf numFmtId="164" fontId="4" fillId="2" borderId="0" xfId="3" applyNumberFormat="1" applyFont="1" applyFill="1"/>
    <xf numFmtId="0" fontId="4" fillId="3" borderId="0" xfId="3" applyFont="1" applyFill="1"/>
    <xf numFmtId="0" fontId="2" fillId="2" borderId="0" xfId="3" applyFill="1"/>
    <xf numFmtId="0" fontId="7" fillId="2" borderId="0" xfId="1" applyFont="1" applyFill="1"/>
    <xf numFmtId="14" fontId="3" fillId="2" borderId="0" xfId="2" applyNumberFormat="1" applyFont="1" applyFill="1" applyAlignment="1">
      <alignment horizontal="center"/>
    </xf>
    <xf numFmtId="164" fontId="7" fillId="2" borderId="0" xfId="3" applyNumberFormat="1" applyFont="1" applyFill="1"/>
    <xf numFmtId="0" fontId="7" fillId="2" borderId="0" xfId="3" applyFont="1" applyFill="1"/>
    <xf numFmtId="164" fontId="4" fillId="2" borderId="0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164" fontId="4" fillId="2" borderId="0" xfId="3" applyNumberFormat="1" applyFont="1" applyFill="1" applyBorder="1"/>
    <xf numFmtId="0" fontId="11" fillId="2" borderId="0" xfId="3" applyFont="1" applyFill="1" applyAlignment="1">
      <alignment horizontal="right"/>
    </xf>
    <xf numFmtId="0" fontId="12" fillId="2" borderId="1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wrapText="1"/>
    </xf>
    <xf numFmtId="164" fontId="13" fillId="2" borderId="5" xfId="3" applyNumberFormat="1" applyFont="1" applyFill="1" applyBorder="1" applyAlignment="1">
      <alignment horizontal="center" wrapText="1"/>
    </xf>
    <xf numFmtId="164" fontId="13" fillId="3" borderId="5" xfId="3" applyNumberFormat="1" applyFont="1" applyFill="1" applyBorder="1" applyAlignment="1">
      <alignment horizontal="center" wrapText="1"/>
    </xf>
    <xf numFmtId="0" fontId="11" fillId="4" borderId="6" xfId="3" applyFont="1" applyFill="1" applyBorder="1" applyAlignment="1">
      <alignment horizontal="center" vertical="center" wrapText="1"/>
    </xf>
    <xf numFmtId="164" fontId="11" fillId="4" borderId="10" xfId="3" applyNumberFormat="1" applyFont="1" applyFill="1" applyBorder="1" applyAlignment="1">
      <alignment horizontal="right"/>
    </xf>
    <xf numFmtId="164" fontId="11" fillId="4" borderId="10" xfId="3" applyNumberFormat="1" applyFont="1" applyFill="1" applyBorder="1" applyAlignment="1"/>
    <xf numFmtId="164" fontId="11" fillId="4" borderId="10" xfId="3" applyNumberFormat="1" applyFont="1" applyFill="1" applyBorder="1"/>
    <xf numFmtId="0" fontId="11" fillId="2" borderId="21" xfId="4" applyFont="1" applyFill="1" applyBorder="1" applyAlignment="1">
      <alignment horizontal="center" wrapText="1"/>
    </xf>
    <xf numFmtId="1" fontId="11" fillId="2" borderId="22" xfId="4" applyNumberFormat="1" applyFont="1" applyFill="1" applyBorder="1" applyAlignment="1">
      <alignment horizontal="center" wrapText="1"/>
    </xf>
    <xf numFmtId="49" fontId="11" fillId="2" borderId="23" xfId="4" applyNumberFormat="1" applyFont="1" applyFill="1" applyBorder="1" applyAlignment="1">
      <alignment horizontal="center" wrapText="1"/>
    </xf>
    <xf numFmtId="0" fontId="11" fillId="2" borderId="24" xfId="4" applyFont="1" applyFill="1" applyBorder="1" applyAlignment="1">
      <alignment horizontal="center" wrapText="1"/>
    </xf>
    <xf numFmtId="0" fontId="11" fillId="2" borderId="22" xfId="4" applyFont="1" applyFill="1" applyBorder="1" applyAlignment="1">
      <alignment horizontal="center" wrapText="1"/>
    </xf>
    <xf numFmtId="0" fontId="11" fillId="2" borderId="22" xfId="4" applyFont="1" applyFill="1" applyBorder="1" applyAlignment="1">
      <alignment horizontal="left" wrapText="1"/>
    </xf>
    <xf numFmtId="164" fontId="11" fillId="2" borderId="15" xfId="4" applyNumberFormat="1" applyFont="1" applyFill="1" applyBorder="1" applyAlignment="1">
      <alignment horizontal="right"/>
    </xf>
    <xf numFmtId="164" fontId="11" fillId="2" borderId="15" xfId="3" applyNumberFormat="1" applyFont="1" applyFill="1" applyBorder="1" applyAlignment="1">
      <alignment horizontal="right"/>
    </xf>
    <xf numFmtId="164" fontId="11" fillId="2" borderId="15" xfId="3" applyNumberFormat="1" applyFont="1" applyFill="1" applyBorder="1" applyAlignment="1"/>
    <xf numFmtId="164" fontId="11" fillId="2" borderId="15" xfId="3" applyNumberFormat="1" applyFont="1" applyFill="1" applyBorder="1"/>
    <xf numFmtId="0" fontId="4" fillId="2" borderId="17" xfId="4" applyFont="1" applyFill="1" applyBorder="1" applyAlignment="1">
      <alignment horizontal="center" wrapText="1"/>
    </xf>
    <xf numFmtId="49" fontId="4" fillId="2" borderId="19" xfId="4" applyNumberFormat="1" applyFont="1" applyFill="1" applyBorder="1" applyAlignment="1">
      <alignment horizontal="center" wrapText="1"/>
    </xf>
    <xf numFmtId="49" fontId="4" fillId="2" borderId="25" xfId="4" applyNumberFormat="1" applyFont="1" applyFill="1" applyBorder="1" applyAlignment="1">
      <alignment horizontal="center" wrapText="1"/>
    </xf>
    <xf numFmtId="0" fontId="4" fillId="2" borderId="18" xfId="4" applyFont="1" applyFill="1" applyBorder="1" applyAlignment="1">
      <alignment horizontal="center" wrapText="1"/>
    </xf>
    <xf numFmtId="0" fontId="14" fillId="2" borderId="26" xfId="3" applyFont="1" applyFill="1" applyBorder="1" applyAlignment="1">
      <alignment horizontal="center"/>
    </xf>
    <xf numFmtId="0" fontId="14" fillId="2" borderId="27" xfId="3" applyFont="1" applyFill="1" applyBorder="1" applyAlignment="1">
      <alignment horizontal="left" wrapText="1"/>
    </xf>
    <xf numFmtId="164" fontId="4" fillId="2" borderId="28" xfId="3" applyNumberFormat="1" applyFont="1" applyFill="1" applyBorder="1" applyAlignment="1">
      <alignment horizontal="right"/>
    </xf>
    <xf numFmtId="164" fontId="4" fillId="2" borderId="28" xfId="3" applyNumberFormat="1" applyFont="1" applyFill="1" applyBorder="1" applyAlignment="1"/>
    <xf numFmtId="164" fontId="4" fillId="2" borderId="28" xfId="3" applyNumberFormat="1" applyFont="1" applyFill="1" applyBorder="1"/>
    <xf numFmtId="164" fontId="11" fillId="2" borderId="16" xfId="4" applyNumberFormat="1" applyFont="1" applyFill="1" applyBorder="1" applyAlignment="1">
      <alignment horizontal="right"/>
    </xf>
    <xf numFmtId="164" fontId="11" fillId="2" borderId="16" xfId="3" applyNumberFormat="1" applyFont="1" applyFill="1" applyBorder="1" applyAlignment="1">
      <alignment horizontal="right"/>
    </xf>
    <xf numFmtId="164" fontId="11" fillId="2" borderId="16" xfId="3" applyNumberFormat="1" applyFont="1" applyFill="1" applyBorder="1" applyAlignment="1"/>
    <xf numFmtId="164" fontId="11" fillId="2" borderId="16" xfId="3" applyNumberFormat="1" applyFont="1" applyFill="1" applyBorder="1"/>
    <xf numFmtId="164" fontId="4" fillId="2" borderId="20" xfId="3" applyNumberFormat="1" applyFont="1" applyFill="1" applyBorder="1" applyAlignment="1">
      <alignment horizontal="right"/>
    </xf>
    <xf numFmtId="164" fontId="4" fillId="2" borderId="20" xfId="3" applyNumberFormat="1" applyFont="1" applyFill="1" applyBorder="1" applyAlignment="1"/>
    <xf numFmtId="164" fontId="4" fillId="2" borderId="20" xfId="3" applyNumberFormat="1" applyFont="1" applyFill="1" applyBorder="1"/>
    <xf numFmtId="0" fontId="11" fillId="2" borderId="21" xfId="3" applyFont="1" applyFill="1" applyBorder="1" applyAlignment="1">
      <alignment horizontal="center" vertical="center"/>
    </xf>
    <xf numFmtId="49" fontId="11" fillId="2" borderId="22" xfId="3" applyNumberFormat="1" applyFont="1" applyFill="1" applyBorder="1" applyAlignment="1">
      <alignment horizontal="center" vertical="center"/>
    </xf>
    <xf numFmtId="49" fontId="11" fillId="2" borderId="23" xfId="3" applyNumberFormat="1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center" vertical="center"/>
    </xf>
    <xf numFmtId="49" fontId="12" fillId="2" borderId="22" xfId="3" applyNumberFormat="1" applyFont="1" applyFill="1" applyBorder="1" applyAlignment="1">
      <alignment horizontal="left" vertical="center" wrapText="1"/>
    </xf>
    <xf numFmtId="0" fontId="4" fillId="2" borderId="17" xfId="3" applyFont="1" applyFill="1" applyBorder="1" applyAlignment="1">
      <alignment horizontal="center"/>
    </xf>
    <xf numFmtId="0" fontId="14" fillId="2" borderId="18" xfId="3" applyFont="1" applyFill="1" applyBorder="1" applyAlignment="1">
      <alignment horizontal="center"/>
    </xf>
    <xf numFmtId="0" fontId="14" fillId="2" borderId="19" xfId="3" applyFont="1" applyFill="1" applyBorder="1" applyAlignment="1">
      <alignment horizontal="left" wrapText="1"/>
    </xf>
    <xf numFmtId="164" fontId="11" fillId="2" borderId="10" xfId="3" applyNumberFormat="1" applyFont="1" applyFill="1" applyBorder="1" applyAlignment="1">
      <alignment horizontal="right"/>
    </xf>
    <xf numFmtId="164" fontId="11" fillId="2" borderId="10" xfId="3" applyNumberFormat="1" applyFont="1" applyFill="1" applyBorder="1" applyAlignment="1"/>
    <xf numFmtId="164" fontId="4" fillId="2" borderId="29" xfId="3" applyNumberFormat="1" applyFont="1" applyFill="1" applyBorder="1" applyAlignment="1">
      <alignment horizontal="right"/>
    </xf>
    <xf numFmtId="164" fontId="4" fillId="2" borderId="29" xfId="3" applyNumberFormat="1" applyFont="1" applyFill="1" applyBorder="1" applyAlignment="1"/>
    <xf numFmtId="0" fontId="11" fillId="2" borderId="30" xfId="3" applyFont="1" applyFill="1" applyBorder="1" applyAlignment="1">
      <alignment horizontal="center" vertical="center"/>
    </xf>
    <xf numFmtId="0" fontId="11" fillId="2" borderId="31" xfId="4" applyFont="1" applyFill="1" applyBorder="1" applyAlignment="1">
      <alignment horizontal="left" wrapText="1"/>
    </xf>
    <xf numFmtId="0" fontId="4" fillId="2" borderId="32" xfId="4" applyFont="1" applyFill="1" applyBorder="1" applyAlignment="1">
      <alignment horizontal="center"/>
    </xf>
    <xf numFmtId="0" fontId="14" fillId="2" borderId="33" xfId="3" applyFont="1" applyFill="1" applyBorder="1" applyAlignment="1">
      <alignment horizontal="left" wrapText="1"/>
    </xf>
    <xf numFmtId="0" fontId="11" fillId="2" borderId="24" xfId="3" applyFont="1" applyFill="1" applyBorder="1" applyAlignment="1">
      <alignment horizontal="center" vertical="center"/>
    </xf>
    <xf numFmtId="49" fontId="11" fillId="2" borderId="22" xfId="3" applyNumberFormat="1" applyFont="1" applyFill="1" applyBorder="1" applyAlignment="1">
      <alignment horizontal="left" vertical="center" wrapText="1"/>
    </xf>
    <xf numFmtId="0" fontId="11" fillId="2" borderId="19" xfId="3" applyFont="1" applyFill="1" applyBorder="1" applyAlignment="1">
      <alignment horizontal="center"/>
    </xf>
    <xf numFmtId="0" fontId="2" fillId="2" borderId="25" xfId="2" applyFill="1" applyBorder="1" applyAlignment="1">
      <alignment horizontal="center"/>
    </xf>
    <xf numFmtId="164" fontId="11" fillId="2" borderId="10" xfId="3" applyNumberFormat="1" applyFont="1" applyFill="1" applyBorder="1"/>
    <xf numFmtId="164" fontId="4" fillId="2" borderId="34" xfId="3" applyNumberFormat="1" applyFont="1" applyFill="1" applyBorder="1"/>
    <xf numFmtId="0" fontId="4" fillId="2" borderId="35" xfId="3" applyFont="1" applyFill="1" applyBorder="1" applyAlignment="1">
      <alignment horizontal="center"/>
    </xf>
    <xf numFmtId="0" fontId="11" fillId="2" borderId="27" xfId="3" applyFont="1" applyFill="1" applyBorder="1" applyAlignment="1">
      <alignment horizontal="center"/>
    </xf>
    <xf numFmtId="0" fontId="2" fillId="2" borderId="36" xfId="2" applyFill="1" applyBorder="1" applyAlignment="1">
      <alignment horizontal="center"/>
    </xf>
    <xf numFmtId="0" fontId="11" fillId="2" borderId="22" xfId="3" applyFont="1" applyFill="1" applyBorder="1" applyAlignment="1">
      <alignment horizontal="center" vertical="center"/>
    </xf>
    <xf numFmtId="49" fontId="11" fillId="2" borderId="41" xfId="3" applyNumberFormat="1" applyFont="1" applyFill="1" applyBorder="1" applyAlignment="1">
      <alignment horizontal="center" vertical="center"/>
    </xf>
    <xf numFmtId="0" fontId="11" fillId="2" borderId="22" xfId="5" applyFont="1" applyFill="1" applyBorder="1" applyAlignment="1">
      <alignment horizontal="center" vertical="center"/>
    </xf>
    <xf numFmtId="0" fontId="11" fillId="2" borderId="22" xfId="5" applyFont="1" applyFill="1" applyBorder="1" applyAlignment="1">
      <alignment vertical="center" wrapText="1"/>
    </xf>
    <xf numFmtId="164" fontId="11" fillId="2" borderId="15" xfId="5" applyNumberFormat="1" applyFont="1" applyFill="1" applyBorder="1" applyAlignment="1">
      <alignment horizontal="right"/>
    </xf>
    <xf numFmtId="0" fontId="4" fillId="2" borderId="40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/>
    </xf>
    <xf numFmtId="49" fontId="11" fillId="2" borderId="33" xfId="3" applyNumberFormat="1" applyFont="1" applyFill="1" applyBorder="1" applyAlignment="1"/>
    <xf numFmtId="0" fontId="4" fillId="2" borderId="19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vertical="center" wrapText="1"/>
    </xf>
    <xf numFmtId="164" fontId="4" fillId="2" borderId="28" xfId="5" applyNumberFormat="1" applyFont="1" applyFill="1" applyBorder="1" applyAlignment="1">
      <alignment horizontal="right"/>
    </xf>
    <xf numFmtId="164" fontId="11" fillId="2" borderId="16" xfId="5" applyNumberFormat="1" applyFont="1" applyFill="1" applyBorder="1" applyAlignment="1">
      <alignment horizontal="right"/>
    </xf>
    <xf numFmtId="164" fontId="4" fillId="2" borderId="20" xfId="5" applyNumberFormat="1" applyFont="1" applyFill="1" applyBorder="1" applyAlignment="1">
      <alignment horizontal="right"/>
    </xf>
    <xf numFmtId="0" fontId="4" fillId="2" borderId="42" xfId="3" applyFont="1" applyFill="1" applyBorder="1" applyAlignment="1">
      <alignment horizontal="center"/>
    </xf>
    <xf numFmtId="0" fontId="4" fillId="2" borderId="27" xfId="3" applyFont="1" applyFill="1" applyBorder="1" applyAlignment="1">
      <alignment horizontal="center"/>
    </xf>
    <xf numFmtId="49" fontId="11" fillId="2" borderId="43" xfId="3" applyNumberFormat="1" applyFont="1" applyFill="1" applyBorder="1" applyAlignment="1"/>
    <xf numFmtId="0" fontId="4" fillId="2" borderId="27" xfId="5" applyFont="1" applyFill="1" applyBorder="1" applyAlignment="1">
      <alignment horizontal="center" vertical="center"/>
    </xf>
    <xf numFmtId="0" fontId="4" fillId="2" borderId="27" xfId="5" applyFont="1" applyFill="1" applyBorder="1" applyAlignment="1">
      <alignment vertical="center" wrapText="1"/>
    </xf>
    <xf numFmtId="0" fontId="11" fillId="5" borderId="6" xfId="3" applyFont="1" applyFill="1" applyBorder="1" applyAlignment="1">
      <alignment horizontal="center" vertical="center"/>
    </xf>
    <xf numFmtId="0" fontId="11" fillId="5" borderId="7" xfId="3" applyFont="1" applyFill="1" applyBorder="1" applyAlignment="1">
      <alignment horizontal="left" vertical="center" wrapText="1"/>
    </xf>
    <xf numFmtId="164" fontId="11" fillId="5" borderId="34" xfId="3" applyNumberFormat="1" applyFont="1" applyFill="1" applyBorder="1" applyAlignment="1">
      <alignment horizontal="right"/>
    </xf>
    <xf numFmtId="164" fontId="11" fillId="5" borderId="34" xfId="3" applyNumberFormat="1" applyFont="1" applyFill="1" applyBorder="1" applyAlignment="1"/>
    <xf numFmtId="164" fontId="11" fillId="5" borderId="34" xfId="3" applyNumberFormat="1" applyFont="1" applyFill="1" applyBorder="1"/>
    <xf numFmtId="164" fontId="11" fillId="5" borderId="10" xfId="3" applyNumberFormat="1" applyFont="1" applyFill="1" applyBorder="1"/>
    <xf numFmtId="49" fontId="11" fillId="2" borderId="23" xfId="3" applyNumberFormat="1" applyFont="1" applyFill="1" applyBorder="1" applyAlignment="1">
      <alignment vertical="center"/>
    </xf>
    <xf numFmtId="49" fontId="11" fillId="2" borderId="25" xfId="3" applyNumberFormat="1" applyFont="1" applyFill="1" applyBorder="1" applyAlignment="1"/>
    <xf numFmtId="0" fontId="4" fillId="2" borderId="18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left" wrapText="1"/>
    </xf>
    <xf numFmtId="164" fontId="11" fillId="5" borderId="10" xfId="3" applyNumberFormat="1" applyFont="1" applyFill="1" applyBorder="1" applyAlignment="1">
      <alignment horizontal="right"/>
    </xf>
    <xf numFmtId="164" fontId="11" fillId="5" borderId="10" xfId="3" applyNumberFormat="1" applyFont="1" applyFill="1" applyBorder="1" applyAlignment="1"/>
    <xf numFmtId="0" fontId="11" fillId="2" borderId="30" xfId="3" applyFont="1" applyFill="1" applyBorder="1" applyAlignment="1">
      <alignment horizontal="center"/>
    </xf>
    <xf numFmtId="0" fontId="11" fillId="2" borderId="22" xfId="3" applyFont="1" applyFill="1" applyBorder="1" applyAlignment="1">
      <alignment horizontal="center"/>
    </xf>
    <xf numFmtId="49" fontId="11" fillId="2" borderId="23" xfId="3" applyNumberFormat="1" applyFont="1" applyFill="1" applyBorder="1" applyAlignment="1">
      <alignment horizontal="center"/>
    </xf>
    <xf numFmtId="0" fontId="11" fillId="2" borderId="24" xfId="3" applyFont="1" applyFill="1" applyBorder="1" applyAlignment="1">
      <alignment horizontal="center"/>
    </xf>
    <xf numFmtId="49" fontId="11" fillId="2" borderId="25" xfId="3" applyNumberFormat="1" applyFont="1" applyFill="1" applyBorder="1" applyAlignment="1">
      <alignment horizontal="center"/>
    </xf>
    <xf numFmtId="49" fontId="11" fillId="2" borderId="36" xfId="3" applyNumberFormat="1" applyFont="1" applyFill="1" applyBorder="1" applyAlignment="1">
      <alignment horizontal="center"/>
    </xf>
    <xf numFmtId="0" fontId="4" fillId="2" borderId="26" xfId="3" applyFont="1" applyFill="1" applyBorder="1" applyAlignment="1">
      <alignment horizontal="center"/>
    </xf>
    <xf numFmtId="0" fontId="4" fillId="2" borderId="27" xfId="3" applyFont="1" applyFill="1" applyBorder="1" applyAlignment="1">
      <alignment horizontal="left" wrapText="1"/>
    </xf>
    <xf numFmtId="0" fontId="11" fillId="5" borderId="6" xfId="3" applyFont="1" applyFill="1" applyBorder="1" applyAlignment="1">
      <alignment horizontal="right" vertical="center"/>
    </xf>
    <xf numFmtId="0" fontId="11" fillId="5" borderId="7" xfId="3" applyFont="1" applyFill="1" applyBorder="1" applyAlignment="1">
      <alignment vertical="center" wrapText="1"/>
    </xf>
    <xf numFmtId="0" fontId="11" fillId="2" borderId="38" xfId="3" applyFont="1" applyFill="1" applyBorder="1" applyAlignment="1">
      <alignment horizontal="center" vertical="center"/>
    </xf>
    <xf numFmtId="0" fontId="11" fillId="2" borderId="12" xfId="3" applyFont="1" applyFill="1" applyBorder="1" applyAlignment="1">
      <alignment horizontal="center" vertical="center"/>
    </xf>
    <xf numFmtId="49" fontId="11" fillId="2" borderId="13" xfId="3" applyNumberFormat="1" applyFont="1" applyFill="1" applyBorder="1" applyAlignment="1">
      <alignment vertical="center"/>
    </xf>
    <xf numFmtId="0" fontId="11" fillId="2" borderId="14" xfId="3" applyFont="1" applyFill="1" applyBorder="1" applyAlignment="1">
      <alignment horizontal="center" vertical="center"/>
    </xf>
    <xf numFmtId="49" fontId="11" fillId="2" borderId="12" xfId="3" applyNumberFormat="1" applyFont="1" applyFill="1" applyBorder="1" applyAlignment="1">
      <alignment horizontal="left" vertical="center" wrapText="1"/>
    </xf>
    <xf numFmtId="164" fontId="4" fillId="2" borderId="44" xfId="3" applyNumberFormat="1" applyFont="1" applyFill="1" applyBorder="1" applyAlignment="1">
      <alignment horizontal="right"/>
    </xf>
    <xf numFmtId="164" fontId="4" fillId="2" borderId="44" xfId="3" applyNumberFormat="1" applyFont="1" applyFill="1" applyBorder="1" applyAlignment="1"/>
    <xf numFmtId="164" fontId="11" fillId="2" borderId="44" xfId="3" applyNumberFormat="1" applyFont="1" applyFill="1" applyBorder="1" applyAlignment="1">
      <alignment horizontal="right"/>
    </xf>
    <xf numFmtId="164" fontId="11" fillId="2" borderId="44" xfId="3" applyNumberFormat="1" applyFont="1" applyFill="1" applyBorder="1" applyAlignment="1"/>
    <xf numFmtId="164" fontId="4" fillId="2" borderId="44" xfId="3" applyNumberFormat="1" applyFont="1" applyFill="1" applyBorder="1"/>
    <xf numFmtId="164" fontId="11" fillId="2" borderId="44" xfId="3" applyNumberFormat="1" applyFont="1" applyFill="1" applyBorder="1"/>
    <xf numFmtId="0" fontId="11" fillId="4" borderId="8" xfId="3" applyFont="1" applyFill="1" applyBorder="1" applyAlignment="1">
      <alignment horizontal="left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11" fillId="4" borderId="37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/>
    </xf>
    <xf numFmtId="49" fontId="11" fillId="2" borderId="12" xfId="3" applyNumberFormat="1" applyFont="1" applyFill="1" applyBorder="1" applyAlignment="1">
      <alignment horizontal="center"/>
    </xf>
    <xf numFmtId="49" fontId="11" fillId="2" borderId="13" xfId="3" applyNumberFormat="1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49" fontId="11" fillId="2" borderId="12" xfId="3" applyNumberFormat="1" applyFont="1" applyFill="1" applyBorder="1" applyAlignment="1">
      <alignment horizontal="left" wrapText="1"/>
    </xf>
    <xf numFmtId="49" fontId="11" fillId="2" borderId="39" xfId="3" applyNumberFormat="1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vertical="center" wrapText="1"/>
    </xf>
    <xf numFmtId="49" fontId="11" fillId="2" borderId="12" xfId="4" applyNumberFormat="1" applyFont="1" applyFill="1" applyBorder="1" applyAlignment="1">
      <alignment horizontal="center"/>
    </xf>
    <xf numFmtId="49" fontId="11" fillId="2" borderId="13" xfId="4" applyNumberFormat="1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49" fontId="4" fillId="2" borderId="19" xfId="4" applyNumberFormat="1" applyFont="1" applyFill="1" applyBorder="1" applyAlignment="1">
      <alignment horizontal="center"/>
    </xf>
    <xf numFmtId="49" fontId="4" fillId="2" borderId="25" xfId="4" applyNumberFormat="1" applyFont="1" applyFill="1" applyBorder="1" applyAlignment="1">
      <alignment horizontal="center"/>
    </xf>
    <xf numFmtId="0" fontId="15" fillId="0" borderId="0" xfId="0" applyFont="1"/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8" fillId="6" borderId="47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center" vertical="center" wrapText="1"/>
    </xf>
    <xf numFmtId="0" fontId="18" fillId="6" borderId="48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4" xfId="0" applyFont="1" applyBorder="1" applyAlignment="1">
      <alignment horizontal="right" vertical="center" wrapText="1"/>
    </xf>
    <xf numFmtId="4" fontId="19" fillId="0" borderId="14" xfId="0" applyNumberFormat="1" applyFont="1" applyBorder="1" applyAlignment="1">
      <alignment horizontal="right" vertical="center" wrapText="1"/>
    </xf>
    <xf numFmtId="4" fontId="19" fillId="0" borderId="49" xfId="0" applyNumberFormat="1" applyFont="1" applyBorder="1" applyAlignment="1">
      <alignment horizontal="right" vertical="center" wrapText="1"/>
    </xf>
    <xf numFmtId="0" fontId="20" fillId="0" borderId="50" xfId="0" applyFont="1" applyBorder="1" applyAlignment="1">
      <alignment vertical="center" wrapText="1"/>
    </xf>
    <xf numFmtId="0" fontId="20" fillId="0" borderId="51" xfId="0" applyFont="1" applyBorder="1" applyAlignment="1">
      <alignment horizontal="right" vertical="center" wrapText="1"/>
    </xf>
    <xf numFmtId="4" fontId="20" fillId="0" borderId="51" xfId="0" applyNumberFormat="1" applyFont="1" applyBorder="1" applyAlignment="1">
      <alignment horizontal="right" vertical="center" wrapText="1"/>
    </xf>
    <xf numFmtId="4" fontId="20" fillId="0" borderId="51" xfId="0" applyNumberFormat="1" applyFont="1" applyBorder="1" applyAlignment="1">
      <alignment vertical="center"/>
    </xf>
    <xf numFmtId="4" fontId="20" fillId="0" borderId="52" xfId="0" applyNumberFormat="1" applyFont="1" applyBorder="1" applyAlignment="1">
      <alignment vertical="center"/>
    </xf>
    <xf numFmtId="4" fontId="0" fillId="0" borderId="0" xfId="0" applyNumberFormat="1"/>
    <xf numFmtId="4" fontId="20" fillId="0" borderId="14" xfId="0" applyNumberFormat="1" applyFont="1" applyBorder="1" applyAlignment="1">
      <alignment horizontal="right" vertical="center" wrapText="1"/>
    </xf>
    <xf numFmtId="0" fontId="19" fillId="0" borderId="50" xfId="0" applyFont="1" applyBorder="1" applyAlignment="1">
      <alignment vertical="center" wrapText="1"/>
    </xf>
    <xf numFmtId="4" fontId="19" fillId="0" borderId="51" xfId="0" applyNumberFormat="1" applyFont="1" applyBorder="1" applyAlignment="1">
      <alignment horizontal="right" vertical="center" wrapText="1"/>
    </xf>
    <xf numFmtId="4" fontId="19" fillId="0" borderId="52" xfId="0" applyNumberFormat="1" applyFont="1" applyBorder="1" applyAlignment="1">
      <alignment horizontal="right" vertical="center" wrapText="1"/>
    </xf>
    <xf numFmtId="4" fontId="20" fillId="0" borderId="52" xfId="0" applyNumberFormat="1" applyFont="1" applyBorder="1" applyAlignment="1">
      <alignment horizontal="right" vertical="center" wrapText="1"/>
    </xf>
    <xf numFmtId="0" fontId="19" fillId="0" borderId="51" xfId="0" applyFont="1" applyBorder="1" applyAlignment="1">
      <alignment horizontal="right" vertical="center" wrapText="1"/>
    </xf>
    <xf numFmtId="0" fontId="20" fillId="0" borderId="35" xfId="0" applyFont="1" applyBorder="1" applyAlignment="1">
      <alignment vertical="center" wrapText="1"/>
    </xf>
    <xf numFmtId="0" fontId="20" fillId="0" borderId="26" xfId="0" applyFont="1" applyBorder="1" applyAlignment="1">
      <alignment horizontal="right" vertical="center" wrapText="1"/>
    </xf>
    <xf numFmtId="4" fontId="20" fillId="0" borderId="26" xfId="0" applyNumberFormat="1" applyFont="1" applyBorder="1" applyAlignment="1">
      <alignment horizontal="right" vertical="center" wrapText="1"/>
    </xf>
    <xf numFmtId="4" fontId="20" fillId="0" borderId="53" xfId="0" applyNumberFormat="1" applyFont="1" applyBorder="1" applyAlignment="1">
      <alignment horizontal="right" vertical="center" wrapText="1"/>
    </xf>
    <xf numFmtId="0" fontId="19" fillId="0" borderId="47" xfId="0" applyFont="1" applyBorder="1" applyAlignment="1">
      <alignment vertical="center" wrapText="1"/>
    </xf>
    <xf numFmtId="0" fontId="19" fillId="0" borderId="45" xfId="0" applyFont="1" applyBorder="1" applyAlignment="1">
      <alignment horizontal="right" vertical="center" wrapText="1"/>
    </xf>
    <xf numFmtId="4" fontId="19" fillId="0" borderId="45" xfId="0" applyNumberFormat="1" applyFont="1" applyBorder="1" applyAlignment="1">
      <alignment horizontal="right" vertical="center" wrapText="1"/>
    </xf>
    <xf numFmtId="4" fontId="19" fillId="0" borderId="48" xfId="0" applyNumberFormat="1" applyFont="1" applyBorder="1" applyAlignment="1">
      <alignment horizontal="right" vertical="center" wrapText="1"/>
    </xf>
    <xf numFmtId="0" fontId="17" fillId="0" borderId="0" xfId="0" applyFont="1" applyFill="1" applyBorder="1"/>
    <xf numFmtId="165" fontId="17" fillId="0" borderId="46" xfId="0" applyNumberFormat="1" applyFont="1" applyFill="1" applyBorder="1" applyAlignment="1">
      <alignment horizontal="right"/>
    </xf>
    <xf numFmtId="0" fontId="20" fillId="0" borderId="11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right" vertical="center" wrapText="1"/>
    </xf>
    <xf numFmtId="4" fontId="20" fillId="0" borderId="49" xfId="0" applyNumberFormat="1" applyFont="1" applyBorder="1" applyAlignment="1">
      <alignment horizontal="right" vertical="center" wrapText="1"/>
    </xf>
    <xf numFmtId="0" fontId="20" fillId="0" borderId="50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2" fillId="2" borderId="0" xfId="6" applyFill="1"/>
    <xf numFmtId="0" fontId="11" fillId="2" borderId="0" xfId="4" applyFont="1" applyFill="1" applyBorder="1" applyAlignment="1">
      <alignment horizontal="center"/>
    </xf>
    <xf numFmtId="49" fontId="11" fillId="2" borderId="0" xfId="4" applyNumberFormat="1" applyFont="1" applyFill="1" applyBorder="1" applyAlignment="1">
      <alignment horizontal="center"/>
    </xf>
    <xf numFmtId="0" fontId="4" fillId="2" borderId="0" xfId="4" applyFont="1" applyFill="1" applyBorder="1" applyAlignment="1">
      <alignment horizontal="center"/>
    </xf>
    <xf numFmtId="0" fontId="8" fillId="2" borderId="0" xfId="4" applyFont="1" applyFill="1" applyBorder="1"/>
    <xf numFmtId="4" fontId="4" fillId="2" borderId="0" xfId="4" applyNumberFormat="1" applyFont="1" applyFill="1" applyBorder="1"/>
    <xf numFmtId="166" fontId="4" fillId="2" borderId="0" xfId="4" applyNumberFormat="1" applyFont="1" applyFill="1" applyBorder="1"/>
    <xf numFmtId="0" fontId="2" fillId="2" borderId="0" xfId="3" applyFill="1" applyBorder="1"/>
    <xf numFmtId="0" fontId="4" fillId="2" borderId="0" xfId="3" applyFont="1" applyFill="1" applyBorder="1"/>
    <xf numFmtId="0" fontId="2" fillId="2" borderId="0" xfId="4" applyFill="1"/>
    <xf numFmtId="4" fontId="2" fillId="2" borderId="0" xfId="4" applyNumberFormat="1" applyFill="1"/>
    <xf numFmtId="0" fontId="11" fillId="2" borderId="0" xfId="4" applyFont="1" applyFill="1" applyAlignment="1">
      <alignment horizontal="center"/>
    </xf>
    <xf numFmtId="0" fontId="12" fillId="2" borderId="1" xfId="4" applyFont="1" applyFill="1" applyBorder="1" applyAlignment="1">
      <alignment horizontal="center" vertical="center"/>
    </xf>
    <xf numFmtId="0" fontId="23" fillId="2" borderId="2" xfId="7" applyFont="1" applyFill="1" applyBorder="1" applyAlignment="1">
      <alignment horizontal="center" vertical="center"/>
    </xf>
    <xf numFmtId="0" fontId="22" fillId="2" borderId="2" xfId="7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/>
    </xf>
    <xf numFmtId="0" fontId="11" fillId="2" borderId="10" xfId="8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left" vertical="center"/>
    </xf>
    <xf numFmtId="166" fontId="12" fillId="2" borderId="5" xfId="4" applyNumberFormat="1" applyFont="1" applyFill="1" applyBorder="1" applyAlignment="1"/>
    <xf numFmtId="166" fontId="12" fillId="2" borderId="5" xfId="3" applyNumberFormat="1" applyFont="1" applyFill="1" applyBorder="1" applyAlignment="1"/>
    <xf numFmtId="166" fontId="11" fillId="2" borderId="5" xfId="3" applyNumberFormat="1" applyFont="1" applyFill="1" applyBorder="1" applyAlignment="1"/>
    <xf numFmtId="166" fontId="11" fillId="2" borderId="10" xfId="3" applyNumberFormat="1" applyFont="1" applyFill="1" applyBorder="1"/>
    <xf numFmtId="0" fontId="11" fillId="2" borderId="21" xfId="9" applyFont="1" applyFill="1" applyBorder="1" applyAlignment="1">
      <alignment horizontal="center" vertical="center"/>
    </xf>
    <xf numFmtId="0" fontId="23" fillId="2" borderId="24" xfId="8" applyFont="1" applyFill="1" applyBorder="1" applyAlignment="1">
      <alignment horizontal="center" vertical="center"/>
    </xf>
    <xf numFmtId="0" fontId="22" fillId="2" borderId="24" xfId="8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horizontal="left" vertical="center"/>
    </xf>
    <xf numFmtId="166" fontId="12" fillId="2" borderId="15" xfId="9" applyNumberFormat="1" applyFont="1" applyFill="1" applyBorder="1" applyAlignment="1"/>
    <xf numFmtId="166" fontId="12" fillId="2" borderId="15" xfId="4" applyNumberFormat="1" applyFont="1" applyFill="1" applyBorder="1" applyAlignment="1"/>
    <xf numFmtId="166" fontId="12" fillId="2" borderId="15" xfId="3" applyNumberFormat="1" applyFont="1" applyFill="1" applyBorder="1" applyAlignment="1"/>
    <xf numFmtId="166" fontId="11" fillId="2" borderId="15" xfId="3" applyNumberFormat="1" applyFont="1" applyFill="1" applyBorder="1" applyAlignment="1"/>
    <xf numFmtId="166" fontId="11" fillId="2" borderId="16" xfId="3" applyNumberFormat="1" applyFont="1" applyFill="1" applyBorder="1"/>
    <xf numFmtId="0" fontId="4" fillId="2" borderId="17" xfId="9" applyFont="1" applyFill="1" applyBorder="1" applyAlignment="1">
      <alignment horizontal="center" vertical="center"/>
    </xf>
    <xf numFmtId="0" fontId="4" fillId="2" borderId="18" xfId="9" applyFont="1" applyFill="1" applyBorder="1" applyAlignment="1">
      <alignment horizontal="center" vertical="center"/>
    </xf>
    <xf numFmtId="0" fontId="4" fillId="2" borderId="19" xfId="9" applyFont="1" applyFill="1" applyBorder="1" applyAlignment="1">
      <alignment vertical="center"/>
    </xf>
    <xf numFmtId="166" fontId="14" fillId="2" borderId="28" xfId="9" applyNumberFormat="1" applyFont="1" applyFill="1" applyBorder="1" applyAlignment="1"/>
    <xf numFmtId="166" fontId="12" fillId="2" borderId="28" xfId="4" applyNumberFormat="1" applyFont="1" applyFill="1" applyBorder="1" applyAlignment="1"/>
    <xf numFmtId="166" fontId="12" fillId="2" borderId="28" xfId="3" applyNumberFormat="1" applyFont="1" applyFill="1" applyBorder="1" applyAlignment="1"/>
    <xf numFmtId="166" fontId="14" fillId="2" borderId="28" xfId="3" applyNumberFormat="1" applyFont="1" applyFill="1" applyBorder="1" applyAlignment="1"/>
    <xf numFmtId="166" fontId="4" fillId="2" borderId="20" xfId="3" applyNumberFormat="1" applyFont="1" applyFill="1" applyBorder="1"/>
    <xf numFmtId="0" fontId="24" fillId="2" borderId="54" xfId="4" applyFont="1" applyFill="1" applyBorder="1" applyAlignment="1">
      <alignment horizontal="center" vertical="center"/>
    </xf>
    <xf numFmtId="0" fontId="24" fillId="2" borderId="57" xfId="4" applyFont="1" applyFill="1" applyBorder="1" applyAlignment="1">
      <alignment horizontal="center" vertical="center"/>
    </xf>
    <xf numFmtId="0" fontId="24" fillId="2" borderId="55" xfId="4" applyFont="1" applyFill="1" applyBorder="1" applyAlignment="1">
      <alignment horizontal="center" vertical="center"/>
    </xf>
    <xf numFmtId="0" fontId="24" fillId="2" borderId="55" xfId="4" applyFont="1" applyFill="1" applyBorder="1" applyAlignment="1">
      <alignment vertical="center"/>
    </xf>
    <xf numFmtId="166" fontId="26" fillId="2" borderId="10" xfId="4" applyNumberFormat="1" applyFont="1" applyFill="1" applyBorder="1" applyAlignment="1"/>
    <xf numFmtId="166" fontId="26" fillId="2" borderId="10" xfId="3" applyNumberFormat="1" applyFont="1" applyFill="1" applyBorder="1" applyAlignment="1"/>
    <xf numFmtId="166" fontId="24" fillId="2" borderId="10" xfId="3" applyNumberFormat="1" applyFont="1" applyFill="1" applyBorder="1" applyAlignment="1"/>
    <xf numFmtId="166" fontId="24" fillId="2" borderId="10" xfId="3" applyNumberFormat="1" applyFont="1" applyFill="1" applyBorder="1"/>
    <xf numFmtId="0" fontId="11" fillId="2" borderId="21" xfId="4" applyFont="1" applyFill="1" applyBorder="1" applyAlignment="1">
      <alignment horizontal="center" vertical="center"/>
    </xf>
    <xf numFmtId="49" fontId="11" fillId="2" borderId="22" xfId="4" applyNumberFormat="1" applyFont="1" applyFill="1" applyBorder="1" applyAlignment="1">
      <alignment horizontal="center" vertical="center"/>
    </xf>
    <xf numFmtId="49" fontId="11" fillId="2" borderId="23" xfId="4" applyNumberFormat="1" applyFont="1" applyFill="1" applyBorder="1" applyAlignment="1">
      <alignment horizontal="center" vertical="center"/>
    </xf>
    <xf numFmtId="0" fontId="11" fillId="2" borderId="24" xfId="4" applyFont="1" applyFill="1" applyBorder="1" applyAlignment="1">
      <alignment horizontal="center" vertical="center"/>
    </xf>
    <xf numFmtId="0" fontId="11" fillId="2" borderId="22" xfId="4" applyFont="1" applyFill="1" applyBorder="1" applyAlignment="1">
      <alignment horizontal="center" vertical="center"/>
    </xf>
    <xf numFmtId="0" fontId="11" fillId="2" borderId="22" xfId="4" applyFont="1" applyFill="1" applyBorder="1" applyAlignment="1">
      <alignment vertical="center" wrapText="1"/>
    </xf>
    <xf numFmtId="166" fontId="12" fillId="2" borderId="16" xfId="4" applyNumberFormat="1" applyFont="1" applyFill="1" applyBorder="1" applyAlignment="1"/>
    <xf numFmtId="166" fontId="12" fillId="2" borderId="16" xfId="3" applyNumberFormat="1" applyFont="1" applyFill="1" applyBorder="1" applyAlignment="1"/>
    <xf numFmtId="166" fontId="11" fillId="2" borderId="16" xfId="3" applyNumberFormat="1" applyFont="1" applyFill="1" applyBorder="1" applyAlignment="1"/>
    <xf numFmtId="0" fontId="14" fillId="2" borderId="50" xfId="4" applyFont="1" applyFill="1" applyBorder="1" applyAlignment="1">
      <alignment horizontal="center" vertical="center"/>
    </xf>
    <xf numFmtId="49" fontId="14" fillId="2" borderId="58" xfId="4" applyNumberFormat="1" applyFont="1" applyFill="1" applyBorder="1" applyAlignment="1">
      <alignment horizontal="center" vertical="center"/>
    </xf>
    <xf numFmtId="49" fontId="14" fillId="2" borderId="59" xfId="4" applyNumberFormat="1" applyFont="1" applyFill="1" applyBorder="1" applyAlignment="1">
      <alignment horizontal="center" vertical="center"/>
    </xf>
    <xf numFmtId="0" fontId="14" fillId="2" borderId="51" xfId="4" applyFont="1" applyFill="1" applyBorder="1" applyAlignment="1">
      <alignment horizontal="center" vertical="center"/>
    </xf>
    <xf numFmtId="0" fontId="4" fillId="2" borderId="58" xfId="4" applyFont="1" applyFill="1" applyBorder="1" applyAlignment="1">
      <alignment horizontal="center" vertical="center"/>
    </xf>
    <xf numFmtId="0" fontId="4" fillId="2" borderId="27" xfId="4" applyFont="1" applyFill="1" applyBorder="1" applyAlignment="1">
      <alignment vertical="center"/>
    </xf>
    <xf numFmtId="166" fontId="14" fillId="2" borderId="44" xfId="4" applyNumberFormat="1" applyFont="1" applyFill="1" applyBorder="1" applyAlignment="1"/>
    <xf numFmtId="166" fontId="14" fillId="2" borderId="44" xfId="3" applyNumberFormat="1" applyFont="1" applyFill="1" applyBorder="1" applyAlignment="1"/>
    <xf numFmtId="166" fontId="4" fillId="2" borderId="44" xfId="3" applyNumberFormat="1" applyFont="1" applyFill="1" applyBorder="1"/>
    <xf numFmtId="0" fontId="11" fillId="2" borderId="11" xfId="4" applyFont="1" applyFill="1" applyBorder="1" applyAlignment="1">
      <alignment horizontal="center" vertical="center"/>
    </xf>
    <xf numFmtId="49" fontId="11" fillId="2" borderId="12" xfId="4" applyNumberFormat="1" applyFont="1" applyFill="1" applyBorder="1" applyAlignment="1">
      <alignment horizontal="center" vertical="center"/>
    </xf>
    <xf numFmtId="49" fontId="11" fillId="2" borderId="13" xfId="4" applyNumberFormat="1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/>
    </xf>
    <xf numFmtId="0" fontId="11" fillId="2" borderId="12" xfId="4" applyFont="1" applyFill="1" applyBorder="1" applyAlignment="1">
      <alignment horizontal="center" vertical="center"/>
    </xf>
    <xf numFmtId="0" fontId="11" fillId="2" borderId="58" xfId="4" applyFont="1" applyFill="1" applyBorder="1" applyAlignment="1">
      <alignment vertical="center" wrapText="1"/>
    </xf>
    <xf numFmtId="166" fontId="12" fillId="2" borderId="44" xfId="4" applyNumberFormat="1" applyFont="1" applyFill="1" applyBorder="1" applyAlignment="1"/>
    <xf numFmtId="166" fontId="12" fillId="2" borderId="44" xfId="3" applyNumberFormat="1" applyFont="1" applyFill="1" applyBorder="1" applyAlignment="1"/>
    <xf numFmtId="166" fontId="11" fillId="2" borderId="44" xfId="3" applyNumberFormat="1" applyFont="1" applyFill="1" applyBorder="1" applyAlignment="1"/>
    <xf numFmtId="166" fontId="11" fillId="2" borderId="44" xfId="3" applyNumberFormat="1" applyFont="1" applyFill="1" applyBorder="1"/>
    <xf numFmtId="0" fontId="4" fillId="2" borderId="12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vertical="center"/>
    </xf>
    <xf numFmtId="0" fontId="4" fillId="2" borderId="58" xfId="4" applyFont="1" applyFill="1" applyBorder="1" applyAlignment="1">
      <alignment vertical="center"/>
    </xf>
    <xf numFmtId="0" fontId="11" fillId="2" borderId="50" xfId="4" applyFont="1" applyFill="1" applyBorder="1" applyAlignment="1">
      <alignment horizontal="center" vertical="center"/>
    </xf>
    <xf numFmtId="49" fontId="11" fillId="2" borderId="58" xfId="4" applyNumberFormat="1" applyFont="1" applyFill="1" applyBorder="1" applyAlignment="1">
      <alignment horizontal="center" vertical="center"/>
    </xf>
    <xf numFmtId="49" fontId="11" fillId="2" borderId="59" xfId="4" applyNumberFormat="1" applyFont="1" applyFill="1" applyBorder="1" applyAlignment="1">
      <alignment horizontal="center" vertical="center"/>
    </xf>
    <xf numFmtId="0" fontId="11" fillId="2" borderId="51" xfId="4" applyFont="1" applyFill="1" applyBorder="1" applyAlignment="1">
      <alignment horizontal="center"/>
    </xf>
    <xf numFmtId="0" fontId="11" fillId="2" borderId="58" xfId="4" applyFont="1" applyFill="1" applyBorder="1" applyAlignment="1">
      <alignment wrapText="1"/>
    </xf>
    <xf numFmtId="0" fontId="4" fillId="2" borderId="51" xfId="4" applyFont="1" applyFill="1" applyBorder="1" applyAlignment="1">
      <alignment horizontal="center"/>
    </xf>
    <xf numFmtId="0" fontId="4" fillId="2" borderId="58" xfId="4" applyFont="1" applyFill="1" applyBorder="1" applyAlignment="1">
      <alignment wrapText="1"/>
    </xf>
    <xf numFmtId="0" fontId="11" fillId="2" borderId="58" xfId="3" applyFont="1" applyFill="1" applyBorder="1" applyAlignment="1">
      <alignment vertical="center" wrapText="1"/>
    </xf>
    <xf numFmtId="0" fontId="11" fillId="2" borderId="58" xfId="4" applyFont="1" applyFill="1" applyBorder="1" applyAlignment="1">
      <alignment horizontal="center"/>
    </xf>
    <xf numFmtId="0" fontId="4" fillId="2" borderId="58" xfId="4" applyFont="1" applyFill="1" applyBorder="1" applyAlignment="1">
      <alignment horizontal="center"/>
    </xf>
    <xf numFmtId="0" fontId="11" fillId="2" borderId="51" xfId="4" applyFont="1" applyFill="1" applyBorder="1" applyAlignment="1">
      <alignment horizontal="center" vertical="center"/>
    </xf>
    <xf numFmtId="0" fontId="11" fillId="2" borderId="58" xfId="4" applyFont="1" applyFill="1" applyBorder="1" applyAlignment="1">
      <alignment horizontal="center" vertical="center"/>
    </xf>
    <xf numFmtId="0" fontId="11" fillId="2" borderId="12" xfId="4" applyFont="1" applyFill="1" applyBorder="1" applyAlignment="1">
      <alignment vertical="center" wrapText="1"/>
    </xf>
    <xf numFmtId="0" fontId="4" fillId="2" borderId="58" xfId="4" applyFont="1" applyFill="1" applyBorder="1" applyAlignment="1">
      <alignment vertical="center" wrapText="1"/>
    </xf>
    <xf numFmtId="0" fontId="14" fillId="2" borderId="60" xfId="4" applyFont="1" applyFill="1" applyBorder="1" applyAlignment="1">
      <alignment horizontal="center" vertical="center"/>
    </xf>
    <xf numFmtId="49" fontId="14" fillId="2" borderId="61" xfId="4" applyNumberFormat="1" applyFont="1" applyFill="1" applyBorder="1" applyAlignment="1">
      <alignment horizontal="center" vertical="center"/>
    </xf>
    <xf numFmtId="49" fontId="14" fillId="2" borderId="62" xfId="4" applyNumberFormat="1" applyFont="1" applyFill="1" applyBorder="1" applyAlignment="1">
      <alignment horizontal="center" vertical="center"/>
    </xf>
    <xf numFmtId="0" fontId="14" fillId="2" borderId="63" xfId="4" applyFont="1" applyFill="1" applyBorder="1" applyAlignment="1">
      <alignment horizontal="center" vertical="center"/>
    </xf>
    <xf numFmtId="0" fontId="4" fillId="2" borderId="61" xfId="4" applyFont="1" applyFill="1" applyBorder="1" applyAlignment="1">
      <alignment horizontal="center" vertical="center"/>
    </xf>
    <xf numFmtId="0" fontId="4" fillId="2" borderId="61" xfId="4" applyFont="1" applyFill="1" applyBorder="1" applyAlignment="1">
      <alignment vertical="center" wrapText="1"/>
    </xf>
    <xf numFmtId="49" fontId="11" fillId="2" borderId="31" xfId="4" applyNumberFormat="1" applyFont="1" applyFill="1" applyBorder="1" applyAlignment="1">
      <alignment horizontal="center" vertical="center"/>
    </xf>
    <xf numFmtId="0" fontId="11" fillId="2" borderId="60" xfId="4" applyFont="1" applyFill="1" applyBorder="1" applyAlignment="1">
      <alignment horizontal="center" vertical="center"/>
    </xf>
    <xf numFmtId="49" fontId="11" fillId="2" borderId="0" xfId="4" applyNumberFormat="1" applyFont="1" applyFill="1" applyBorder="1" applyAlignment="1">
      <alignment horizontal="center" vertical="center"/>
    </xf>
    <xf numFmtId="0" fontId="4" fillId="2" borderId="61" xfId="4" applyFont="1" applyFill="1" applyBorder="1" applyAlignment="1">
      <alignment vertical="center"/>
    </xf>
    <xf numFmtId="0" fontId="11" fillId="2" borderId="32" xfId="4" applyFont="1" applyFill="1" applyBorder="1" applyAlignment="1">
      <alignment horizontal="center" vertical="center" wrapText="1"/>
    </xf>
    <xf numFmtId="0" fontId="11" fillId="2" borderId="59" xfId="3" applyFont="1" applyFill="1" applyBorder="1" applyAlignment="1">
      <alignment horizontal="center" wrapText="1"/>
    </xf>
    <xf numFmtId="0" fontId="11" fillId="2" borderId="51" xfId="3" applyFont="1" applyFill="1" applyBorder="1" applyAlignment="1">
      <alignment horizontal="center" wrapText="1"/>
    </xf>
    <xf numFmtId="0" fontId="11" fillId="2" borderId="58" xfId="3" applyFont="1" applyFill="1" applyBorder="1" applyAlignment="1">
      <alignment wrapText="1"/>
    </xf>
    <xf numFmtId="166" fontId="12" fillId="2" borderId="44" xfId="3" applyNumberFormat="1" applyFont="1" applyFill="1" applyBorder="1" applyAlignment="1">
      <alignment wrapText="1"/>
    </xf>
    <xf numFmtId="166" fontId="12" fillId="2" borderId="44" xfId="4" applyNumberFormat="1" applyFont="1" applyFill="1" applyBorder="1" applyAlignment="1">
      <alignment wrapText="1"/>
    </xf>
    <xf numFmtId="0" fontId="4" fillId="2" borderId="42" xfId="4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wrapText="1"/>
    </xf>
    <xf numFmtId="0" fontId="4" fillId="2" borderId="36" xfId="3" applyFont="1" applyFill="1" applyBorder="1" applyAlignment="1">
      <alignment wrapText="1"/>
    </xf>
    <xf numFmtId="0" fontId="4" fillId="2" borderId="36" xfId="3" applyFont="1" applyFill="1" applyBorder="1" applyAlignment="1">
      <alignment horizontal="center" wrapText="1"/>
    </xf>
    <xf numFmtId="0" fontId="4" fillId="2" borderId="26" xfId="3" applyFont="1" applyFill="1" applyBorder="1" applyAlignment="1">
      <alignment horizontal="center" wrapText="1"/>
    </xf>
    <xf numFmtId="166" fontId="14" fillId="2" borderId="44" xfId="3" applyNumberFormat="1" applyFont="1" applyFill="1" applyBorder="1" applyAlignment="1">
      <alignment wrapText="1"/>
    </xf>
    <xf numFmtId="166" fontId="14" fillId="2" borderId="44" xfId="4" applyNumberFormat="1" applyFont="1" applyFill="1" applyBorder="1" applyAlignment="1">
      <alignment wrapText="1"/>
    </xf>
    <xf numFmtId="0" fontId="11" fillId="2" borderId="42" xfId="4" applyFont="1" applyFill="1" applyBorder="1" applyAlignment="1">
      <alignment horizontal="center" vertical="center" wrapText="1"/>
    </xf>
    <xf numFmtId="0" fontId="11" fillId="2" borderId="36" xfId="3" applyFont="1" applyFill="1" applyBorder="1" applyAlignment="1">
      <alignment horizontal="center" wrapText="1"/>
    </xf>
    <xf numFmtId="0" fontId="11" fillId="2" borderId="26" xfId="3" applyFont="1" applyFill="1" applyBorder="1" applyAlignment="1">
      <alignment horizontal="center" wrapText="1"/>
    </xf>
    <xf numFmtId="0" fontId="11" fillId="2" borderId="27" xfId="3" applyFont="1" applyFill="1" applyBorder="1" applyAlignment="1">
      <alignment wrapText="1"/>
    </xf>
    <xf numFmtId="0" fontId="11" fillId="2" borderId="36" xfId="3" applyFont="1" applyFill="1" applyBorder="1" applyAlignment="1">
      <alignment wrapText="1"/>
    </xf>
    <xf numFmtId="0" fontId="4" fillId="2" borderId="27" xfId="4" applyFont="1" applyFill="1" applyBorder="1" applyAlignment="1">
      <alignment horizontal="center" vertical="center"/>
    </xf>
    <xf numFmtId="166" fontId="14" fillId="2" borderId="20" xfId="3" applyNumberFormat="1" applyFont="1" applyFill="1" applyBorder="1" applyAlignment="1">
      <alignment wrapText="1"/>
    </xf>
    <xf numFmtId="166" fontId="14" fillId="2" borderId="20" xfId="4" applyNumberFormat="1" applyFont="1" applyFill="1" applyBorder="1" applyAlignment="1"/>
    <xf numFmtId="166" fontId="14" fillId="2" borderId="20" xfId="3" applyNumberFormat="1" applyFont="1" applyFill="1" applyBorder="1" applyAlignment="1"/>
    <xf numFmtId="166" fontId="14" fillId="2" borderId="20" xfId="4" applyNumberFormat="1" applyFont="1" applyFill="1" applyBorder="1" applyAlignment="1">
      <alignment wrapText="1"/>
    </xf>
    <xf numFmtId="0" fontId="24" fillId="2" borderId="47" xfId="4" applyFont="1" applyFill="1" applyBorder="1" applyAlignment="1">
      <alignment horizontal="center" vertical="center"/>
    </xf>
    <xf numFmtId="0" fontId="24" fillId="2" borderId="45" xfId="4" applyFont="1" applyFill="1" applyBorder="1" applyAlignment="1">
      <alignment horizontal="center" vertical="center"/>
    </xf>
    <xf numFmtId="0" fontId="24" fillId="2" borderId="7" xfId="4" applyFont="1" applyFill="1" applyBorder="1" applyAlignment="1">
      <alignment horizontal="center" vertical="center"/>
    </xf>
    <xf numFmtId="0" fontId="24" fillId="2" borderId="7" xfId="4" applyFont="1" applyFill="1" applyBorder="1" applyAlignment="1">
      <alignment vertical="center"/>
    </xf>
    <xf numFmtId="0" fontId="4" fillId="2" borderId="51" xfId="4" applyFont="1" applyFill="1" applyBorder="1" applyAlignment="1">
      <alignment horizontal="center" vertical="center"/>
    </xf>
    <xf numFmtId="0" fontId="27" fillId="2" borderId="1" xfId="4" applyFont="1" applyFill="1" applyBorder="1" applyAlignment="1">
      <alignment horizontal="center" vertical="center"/>
    </xf>
    <xf numFmtId="0" fontId="27" fillId="2" borderId="4" xfId="4" applyFont="1" applyFill="1" applyBorder="1" applyAlignment="1">
      <alignment horizontal="center" vertical="center"/>
    </xf>
    <xf numFmtId="0" fontId="27" fillId="2" borderId="2" xfId="4" applyFont="1" applyFill="1" applyBorder="1" applyAlignment="1">
      <alignment horizontal="center" vertical="center"/>
    </xf>
    <xf numFmtId="0" fontId="27" fillId="2" borderId="2" xfId="4" applyFont="1" applyFill="1" applyBorder="1" applyAlignment="1">
      <alignment vertical="center" wrapText="1"/>
    </xf>
    <xf numFmtId="166" fontId="29" fillId="2" borderId="16" xfId="4" applyNumberFormat="1" applyFont="1" applyFill="1" applyBorder="1" applyAlignment="1"/>
    <xf numFmtId="166" fontId="29" fillId="2" borderId="16" xfId="3" applyNumberFormat="1" applyFont="1" applyFill="1" applyBorder="1" applyAlignment="1"/>
    <xf numFmtId="166" fontId="27" fillId="2" borderId="16" xfId="3" applyNumberFormat="1" applyFont="1" applyFill="1" applyBorder="1" applyAlignment="1"/>
    <xf numFmtId="166" fontId="27" fillId="2" borderId="16" xfId="3" applyNumberFormat="1" applyFont="1" applyFill="1" applyBorder="1"/>
    <xf numFmtId="0" fontId="4" fillId="2" borderId="35" xfId="4" applyFont="1" applyFill="1" applyBorder="1" applyAlignment="1">
      <alignment horizontal="center" vertical="center"/>
    </xf>
    <xf numFmtId="49" fontId="4" fillId="2" borderId="27" xfId="4" applyNumberFormat="1" applyFont="1" applyFill="1" applyBorder="1" applyAlignment="1">
      <alignment horizontal="center" vertical="center"/>
    </xf>
    <xf numFmtId="0" fontId="4" fillId="2" borderId="36" xfId="7" applyFont="1" applyFill="1" applyBorder="1" applyAlignment="1">
      <alignment horizontal="center" vertical="center"/>
    </xf>
    <xf numFmtId="0" fontId="4" fillId="2" borderId="26" xfId="4" applyFont="1" applyFill="1" applyBorder="1" applyAlignment="1">
      <alignment horizontal="center" vertical="center"/>
    </xf>
    <xf numFmtId="0" fontId="27" fillId="2" borderId="21" xfId="4" applyFont="1" applyFill="1" applyBorder="1" applyAlignment="1">
      <alignment horizontal="center" vertical="center"/>
    </xf>
    <xf numFmtId="49" fontId="27" fillId="2" borderId="22" xfId="4" applyNumberFormat="1" applyFont="1" applyFill="1" applyBorder="1" applyAlignment="1">
      <alignment horizontal="center" vertical="center"/>
    </xf>
    <xf numFmtId="49" fontId="27" fillId="2" borderId="23" xfId="4" applyNumberFormat="1" applyFont="1" applyFill="1" applyBorder="1" applyAlignment="1">
      <alignment horizontal="center" vertical="center"/>
    </xf>
    <xf numFmtId="0" fontId="27" fillId="2" borderId="24" xfId="4" applyFont="1" applyFill="1" applyBorder="1" applyAlignment="1">
      <alignment horizontal="center" vertical="center"/>
    </xf>
    <xf numFmtId="0" fontId="27" fillId="2" borderId="22" xfId="4" applyFont="1" applyFill="1" applyBorder="1" applyAlignment="1">
      <alignment horizontal="center" vertical="center"/>
    </xf>
    <xf numFmtId="0" fontId="27" fillId="2" borderId="22" xfId="4" applyFont="1" applyFill="1" applyBorder="1" applyAlignment="1">
      <alignment vertical="center" wrapText="1"/>
    </xf>
    <xf numFmtId="166" fontId="27" fillId="2" borderId="15" xfId="4" applyNumberFormat="1" applyFont="1" applyFill="1" applyBorder="1" applyAlignment="1"/>
    <xf numFmtId="166" fontId="27" fillId="2" borderId="15" xfId="3" applyNumberFormat="1" applyFont="1" applyFill="1" applyBorder="1" applyAlignment="1"/>
    <xf numFmtId="166" fontId="27" fillId="2" borderId="15" xfId="3" applyNumberFormat="1" applyFont="1" applyFill="1" applyBorder="1"/>
    <xf numFmtId="0" fontId="14" fillId="2" borderId="17" xfId="4" applyFont="1" applyFill="1" applyBorder="1" applyAlignment="1">
      <alignment horizontal="center" vertical="center"/>
    </xf>
    <xf numFmtId="49" fontId="14" fillId="2" borderId="19" xfId="4" applyNumberFormat="1" applyFont="1" applyFill="1" applyBorder="1" applyAlignment="1">
      <alignment horizontal="center" vertical="center"/>
    </xf>
    <xf numFmtId="49" fontId="14" fillId="2" borderId="25" xfId="4" applyNumberFormat="1" applyFont="1" applyFill="1" applyBorder="1" applyAlignment="1">
      <alignment horizontal="center" vertical="center"/>
    </xf>
    <xf numFmtId="0" fontId="14" fillId="2" borderId="18" xfId="4" applyFont="1" applyFill="1" applyBorder="1" applyAlignment="1">
      <alignment horizontal="center" vertical="center"/>
    </xf>
    <xf numFmtId="0" fontId="4" fillId="2" borderId="18" xfId="4" applyFont="1" applyFill="1" applyBorder="1" applyAlignment="1">
      <alignment horizontal="center" vertical="center"/>
    </xf>
    <xf numFmtId="0" fontId="4" fillId="2" borderId="19" xfId="4" applyFont="1" applyFill="1" applyBorder="1" applyAlignment="1">
      <alignment vertical="center"/>
    </xf>
    <xf numFmtId="166" fontId="14" fillId="2" borderId="28" xfId="4" applyNumberFormat="1" applyFont="1" applyFill="1" applyBorder="1" applyAlignment="1"/>
    <xf numFmtId="166" fontId="4" fillId="2" borderId="28" xfId="3" applyNumberFormat="1" applyFont="1" applyFill="1" applyBorder="1"/>
    <xf numFmtId="166" fontId="27" fillId="2" borderId="16" xfId="4" applyNumberFormat="1" applyFont="1" applyFill="1" applyBorder="1" applyAlignment="1"/>
    <xf numFmtId="0" fontId="15" fillId="2" borderId="27" xfId="10" applyFont="1" applyFill="1" applyBorder="1" applyAlignment="1">
      <alignment vertical="center" wrapText="1"/>
    </xf>
    <xf numFmtId="0" fontId="11" fillId="2" borderId="58" xfId="10" applyFont="1" applyFill="1" applyBorder="1" applyAlignment="1">
      <alignment vertical="center" wrapText="1"/>
    </xf>
    <xf numFmtId="0" fontId="11" fillId="2" borderId="35" xfId="4" applyFont="1" applyFill="1" applyBorder="1" applyAlignment="1">
      <alignment horizontal="center" vertical="center"/>
    </xf>
    <xf numFmtId="49" fontId="11" fillId="2" borderId="43" xfId="4" applyNumberFormat="1" applyFont="1" applyFill="1" applyBorder="1" applyAlignment="1">
      <alignment horizontal="center" vertical="center"/>
    </xf>
    <xf numFmtId="0" fontId="14" fillId="2" borderId="26" xfId="4" applyFont="1" applyFill="1" applyBorder="1" applyAlignment="1">
      <alignment horizontal="center" vertical="center"/>
    </xf>
    <xf numFmtId="0" fontId="15" fillId="2" borderId="58" xfId="10" applyFont="1" applyFill="1" applyBorder="1" applyAlignment="1">
      <alignment vertical="center" wrapText="1"/>
    </xf>
    <xf numFmtId="0" fontId="30" fillId="2" borderId="58" xfId="10" applyFont="1" applyFill="1" applyBorder="1" applyAlignment="1">
      <alignment vertical="center" wrapText="1"/>
    </xf>
    <xf numFmtId="0" fontId="14" fillId="2" borderId="14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vertical="center" wrapText="1"/>
    </xf>
    <xf numFmtId="0" fontId="14" fillId="2" borderId="35" xfId="4" applyFont="1" applyFill="1" applyBorder="1" applyAlignment="1">
      <alignment horizontal="center" vertical="center"/>
    </xf>
    <xf numFmtId="49" fontId="14" fillId="2" borderId="27" xfId="4" applyNumberFormat="1" applyFont="1" applyFill="1" applyBorder="1" applyAlignment="1">
      <alignment horizontal="center" vertical="center"/>
    </xf>
    <xf numFmtId="49" fontId="14" fillId="2" borderId="36" xfId="4" applyNumberFormat="1" applyFont="1" applyFill="1" applyBorder="1" applyAlignment="1">
      <alignment horizontal="center" vertical="center"/>
    </xf>
    <xf numFmtId="49" fontId="11" fillId="2" borderId="27" xfId="4" applyNumberFormat="1" applyFont="1" applyFill="1" applyBorder="1" applyAlignment="1">
      <alignment horizontal="center" vertical="center"/>
    </xf>
    <xf numFmtId="49" fontId="11" fillId="2" borderId="36" xfId="4" applyNumberFormat="1" applyFont="1" applyFill="1" applyBorder="1" applyAlignment="1">
      <alignment horizontal="center" vertical="center"/>
    </xf>
    <xf numFmtId="0" fontId="11" fillId="2" borderId="26" xfId="4" applyFont="1" applyFill="1" applyBorder="1" applyAlignment="1">
      <alignment horizontal="center" vertical="center"/>
    </xf>
    <xf numFmtId="0" fontId="11" fillId="2" borderId="27" xfId="4" applyFont="1" applyFill="1" applyBorder="1" applyAlignment="1">
      <alignment horizontal="center" vertical="center"/>
    </xf>
    <xf numFmtId="0" fontId="2" fillId="2" borderId="64" xfId="3" applyFill="1" applyBorder="1"/>
    <xf numFmtId="0" fontId="11" fillId="2" borderId="32" xfId="11" applyFont="1" applyFill="1" applyBorder="1" applyAlignment="1">
      <alignment horizontal="center" wrapText="1"/>
    </xf>
    <xf numFmtId="49" fontId="11" fillId="2" borderId="58" xfId="10" applyNumberFormat="1" applyFont="1" applyFill="1" applyBorder="1" applyAlignment="1">
      <alignment horizontal="center" wrapText="1"/>
    </xf>
    <xf numFmtId="49" fontId="11" fillId="2" borderId="59" xfId="10" applyNumberFormat="1" applyFont="1" applyFill="1" applyBorder="1" applyAlignment="1">
      <alignment horizontal="center" wrapText="1"/>
    </xf>
    <xf numFmtId="49" fontId="11" fillId="2" borderId="51" xfId="10" applyNumberFormat="1" applyFont="1" applyFill="1" applyBorder="1" applyAlignment="1">
      <alignment horizontal="center" wrapText="1"/>
    </xf>
    <xf numFmtId="0" fontId="11" fillId="2" borderId="31" xfId="3" applyFont="1" applyFill="1" applyBorder="1" applyAlignment="1">
      <alignment wrapText="1"/>
    </xf>
    <xf numFmtId="0" fontId="31" fillId="2" borderId="42" xfId="11" applyFont="1" applyFill="1" applyBorder="1" applyAlignment="1">
      <alignment horizontal="center" wrapText="1"/>
    </xf>
    <xf numFmtId="49" fontId="11" fillId="2" borderId="27" xfId="10" applyNumberFormat="1" applyFont="1" applyFill="1" applyBorder="1" applyAlignment="1">
      <alignment horizontal="center" wrapText="1"/>
    </xf>
    <xf numFmtId="49" fontId="11" fillId="2" borderId="36" xfId="10" applyNumberFormat="1" applyFont="1" applyFill="1" applyBorder="1" applyAlignment="1">
      <alignment horizontal="center" wrapText="1"/>
    </xf>
    <xf numFmtId="49" fontId="4" fillId="2" borderId="26" xfId="10" applyNumberFormat="1" applyFont="1" applyFill="1" applyBorder="1" applyAlignment="1">
      <alignment horizontal="center" wrapText="1"/>
    </xf>
    <xf numFmtId="0" fontId="4" fillId="2" borderId="43" xfId="10" applyFont="1" applyFill="1" applyBorder="1" applyAlignment="1">
      <alignment wrapText="1"/>
    </xf>
    <xf numFmtId="0" fontId="11" fillId="2" borderId="32" xfId="3" applyFont="1" applyFill="1" applyBorder="1"/>
    <xf numFmtId="0" fontId="11" fillId="2" borderId="59" xfId="3" applyFont="1" applyFill="1" applyBorder="1" applyAlignment="1">
      <alignment horizontal="center"/>
    </xf>
    <xf numFmtId="0" fontId="11" fillId="2" borderId="51" xfId="3" applyFont="1" applyFill="1" applyBorder="1" applyAlignment="1">
      <alignment horizontal="center"/>
    </xf>
    <xf numFmtId="0" fontId="11" fillId="2" borderId="58" xfId="3" applyFont="1" applyFill="1" applyBorder="1" applyAlignment="1">
      <alignment horizontal="left" vertical="center" wrapText="1"/>
    </xf>
    <xf numFmtId="0" fontId="4" fillId="2" borderId="59" xfId="3" applyFont="1" applyFill="1" applyBorder="1" applyAlignment="1">
      <alignment horizontal="center"/>
    </xf>
    <xf numFmtId="0" fontId="4" fillId="2" borderId="51" xfId="3" applyFont="1" applyFill="1" applyBorder="1" applyAlignment="1">
      <alignment horizontal="center"/>
    </xf>
    <xf numFmtId="0" fontId="4" fillId="2" borderId="58" xfId="3" applyFont="1" applyFill="1" applyBorder="1" applyAlignment="1">
      <alignment horizontal="left" vertical="center" wrapText="1"/>
    </xf>
    <xf numFmtId="0" fontId="4" fillId="2" borderId="65" xfId="3" applyFont="1" applyFill="1" applyBorder="1"/>
    <xf numFmtId="0" fontId="4" fillId="2" borderId="55" xfId="3" applyFont="1" applyFill="1" applyBorder="1"/>
    <xf numFmtId="0" fontId="4" fillId="2" borderId="56" xfId="3" applyFont="1" applyFill="1" applyBorder="1"/>
    <xf numFmtId="0" fontId="4" fillId="2" borderId="56" xfId="3" applyFont="1" applyFill="1" applyBorder="1" applyAlignment="1">
      <alignment horizontal="center"/>
    </xf>
    <xf numFmtId="0" fontId="4" fillId="2" borderId="57" xfId="3" applyFont="1" applyFill="1" applyBorder="1" applyAlignment="1">
      <alignment horizontal="center"/>
    </xf>
    <xf numFmtId="0" fontId="4" fillId="2" borderId="55" xfId="3" applyFont="1" applyFill="1" applyBorder="1" applyAlignment="1">
      <alignment horizontal="left" vertical="center" wrapText="1"/>
    </xf>
    <xf numFmtId="14" fontId="2" fillId="2" borderId="0" xfId="3" applyNumberFormat="1" applyFill="1"/>
    <xf numFmtId="4" fontId="2" fillId="2" borderId="0" xfId="3" applyNumberFormat="1" applyFill="1"/>
    <xf numFmtId="166" fontId="2" fillId="2" borderId="0" xfId="3" applyNumberFormat="1" applyFill="1" applyBorder="1"/>
    <xf numFmtId="0" fontId="4" fillId="2" borderId="0" xfId="3" applyFont="1" applyFill="1" applyBorder="1" applyAlignment="1"/>
    <xf numFmtId="49" fontId="27" fillId="2" borderId="2" xfId="4" applyNumberFormat="1" applyFont="1" applyFill="1" applyBorder="1" applyAlignment="1">
      <alignment horizontal="center" vertical="center"/>
    </xf>
    <xf numFmtId="0" fontId="28" fillId="2" borderId="3" xfId="7" applyFont="1" applyFill="1" applyBorder="1" applyAlignment="1">
      <alignment horizontal="center" vertical="center"/>
    </xf>
    <xf numFmtId="4" fontId="4" fillId="2" borderId="0" xfId="3" applyNumberFormat="1" applyFont="1" applyFill="1" applyAlignment="1"/>
    <xf numFmtId="0" fontId="4" fillId="2" borderId="0" xfId="0" applyFont="1" applyFill="1" applyAlignment="1"/>
    <xf numFmtId="0" fontId="12" fillId="2" borderId="2" xfId="4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22" fillId="2" borderId="24" xfId="8" applyFont="1" applyFill="1" applyBorder="1" applyAlignment="1">
      <alignment horizontal="center" vertical="center"/>
    </xf>
    <xf numFmtId="49" fontId="11" fillId="2" borderId="19" xfId="9" applyNumberFormat="1" applyFont="1" applyFill="1" applyBorder="1" applyAlignment="1">
      <alignment horizontal="center" vertical="center"/>
    </xf>
    <xf numFmtId="49" fontId="11" fillId="2" borderId="25" xfId="9" applyNumberFormat="1" applyFont="1" applyFill="1" applyBorder="1" applyAlignment="1">
      <alignment horizontal="center" vertical="center"/>
    </xf>
    <xf numFmtId="49" fontId="24" fillId="2" borderId="55" xfId="4" applyNumberFormat="1" applyFont="1" applyFill="1" applyBorder="1" applyAlignment="1">
      <alignment horizontal="center" vertical="center"/>
    </xf>
    <xf numFmtId="0" fontId="25" fillId="2" borderId="56" xfId="7" applyFont="1" applyFill="1" applyBorder="1" applyAlignment="1">
      <alignment horizontal="center" vertical="center"/>
    </xf>
    <xf numFmtId="49" fontId="24" fillId="2" borderId="7" xfId="4" applyNumberFormat="1" applyFont="1" applyFill="1" applyBorder="1" applyAlignment="1">
      <alignment horizontal="center" vertical="center"/>
    </xf>
    <xf numFmtId="0" fontId="25" fillId="2" borderId="37" xfId="7" applyFont="1" applyFill="1" applyBorder="1" applyAlignment="1">
      <alignment horizontal="center" vertical="center"/>
    </xf>
    <xf numFmtId="0" fontId="0" fillId="2" borderId="0" xfId="0" applyFill="1" applyAlignment="1"/>
    <xf numFmtId="0" fontId="21" fillId="2" borderId="0" xfId="1" applyFont="1" applyFill="1" applyAlignment="1">
      <alignment horizontal="center"/>
    </xf>
    <xf numFmtId="0" fontId="8" fillId="2" borderId="0" xfId="6" applyFont="1" applyFill="1" applyAlignment="1">
      <alignment horizontal="center"/>
    </xf>
    <xf numFmtId="0" fontId="22" fillId="2" borderId="2" xfId="7" applyFont="1" applyFill="1" applyBorder="1" applyAlignment="1">
      <alignment horizontal="center" vertical="center"/>
    </xf>
    <xf numFmtId="0" fontId="22" fillId="2" borderId="3" xfId="7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/>
    </xf>
    <xf numFmtId="0" fontId="2" fillId="2" borderId="18" xfId="2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3" applyFont="1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49" fontId="11" fillId="5" borderId="7" xfId="3" applyNumberFormat="1" applyFont="1" applyFill="1" applyBorder="1" applyAlignment="1">
      <alignment horizontal="left" vertical="center"/>
    </xf>
    <xf numFmtId="49" fontId="11" fillId="5" borderId="8" xfId="3" applyNumberFormat="1" applyFont="1" applyFill="1" applyBorder="1" applyAlignment="1">
      <alignment horizontal="left" vertical="center"/>
    </xf>
    <xf numFmtId="0" fontId="11" fillId="4" borderId="7" xfId="3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4" borderId="7" xfId="3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4" borderId="7" xfId="3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11" fillId="5" borderId="7" xfId="3" applyNumberFormat="1" applyFont="1" applyFill="1" applyBorder="1" applyAlignment="1">
      <alignment vertical="center"/>
    </xf>
    <xf numFmtId="49" fontId="11" fillId="5" borderId="8" xfId="3" applyNumberFormat="1" applyFont="1" applyFill="1" applyBorder="1" applyAlignment="1">
      <alignment vertical="center"/>
    </xf>
    <xf numFmtId="49" fontId="11" fillId="5" borderId="37" xfId="3" applyNumberFormat="1" applyFont="1" applyFill="1" applyBorder="1" applyAlignment="1">
      <alignment horizontal="left" vertical="center"/>
    </xf>
    <xf numFmtId="0" fontId="16" fillId="6" borderId="46" xfId="0" applyFont="1" applyFill="1" applyBorder="1" applyAlignment="1">
      <alignment horizontal="center"/>
    </xf>
  </cellXfs>
  <cellStyles count="12">
    <cellStyle name="Normální" xfId="0" builtinId="0"/>
    <cellStyle name="Normální 11" xfId="2"/>
    <cellStyle name="normální 2" xfId="6"/>
    <cellStyle name="Normální 3" xfId="8"/>
    <cellStyle name="normální_03. Ekonomický" xfId="11"/>
    <cellStyle name="normální_04 - OSMTVS" xfId="7"/>
    <cellStyle name="normální_2. Rozpočet 2007 - tabulky" xfId="1"/>
    <cellStyle name="normální_Rozpis výdajů 03 bez PO 2 2" xfId="3"/>
    <cellStyle name="normální_Rozpis výdajů 03 bez PO 3" xfId="9"/>
    <cellStyle name="normální_Rozpis výdajů 03 bez PO_03. Ekonomický" xfId="10"/>
    <cellStyle name="normální_Rozpis výdajů 03 bez PO_04 - OSMTVS" xfId="4"/>
    <cellStyle name="normální_Rozpis výdajů 03 bez PO_UR 2008 1-168 tisk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3"/>
  <sheetViews>
    <sheetView zoomScaleNormal="100" workbookViewId="0">
      <selection activeCell="S7" sqref="S7"/>
    </sheetView>
  </sheetViews>
  <sheetFormatPr defaultColWidth="3.140625" defaultRowHeight="12.75" x14ac:dyDescent="0.2"/>
  <cols>
    <col min="1" max="1" width="3.140625" style="6" customWidth="1"/>
    <col min="2" max="2" width="9.85546875" style="6" customWidth="1"/>
    <col min="3" max="4" width="4.7109375" style="6" customWidth="1"/>
    <col min="5" max="5" width="8.5703125" style="6" customWidth="1"/>
    <col min="6" max="6" width="44" style="6" bestFit="1" customWidth="1"/>
    <col min="7" max="7" width="8.7109375" style="382" customWidth="1"/>
    <col min="8" max="9" width="7.7109375" style="6" hidden="1" customWidth="1"/>
    <col min="10" max="10" width="9" style="6" hidden="1" customWidth="1"/>
    <col min="11" max="11" width="8.42578125" style="6" hidden="1" customWidth="1"/>
    <col min="12" max="13" width="9.140625" style="6" hidden="1" customWidth="1"/>
    <col min="14" max="14" width="9.140625" style="3" hidden="1" customWidth="1"/>
    <col min="15" max="15" width="9.5703125" style="6" hidden="1" customWidth="1"/>
    <col min="16" max="16" width="9.140625" style="3" hidden="1" customWidth="1"/>
    <col min="17" max="17" width="9.7109375" style="3" customWidth="1"/>
    <col min="18" max="18" width="9.5703125" style="3" customWidth="1"/>
    <col min="19" max="19" width="9.140625" style="6" customWidth="1"/>
    <col min="20" max="20" width="11.7109375" style="3" customWidth="1"/>
    <col min="21" max="23" width="9.140625" style="6" customWidth="1"/>
    <col min="24" max="24" width="11.7109375" style="6" customWidth="1"/>
    <col min="25" max="253" width="9.140625" style="6" customWidth="1"/>
    <col min="254" max="16384" width="3.140625" style="6"/>
  </cols>
  <sheetData>
    <row r="1" spans="1:20" ht="15" x14ac:dyDescent="0.25">
      <c r="G1" s="387"/>
      <c r="H1" s="398"/>
      <c r="I1" s="398"/>
      <c r="K1" s="387"/>
      <c r="L1" s="398"/>
      <c r="M1" s="398"/>
      <c r="Q1" s="387" t="s">
        <v>475</v>
      </c>
      <c r="R1" s="388"/>
      <c r="S1" s="388"/>
    </row>
    <row r="2" spans="1:20" ht="18" x14ac:dyDescent="0.25">
      <c r="A2" s="399" t="s">
        <v>474</v>
      </c>
      <c r="B2" s="399"/>
      <c r="C2" s="399"/>
      <c r="D2" s="399"/>
      <c r="E2" s="399"/>
      <c r="F2" s="399"/>
      <c r="G2" s="399"/>
      <c r="H2" s="399"/>
      <c r="I2" s="399"/>
    </row>
    <row r="3" spans="1:20" ht="12" customHeight="1" x14ac:dyDescent="0.2">
      <c r="A3" s="1"/>
      <c r="B3" s="1"/>
      <c r="C3" s="1"/>
      <c r="D3" s="1"/>
      <c r="E3" s="1"/>
      <c r="F3" s="1"/>
      <c r="G3" s="1"/>
      <c r="H3" s="180"/>
      <c r="I3" s="180"/>
    </row>
    <row r="4" spans="1:20" ht="15.75" x14ac:dyDescent="0.25">
      <c r="A4" s="400" t="s">
        <v>2</v>
      </c>
      <c r="B4" s="400"/>
      <c r="C4" s="400"/>
      <c r="D4" s="400"/>
      <c r="E4" s="400"/>
      <c r="F4" s="400"/>
      <c r="G4" s="400"/>
      <c r="H4" s="400"/>
      <c r="I4" s="400"/>
    </row>
    <row r="5" spans="1:20" ht="12" customHeight="1" x14ac:dyDescent="0.2">
      <c r="A5" s="1"/>
      <c r="B5" s="1"/>
      <c r="C5" s="1"/>
      <c r="D5" s="1"/>
      <c r="E5" s="1"/>
      <c r="F5" s="1"/>
      <c r="G5" s="1"/>
      <c r="H5" s="180"/>
      <c r="I5" s="180"/>
    </row>
    <row r="6" spans="1:20" s="187" customFormat="1" ht="15.75" x14ac:dyDescent="0.25">
      <c r="A6" s="181"/>
      <c r="B6" s="182"/>
      <c r="C6" s="182"/>
      <c r="D6" s="183"/>
      <c r="E6" s="183"/>
      <c r="F6" s="184" t="s">
        <v>228</v>
      </c>
      <c r="G6" s="185"/>
      <c r="H6" s="186"/>
      <c r="I6" s="186"/>
      <c r="N6" s="188"/>
      <c r="P6" s="188"/>
      <c r="Q6" s="188"/>
      <c r="R6" s="188"/>
      <c r="T6" s="188"/>
    </row>
    <row r="7" spans="1:20" s="187" customFormat="1" ht="13.5" thickBot="1" x14ac:dyDescent="0.25">
      <c r="A7" s="189"/>
      <c r="B7" s="189"/>
      <c r="C7" s="189"/>
      <c r="D7" s="189"/>
      <c r="E7" s="189"/>
      <c r="F7" s="189"/>
      <c r="G7" s="190"/>
      <c r="H7" s="189"/>
      <c r="I7" s="191"/>
      <c r="J7" s="189"/>
      <c r="K7" s="191"/>
      <c r="M7" s="191"/>
      <c r="O7" s="191"/>
      <c r="Q7" s="191"/>
      <c r="S7" s="191" t="s">
        <v>229</v>
      </c>
      <c r="T7" s="188"/>
    </row>
    <row r="8" spans="1:20" s="187" customFormat="1" ht="28.9" customHeight="1" thickBot="1" x14ac:dyDescent="0.25">
      <c r="A8" s="192" t="s">
        <v>4</v>
      </c>
      <c r="B8" s="401" t="s">
        <v>5</v>
      </c>
      <c r="C8" s="402"/>
      <c r="D8" s="193" t="s">
        <v>6</v>
      </c>
      <c r="E8" s="194" t="s">
        <v>7</v>
      </c>
      <c r="F8" s="195" t="s">
        <v>230</v>
      </c>
      <c r="G8" s="196" t="s">
        <v>9</v>
      </c>
      <c r="H8" s="196" t="s">
        <v>231</v>
      </c>
      <c r="I8" s="196" t="s">
        <v>11</v>
      </c>
      <c r="J8" s="196" t="s">
        <v>232</v>
      </c>
      <c r="K8" s="196" t="s">
        <v>11</v>
      </c>
      <c r="L8" s="197" t="s">
        <v>233</v>
      </c>
      <c r="M8" s="196" t="s">
        <v>11</v>
      </c>
      <c r="N8" s="197" t="s">
        <v>234</v>
      </c>
      <c r="O8" s="196" t="s">
        <v>11</v>
      </c>
      <c r="P8" s="197" t="s">
        <v>235</v>
      </c>
      <c r="Q8" s="196" t="s">
        <v>11</v>
      </c>
      <c r="R8" s="197" t="s">
        <v>161</v>
      </c>
      <c r="S8" s="196" t="s">
        <v>11</v>
      </c>
      <c r="T8" s="188"/>
    </row>
    <row r="9" spans="1:20" s="187" customFormat="1" ht="12.75" customHeight="1" thickBot="1" x14ac:dyDescent="0.25">
      <c r="A9" s="192" t="s">
        <v>13</v>
      </c>
      <c r="B9" s="389" t="s">
        <v>18</v>
      </c>
      <c r="C9" s="390"/>
      <c r="D9" s="195" t="s">
        <v>18</v>
      </c>
      <c r="E9" s="195" t="s">
        <v>18</v>
      </c>
      <c r="F9" s="198" t="s">
        <v>236</v>
      </c>
      <c r="G9" s="199">
        <f>+G12+G52+G65</f>
        <v>21994.15</v>
      </c>
      <c r="H9" s="199">
        <f>+H12+H52+H65</f>
        <v>0</v>
      </c>
      <c r="I9" s="199">
        <f>+G9+H9</f>
        <v>21994.15</v>
      </c>
      <c r="J9" s="200">
        <f>+J12+J52+J65</f>
        <v>0</v>
      </c>
      <c r="K9" s="200">
        <f>+I9+J9</f>
        <v>21994.15</v>
      </c>
      <c r="L9" s="200">
        <f>+L12+L52+L65</f>
        <v>17371.425999999999</v>
      </c>
      <c r="M9" s="200">
        <f>+K9+L9</f>
        <v>39365.576000000001</v>
      </c>
      <c r="N9" s="200">
        <f>+N10+N12+N52+N65</f>
        <v>332.40499999999997</v>
      </c>
      <c r="O9" s="200">
        <f>+M9+N9</f>
        <v>39697.981</v>
      </c>
      <c r="P9" s="201">
        <f>+P10+P12+P52+P65</f>
        <v>22250</v>
      </c>
      <c r="Q9" s="201">
        <f>+O9+P9</f>
        <v>61947.981</v>
      </c>
      <c r="R9" s="202">
        <f>+R10+R12+R52+R65</f>
        <v>-10000</v>
      </c>
      <c r="S9" s="202">
        <f>+Q9+R9</f>
        <v>51947.981</v>
      </c>
      <c r="T9" s="188" t="s">
        <v>162</v>
      </c>
    </row>
    <row r="10" spans="1:20" s="187" customFormat="1" ht="12.75" customHeight="1" x14ac:dyDescent="0.2">
      <c r="A10" s="203" t="s">
        <v>18</v>
      </c>
      <c r="B10" s="391" t="s">
        <v>18</v>
      </c>
      <c r="C10" s="391"/>
      <c r="D10" s="204" t="s">
        <v>18</v>
      </c>
      <c r="E10" s="205" t="s">
        <v>18</v>
      </c>
      <c r="F10" s="206" t="s">
        <v>237</v>
      </c>
      <c r="G10" s="207">
        <v>0</v>
      </c>
      <c r="H10" s="208"/>
      <c r="I10" s="208"/>
      <c r="J10" s="209"/>
      <c r="K10" s="209">
        <v>0</v>
      </c>
      <c r="L10" s="209"/>
      <c r="M10" s="209">
        <v>0</v>
      </c>
      <c r="N10" s="207">
        <f>+N11</f>
        <v>34.953000000000003</v>
      </c>
      <c r="O10" s="209">
        <f t="shared" ref="O10:O77" si="0">+M10+N10</f>
        <v>34.953000000000003</v>
      </c>
      <c r="P10" s="210">
        <v>0</v>
      </c>
      <c r="Q10" s="210">
        <f t="shared" ref="Q10:Q73" si="1">+O10+P10</f>
        <v>34.953000000000003</v>
      </c>
      <c r="R10" s="211">
        <v>0</v>
      </c>
      <c r="S10" s="211">
        <f t="shared" ref="S10:S73" si="2">+Q10+R10</f>
        <v>34.953000000000003</v>
      </c>
      <c r="T10" s="188"/>
    </row>
    <row r="11" spans="1:20" s="187" customFormat="1" ht="12.75" customHeight="1" thickBot="1" x14ac:dyDescent="0.25">
      <c r="A11" s="212"/>
      <c r="B11" s="392" t="s">
        <v>238</v>
      </c>
      <c r="C11" s="393"/>
      <c r="D11" s="213">
        <v>6402</v>
      </c>
      <c r="E11" s="213">
        <v>5364</v>
      </c>
      <c r="F11" s="214" t="s">
        <v>239</v>
      </c>
      <c r="G11" s="215">
        <v>0</v>
      </c>
      <c r="H11" s="216"/>
      <c r="I11" s="216"/>
      <c r="J11" s="217"/>
      <c r="K11" s="218">
        <v>0</v>
      </c>
      <c r="L11" s="218"/>
      <c r="M11" s="218">
        <v>0</v>
      </c>
      <c r="N11" s="215">
        <v>34.953000000000003</v>
      </c>
      <c r="O11" s="218">
        <f t="shared" si="0"/>
        <v>34.953000000000003</v>
      </c>
      <c r="P11" s="218">
        <v>0</v>
      </c>
      <c r="Q11" s="218">
        <f t="shared" si="1"/>
        <v>34.953000000000003</v>
      </c>
      <c r="R11" s="219">
        <v>0</v>
      </c>
      <c r="S11" s="219">
        <f t="shared" si="2"/>
        <v>34.953000000000003</v>
      </c>
      <c r="T11" s="188"/>
    </row>
    <row r="12" spans="1:20" s="187" customFormat="1" ht="13.5" thickBot="1" x14ac:dyDescent="0.25">
      <c r="A12" s="220" t="s">
        <v>13</v>
      </c>
      <c r="B12" s="394" t="s">
        <v>18</v>
      </c>
      <c r="C12" s="395"/>
      <c r="D12" s="221" t="s">
        <v>18</v>
      </c>
      <c r="E12" s="222" t="s">
        <v>18</v>
      </c>
      <c r="F12" s="223" t="s">
        <v>240</v>
      </c>
      <c r="G12" s="224">
        <f>+G13+G15+G29+G31+G33+G35+G37+G39+G41+G43</f>
        <v>4980</v>
      </c>
      <c r="H12" s="224">
        <f>+H15+H19+H21+H23+H25</f>
        <v>0</v>
      </c>
      <c r="I12" s="224">
        <f t="shared" ref="I12:I100" si="3">+G12+H12</f>
        <v>4980</v>
      </c>
      <c r="J12" s="225">
        <f>+J15+J27</f>
        <v>0</v>
      </c>
      <c r="K12" s="225">
        <f t="shared" ref="K12:K96" si="4">+I12+J12</f>
        <v>4980</v>
      </c>
      <c r="L12" s="225">
        <f>+L15+L27</f>
        <v>0</v>
      </c>
      <c r="M12" s="225">
        <f t="shared" ref="M12:M96" si="5">+K12+L12</f>
        <v>4980</v>
      </c>
      <c r="N12" s="225">
        <f>+N45</f>
        <v>424.952</v>
      </c>
      <c r="O12" s="225">
        <f t="shared" si="0"/>
        <v>5404.9520000000002</v>
      </c>
      <c r="P12" s="226">
        <f>+P41+P48+P50</f>
        <v>250</v>
      </c>
      <c r="Q12" s="226">
        <f t="shared" si="1"/>
        <v>5654.9520000000002</v>
      </c>
      <c r="R12" s="227">
        <v>0</v>
      </c>
      <c r="S12" s="227">
        <f t="shared" si="2"/>
        <v>5654.9520000000002</v>
      </c>
      <c r="T12" s="188"/>
    </row>
    <row r="13" spans="1:20" s="187" customFormat="1" ht="13.5" hidden="1" thickBot="1" x14ac:dyDescent="0.25">
      <c r="A13" s="228" t="s">
        <v>13</v>
      </c>
      <c r="B13" s="229" t="s">
        <v>241</v>
      </c>
      <c r="C13" s="230" t="s">
        <v>17</v>
      </c>
      <c r="D13" s="231" t="s">
        <v>18</v>
      </c>
      <c r="E13" s="232" t="s">
        <v>18</v>
      </c>
      <c r="F13" s="233" t="s">
        <v>242</v>
      </c>
      <c r="G13" s="234">
        <f>+G14</f>
        <v>200</v>
      </c>
      <c r="H13" s="234">
        <v>0</v>
      </c>
      <c r="I13" s="234">
        <f t="shared" si="3"/>
        <v>200</v>
      </c>
      <c r="J13" s="235">
        <v>0</v>
      </c>
      <c r="K13" s="235">
        <f t="shared" si="4"/>
        <v>200</v>
      </c>
      <c r="L13" s="235">
        <v>0</v>
      </c>
      <c r="M13" s="235">
        <f t="shared" si="5"/>
        <v>200</v>
      </c>
      <c r="N13" s="235">
        <v>0</v>
      </c>
      <c r="O13" s="235">
        <f t="shared" si="0"/>
        <v>200</v>
      </c>
      <c r="P13" s="236">
        <v>0</v>
      </c>
      <c r="Q13" s="236">
        <f t="shared" si="1"/>
        <v>200</v>
      </c>
      <c r="R13" s="211">
        <v>0</v>
      </c>
      <c r="S13" s="211">
        <f t="shared" si="2"/>
        <v>200</v>
      </c>
      <c r="T13" s="188"/>
    </row>
    <row r="14" spans="1:20" s="187" customFormat="1" ht="13.5" hidden="1" thickBot="1" x14ac:dyDescent="0.25">
      <c r="A14" s="237"/>
      <c r="B14" s="238"/>
      <c r="C14" s="239"/>
      <c r="D14" s="240">
        <v>3299</v>
      </c>
      <c r="E14" s="241">
        <v>5321</v>
      </c>
      <c r="F14" s="242" t="s">
        <v>118</v>
      </c>
      <c r="G14" s="243">
        <v>200</v>
      </c>
      <c r="H14" s="243">
        <v>0</v>
      </c>
      <c r="I14" s="243">
        <f t="shared" si="3"/>
        <v>200</v>
      </c>
      <c r="J14" s="244">
        <v>0</v>
      </c>
      <c r="K14" s="244">
        <f t="shared" si="4"/>
        <v>200</v>
      </c>
      <c r="L14" s="244">
        <v>0</v>
      </c>
      <c r="M14" s="244">
        <f t="shared" si="5"/>
        <v>200</v>
      </c>
      <c r="N14" s="244">
        <v>0</v>
      </c>
      <c r="O14" s="244">
        <f t="shared" si="0"/>
        <v>200</v>
      </c>
      <c r="P14" s="244">
        <v>0</v>
      </c>
      <c r="Q14" s="244">
        <f t="shared" si="1"/>
        <v>200</v>
      </c>
      <c r="R14" s="245">
        <v>0</v>
      </c>
      <c r="S14" s="245">
        <f t="shared" si="2"/>
        <v>200</v>
      </c>
      <c r="T14" s="188"/>
    </row>
    <row r="15" spans="1:20" s="187" customFormat="1" ht="13.5" hidden="1" thickBot="1" x14ac:dyDescent="0.25">
      <c r="A15" s="246" t="s">
        <v>13</v>
      </c>
      <c r="B15" s="247" t="s">
        <v>243</v>
      </c>
      <c r="C15" s="248" t="s">
        <v>17</v>
      </c>
      <c r="D15" s="249" t="s">
        <v>18</v>
      </c>
      <c r="E15" s="250" t="s">
        <v>18</v>
      </c>
      <c r="F15" s="251" t="s">
        <v>244</v>
      </c>
      <c r="G15" s="252">
        <f>SUM(G16:G18)</f>
        <v>400</v>
      </c>
      <c r="H15" s="252">
        <f>SUM(H16:H18)</f>
        <v>-125</v>
      </c>
      <c r="I15" s="252">
        <f t="shared" si="3"/>
        <v>275</v>
      </c>
      <c r="J15" s="253">
        <f>SUM(J16:J18)</f>
        <v>-150</v>
      </c>
      <c r="K15" s="253">
        <f t="shared" si="4"/>
        <v>125</v>
      </c>
      <c r="L15" s="253">
        <v>0</v>
      </c>
      <c r="M15" s="253">
        <f t="shared" si="5"/>
        <v>125</v>
      </c>
      <c r="N15" s="253">
        <v>0</v>
      </c>
      <c r="O15" s="253">
        <f t="shared" si="0"/>
        <v>125</v>
      </c>
      <c r="P15" s="254">
        <v>0</v>
      </c>
      <c r="Q15" s="254">
        <f t="shared" si="1"/>
        <v>125</v>
      </c>
      <c r="R15" s="255">
        <v>0</v>
      </c>
      <c r="S15" s="255">
        <f t="shared" si="2"/>
        <v>125</v>
      </c>
      <c r="T15" s="188"/>
    </row>
    <row r="16" spans="1:20" s="187" customFormat="1" ht="13.5" hidden="1" thickBot="1" x14ac:dyDescent="0.25">
      <c r="A16" s="237"/>
      <c r="B16" s="238"/>
      <c r="C16" s="239"/>
      <c r="D16" s="240">
        <v>3113</v>
      </c>
      <c r="E16" s="256">
        <v>5321</v>
      </c>
      <c r="F16" s="257" t="s">
        <v>118</v>
      </c>
      <c r="G16" s="243">
        <v>15</v>
      </c>
      <c r="H16" s="243">
        <v>0</v>
      </c>
      <c r="I16" s="243">
        <f t="shared" si="3"/>
        <v>15</v>
      </c>
      <c r="J16" s="244">
        <v>0</v>
      </c>
      <c r="K16" s="244">
        <f t="shared" si="4"/>
        <v>15</v>
      </c>
      <c r="L16" s="244">
        <v>0</v>
      </c>
      <c r="M16" s="244">
        <f t="shared" si="5"/>
        <v>15</v>
      </c>
      <c r="N16" s="244">
        <v>0</v>
      </c>
      <c r="O16" s="244">
        <f t="shared" si="0"/>
        <v>15</v>
      </c>
      <c r="P16" s="244">
        <v>0</v>
      </c>
      <c r="Q16" s="244">
        <f t="shared" si="1"/>
        <v>15</v>
      </c>
      <c r="R16" s="245">
        <v>0</v>
      </c>
      <c r="S16" s="245">
        <f t="shared" si="2"/>
        <v>15</v>
      </c>
      <c r="T16" s="188"/>
    </row>
    <row r="17" spans="1:20" s="187" customFormat="1" ht="13.5" hidden="1" thickBot="1" x14ac:dyDescent="0.25">
      <c r="A17" s="237"/>
      <c r="B17" s="238"/>
      <c r="C17" s="239"/>
      <c r="D17" s="240">
        <v>3233</v>
      </c>
      <c r="E17" s="256">
        <v>5321</v>
      </c>
      <c r="F17" s="257" t="s">
        <v>118</v>
      </c>
      <c r="G17" s="243">
        <v>145</v>
      </c>
      <c r="H17" s="243">
        <v>-125</v>
      </c>
      <c r="I17" s="243">
        <f t="shared" si="3"/>
        <v>20</v>
      </c>
      <c r="J17" s="244">
        <v>0</v>
      </c>
      <c r="K17" s="244">
        <f t="shared" si="4"/>
        <v>20</v>
      </c>
      <c r="L17" s="244">
        <v>0</v>
      </c>
      <c r="M17" s="244">
        <f t="shared" si="5"/>
        <v>20</v>
      </c>
      <c r="N17" s="244">
        <v>0</v>
      </c>
      <c r="O17" s="244">
        <f t="shared" si="0"/>
        <v>20</v>
      </c>
      <c r="P17" s="244">
        <v>0</v>
      </c>
      <c r="Q17" s="244">
        <f t="shared" si="1"/>
        <v>20</v>
      </c>
      <c r="R17" s="245">
        <v>0</v>
      </c>
      <c r="S17" s="245">
        <f t="shared" si="2"/>
        <v>20</v>
      </c>
      <c r="T17" s="188"/>
    </row>
    <row r="18" spans="1:20" s="187" customFormat="1" ht="13.5" hidden="1" thickBot="1" x14ac:dyDescent="0.25">
      <c r="A18" s="237"/>
      <c r="B18" s="238"/>
      <c r="C18" s="239"/>
      <c r="D18" s="240">
        <v>3299</v>
      </c>
      <c r="E18" s="256">
        <v>5222</v>
      </c>
      <c r="F18" s="258" t="s">
        <v>26</v>
      </c>
      <c r="G18" s="243">
        <v>240</v>
      </c>
      <c r="H18" s="243">
        <v>0</v>
      </c>
      <c r="I18" s="243">
        <f t="shared" si="3"/>
        <v>240</v>
      </c>
      <c r="J18" s="244">
        <v>-150</v>
      </c>
      <c r="K18" s="244">
        <f t="shared" si="4"/>
        <v>90</v>
      </c>
      <c r="L18" s="244">
        <v>0</v>
      </c>
      <c r="M18" s="244">
        <f t="shared" si="5"/>
        <v>90</v>
      </c>
      <c r="N18" s="244">
        <v>0</v>
      </c>
      <c r="O18" s="244">
        <f t="shared" si="0"/>
        <v>90</v>
      </c>
      <c r="P18" s="244">
        <v>0</v>
      </c>
      <c r="Q18" s="244">
        <f t="shared" si="1"/>
        <v>90</v>
      </c>
      <c r="R18" s="245">
        <v>0</v>
      </c>
      <c r="S18" s="245">
        <f t="shared" si="2"/>
        <v>90</v>
      </c>
      <c r="T18" s="188"/>
    </row>
    <row r="19" spans="1:20" s="187" customFormat="1" ht="23.25" hidden="1" thickBot="1" x14ac:dyDescent="0.25">
      <c r="A19" s="259" t="s">
        <v>245</v>
      </c>
      <c r="B19" s="260" t="s">
        <v>246</v>
      </c>
      <c r="C19" s="261" t="s">
        <v>247</v>
      </c>
      <c r="D19" s="262" t="s">
        <v>18</v>
      </c>
      <c r="E19" s="262" t="s">
        <v>18</v>
      </c>
      <c r="F19" s="263" t="s">
        <v>248</v>
      </c>
      <c r="G19" s="252">
        <v>0</v>
      </c>
      <c r="H19" s="252">
        <f>+H20</f>
        <v>80</v>
      </c>
      <c r="I19" s="252">
        <f t="shared" si="3"/>
        <v>80</v>
      </c>
      <c r="J19" s="253">
        <v>0</v>
      </c>
      <c r="K19" s="253">
        <f t="shared" si="4"/>
        <v>80</v>
      </c>
      <c r="L19" s="253">
        <v>0</v>
      </c>
      <c r="M19" s="253">
        <f t="shared" si="5"/>
        <v>80</v>
      </c>
      <c r="N19" s="253">
        <v>0</v>
      </c>
      <c r="O19" s="253">
        <f t="shared" si="0"/>
        <v>80</v>
      </c>
      <c r="P19" s="254">
        <v>0</v>
      </c>
      <c r="Q19" s="254">
        <f t="shared" si="1"/>
        <v>80</v>
      </c>
      <c r="R19" s="255">
        <v>0</v>
      </c>
      <c r="S19" s="255">
        <f t="shared" si="2"/>
        <v>80</v>
      </c>
      <c r="T19" s="188"/>
    </row>
    <row r="20" spans="1:20" s="187" customFormat="1" ht="13.5" hidden="1" thickBot="1" x14ac:dyDescent="0.25">
      <c r="A20" s="259"/>
      <c r="B20" s="260"/>
      <c r="C20" s="261"/>
      <c r="D20" s="264">
        <v>3233</v>
      </c>
      <c r="E20" s="264">
        <v>5321</v>
      </c>
      <c r="F20" s="265" t="s">
        <v>118</v>
      </c>
      <c r="G20" s="243">
        <v>0</v>
      </c>
      <c r="H20" s="243">
        <v>80</v>
      </c>
      <c r="I20" s="243">
        <f t="shared" si="3"/>
        <v>80</v>
      </c>
      <c r="J20" s="244">
        <v>0</v>
      </c>
      <c r="K20" s="244">
        <f t="shared" si="4"/>
        <v>80</v>
      </c>
      <c r="L20" s="244">
        <v>0</v>
      </c>
      <c r="M20" s="244">
        <f t="shared" si="5"/>
        <v>80</v>
      </c>
      <c r="N20" s="244">
        <v>0</v>
      </c>
      <c r="O20" s="244">
        <f t="shared" si="0"/>
        <v>80</v>
      </c>
      <c r="P20" s="244">
        <v>0</v>
      </c>
      <c r="Q20" s="244">
        <f t="shared" si="1"/>
        <v>80</v>
      </c>
      <c r="R20" s="245">
        <v>0</v>
      </c>
      <c r="S20" s="245">
        <f t="shared" si="2"/>
        <v>80</v>
      </c>
      <c r="T20" s="188"/>
    </row>
    <row r="21" spans="1:20" s="187" customFormat="1" ht="23.25" hidden="1" thickBot="1" x14ac:dyDescent="0.25">
      <c r="A21" s="259" t="s">
        <v>245</v>
      </c>
      <c r="B21" s="260" t="s">
        <v>249</v>
      </c>
      <c r="C21" s="261" t="s">
        <v>250</v>
      </c>
      <c r="D21" s="262" t="s">
        <v>18</v>
      </c>
      <c r="E21" s="262" t="s">
        <v>18</v>
      </c>
      <c r="F21" s="263" t="s">
        <v>251</v>
      </c>
      <c r="G21" s="252">
        <v>0</v>
      </c>
      <c r="H21" s="252">
        <f>+H22</f>
        <v>15</v>
      </c>
      <c r="I21" s="252">
        <f t="shared" si="3"/>
        <v>15</v>
      </c>
      <c r="J21" s="253">
        <v>0</v>
      </c>
      <c r="K21" s="253">
        <f t="shared" si="4"/>
        <v>15</v>
      </c>
      <c r="L21" s="253">
        <v>0</v>
      </c>
      <c r="M21" s="253">
        <f t="shared" si="5"/>
        <v>15</v>
      </c>
      <c r="N21" s="253">
        <v>0</v>
      </c>
      <c r="O21" s="253">
        <f t="shared" si="0"/>
        <v>15</v>
      </c>
      <c r="P21" s="254">
        <v>0</v>
      </c>
      <c r="Q21" s="254">
        <f t="shared" si="1"/>
        <v>15</v>
      </c>
      <c r="R21" s="255">
        <v>0</v>
      </c>
      <c r="S21" s="255">
        <f t="shared" si="2"/>
        <v>15</v>
      </c>
      <c r="T21" s="188"/>
    </row>
    <row r="22" spans="1:20" s="187" customFormat="1" ht="13.5" hidden="1" thickBot="1" x14ac:dyDescent="0.25">
      <c r="A22" s="259"/>
      <c r="B22" s="260"/>
      <c r="C22" s="261"/>
      <c r="D22" s="264">
        <v>3233</v>
      </c>
      <c r="E22" s="264">
        <v>5321</v>
      </c>
      <c r="F22" s="265" t="s">
        <v>118</v>
      </c>
      <c r="G22" s="243">
        <v>0</v>
      </c>
      <c r="H22" s="243">
        <v>15</v>
      </c>
      <c r="I22" s="243">
        <f t="shared" si="3"/>
        <v>15</v>
      </c>
      <c r="J22" s="244">
        <v>0</v>
      </c>
      <c r="K22" s="244">
        <f t="shared" si="4"/>
        <v>15</v>
      </c>
      <c r="L22" s="244">
        <v>0</v>
      </c>
      <c r="M22" s="244">
        <f t="shared" si="5"/>
        <v>15</v>
      </c>
      <c r="N22" s="244">
        <v>0</v>
      </c>
      <c r="O22" s="244">
        <f t="shared" si="0"/>
        <v>15</v>
      </c>
      <c r="P22" s="244">
        <v>0</v>
      </c>
      <c r="Q22" s="244">
        <f t="shared" si="1"/>
        <v>15</v>
      </c>
      <c r="R22" s="245">
        <v>0</v>
      </c>
      <c r="S22" s="245">
        <f t="shared" si="2"/>
        <v>15</v>
      </c>
      <c r="T22" s="188"/>
    </row>
    <row r="23" spans="1:20" s="187" customFormat="1" ht="34.5" hidden="1" thickBot="1" x14ac:dyDescent="0.25">
      <c r="A23" s="259" t="s">
        <v>13</v>
      </c>
      <c r="B23" s="260" t="s">
        <v>252</v>
      </c>
      <c r="C23" s="261" t="s">
        <v>253</v>
      </c>
      <c r="D23" s="262" t="s">
        <v>18</v>
      </c>
      <c r="E23" s="262" t="s">
        <v>18</v>
      </c>
      <c r="F23" s="263" t="s">
        <v>254</v>
      </c>
      <c r="G23" s="252">
        <v>0</v>
      </c>
      <c r="H23" s="252">
        <f>+H24</f>
        <v>15</v>
      </c>
      <c r="I23" s="252">
        <f t="shared" si="3"/>
        <v>15</v>
      </c>
      <c r="J23" s="253">
        <v>0</v>
      </c>
      <c r="K23" s="253">
        <f t="shared" si="4"/>
        <v>15</v>
      </c>
      <c r="L23" s="253">
        <v>0</v>
      </c>
      <c r="M23" s="253">
        <f t="shared" si="5"/>
        <v>15</v>
      </c>
      <c r="N23" s="253">
        <v>0</v>
      </c>
      <c r="O23" s="253">
        <f t="shared" si="0"/>
        <v>15</v>
      </c>
      <c r="P23" s="254">
        <v>0</v>
      </c>
      <c r="Q23" s="254">
        <f t="shared" si="1"/>
        <v>15</v>
      </c>
      <c r="R23" s="255">
        <v>0</v>
      </c>
      <c r="S23" s="255">
        <f t="shared" si="2"/>
        <v>15</v>
      </c>
      <c r="T23" s="188"/>
    </row>
    <row r="24" spans="1:20" s="187" customFormat="1" ht="13.5" hidden="1" thickBot="1" x14ac:dyDescent="0.25">
      <c r="A24" s="259"/>
      <c r="B24" s="260"/>
      <c r="C24" s="261"/>
      <c r="D24" s="264">
        <v>3233</v>
      </c>
      <c r="E24" s="264">
        <v>5321</v>
      </c>
      <c r="F24" s="265" t="s">
        <v>118</v>
      </c>
      <c r="G24" s="243">
        <v>0</v>
      </c>
      <c r="H24" s="243">
        <v>15</v>
      </c>
      <c r="I24" s="243">
        <f t="shared" si="3"/>
        <v>15</v>
      </c>
      <c r="J24" s="244">
        <v>0</v>
      </c>
      <c r="K24" s="244">
        <f t="shared" si="4"/>
        <v>15</v>
      </c>
      <c r="L24" s="244">
        <v>0</v>
      </c>
      <c r="M24" s="244">
        <f t="shared" si="5"/>
        <v>15</v>
      </c>
      <c r="N24" s="244">
        <v>0</v>
      </c>
      <c r="O24" s="244">
        <f t="shared" si="0"/>
        <v>15</v>
      </c>
      <c r="P24" s="244">
        <v>0</v>
      </c>
      <c r="Q24" s="244">
        <f t="shared" si="1"/>
        <v>15</v>
      </c>
      <c r="R24" s="245">
        <v>0</v>
      </c>
      <c r="S24" s="245">
        <f t="shared" si="2"/>
        <v>15</v>
      </c>
      <c r="T24" s="188"/>
    </row>
    <row r="25" spans="1:20" s="187" customFormat="1" ht="23.25" hidden="1" thickBot="1" x14ac:dyDescent="0.25">
      <c r="A25" s="259" t="s">
        <v>13</v>
      </c>
      <c r="B25" s="260" t="s">
        <v>255</v>
      </c>
      <c r="C25" s="261" t="s">
        <v>256</v>
      </c>
      <c r="D25" s="262" t="s">
        <v>18</v>
      </c>
      <c r="E25" s="262" t="s">
        <v>18</v>
      </c>
      <c r="F25" s="266" t="s">
        <v>257</v>
      </c>
      <c r="G25" s="252">
        <v>0</v>
      </c>
      <c r="H25" s="252">
        <f>+H26</f>
        <v>15</v>
      </c>
      <c r="I25" s="252">
        <f t="shared" si="3"/>
        <v>15</v>
      </c>
      <c r="J25" s="253">
        <v>0</v>
      </c>
      <c r="K25" s="253">
        <f t="shared" si="4"/>
        <v>15</v>
      </c>
      <c r="L25" s="253">
        <v>0</v>
      </c>
      <c r="M25" s="253">
        <f t="shared" si="5"/>
        <v>15</v>
      </c>
      <c r="N25" s="253">
        <v>0</v>
      </c>
      <c r="O25" s="253">
        <f t="shared" si="0"/>
        <v>15</v>
      </c>
      <c r="P25" s="254">
        <v>0</v>
      </c>
      <c r="Q25" s="254">
        <f t="shared" si="1"/>
        <v>15</v>
      </c>
      <c r="R25" s="255">
        <v>0</v>
      </c>
      <c r="S25" s="255">
        <f t="shared" si="2"/>
        <v>15</v>
      </c>
      <c r="T25" s="188"/>
    </row>
    <row r="26" spans="1:20" s="187" customFormat="1" ht="13.5" hidden="1" thickBot="1" x14ac:dyDescent="0.25">
      <c r="A26" s="237"/>
      <c r="B26" s="238"/>
      <c r="C26" s="239"/>
      <c r="D26" s="264">
        <v>3113</v>
      </c>
      <c r="E26" s="264">
        <v>5321</v>
      </c>
      <c r="F26" s="265" t="s">
        <v>118</v>
      </c>
      <c r="G26" s="243">
        <v>0</v>
      </c>
      <c r="H26" s="243">
        <v>15</v>
      </c>
      <c r="I26" s="243">
        <f t="shared" si="3"/>
        <v>15</v>
      </c>
      <c r="J26" s="244">
        <v>0</v>
      </c>
      <c r="K26" s="244">
        <f t="shared" si="4"/>
        <v>15</v>
      </c>
      <c r="L26" s="244">
        <v>0</v>
      </c>
      <c r="M26" s="244">
        <f t="shared" si="5"/>
        <v>15</v>
      </c>
      <c r="N26" s="244">
        <v>0</v>
      </c>
      <c r="O26" s="244">
        <f t="shared" si="0"/>
        <v>15</v>
      </c>
      <c r="P26" s="244">
        <v>0</v>
      </c>
      <c r="Q26" s="244">
        <f t="shared" si="1"/>
        <v>15</v>
      </c>
      <c r="R26" s="245">
        <v>0</v>
      </c>
      <c r="S26" s="245">
        <f t="shared" si="2"/>
        <v>15</v>
      </c>
      <c r="T26" s="188"/>
    </row>
    <row r="27" spans="1:20" s="187" customFormat="1" ht="34.5" hidden="1" thickBot="1" x14ac:dyDescent="0.25">
      <c r="A27" s="259" t="s">
        <v>13</v>
      </c>
      <c r="B27" s="260" t="s">
        <v>258</v>
      </c>
      <c r="C27" s="261" t="s">
        <v>17</v>
      </c>
      <c r="D27" s="262" t="s">
        <v>18</v>
      </c>
      <c r="E27" s="267" t="s">
        <v>18</v>
      </c>
      <c r="F27" s="263" t="s">
        <v>259</v>
      </c>
      <c r="G27" s="252">
        <v>0</v>
      </c>
      <c r="H27" s="252"/>
      <c r="I27" s="252">
        <v>0</v>
      </c>
      <c r="J27" s="253">
        <f>+J28</f>
        <v>150</v>
      </c>
      <c r="K27" s="253">
        <f t="shared" si="4"/>
        <v>150</v>
      </c>
      <c r="L27" s="253">
        <f>+L28</f>
        <v>0</v>
      </c>
      <c r="M27" s="253">
        <f t="shared" si="5"/>
        <v>150</v>
      </c>
      <c r="N27" s="253">
        <v>0</v>
      </c>
      <c r="O27" s="253">
        <f t="shared" si="0"/>
        <v>150</v>
      </c>
      <c r="P27" s="254">
        <v>0</v>
      </c>
      <c r="Q27" s="254">
        <f t="shared" si="1"/>
        <v>150</v>
      </c>
      <c r="R27" s="255">
        <v>0</v>
      </c>
      <c r="S27" s="255">
        <f t="shared" si="2"/>
        <v>150</v>
      </c>
      <c r="T27" s="188"/>
    </row>
    <row r="28" spans="1:20" s="187" customFormat="1" ht="13.5" hidden="1" thickBot="1" x14ac:dyDescent="0.25">
      <c r="A28" s="237"/>
      <c r="B28" s="238"/>
      <c r="C28" s="239"/>
      <c r="D28" s="264">
        <v>3299</v>
      </c>
      <c r="E28" s="268">
        <v>5222</v>
      </c>
      <c r="F28" s="265" t="s">
        <v>26</v>
      </c>
      <c r="G28" s="243">
        <v>0</v>
      </c>
      <c r="H28" s="243"/>
      <c r="I28" s="243">
        <v>0</v>
      </c>
      <c r="J28" s="244">
        <v>150</v>
      </c>
      <c r="K28" s="244">
        <f t="shared" si="4"/>
        <v>150</v>
      </c>
      <c r="L28" s="244">
        <v>0</v>
      </c>
      <c r="M28" s="244">
        <f t="shared" si="5"/>
        <v>150</v>
      </c>
      <c r="N28" s="244">
        <v>0</v>
      </c>
      <c r="O28" s="244">
        <f t="shared" si="0"/>
        <v>150</v>
      </c>
      <c r="P28" s="244">
        <v>0</v>
      </c>
      <c r="Q28" s="244">
        <f t="shared" si="1"/>
        <v>150</v>
      </c>
      <c r="R28" s="245">
        <v>0</v>
      </c>
      <c r="S28" s="245">
        <f t="shared" si="2"/>
        <v>150</v>
      </c>
      <c r="T28" s="188"/>
    </row>
    <row r="29" spans="1:20" s="187" customFormat="1" ht="23.25" hidden="1" thickBot="1" x14ac:dyDescent="0.25">
      <c r="A29" s="259" t="s">
        <v>13</v>
      </c>
      <c r="B29" s="260" t="s">
        <v>260</v>
      </c>
      <c r="C29" s="261" t="s">
        <v>261</v>
      </c>
      <c r="D29" s="269" t="s">
        <v>18</v>
      </c>
      <c r="E29" s="270" t="s">
        <v>18</v>
      </c>
      <c r="F29" s="251" t="s">
        <v>262</v>
      </c>
      <c r="G29" s="252">
        <f>+G30</f>
        <v>50</v>
      </c>
      <c r="H29" s="252">
        <v>0</v>
      </c>
      <c r="I29" s="252">
        <f t="shared" si="3"/>
        <v>50</v>
      </c>
      <c r="J29" s="253">
        <v>0</v>
      </c>
      <c r="K29" s="253">
        <f t="shared" si="4"/>
        <v>50</v>
      </c>
      <c r="L29" s="253">
        <v>0</v>
      </c>
      <c r="M29" s="253">
        <f t="shared" si="5"/>
        <v>50</v>
      </c>
      <c r="N29" s="253">
        <v>0</v>
      </c>
      <c r="O29" s="253">
        <f t="shared" si="0"/>
        <v>50</v>
      </c>
      <c r="P29" s="254">
        <v>0</v>
      </c>
      <c r="Q29" s="254">
        <f t="shared" si="1"/>
        <v>50</v>
      </c>
      <c r="R29" s="255">
        <v>0</v>
      </c>
      <c r="S29" s="255">
        <f t="shared" si="2"/>
        <v>50</v>
      </c>
      <c r="T29" s="188"/>
    </row>
    <row r="30" spans="1:20" s="187" customFormat="1" ht="13.5" hidden="1" thickBot="1" x14ac:dyDescent="0.25">
      <c r="A30" s="237"/>
      <c r="B30" s="238"/>
      <c r="C30" s="239"/>
      <c r="D30" s="240">
        <v>3299</v>
      </c>
      <c r="E30" s="241">
        <v>5332</v>
      </c>
      <c r="F30" s="258" t="s">
        <v>263</v>
      </c>
      <c r="G30" s="243">
        <v>50</v>
      </c>
      <c r="H30" s="243">
        <v>0</v>
      </c>
      <c r="I30" s="243">
        <f t="shared" si="3"/>
        <v>50</v>
      </c>
      <c r="J30" s="244">
        <v>0</v>
      </c>
      <c r="K30" s="244">
        <f t="shared" si="4"/>
        <v>50</v>
      </c>
      <c r="L30" s="244">
        <v>0</v>
      </c>
      <c r="M30" s="244">
        <f t="shared" si="5"/>
        <v>50</v>
      </c>
      <c r="N30" s="244">
        <v>0</v>
      </c>
      <c r="O30" s="244">
        <f t="shared" si="0"/>
        <v>50</v>
      </c>
      <c r="P30" s="244">
        <v>0</v>
      </c>
      <c r="Q30" s="244">
        <f t="shared" si="1"/>
        <v>50</v>
      </c>
      <c r="R30" s="245">
        <v>0</v>
      </c>
      <c r="S30" s="245">
        <f t="shared" si="2"/>
        <v>50</v>
      </c>
      <c r="T30" s="188"/>
    </row>
    <row r="31" spans="1:20" s="187" customFormat="1" ht="23.25" hidden="1" thickBot="1" x14ac:dyDescent="0.25">
      <c r="A31" s="259" t="s">
        <v>13</v>
      </c>
      <c r="B31" s="260" t="s">
        <v>264</v>
      </c>
      <c r="C31" s="261" t="s">
        <v>265</v>
      </c>
      <c r="D31" s="269" t="s">
        <v>18</v>
      </c>
      <c r="E31" s="270" t="s">
        <v>18</v>
      </c>
      <c r="F31" s="251" t="s">
        <v>266</v>
      </c>
      <c r="G31" s="252">
        <f>+G32</f>
        <v>100</v>
      </c>
      <c r="H31" s="252">
        <v>0</v>
      </c>
      <c r="I31" s="252">
        <f t="shared" si="3"/>
        <v>100</v>
      </c>
      <c r="J31" s="253">
        <v>0</v>
      </c>
      <c r="K31" s="253">
        <f t="shared" si="4"/>
        <v>100</v>
      </c>
      <c r="L31" s="253">
        <v>0</v>
      </c>
      <c r="M31" s="253">
        <f t="shared" si="5"/>
        <v>100</v>
      </c>
      <c r="N31" s="253">
        <v>0</v>
      </c>
      <c r="O31" s="253">
        <f t="shared" si="0"/>
        <v>100</v>
      </c>
      <c r="P31" s="254">
        <v>0</v>
      </c>
      <c r="Q31" s="254">
        <f t="shared" si="1"/>
        <v>100</v>
      </c>
      <c r="R31" s="255">
        <v>0</v>
      </c>
      <c r="S31" s="255">
        <f t="shared" si="2"/>
        <v>100</v>
      </c>
      <c r="T31" s="188"/>
    </row>
    <row r="32" spans="1:20" s="187" customFormat="1" ht="13.5" hidden="1" thickBot="1" x14ac:dyDescent="0.25">
      <c r="A32" s="237"/>
      <c r="B32" s="238"/>
      <c r="C32" s="239"/>
      <c r="D32" s="240">
        <v>3299</v>
      </c>
      <c r="E32" s="241">
        <v>5321</v>
      </c>
      <c r="F32" s="258" t="s">
        <v>118</v>
      </c>
      <c r="G32" s="243">
        <v>100</v>
      </c>
      <c r="H32" s="243">
        <v>0</v>
      </c>
      <c r="I32" s="243">
        <f t="shared" si="3"/>
        <v>100</v>
      </c>
      <c r="J32" s="244">
        <v>0</v>
      </c>
      <c r="K32" s="244">
        <f t="shared" si="4"/>
        <v>100</v>
      </c>
      <c r="L32" s="244">
        <v>0</v>
      </c>
      <c r="M32" s="244">
        <f t="shared" si="5"/>
        <v>100</v>
      </c>
      <c r="N32" s="244">
        <v>0</v>
      </c>
      <c r="O32" s="244">
        <f t="shared" si="0"/>
        <v>100</v>
      </c>
      <c r="P32" s="244">
        <v>0</v>
      </c>
      <c r="Q32" s="244">
        <f t="shared" si="1"/>
        <v>100</v>
      </c>
      <c r="R32" s="245">
        <v>0</v>
      </c>
      <c r="S32" s="245">
        <f t="shared" si="2"/>
        <v>100</v>
      </c>
      <c r="T32" s="188"/>
    </row>
    <row r="33" spans="1:20" s="187" customFormat="1" ht="13.5" hidden="1" thickBot="1" x14ac:dyDescent="0.25">
      <c r="A33" s="246" t="s">
        <v>13</v>
      </c>
      <c r="B33" s="247" t="s">
        <v>267</v>
      </c>
      <c r="C33" s="248" t="s">
        <v>17</v>
      </c>
      <c r="D33" s="249" t="s">
        <v>18</v>
      </c>
      <c r="E33" s="250" t="s">
        <v>18</v>
      </c>
      <c r="F33" s="271" t="s">
        <v>268</v>
      </c>
      <c r="G33" s="252">
        <f>+G34</f>
        <v>30</v>
      </c>
      <c r="H33" s="252">
        <v>0</v>
      </c>
      <c r="I33" s="252">
        <f t="shared" si="3"/>
        <v>30</v>
      </c>
      <c r="J33" s="253">
        <v>0</v>
      </c>
      <c r="K33" s="253">
        <f t="shared" si="4"/>
        <v>30</v>
      </c>
      <c r="L33" s="253">
        <v>0</v>
      </c>
      <c r="M33" s="253">
        <f t="shared" si="5"/>
        <v>30</v>
      </c>
      <c r="N33" s="253">
        <v>0</v>
      </c>
      <c r="O33" s="253">
        <f t="shared" si="0"/>
        <v>30</v>
      </c>
      <c r="P33" s="254">
        <v>0</v>
      </c>
      <c r="Q33" s="254">
        <f t="shared" si="1"/>
        <v>30</v>
      </c>
      <c r="R33" s="255">
        <v>0</v>
      </c>
      <c r="S33" s="255">
        <f t="shared" si="2"/>
        <v>30</v>
      </c>
      <c r="T33" s="188"/>
    </row>
    <row r="34" spans="1:20" s="187" customFormat="1" ht="13.5" hidden="1" thickBot="1" x14ac:dyDescent="0.25">
      <c r="A34" s="237"/>
      <c r="B34" s="238"/>
      <c r="C34" s="239"/>
      <c r="D34" s="240">
        <v>3299</v>
      </c>
      <c r="E34" s="241">
        <v>5222</v>
      </c>
      <c r="F34" s="258" t="s">
        <v>26</v>
      </c>
      <c r="G34" s="243">
        <v>30</v>
      </c>
      <c r="H34" s="243">
        <v>0</v>
      </c>
      <c r="I34" s="243">
        <f t="shared" si="3"/>
        <v>30</v>
      </c>
      <c r="J34" s="244">
        <v>0</v>
      </c>
      <c r="K34" s="244">
        <f t="shared" si="4"/>
        <v>30</v>
      </c>
      <c r="L34" s="244">
        <v>0</v>
      </c>
      <c r="M34" s="244">
        <f t="shared" si="5"/>
        <v>30</v>
      </c>
      <c r="N34" s="244">
        <v>0</v>
      </c>
      <c r="O34" s="244">
        <f t="shared" si="0"/>
        <v>30</v>
      </c>
      <c r="P34" s="244">
        <v>0</v>
      </c>
      <c r="Q34" s="244">
        <f t="shared" si="1"/>
        <v>30</v>
      </c>
      <c r="R34" s="245">
        <v>0</v>
      </c>
      <c r="S34" s="245">
        <f t="shared" si="2"/>
        <v>30</v>
      </c>
      <c r="T34" s="188"/>
    </row>
    <row r="35" spans="1:20" s="187" customFormat="1" ht="23.25" hidden="1" thickBot="1" x14ac:dyDescent="0.25">
      <c r="A35" s="259" t="s">
        <v>13</v>
      </c>
      <c r="B35" s="260" t="s">
        <v>269</v>
      </c>
      <c r="C35" s="261" t="s">
        <v>261</v>
      </c>
      <c r="D35" s="269" t="s">
        <v>18</v>
      </c>
      <c r="E35" s="270" t="s">
        <v>18</v>
      </c>
      <c r="F35" s="251" t="s">
        <v>270</v>
      </c>
      <c r="G35" s="252">
        <f>+G36</f>
        <v>500</v>
      </c>
      <c r="H35" s="252">
        <v>0</v>
      </c>
      <c r="I35" s="252">
        <f t="shared" si="3"/>
        <v>500</v>
      </c>
      <c r="J35" s="253">
        <v>0</v>
      </c>
      <c r="K35" s="253">
        <f t="shared" si="4"/>
        <v>500</v>
      </c>
      <c r="L35" s="253">
        <v>0</v>
      </c>
      <c r="M35" s="253">
        <f t="shared" si="5"/>
        <v>500</v>
      </c>
      <c r="N35" s="253">
        <v>0</v>
      </c>
      <c r="O35" s="253">
        <f t="shared" si="0"/>
        <v>500</v>
      </c>
      <c r="P35" s="254">
        <v>0</v>
      </c>
      <c r="Q35" s="254">
        <f t="shared" si="1"/>
        <v>500</v>
      </c>
      <c r="R35" s="255">
        <v>0</v>
      </c>
      <c r="S35" s="255">
        <f t="shared" si="2"/>
        <v>500</v>
      </c>
      <c r="T35" s="188"/>
    </row>
    <row r="36" spans="1:20" s="187" customFormat="1" ht="13.5" hidden="1" thickBot="1" x14ac:dyDescent="0.25">
      <c r="A36" s="237"/>
      <c r="B36" s="238"/>
      <c r="C36" s="239"/>
      <c r="D36" s="240">
        <v>3299</v>
      </c>
      <c r="E36" s="241">
        <v>5332</v>
      </c>
      <c r="F36" s="258" t="s">
        <v>263</v>
      </c>
      <c r="G36" s="243">
        <v>500</v>
      </c>
      <c r="H36" s="243">
        <v>0</v>
      </c>
      <c r="I36" s="243">
        <f t="shared" si="3"/>
        <v>500</v>
      </c>
      <c r="J36" s="244">
        <v>0</v>
      </c>
      <c r="K36" s="244">
        <f t="shared" si="4"/>
        <v>500</v>
      </c>
      <c r="L36" s="244">
        <v>0</v>
      </c>
      <c r="M36" s="244">
        <f t="shared" si="5"/>
        <v>500</v>
      </c>
      <c r="N36" s="244">
        <v>0</v>
      </c>
      <c r="O36" s="244">
        <f t="shared" si="0"/>
        <v>500</v>
      </c>
      <c r="P36" s="244">
        <v>0</v>
      </c>
      <c r="Q36" s="244">
        <f t="shared" si="1"/>
        <v>500</v>
      </c>
      <c r="R36" s="245">
        <v>0</v>
      </c>
      <c r="S36" s="245">
        <f t="shared" si="2"/>
        <v>500</v>
      </c>
      <c r="T36" s="188"/>
    </row>
    <row r="37" spans="1:20" s="187" customFormat="1" ht="23.25" hidden="1" thickBot="1" x14ac:dyDescent="0.25">
      <c r="A37" s="246" t="s">
        <v>13</v>
      </c>
      <c r="B37" s="247" t="s">
        <v>271</v>
      </c>
      <c r="C37" s="248" t="s">
        <v>17</v>
      </c>
      <c r="D37" s="249" t="s">
        <v>18</v>
      </c>
      <c r="E37" s="250" t="s">
        <v>18</v>
      </c>
      <c r="F37" s="271" t="s">
        <v>272</v>
      </c>
      <c r="G37" s="252">
        <f>+G38</f>
        <v>500</v>
      </c>
      <c r="H37" s="252">
        <v>0</v>
      </c>
      <c r="I37" s="252">
        <f t="shared" si="3"/>
        <v>500</v>
      </c>
      <c r="J37" s="253">
        <v>0</v>
      </c>
      <c r="K37" s="253">
        <f t="shared" si="4"/>
        <v>500</v>
      </c>
      <c r="L37" s="253">
        <v>0</v>
      </c>
      <c r="M37" s="253">
        <f t="shared" si="5"/>
        <v>500</v>
      </c>
      <c r="N37" s="253">
        <v>0</v>
      </c>
      <c r="O37" s="253">
        <f t="shared" si="0"/>
        <v>500</v>
      </c>
      <c r="P37" s="254">
        <v>0</v>
      </c>
      <c r="Q37" s="254">
        <f t="shared" si="1"/>
        <v>500</v>
      </c>
      <c r="R37" s="255">
        <v>0</v>
      </c>
      <c r="S37" s="255">
        <f t="shared" si="2"/>
        <v>500</v>
      </c>
      <c r="T37" s="188"/>
    </row>
    <row r="38" spans="1:20" s="187" customFormat="1" ht="13.5" hidden="1" thickBot="1" x14ac:dyDescent="0.25">
      <c r="A38" s="237"/>
      <c r="B38" s="238"/>
      <c r="C38" s="239"/>
      <c r="D38" s="240">
        <v>3299</v>
      </c>
      <c r="E38" s="241">
        <v>5221</v>
      </c>
      <c r="F38" s="258" t="s">
        <v>99</v>
      </c>
      <c r="G38" s="243">
        <v>500</v>
      </c>
      <c r="H38" s="243">
        <v>0</v>
      </c>
      <c r="I38" s="243">
        <f t="shared" si="3"/>
        <v>500</v>
      </c>
      <c r="J38" s="244">
        <v>0</v>
      </c>
      <c r="K38" s="244">
        <f t="shared" si="4"/>
        <v>500</v>
      </c>
      <c r="L38" s="244">
        <v>0</v>
      </c>
      <c r="M38" s="244">
        <f t="shared" si="5"/>
        <v>500</v>
      </c>
      <c r="N38" s="244">
        <v>0</v>
      </c>
      <c r="O38" s="244">
        <f t="shared" si="0"/>
        <v>500</v>
      </c>
      <c r="P38" s="244">
        <v>0</v>
      </c>
      <c r="Q38" s="244">
        <f t="shared" si="1"/>
        <v>500</v>
      </c>
      <c r="R38" s="245">
        <v>0</v>
      </c>
      <c r="S38" s="245">
        <f t="shared" si="2"/>
        <v>500</v>
      </c>
      <c r="T38" s="188"/>
    </row>
    <row r="39" spans="1:20" s="187" customFormat="1" ht="34.5" hidden="1" thickBot="1" x14ac:dyDescent="0.25">
      <c r="A39" s="259" t="s">
        <v>13</v>
      </c>
      <c r="B39" s="260" t="s">
        <v>273</v>
      </c>
      <c r="C39" s="261" t="s">
        <v>17</v>
      </c>
      <c r="D39" s="269" t="s">
        <v>18</v>
      </c>
      <c r="E39" s="270" t="s">
        <v>18</v>
      </c>
      <c r="F39" s="251" t="s">
        <v>274</v>
      </c>
      <c r="G39" s="252">
        <f>+G40</f>
        <v>100</v>
      </c>
      <c r="H39" s="252">
        <v>0</v>
      </c>
      <c r="I39" s="252">
        <f t="shared" si="3"/>
        <v>100</v>
      </c>
      <c r="J39" s="253">
        <v>0</v>
      </c>
      <c r="K39" s="253">
        <f t="shared" si="4"/>
        <v>100</v>
      </c>
      <c r="L39" s="253">
        <v>0</v>
      </c>
      <c r="M39" s="253">
        <f t="shared" si="5"/>
        <v>100</v>
      </c>
      <c r="N39" s="253">
        <v>0</v>
      </c>
      <c r="O39" s="253">
        <f t="shared" si="0"/>
        <v>100</v>
      </c>
      <c r="P39" s="254">
        <v>0</v>
      </c>
      <c r="Q39" s="254">
        <f t="shared" si="1"/>
        <v>100</v>
      </c>
      <c r="R39" s="255">
        <v>0</v>
      </c>
      <c r="S39" s="255">
        <f t="shared" si="2"/>
        <v>100</v>
      </c>
      <c r="T39" s="188"/>
    </row>
    <row r="40" spans="1:20" s="187" customFormat="1" ht="13.5" hidden="1" thickBot="1" x14ac:dyDescent="0.25">
      <c r="A40" s="237"/>
      <c r="B40" s="238"/>
      <c r="C40" s="239"/>
      <c r="D40" s="240">
        <v>3299</v>
      </c>
      <c r="E40" s="241">
        <v>5222</v>
      </c>
      <c r="F40" s="258" t="s">
        <v>26</v>
      </c>
      <c r="G40" s="243">
        <v>100</v>
      </c>
      <c r="H40" s="243">
        <v>0</v>
      </c>
      <c r="I40" s="243">
        <f t="shared" si="3"/>
        <v>100</v>
      </c>
      <c r="J40" s="244">
        <v>0</v>
      </c>
      <c r="K40" s="244">
        <f t="shared" si="4"/>
        <v>100</v>
      </c>
      <c r="L40" s="244">
        <v>0</v>
      </c>
      <c r="M40" s="244">
        <f t="shared" si="5"/>
        <v>100</v>
      </c>
      <c r="N40" s="244">
        <v>0</v>
      </c>
      <c r="O40" s="244">
        <f t="shared" si="0"/>
        <v>100</v>
      </c>
      <c r="P40" s="244">
        <v>0</v>
      </c>
      <c r="Q40" s="244">
        <f t="shared" si="1"/>
        <v>100</v>
      </c>
      <c r="R40" s="245">
        <v>0</v>
      </c>
      <c r="S40" s="245">
        <f t="shared" si="2"/>
        <v>100</v>
      </c>
      <c r="T40" s="188"/>
    </row>
    <row r="41" spans="1:20" s="187" customFormat="1" ht="23.25" hidden="1" thickBot="1" x14ac:dyDescent="0.25">
      <c r="A41" s="259" t="s">
        <v>13</v>
      </c>
      <c r="B41" s="260" t="s">
        <v>275</v>
      </c>
      <c r="C41" s="261" t="s">
        <v>17</v>
      </c>
      <c r="D41" s="269" t="s">
        <v>18</v>
      </c>
      <c r="E41" s="270" t="s">
        <v>18</v>
      </c>
      <c r="F41" s="251" t="s">
        <v>276</v>
      </c>
      <c r="G41" s="252">
        <f>+G42</f>
        <v>100</v>
      </c>
      <c r="H41" s="252">
        <v>0</v>
      </c>
      <c r="I41" s="252">
        <f t="shared" si="3"/>
        <v>100</v>
      </c>
      <c r="J41" s="253">
        <v>0</v>
      </c>
      <c r="K41" s="253">
        <f t="shared" si="4"/>
        <v>100</v>
      </c>
      <c r="L41" s="253">
        <v>0</v>
      </c>
      <c r="M41" s="253">
        <f t="shared" si="5"/>
        <v>100</v>
      </c>
      <c r="N41" s="253">
        <v>0</v>
      </c>
      <c r="O41" s="253">
        <f t="shared" si="0"/>
        <v>100</v>
      </c>
      <c r="P41" s="253">
        <f>+P42</f>
        <v>-100</v>
      </c>
      <c r="Q41" s="254">
        <f t="shared" si="1"/>
        <v>0</v>
      </c>
      <c r="R41" s="255">
        <v>0</v>
      </c>
      <c r="S41" s="255">
        <f t="shared" si="2"/>
        <v>0</v>
      </c>
      <c r="T41" s="188"/>
    </row>
    <row r="42" spans="1:20" s="187" customFormat="1" ht="23.25" hidden="1" thickBot="1" x14ac:dyDescent="0.25">
      <c r="A42" s="237"/>
      <c r="B42" s="238"/>
      <c r="C42" s="239"/>
      <c r="D42" s="240">
        <v>3299</v>
      </c>
      <c r="E42" s="241">
        <v>5229</v>
      </c>
      <c r="F42" s="272" t="s">
        <v>277</v>
      </c>
      <c r="G42" s="243">
        <v>100</v>
      </c>
      <c r="H42" s="243">
        <v>0</v>
      </c>
      <c r="I42" s="243">
        <f t="shared" si="3"/>
        <v>100</v>
      </c>
      <c r="J42" s="244">
        <v>0</v>
      </c>
      <c r="K42" s="244">
        <f t="shared" si="4"/>
        <v>100</v>
      </c>
      <c r="L42" s="244">
        <v>0</v>
      </c>
      <c r="M42" s="244">
        <f t="shared" si="5"/>
        <v>100</v>
      </c>
      <c r="N42" s="244">
        <v>0</v>
      </c>
      <c r="O42" s="244">
        <f t="shared" si="0"/>
        <v>100</v>
      </c>
      <c r="P42" s="244">
        <v>-100</v>
      </c>
      <c r="Q42" s="244">
        <f t="shared" si="1"/>
        <v>0</v>
      </c>
      <c r="R42" s="245">
        <v>0</v>
      </c>
      <c r="S42" s="245">
        <f t="shared" si="2"/>
        <v>0</v>
      </c>
      <c r="T42" s="188"/>
    </row>
    <row r="43" spans="1:20" s="187" customFormat="1" ht="13.5" hidden="1" thickBot="1" x14ac:dyDescent="0.25">
      <c r="A43" s="259" t="s">
        <v>13</v>
      </c>
      <c r="B43" s="260" t="s">
        <v>278</v>
      </c>
      <c r="C43" s="261" t="s">
        <v>17</v>
      </c>
      <c r="D43" s="269" t="s">
        <v>18</v>
      </c>
      <c r="E43" s="270" t="s">
        <v>18</v>
      </c>
      <c r="F43" s="251" t="s">
        <v>279</v>
      </c>
      <c r="G43" s="252">
        <f>+G44</f>
        <v>3000</v>
      </c>
      <c r="H43" s="252">
        <v>0</v>
      </c>
      <c r="I43" s="252">
        <f t="shared" si="3"/>
        <v>3000</v>
      </c>
      <c r="J43" s="253">
        <v>0</v>
      </c>
      <c r="K43" s="253">
        <f t="shared" si="4"/>
        <v>3000</v>
      </c>
      <c r="L43" s="253">
        <v>0</v>
      </c>
      <c r="M43" s="253">
        <f t="shared" si="5"/>
        <v>3000</v>
      </c>
      <c r="N43" s="253">
        <v>0</v>
      </c>
      <c r="O43" s="253">
        <f t="shared" si="0"/>
        <v>3000</v>
      </c>
      <c r="P43" s="254">
        <v>0</v>
      </c>
      <c r="Q43" s="254">
        <f t="shared" si="1"/>
        <v>3000</v>
      </c>
      <c r="R43" s="255">
        <v>0</v>
      </c>
      <c r="S43" s="255">
        <f t="shared" si="2"/>
        <v>3000</v>
      </c>
      <c r="T43" s="188"/>
    </row>
    <row r="44" spans="1:20" s="187" customFormat="1" ht="13.5" hidden="1" thickBot="1" x14ac:dyDescent="0.25">
      <c r="A44" s="273"/>
      <c r="B44" s="274"/>
      <c r="C44" s="275"/>
      <c r="D44" s="276">
        <v>3299</v>
      </c>
      <c r="E44" s="277">
        <v>5622</v>
      </c>
      <c r="F44" s="278" t="s">
        <v>280</v>
      </c>
      <c r="G44" s="243">
        <v>3000</v>
      </c>
      <c r="H44" s="243">
        <v>0</v>
      </c>
      <c r="I44" s="243">
        <f t="shared" si="3"/>
        <v>3000</v>
      </c>
      <c r="J44" s="244">
        <v>0</v>
      </c>
      <c r="K44" s="244">
        <f t="shared" si="4"/>
        <v>3000</v>
      </c>
      <c r="L44" s="244">
        <v>0</v>
      </c>
      <c r="M44" s="244">
        <f t="shared" si="5"/>
        <v>3000</v>
      </c>
      <c r="N44" s="244">
        <v>0</v>
      </c>
      <c r="O44" s="244">
        <f t="shared" si="0"/>
        <v>3000</v>
      </c>
      <c r="P44" s="244">
        <v>0</v>
      </c>
      <c r="Q44" s="244">
        <f t="shared" si="1"/>
        <v>3000</v>
      </c>
      <c r="R44" s="245">
        <v>0</v>
      </c>
      <c r="S44" s="245">
        <f t="shared" si="2"/>
        <v>3000</v>
      </c>
      <c r="T44" s="188"/>
    </row>
    <row r="45" spans="1:20" s="187" customFormat="1" ht="23.25" hidden="1" thickBot="1" x14ac:dyDescent="0.25">
      <c r="A45" s="259" t="s">
        <v>13</v>
      </c>
      <c r="B45" s="260" t="s">
        <v>281</v>
      </c>
      <c r="C45" s="261" t="s">
        <v>17</v>
      </c>
      <c r="D45" s="269" t="s">
        <v>18</v>
      </c>
      <c r="E45" s="270" t="s">
        <v>18</v>
      </c>
      <c r="F45" s="251" t="s">
        <v>282</v>
      </c>
      <c r="G45" s="252">
        <v>0</v>
      </c>
      <c r="H45" s="243"/>
      <c r="I45" s="243"/>
      <c r="J45" s="244"/>
      <c r="K45" s="253">
        <v>0</v>
      </c>
      <c r="L45" s="253"/>
      <c r="M45" s="253">
        <v>0</v>
      </c>
      <c r="N45" s="253">
        <f>SUM(N46:N47)</f>
        <v>424.952</v>
      </c>
      <c r="O45" s="253">
        <f t="shared" si="0"/>
        <v>424.952</v>
      </c>
      <c r="P45" s="254">
        <v>0</v>
      </c>
      <c r="Q45" s="254">
        <f t="shared" si="1"/>
        <v>424.952</v>
      </c>
      <c r="R45" s="255">
        <v>0</v>
      </c>
      <c r="S45" s="255">
        <f t="shared" si="2"/>
        <v>424.952</v>
      </c>
      <c r="T45" s="188"/>
    </row>
    <row r="46" spans="1:20" s="187" customFormat="1" ht="13.5" hidden="1" thickBot="1" x14ac:dyDescent="0.25">
      <c r="A46" s="259"/>
      <c r="B46" s="279" t="s">
        <v>283</v>
      </c>
      <c r="C46" s="279"/>
      <c r="D46" s="240">
        <v>3419</v>
      </c>
      <c r="E46" s="241">
        <v>5229</v>
      </c>
      <c r="F46" s="258" t="s">
        <v>284</v>
      </c>
      <c r="G46" s="243">
        <v>0</v>
      </c>
      <c r="H46" s="243"/>
      <c r="I46" s="243"/>
      <c r="J46" s="244"/>
      <c r="K46" s="244">
        <v>0</v>
      </c>
      <c r="L46" s="244"/>
      <c r="M46" s="244">
        <v>0</v>
      </c>
      <c r="N46" s="244">
        <v>127.5</v>
      </c>
      <c r="O46" s="244">
        <f t="shared" si="0"/>
        <v>127.5</v>
      </c>
      <c r="P46" s="244">
        <v>0</v>
      </c>
      <c r="Q46" s="244">
        <f t="shared" si="1"/>
        <v>127.5</v>
      </c>
      <c r="R46" s="245">
        <v>0</v>
      </c>
      <c r="S46" s="245">
        <f t="shared" si="2"/>
        <v>127.5</v>
      </c>
      <c r="T46" s="188"/>
    </row>
    <row r="47" spans="1:20" s="187" customFormat="1" ht="13.5" hidden="1" thickBot="1" x14ac:dyDescent="0.25">
      <c r="A47" s="280"/>
      <c r="B47" s="281" t="s">
        <v>285</v>
      </c>
      <c r="C47" s="281"/>
      <c r="D47" s="276">
        <v>3419</v>
      </c>
      <c r="E47" s="277">
        <v>5229</v>
      </c>
      <c r="F47" s="282" t="s">
        <v>284</v>
      </c>
      <c r="G47" s="243">
        <v>0</v>
      </c>
      <c r="H47" s="243"/>
      <c r="I47" s="243"/>
      <c r="J47" s="244"/>
      <c r="K47" s="244">
        <v>0</v>
      </c>
      <c r="L47" s="244"/>
      <c r="M47" s="244">
        <v>0</v>
      </c>
      <c r="N47" s="244">
        <v>297.452</v>
      </c>
      <c r="O47" s="244">
        <f t="shared" si="0"/>
        <v>297.452</v>
      </c>
      <c r="P47" s="244">
        <v>0</v>
      </c>
      <c r="Q47" s="244">
        <f t="shared" si="1"/>
        <v>297.452</v>
      </c>
      <c r="R47" s="245">
        <v>0</v>
      </c>
      <c r="S47" s="245">
        <f t="shared" si="2"/>
        <v>297.452</v>
      </c>
      <c r="T47" s="188"/>
    </row>
    <row r="48" spans="1:20" s="187" customFormat="1" ht="23.25" hidden="1" thickBot="1" x14ac:dyDescent="0.25">
      <c r="A48" s="283" t="s">
        <v>13</v>
      </c>
      <c r="B48" s="260" t="s">
        <v>286</v>
      </c>
      <c r="C48" s="261" t="s">
        <v>287</v>
      </c>
      <c r="D48" s="284" t="s">
        <v>18</v>
      </c>
      <c r="E48" s="285" t="s">
        <v>18</v>
      </c>
      <c r="F48" s="286" t="s">
        <v>288</v>
      </c>
      <c r="G48" s="287">
        <v>0</v>
      </c>
      <c r="H48" s="243"/>
      <c r="I48" s="243"/>
      <c r="J48" s="244"/>
      <c r="K48" s="244"/>
      <c r="L48" s="244"/>
      <c r="M48" s="287">
        <v>0</v>
      </c>
      <c r="N48" s="287">
        <v>0</v>
      </c>
      <c r="O48" s="287">
        <v>0</v>
      </c>
      <c r="P48" s="288">
        <v>200</v>
      </c>
      <c r="Q48" s="254">
        <f t="shared" si="1"/>
        <v>200</v>
      </c>
      <c r="R48" s="255">
        <v>0</v>
      </c>
      <c r="S48" s="255">
        <f t="shared" si="2"/>
        <v>200</v>
      </c>
      <c r="T48" s="188"/>
    </row>
    <row r="49" spans="1:24" s="187" customFormat="1" ht="13.5" hidden="1" thickBot="1" x14ac:dyDescent="0.25">
      <c r="A49" s="289"/>
      <c r="B49" s="290"/>
      <c r="C49" s="291"/>
      <c r="D49" s="292">
        <v>3231</v>
      </c>
      <c r="E49" s="293">
        <v>5321</v>
      </c>
      <c r="F49" s="258" t="s">
        <v>118</v>
      </c>
      <c r="G49" s="294">
        <v>0</v>
      </c>
      <c r="H49" s="243"/>
      <c r="I49" s="243"/>
      <c r="J49" s="244"/>
      <c r="K49" s="244"/>
      <c r="L49" s="244"/>
      <c r="M49" s="294">
        <v>0</v>
      </c>
      <c r="N49" s="294">
        <v>0</v>
      </c>
      <c r="O49" s="294">
        <v>0</v>
      </c>
      <c r="P49" s="295">
        <v>200</v>
      </c>
      <c r="Q49" s="244">
        <f t="shared" si="1"/>
        <v>200</v>
      </c>
      <c r="R49" s="245">
        <v>0</v>
      </c>
      <c r="S49" s="245">
        <f t="shared" si="2"/>
        <v>200</v>
      </c>
      <c r="T49" s="188"/>
    </row>
    <row r="50" spans="1:24" s="187" customFormat="1" ht="23.25" hidden="1" thickBot="1" x14ac:dyDescent="0.25">
      <c r="A50" s="296" t="s">
        <v>13</v>
      </c>
      <c r="B50" s="260" t="s">
        <v>289</v>
      </c>
      <c r="C50" s="261" t="s">
        <v>17</v>
      </c>
      <c r="D50" s="297" t="s">
        <v>18</v>
      </c>
      <c r="E50" s="298" t="s">
        <v>18</v>
      </c>
      <c r="F50" s="299" t="s">
        <v>290</v>
      </c>
      <c r="G50" s="287">
        <v>0</v>
      </c>
      <c r="H50" s="243"/>
      <c r="I50" s="243"/>
      <c r="J50" s="244"/>
      <c r="K50" s="244"/>
      <c r="L50" s="244"/>
      <c r="M50" s="287">
        <v>0</v>
      </c>
      <c r="N50" s="287">
        <v>0</v>
      </c>
      <c r="O50" s="287">
        <v>0</v>
      </c>
      <c r="P50" s="288">
        <v>150</v>
      </c>
      <c r="Q50" s="254">
        <f t="shared" si="1"/>
        <v>150</v>
      </c>
      <c r="R50" s="255">
        <v>0</v>
      </c>
      <c r="S50" s="255">
        <f t="shared" si="2"/>
        <v>150</v>
      </c>
      <c r="T50" s="188"/>
    </row>
    <row r="51" spans="1:24" s="187" customFormat="1" ht="13.5" hidden="1" thickBot="1" x14ac:dyDescent="0.25">
      <c r="A51" s="296"/>
      <c r="B51" s="299"/>
      <c r="C51" s="300"/>
      <c r="D51" s="292">
        <v>3299</v>
      </c>
      <c r="E51" s="301">
        <v>5222</v>
      </c>
      <c r="F51" s="242" t="s">
        <v>26</v>
      </c>
      <c r="G51" s="302">
        <v>0</v>
      </c>
      <c r="H51" s="303"/>
      <c r="I51" s="303"/>
      <c r="J51" s="304"/>
      <c r="K51" s="304"/>
      <c r="L51" s="304"/>
      <c r="M51" s="302">
        <v>0</v>
      </c>
      <c r="N51" s="302">
        <v>0</v>
      </c>
      <c r="O51" s="302">
        <v>0</v>
      </c>
      <c r="P51" s="305">
        <v>150</v>
      </c>
      <c r="Q51" s="304">
        <f t="shared" si="1"/>
        <v>150</v>
      </c>
      <c r="R51" s="219">
        <v>0</v>
      </c>
      <c r="S51" s="219">
        <f t="shared" si="2"/>
        <v>150</v>
      </c>
      <c r="T51" s="188"/>
    </row>
    <row r="52" spans="1:24" s="187" customFormat="1" ht="13.5" thickBot="1" x14ac:dyDescent="0.25">
      <c r="A52" s="306" t="s">
        <v>13</v>
      </c>
      <c r="B52" s="396" t="s">
        <v>18</v>
      </c>
      <c r="C52" s="397"/>
      <c r="D52" s="307" t="s">
        <v>18</v>
      </c>
      <c r="E52" s="308" t="s">
        <v>18</v>
      </c>
      <c r="F52" s="309" t="s">
        <v>291</v>
      </c>
      <c r="G52" s="224">
        <f>+G53+G59+G61+G63</f>
        <v>1764.1499999999999</v>
      </c>
      <c r="H52" s="224">
        <v>0</v>
      </c>
      <c r="I52" s="224">
        <f t="shared" si="3"/>
        <v>1764.1499999999999</v>
      </c>
      <c r="J52" s="225">
        <v>0</v>
      </c>
      <c r="K52" s="225">
        <f t="shared" si="4"/>
        <v>1764.1499999999999</v>
      </c>
      <c r="L52" s="225">
        <v>0</v>
      </c>
      <c r="M52" s="225">
        <f t="shared" si="5"/>
        <v>1764.1499999999999</v>
      </c>
      <c r="N52" s="225">
        <f>+N53+N55+N57</f>
        <v>-127.5</v>
      </c>
      <c r="O52" s="225">
        <f t="shared" si="0"/>
        <v>1636.6499999999999</v>
      </c>
      <c r="P52" s="225">
        <v>0</v>
      </c>
      <c r="Q52" s="225">
        <f t="shared" si="1"/>
        <v>1636.6499999999999</v>
      </c>
      <c r="R52" s="227">
        <v>0</v>
      </c>
      <c r="S52" s="227">
        <f t="shared" si="2"/>
        <v>1636.6499999999999</v>
      </c>
      <c r="T52" s="188"/>
      <c r="X52" s="383"/>
    </row>
    <row r="53" spans="1:24" s="187" customFormat="1" ht="23.25" hidden="1" thickBot="1" x14ac:dyDescent="0.25">
      <c r="A53" s="259" t="s">
        <v>13</v>
      </c>
      <c r="B53" s="260" t="s">
        <v>292</v>
      </c>
      <c r="C53" s="261" t="s">
        <v>17</v>
      </c>
      <c r="D53" s="269" t="s">
        <v>18</v>
      </c>
      <c r="E53" s="269" t="s">
        <v>18</v>
      </c>
      <c r="F53" s="271" t="s">
        <v>293</v>
      </c>
      <c r="G53" s="234">
        <f>+G54</f>
        <v>900</v>
      </c>
      <c r="H53" s="234">
        <v>0</v>
      </c>
      <c r="I53" s="234">
        <f t="shared" si="3"/>
        <v>900</v>
      </c>
      <c r="J53" s="235">
        <v>0</v>
      </c>
      <c r="K53" s="235">
        <f t="shared" si="4"/>
        <v>900</v>
      </c>
      <c r="L53" s="235">
        <v>0</v>
      </c>
      <c r="M53" s="235">
        <f t="shared" si="5"/>
        <v>900</v>
      </c>
      <c r="N53" s="235">
        <f>+N54</f>
        <v>-267.5</v>
      </c>
      <c r="O53" s="235">
        <f t="shared" si="0"/>
        <v>632.5</v>
      </c>
      <c r="P53" s="236">
        <v>0</v>
      </c>
      <c r="Q53" s="236">
        <f t="shared" si="1"/>
        <v>632.5</v>
      </c>
      <c r="R53" s="211">
        <v>0</v>
      </c>
      <c r="S53" s="211">
        <f t="shared" si="2"/>
        <v>632.5</v>
      </c>
      <c r="T53" s="188"/>
    </row>
    <row r="54" spans="1:24" s="187" customFormat="1" ht="13.5" hidden="1" thickBot="1" x14ac:dyDescent="0.25">
      <c r="A54" s="237"/>
      <c r="B54" s="238"/>
      <c r="C54" s="239"/>
      <c r="D54" s="240">
        <v>3299</v>
      </c>
      <c r="E54" s="241">
        <v>5321</v>
      </c>
      <c r="F54" s="258" t="s">
        <v>118</v>
      </c>
      <c r="G54" s="243">
        <v>900</v>
      </c>
      <c r="H54" s="243">
        <v>0</v>
      </c>
      <c r="I54" s="243">
        <f t="shared" si="3"/>
        <v>900</v>
      </c>
      <c r="J54" s="244">
        <v>0</v>
      </c>
      <c r="K54" s="244">
        <f t="shared" si="4"/>
        <v>900</v>
      </c>
      <c r="L54" s="244">
        <v>0</v>
      </c>
      <c r="M54" s="244">
        <f t="shared" si="5"/>
        <v>900</v>
      </c>
      <c r="N54" s="244">
        <v>-267.5</v>
      </c>
      <c r="O54" s="244">
        <f t="shared" si="0"/>
        <v>632.5</v>
      </c>
      <c r="P54" s="244">
        <v>0</v>
      </c>
      <c r="Q54" s="244">
        <f t="shared" si="1"/>
        <v>632.5</v>
      </c>
      <c r="R54" s="245">
        <v>0</v>
      </c>
      <c r="S54" s="245">
        <f t="shared" si="2"/>
        <v>632.5</v>
      </c>
      <c r="T54" s="188"/>
    </row>
    <row r="55" spans="1:24" s="187" customFormat="1" ht="34.5" hidden="1" thickBot="1" x14ac:dyDescent="0.25">
      <c r="A55" s="259" t="s">
        <v>13</v>
      </c>
      <c r="B55" s="260" t="s">
        <v>294</v>
      </c>
      <c r="C55" s="261" t="s">
        <v>295</v>
      </c>
      <c r="D55" s="269" t="s">
        <v>18</v>
      </c>
      <c r="E55" s="270" t="s">
        <v>18</v>
      </c>
      <c r="F55" s="271" t="s">
        <v>296</v>
      </c>
      <c r="G55" s="252">
        <v>0</v>
      </c>
      <c r="H55" s="243"/>
      <c r="I55" s="243"/>
      <c r="J55" s="244"/>
      <c r="K55" s="253">
        <v>0</v>
      </c>
      <c r="L55" s="253"/>
      <c r="M55" s="253">
        <v>0</v>
      </c>
      <c r="N55" s="253">
        <f>+N56</f>
        <v>65</v>
      </c>
      <c r="O55" s="253">
        <f t="shared" si="0"/>
        <v>65</v>
      </c>
      <c r="P55" s="254">
        <v>0</v>
      </c>
      <c r="Q55" s="254">
        <f t="shared" si="1"/>
        <v>65</v>
      </c>
      <c r="R55" s="255">
        <v>0</v>
      </c>
      <c r="S55" s="255">
        <f t="shared" si="2"/>
        <v>65</v>
      </c>
      <c r="T55" s="188"/>
    </row>
    <row r="56" spans="1:24" s="187" customFormat="1" ht="13.5" hidden="1" thickBot="1" x14ac:dyDescent="0.25">
      <c r="A56" s="237"/>
      <c r="B56" s="238"/>
      <c r="C56" s="239"/>
      <c r="D56" s="240">
        <v>3299</v>
      </c>
      <c r="E56" s="241">
        <v>5321</v>
      </c>
      <c r="F56" s="258" t="s">
        <v>118</v>
      </c>
      <c r="G56" s="243">
        <v>0</v>
      </c>
      <c r="H56" s="243"/>
      <c r="I56" s="243"/>
      <c r="J56" s="244"/>
      <c r="K56" s="244">
        <v>0</v>
      </c>
      <c r="L56" s="244"/>
      <c r="M56" s="244">
        <v>0</v>
      </c>
      <c r="N56" s="244">
        <v>65</v>
      </c>
      <c r="O56" s="244">
        <f t="shared" si="0"/>
        <v>65</v>
      </c>
      <c r="P56" s="244">
        <v>0</v>
      </c>
      <c r="Q56" s="244">
        <f t="shared" si="1"/>
        <v>65</v>
      </c>
      <c r="R56" s="245">
        <v>0</v>
      </c>
      <c r="S56" s="245">
        <f t="shared" si="2"/>
        <v>65</v>
      </c>
      <c r="T56" s="188"/>
    </row>
    <row r="57" spans="1:24" s="187" customFormat="1" ht="34.5" hidden="1" thickBot="1" x14ac:dyDescent="0.25">
      <c r="A57" s="259" t="s">
        <v>13</v>
      </c>
      <c r="B57" s="260" t="s">
        <v>297</v>
      </c>
      <c r="C57" s="261" t="s">
        <v>298</v>
      </c>
      <c r="D57" s="269" t="s">
        <v>18</v>
      </c>
      <c r="E57" s="270" t="s">
        <v>18</v>
      </c>
      <c r="F57" s="271" t="s">
        <v>299</v>
      </c>
      <c r="G57" s="252">
        <v>0</v>
      </c>
      <c r="H57" s="243"/>
      <c r="I57" s="243"/>
      <c r="J57" s="244"/>
      <c r="K57" s="253">
        <v>0</v>
      </c>
      <c r="L57" s="253"/>
      <c r="M57" s="253">
        <v>0</v>
      </c>
      <c r="N57" s="253">
        <f>+N58</f>
        <v>75</v>
      </c>
      <c r="O57" s="253">
        <f t="shared" si="0"/>
        <v>75</v>
      </c>
      <c r="P57" s="254">
        <v>0</v>
      </c>
      <c r="Q57" s="254">
        <f t="shared" si="1"/>
        <v>75</v>
      </c>
      <c r="R57" s="255">
        <v>0</v>
      </c>
      <c r="S57" s="255">
        <f t="shared" si="2"/>
        <v>75</v>
      </c>
      <c r="T57" s="188"/>
    </row>
    <row r="58" spans="1:24" s="187" customFormat="1" ht="13.5" hidden="1" thickBot="1" x14ac:dyDescent="0.25">
      <c r="A58" s="237"/>
      <c r="B58" s="238"/>
      <c r="C58" s="239"/>
      <c r="D58" s="240">
        <v>3299</v>
      </c>
      <c r="E58" s="241">
        <v>5321</v>
      </c>
      <c r="F58" s="258" t="s">
        <v>118</v>
      </c>
      <c r="G58" s="243">
        <v>0</v>
      </c>
      <c r="H58" s="243"/>
      <c r="I58" s="243"/>
      <c r="J58" s="244"/>
      <c r="K58" s="244">
        <v>0</v>
      </c>
      <c r="L58" s="244"/>
      <c r="M58" s="244">
        <v>0</v>
      </c>
      <c r="N58" s="244">
        <v>75</v>
      </c>
      <c r="O58" s="244">
        <f t="shared" si="0"/>
        <v>75</v>
      </c>
      <c r="P58" s="244">
        <v>0</v>
      </c>
      <c r="Q58" s="244">
        <f t="shared" si="1"/>
        <v>75</v>
      </c>
      <c r="R58" s="245">
        <v>0</v>
      </c>
      <c r="S58" s="245">
        <f t="shared" si="2"/>
        <v>75</v>
      </c>
      <c r="T58" s="188"/>
    </row>
    <row r="59" spans="1:24" s="187" customFormat="1" ht="34.5" hidden="1" thickBot="1" x14ac:dyDescent="0.25">
      <c r="A59" s="259" t="s">
        <v>13</v>
      </c>
      <c r="B59" s="260" t="s">
        <v>300</v>
      </c>
      <c r="C59" s="261" t="s">
        <v>295</v>
      </c>
      <c r="D59" s="269" t="s">
        <v>18</v>
      </c>
      <c r="E59" s="269" t="s">
        <v>18</v>
      </c>
      <c r="F59" s="271" t="s">
        <v>301</v>
      </c>
      <c r="G59" s="252">
        <f>+G60</f>
        <v>224.04</v>
      </c>
      <c r="H59" s="252">
        <v>0</v>
      </c>
      <c r="I59" s="252">
        <f t="shared" si="3"/>
        <v>224.04</v>
      </c>
      <c r="J59" s="253">
        <v>0</v>
      </c>
      <c r="K59" s="253">
        <f t="shared" si="4"/>
        <v>224.04</v>
      </c>
      <c r="L59" s="253">
        <v>0</v>
      </c>
      <c r="M59" s="253">
        <f t="shared" si="5"/>
        <v>224.04</v>
      </c>
      <c r="N59" s="253">
        <v>0</v>
      </c>
      <c r="O59" s="253">
        <f t="shared" si="0"/>
        <v>224.04</v>
      </c>
      <c r="P59" s="254">
        <v>0</v>
      </c>
      <c r="Q59" s="254">
        <f t="shared" si="1"/>
        <v>224.04</v>
      </c>
      <c r="R59" s="255">
        <v>0</v>
      </c>
      <c r="S59" s="255">
        <f t="shared" si="2"/>
        <v>224.04</v>
      </c>
      <c r="T59" s="188"/>
    </row>
    <row r="60" spans="1:24" s="187" customFormat="1" ht="13.5" hidden="1" thickBot="1" x14ac:dyDescent="0.25">
      <c r="A60" s="237"/>
      <c r="B60" s="238"/>
      <c r="C60" s="239"/>
      <c r="D60" s="240">
        <v>3113</v>
      </c>
      <c r="E60" s="310">
        <v>5321</v>
      </c>
      <c r="F60" s="258" t="s">
        <v>118</v>
      </c>
      <c r="G60" s="243">
        <v>224.04</v>
      </c>
      <c r="H60" s="243">
        <v>0</v>
      </c>
      <c r="I60" s="243">
        <f t="shared" si="3"/>
        <v>224.04</v>
      </c>
      <c r="J60" s="244">
        <v>0</v>
      </c>
      <c r="K60" s="244">
        <f t="shared" si="4"/>
        <v>224.04</v>
      </c>
      <c r="L60" s="244">
        <v>0</v>
      </c>
      <c r="M60" s="244">
        <f t="shared" si="5"/>
        <v>224.04</v>
      </c>
      <c r="N60" s="244">
        <v>0</v>
      </c>
      <c r="O60" s="244">
        <f t="shared" si="0"/>
        <v>224.04</v>
      </c>
      <c r="P60" s="244">
        <v>0</v>
      </c>
      <c r="Q60" s="244">
        <f t="shared" si="1"/>
        <v>224.04</v>
      </c>
      <c r="R60" s="245">
        <v>0</v>
      </c>
      <c r="S60" s="245">
        <f t="shared" si="2"/>
        <v>224.04</v>
      </c>
      <c r="T60" s="188"/>
    </row>
    <row r="61" spans="1:24" s="187" customFormat="1" ht="24.75" hidden="1" customHeight="1" x14ac:dyDescent="0.2">
      <c r="A61" s="246" t="s">
        <v>13</v>
      </c>
      <c r="B61" s="247" t="s">
        <v>302</v>
      </c>
      <c r="C61" s="248" t="s">
        <v>298</v>
      </c>
      <c r="D61" s="249" t="s">
        <v>18</v>
      </c>
      <c r="E61" s="249" t="s">
        <v>18</v>
      </c>
      <c r="F61" s="271" t="s">
        <v>303</v>
      </c>
      <c r="G61" s="252">
        <f>+G62</f>
        <v>461.79</v>
      </c>
      <c r="H61" s="252">
        <v>0</v>
      </c>
      <c r="I61" s="252">
        <f t="shared" si="3"/>
        <v>461.79</v>
      </c>
      <c r="J61" s="253">
        <v>0</v>
      </c>
      <c r="K61" s="253">
        <f t="shared" si="4"/>
        <v>461.79</v>
      </c>
      <c r="L61" s="253">
        <v>0</v>
      </c>
      <c r="M61" s="253">
        <f t="shared" si="5"/>
        <v>461.79</v>
      </c>
      <c r="N61" s="253">
        <v>0</v>
      </c>
      <c r="O61" s="253">
        <f t="shared" si="0"/>
        <v>461.79</v>
      </c>
      <c r="P61" s="254">
        <v>0</v>
      </c>
      <c r="Q61" s="254">
        <f t="shared" si="1"/>
        <v>461.79</v>
      </c>
      <c r="R61" s="255">
        <v>0</v>
      </c>
      <c r="S61" s="255">
        <f t="shared" si="2"/>
        <v>461.79</v>
      </c>
      <c r="T61" s="188"/>
    </row>
    <row r="62" spans="1:24" s="187" customFormat="1" ht="13.5" hidden="1" thickBot="1" x14ac:dyDescent="0.25">
      <c r="A62" s="237"/>
      <c r="B62" s="238"/>
      <c r="C62" s="239"/>
      <c r="D62" s="240">
        <v>3113</v>
      </c>
      <c r="E62" s="310">
        <v>5321</v>
      </c>
      <c r="F62" s="258" t="s">
        <v>118</v>
      </c>
      <c r="G62" s="243">
        <v>461.79</v>
      </c>
      <c r="H62" s="243">
        <v>0</v>
      </c>
      <c r="I62" s="243">
        <f t="shared" si="3"/>
        <v>461.79</v>
      </c>
      <c r="J62" s="244">
        <v>0</v>
      </c>
      <c r="K62" s="244">
        <f t="shared" si="4"/>
        <v>461.79</v>
      </c>
      <c r="L62" s="244">
        <v>0</v>
      </c>
      <c r="M62" s="244">
        <f t="shared" si="5"/>
        <v>461.79</v>
      </c>
      <c r="N62" s="244">
        <v>0</v>
      </c>
      <c r="O62" s="244">
        <f t="shared" si="0"/>
        <v>461.79</v>
      </c>
      <c r="P62" s="244">
        <v>0</v>
      </c>
      <c r="Q62" s="244">
        <f t="shared" si="1"/>
        <v>461.79</v>
      </c>
      <c r="R62" s="245">
        <v>0</v>
      </c>
      <c r="S62" s="245">
        <f t="shared" si="2"/>
        <v>461.79</v>
      </c>
      <c r="T62" s="188"/>
    </row>
    <row r="63" spans="1:24" s="187" customFormat="1" ht="27.75" hidden="1" customHeight="1" x14ac:dyDescent="0.2">
      <c r="A63" s="259" t="s">
        <v>13</v>
      </c>
      <c r="B63" s="260" t="s">
        <v>304</v>
      </c>
      <c r="C63" s="261" t="s">
        <v>305</v>
      </c>
      <c r="D63" s="269" t="s">
        <v>18</v>
      </c>
      <c r="E63" s="269" t="s">
        <v>18</v>
      </c>
      <c r="F63" s="271" t="s">
        <v>306</v>
      </c>
      <c r="G63" s="252">
        <f>+G64</f>
        <v>178.32</v>
      </c>
      <c r="H63" s="252">
        <v>0</v>
      </c>
      <c r="I63" s="252">
        <f t="shared" si="3"/>
        <v>178.32</v>
      </c>
      <c r="J63" s="253">
        <v>0</v>
      </c>
      <c r="K63" s="253">
        <f t="shared" si="4"/>
        <v>178.32</v>
      </c>
      <c r="L63" s="253">
        <v>0</v>
      </c>
      <c r="M63" s="253">
        <f t="shared" si="5"/>
        <v>178.32</v>
      </c>
      <c r="N63" s="253">
        <v>0</v>
      </c>
      <c r="O63" s="253">
        <f t="shared" si="0"/>
        <v>178.32</v>
      </c>
      <c r="P63" s="254">
        <v>0</v>
      </c>
      <c r="Q63" s="254">
        <f t="shared" si="1"/>
        <v>178.32</v>
      </c>
      <c r="R63" s="255">
        <v>0</v>
      </c>
      <c r="S63" s="255">
        <f t="shared" si="2"/>
        <v>178.32</v>
      </c>
      <c r="T63" s="188"/>
    </row>
    <row r="64" spans="1:24" s="187" customFormat="1" ht="13.5" hidden="1" thickBot="1" x14ac:dyDescent="0.25">
      <c r="A64" s="237"/>
      <c r="B64" s="238"/>
      <c r="C64" s="239"/>
      <c r="D64" s="240">
        <v>3113</v>
      </c>
      <c r="E64" s="310">
        <v>5321</v>
      </c>
      <c r="F64" s="258" t="s">
        <v>118</v>
      </c>
      <c r="G64" s="303">
        <v>178.32</v>
      </c>
      <c r="H64" s="303">
        <v>0</v>
      </c>
      <c r="I64" s="303">
        <f t="shared" si="3"/>
        <v>178.32</v>
      </c>
      <c r="J64" s="304">
        <v>0</v>
      </c>
      <c r="K64" s="304">
        <f t="shared" si="4"/>
        <v>178.32</v>
      </c>
      <c r="L64" s="304">
        <v>0</v>
      </c>
      <c r="M64" s="304">
        <f t="shared" si="5"/>
        <v>178.32</v>
      </c>
      <c r="N64" s="304">
        <v>0</v>
      </c>
      <c r="O64" s="304">
        <f t="shared" si="0"/>
        <v>178.32</v>
      </c>
      <c r="P64" s="304">
        <v>0</v>
      </c>
      <c r="Q64" s="304">
        <f t="shared" si="1"/>
        <v>178.32</v>
      </c>
      <c r="R64" s="219">
        <v>0</v>
      </c>
      <c r="S64" s="219">
        <f t="shared" si="2"/>
        <v>178.32</v>
      </c>
      <c r="T64" s="188"/>
    </row>
    <row r="65" spans="1:20" s="187" customFormat="1" ht="13.5" customHeight="1" thickBot="1" x14ac:dyDescent="0.25">
      <c r="A65" s="306" t="s">
        <v>13</v>
      </c>
      <c r="B65" s="396" t="s">
        <v>18</v>
      </c>
      <c r="C65" s="397"/>
      <c r="D65" s="307" t="s">
        <v>18</v>
      </c>
      <c r="E65" s="308" t="s">
        <v>18</v>
      </c>
      <c r="F65" s="309" t="s">
        <v>307</v>
      </c>
      <c r="G65" s="224">
        <f>+G66+G83+G90</f>
        <v>15250</v>
      </c>
      <c r="H65" s="224">
        <v>0</v>
      </c>
      <c r="I65" s="224">
        <f t="shared" si="3"/>
        <v>15250</v>
      </c>
      <c r="J65" s="225">
        <v>0</v>
      </c>
      <c r="K65" s="225">
        <f t="shared" si="4"/>
        <v>15250</v>
      </c>
      <c r="L65" s="225">
        <f>L66+L90</f>
        <v>17371.425999999999</v>
      </c>
      <c r="M65" s="225">
        <f t="shared" si="5"/>
        <v>32621.425999999999</v>
      </c>
      <c r="N65" s="225">
        <f>+N66+N83+N90</f>
        <v>0</v>
      </c>
      <c r="O65" s="225">
        <f t="shared" si="0"/>
        <v>32621.425999999999</v>
      </c>
      <c r="P65" s="225">
        <f>+P66+P83++P90</f>
        <v>22000</v>
      </c>
      <c r="Q65" s="225">
        <f t="shared" si="1"/>
        <v>54621.425999999999</v>
      </c>
      <c r="R65" s="227">
        <f>+R66+R83+R90</f>
        <v>-10000</v>
      </c>
      <c r="S65" s="227">
        <f t="shared" si="2"/>
        <v>44621.425999999999</v>
      </c>
      <c r="T65" s="188" t="s">
        <v>162</v>
      </c>
    </row>
    <row r="66" spans="1:20" s="187" customFormat="1" x14ac:dyDescent="0.2">
      <c r="A66" s="311" t="s">
        <v>18</v>
      </c>
      <c r="B66" s="385" t="s">
        <v>18</v>
      </c>
      <c r="C66" s="386"/>
      <c r="D66" s="312" t="s">
        <v>18</v>
      </c>
      <c r="E66" s="313" t="s">
        <v>18</v>
      </c>
      <c r="F66" s="314" t="s">
        <v>308</v>
      </c>
      <c r="G66" s="315">
        <f>+G67+G69+G71</f>
        <v>1600</v>
      </c>
      <c r="H66" s="315">
        <v>0</v>
      </c>
      <c r="I66" s="315">
        <f t="shared" si="3"/>
        <v>1600</v>
      </c>
      <c r="J66" s="316">
        <v>0</v>
      </c>
      <c r="K66" s="316">
        <f t="shared" si="4"/>
        <v>1600</v>
      </c>
      <c r="L66" s="316">
        <f>L73+L75+L77+L79+L81</f>
        <v>15120</v>
      </c>
      <c r="M66" s="316">
        <f t="shared" si="5"/>
        <v>16720</v>
      </c>
      <c r="N66" s="316">
        <v>0</v>
      </c>
      <c r="O66" s="316">
        <f t="shared" si="0"/>
        <v>16720</v>
      </c>
      <c r="P66" s="317">
        <v>0</v>
      </c>
      <c r="Q66" s="317">
        <f>+O66+P66</f>
        <v>16720</v>
      </c>
      <c r="R66" s="318">
        <v>0</v>
      </c>
      <c r="S66" s="318">
        <f t="shared" si="2"/>
        <v>16720</v>
      </c>
      <c r="T66" s="188"/>
    </row>
    <row r="67" spans="1:20" s="187" customFormat="1" ht="22.5" x14ac:dyDescent="0.2">
      <c r="A67" s="259" t="s">
        <v>13</v>
      </c>
      <c r="B67" s="260" t="s">
        <v>309</v>
      </c>
      <c r="C67" s="261" t="s">
        <v>17</v>
      </c>
      <c r="D67" s="269" t="s">
        <v>18</v>
      </c>
      <c r="E67" s="270" t="s">
        <v>18</v>
      </c>
      <c r="F67" s="251" t="s">
        <v>310</v>
      </c>
      <c r="G67" s="252">
        <f>+G68</f>
        <v>1000</v>
      </c>
      <c r="H67" s="252">
        <v>0</v>
      </c>
      <c r="I67" s="252">
        <f t="shared" si="3"/>
        <v>1000</v>
      </c>
      <c r="J67" s="253">
        <v>0</v>
      </c>
      <c r="K67" s="253">
        <f t="shared" si="4"/>
        <v>1000</v>
      </c>
      <c r="L67" s="253">
        <v>0</v>
      </c>
      <c r="M67" s="253">
        <f t="shared" si="5"/>
        <v>1000</v>
      </c>
      <c r="N67" s="253">
        <v>0</v>
      </c>
      <c r="O67" s="253">
        <f t="shared" si="0"/>
        <v>1000</v>
      </c>
      <c r="P67" s="254">
        <v>0</v>
      </c>
      <c r="Q67" s="254">
        <f t="shared" si="1"/>
        <v>1000</v>
      </c>
      <c r="R67" s="255">
        <v>0</v>
      </c>
      <c r="S67" s="255">
        <f t="shared" si="2"/>
        <v>1000</v>
      </c>
      <c r="T67" s="188"/>
    </row>
    <row r="68" spans="1:20" s="187" customFormat="1" x14ac:dyDescent="0.2">
      <c r="A68" s="237"/>
      <c r="B68" s="238"/>
      <c r="C68" s="239"/>
      <c r="D68" s="240">
        <v>3419</v>
      </c>
      <c r="E68" s="241">
        <v>5221</v>
      </c>
      <c r="F68" s="258" t="s">
        <v>311</v>
      </c>
      <c r="G68" s="243">
        <v>1000</v>
      </c>
      <c r="H68" s="243">
        <v>0</v>
      </c>
      <c r="I68" s="243">
        <f t="shared" si="3"/>
        <v>1000</v>
      </c>
      <c r="J68" s="244">
        <v>0</v>
      </c>
      <c r="K68" s="244">
        <f t="shared" si="4"/>
        <v>1000</v>
      </c>
      <c r="L68" s="244">
        <v>0</v>
      </c>
      <c r="M68" s="244">
        <f t="shared" si="5"/>
        <v>1000</v>
      </c>
      <c r="N68" s="244">
        <v>0</v>
      </c>
      <c r="O68" s="244">
        <f t="shared" si="0"/>
        <v>1000</v>
      </c>
      <c r="P68" s="244">
        <v>0</v>
      </c>
      <c r="Q68" s="244">
        <f t="shared" si="1"/>
        <v>1000</v>
      </c>
      <c r="R68" s="245">
        <v>0</v>
      </c>
      <c r="S68" s="245">
        <f t="shared" si="2"/>
        <v>1000</v>
      </c>
      <c r="T68" s="188"/>
    </row>
    <row r="69" spans="1:20" s="187" customFormat="1" ht="33.75" x14ac:dyDescent="0.2">
      <c r="A69" s="259" t="s">
        <v>13</v>
      </c>
      <c r="B69" s="260" t="s">
        <v>312</v>
      </c>
      <c r="C69" s="261" t="s">
        <v>17</v>
      </c>
      <c r="D69" s="269" t="s">
        <v>18</v>
      </c>
      <c r="E69" s="270" t="s">
        <v>18</v>
      </c>
      <c r="F69" s="251" t="s">
        <v>313</v>
      </c>
      <c r="G69" s="252">
        <f>+G70</f>
        <v>400</v>
      </c>
      <c r="H69" s="252">
        <v>0</v>
      </c>
      <c r="I69" s="252">
        <f t="shared" si="3"/>
        <v>400</v>
      </c>
      <c r="J69" s="253">
        <v>0</v>
      </c>
      <c r="K69" s="253">
        <f t="shared" si="4"/>
        <v>400</v>
      </c>
      <c r="L69" s="253">
        <v>0</v>
      </c>
      <c r="M69" s="253">
        <f t="shared" si="5"/>
        <v>400</v>
      </c>
      <c r="N69" s="253">
        <v>0</v>
      </c>
      <c r="O69" s="253">
        <f t="shared" si="0"/>
        <v>400</v>
      </c>
      <c r="P69" s="254">
        <v>0</v>
      </c>
      <c r="Q69" s="254">
        <f t="shared" si="1"/>
        <v>400</v>
      </c>
      <c r="R69" s="255">
        <v>0</v>
      </c>
      <c r="S69" s="255">
        <f t="shared" si="2"/>
        <v>400</v>
      </c>
      <c r="T69" s="188"/>
    </row>
    <row r="70" spans="1:20" s="187" customFormat="1" x14ac:dyDescent="0.2">
      <c r="A70" s="237"/>
      <c r="B70" s="238" t="s">
        <v>314</v>
      </c>
      <c r="C70" s="239"/>
      <c r="D70" s="240">
        <v>3419</v>
      </c>
      <c r="E70" s="241">
        <v>5329</v>
      </c>
      <c r="F70" s="258" t="s">
        <v>315</v>
      </c>
      <c r="G70" s="243">
        <v>400</v>
      </c>
      <c r="H70" s="243">
        <v>0</v>
      </c>
      <c r="I70" s="243">
        <f t="shared" si="3"/>
        <v>400</v>
      </c>
      <c r="J70" s="244">
        <v>0</v>
      </c>
      <c r="K70" s="244">
        <f t="shared" si="4"/>
        <v>400</v>
      </c>
      <c r="L70" s="244">
        <v>0</v>
      </c>
      <c r="M70" s="244">
        <f t="shared" si="5"/>
        <v>400</v>
      </c>
      <c r="N70" s="244">
        <v>0</v>
      </c>
      <c r="O70" s="244">
        <f t="shared" si="0"/>
        <v>400</v>
      </c>
      <c r="P70" s="244">
        <v>0</v>
      </c>
      <c r="Q70" s="244">
        <f t="shared" si="1"/>
        <v>400</v>
      </c>
      <c r="R70" s="245">
        <v>0</v>
      </c>
      <c r="S70" s="245">
        <f t="shared" si="2"/>
        <v>400</v>
      </c>
      <c r="T70" s="188"/>
    </row>
    <row r="71" spans="1:20" s="187" customFormat="1" ht="22.5" x14ac:dyDescent="0.2">
      <c r="A71" s="259" t="s">
        <v>13</v>
      </c>
      <c r="B71" s="260" t="s">
        <v>316</v>
      </c>
      <c r="C71" s="261" t="s">
        <v>317</v>
      </c>
      <c r="D71" s="269" t="s">
        <v>18</v>
      </c>
      <c r="E71" s="270" t="s">
        <v>18</v>
      </c>
      <c r="F71" s="251" t="s">
        <v>318</v>
      </c>
      <c r="G71" s="252">
        <f>+G72</f>
        <v>200</v>
      </c>
      <c r="H71" s="252">
        <v>0</v>
      </c>
      <c r="I71" s="252">
        <f t="shared" si="3"/>
        <v>200</v>
      </c>
      <c r="J71" s="253">
        <v>0</v>
      </c>
      <c r="K71" s="253">
        <f t="shared" si="4"/>
        <v>200</v>
      </c>
      <c r="L71" s="253">
        <v>0</v>
      </c>
      <c r="M71" s="253">
        <f t="shared" si="5"/>
        <v>200</v>
      </c>
      <c r="N71" s="253">
        <v>0</v>
      </c>
      <c r="O71" s="253">
        <f t="shared" si="0"/>
        <v>200</v>
      </c>
      <c r="P71" s="254">
        <v>0</v>
      </c>
      <c r="Q71" s="254">
        <f t="shared" si="1"/>
        <v>200</v>
      </c>
      <c r="R71" s="255">
        <v>0</v>
      </c>
      <c r="S71" s="255">
        <f t="shared" si="2"/>
        <v>200</v>
      </c>
      <c r="T71" s="188"/>
    </row>
    <row r="72" spans="1:20" s="187" customFormat="1" x14ac:dyDescent="0.2">
      <c r="A72" s="237"/>
      <c r="B72" s="238"/>
      <c r="C72" s="239"/>
      <c r="D72" s="240">
        <v>3419</v>
      </c>
      <c r="E72" s="241">
        <v>5329</v>
      </c>
      <c r="F72" s="258" t="s">
        <v>315</v>
      </c>
      <c r="G72" s="243">
        <v>200</v>
      </c>
      <c r="H72" s="243">
        <v>0</v>
      </c>
      <c r="I72" s="243">
        <f t="shared" si="3"/>
        <v>200</v>
      </c>
      <c r="J72" s="244">
        <v>0</v>
      </c>
      <c r="K72" s="244">
        <f t="shared" si="4"/>
        <v>200</v>
      </c>
      <c r="L72" s="244">
        <v>0</v>
      </c>
      <c r="M72" s="244">
        <f t="shared" si="5"/>
        <v>200</v>
      </c>
      <c r="N72" s="244">
        <v>0</v>
      </c>
      <c r="O72" s="244">
        <f t="shared" si="0"/>
        <v>200</v>
      </c>
      <c r="P72" s="244">
        <v>0</v>
      </c>
      <c r="Q72" s="244">
        <f t="shared" si="1"/>
        <v>200</v>
      </c>
      <c r="R72" s="245">
        <v>0</v>
      </c>
      <c r="S72" s="245">
        <f t="shared" si="2"/>
        <v>200</v>
      </c>
      <c r="T72" s="188"/>
    </row>
    <row r="73" spans="1:20" s="187" customFormat="1" ht="22.5" x14ac:dyDescent="0.2">
      <c r="A73" s="259" t="s">
        <v>13</v>
      </c>
      <c r="B73" s="260" t="s">
        <v>319</v>
      </c>
      <c r="C73" s="261" t="s">
        <v>17</v>
      </c>
      <c r="D73" s="269" t="s">
        <v>18</v>
      </c>
      <c r="E73" s="270" t="s">
        <v>18</v>
      </c>
      <c r="F73" s="251" t="s">
        <v>310</v>
      </c>
      <c r="G73" s="252">
        <v>0</v>
      </c>
      <c r="H73" s="252"/>
      <c r="I73" s="252">
        <v>0</v>
      </c>
      <c r="J73" s="253">
        <v>0</v>
      </c>
      <c r="K73" s="253">
        <v>0</v>
      </c>
      <c r="L73" s="253">
        <v>60</v>
      </c>
      <c r="M73" s="253">
        <f t="shared" ref="M73:M82" si="6">L73</f>
        <v>60</v>
      </c>
      <c r="N73" s="253">
        <v>0</v>
      </c>
      <c r="O73" s="253">
        <f t="shared" si="0"/>
        <v>60</v>
      </c>
      <c r="P73" s="254">
        <v>0</v>
      </c>
      <c r="Q73" s="254">
        <f t="shared" si="1"/>
        <v>60</v>
      </c>
      <c r="R73" s="255">
        <v>0</v>
      </c>
      <c r="S73" s="255">
        <f t="shared" si="2"/>
        <v>60</v>
      </c>
      <c r="T73" s="188"/>
    </row>
    <row r="74" spans="1:20" s="187" customFormat="1" x14ac:dyDescent="0.2">
      <c r="A74" s="237"/>
      <c r="B74" s="238"/>
      <c r="C74" s="239"/>
      <c r="D74" s="240">
        <v>3419</v>
      </c>
      <c r="E74" s="241">
        <v>5221</v>
      </c>
      <c r="F74" s="257" t="s">
        <v>311</v>
      </c>
      <c r="G74" s="243">
        <v>0</v>
      </c>
      <c r="H74" s="243"/>
      <c r="I74" s="243">
        <v>0</v>
      </c>
      <c r="J74" s="244">
        <v>0</v>
      </c>
      <c r="K74" s="244">
        <v>0</v>
      </c>
      <c r="L74" s="244">
        <v>60</v>
      </c>
      <c r="M74" s="244">
        <f t="shared" si="6"/>
        <v>60</v>
      </c>
      <c r="N74" s="244">
        <v>0</v>
      </c>
      <c r="O74" s="244">
        <f t="shared" si="0"/>
        <v>60</v>
      </c>
      <c r="P74" s="244">
        <v>0</v>
      </c>
      <c r="Q74" s="244">
        <f t="shared" ref="Q74:Q137" si="7">+O74+P74</f>
        <v>60</v>
      </c>
      <c r="R74" s="245">
        <v>0</v>
      </c>
      <c r="S74" s="245">
        <f t="shared" ref="S74:S100" si="8">+Q74+R74</f>
        <v>60</v>
      </c>
      <c r="T74" s="188"/>
    </row>
    <row r="75" spans="1:20" s="187" customFormat="1" ht="33.75" x14ac:dyDescent="0.2">
      <c r="A75" s="259" t="s">
        <v>13</v>
      </c>
      <c r="B75" s="260" t="s">
        <v>320</v>
      </c>
      <c r="C75" s="261" t="s">
        <v>17</v>
      </c>
      <c r="D75" s="269" t="s">
        <v>18</v>
      </c>
      <c r="E75" s="270" t="s">
        <v>18</v>
      </c>
      <c r="F75" s="251" t="s">
        <v>313</v>
      </c>
      <c r="G75" s="252">
        <v>0</v>
      </c>
      <c r="H75" s="252"/>
      <c r="I75" s="252">
        <v>0</v>
      </c>
      <c r="J75" s="253">
        <v>0</v>
      </c>
      <c r="K75" s="253">
        <v>0</v>
      </c>
      <c r="L75" s="253">
        <v>40</v>
      </c>
      <c r="M75" s="253">
        <f t="shared" si="6"/>
        <v>40</v>
      </c>
      <c r="N75" s="253">
        <v>0</v>
      </c>
      <c r="O75" s="253">
        <f t="shared" si="0"/>
        <v>40</v>
      </c>
      <c r="P75" s="254">
        <v>0</v>
      </c>
      <c r="Q75" s="254">
        <f t="shared" si="7"/>
        <v>40</v>
      </c>
      <c r="R75" s="255">
        <v>0</v>
      </c>
      <c r="S75" s="255">
        <f t="shared" si="8"/>
        <v>40</v>
      </c>
      <c r="T75" s="188"/>
    </row>
    <row r="76" spans="1:20" s="187" customFormat="1" x14ac:dyDescent="0.2">
      <c r="A76" s="237"/>
      <c r="B76" s="238" t="s">
        <v>314</v>
      </c>
      <c r="C76" s="239"/>
      <c r="D76" s="240">
        <v>3419</v>
      </c>
      <c r="E76" s="241">
        <v>5329</v>
      </c>
      <c r="F76" s="258" t="s">
        <v>315</v>
      </c>
      <c r="G76" s="243">
        <v>0</v>
      </c>
      <c r="H76" s="243"/>
      <c r="I76" s="243">
        <v>0</v>
      </c>
      <c r="J76" s="244">
        <v>0</v>
      </c>
      <c r="K76" s="244">
        <v>0</v>
      </c>
      <c r="L76" s="244">
        <v>40</v>
      </c>
      <c r="M76" s="244">
        <f t="shared" si="6"/>
        <v>40</v>
      </c>
      <c r="N76" s="244">
        <v>0</v>
      </c>
      <c r="O76" s="244">
        <f t="shared" si="0"/>
        <v>40</v>
      </c>
      <c r="P76" s="244">
        <v>0</v>
      </c>
      <c r="Q76" s="244">
        <f t="shared" si="7"/>
        <v>40</v>
      </c>
      <c r="R76" s="245">
        <v>0</v>
      </c>
      <c r="S76" s="245">
        <f t="shared" si="8"/>
        <v>40</v>
      </c>
      <c r="T76" s="188"/>
    </row>
    <row r="77" spans="1:20" s="187" customFormat="1" ht="22.5" x14ac:dyDescent="0.2">
      <c r="A77" s="259" t="s">
        <v>13</v>
      </c>
      <c r="B77" s="260" t="s">
        <v>321</v>
      </c>
      <c r="C77" s="261" t="s">
        <v>317</v>
      </c>
      <c r="D77" s="269" t="s">
        <v>18</v>
      </c>
      <c r="E77" s="270" t="s">
        <v>18</v>
      </c>
      <c r="F77" s="251" t="s">
        <v>318</v>
      </c>
      <c r="G77" s="252">
        <v>0</v>
      </c>
      <c r="H77" s="252"/>
      <c r="I77" s="252">
        <v>0</v>
      </c>
      <c r="J77" s="253">
        <v>0</v>
      </c>
      <c r="K77" s="253">
        <v>0</v>
      </c>
      <c r="L77" s="253">
        <v>20</v>
      </c>
      <c r="M77" s="253">
        <f t="shared" si="6"/>
        <v>20</v>
      </c>
      <c r="N77" s="253">
        <v>0</v>
      </c>
      <c r="O77" s="253">
        <f t="shared" si="0"/>
        <v>20</v>
      </c>
      <c r="P77" s="254">
        <v>0</v>
      </c>
      <c r="Q77" s="254">
        <f t="shared" si="7"/>
        <v>20</v>
      </c>
      <c r="R77" s="255">
        <v>0</v>
      </c>
      <c r="S77" s="255">
        <f t="shared" si="8"/>
        <v>20</v>
      </c>
      <c r="T77" s="188"/>
    </row>
    <row r="78" spans="1:20" s="187" customFormat="1" x14ac:dyDescent="0.2">
      <c r="A78" s="237"/>
      <c r="B78" s="238"/>
      <c r="C78" s="239"/>
      <c r="D78" s="240">
        <v>3419</v>
      </c>
      <c r="E78" s="241">
        <v>5329</v>
      </c>
      <c r="F78" s="257" t="s">
        <v>315</v>
      </c>
      <c r="G78" s="243">
        <v>0</v>
      </c>
      <c r="H78" s="243"/>
      <c r="I78" s="243">
        <v>0</v>
      </c>
      <c r="J78" s="244">
        <v>0</v>
      </c>
      <c r="K78" s="244">
        <v>0</v>
      </c>
      <c r="L78" s="244">
        <v>20</v>
      </c>
      <c r="M78" s="244">
        <f t="shared" si="6"/>
        <v>20</v>
      </c>
      <c r="N78" s="244">
        <v>0</v>
      </c>
      <c r="O78" s="244">
        <f t="shared" ref="O78:O155" si="9">+M78+N78</f>
        <v>20</v>
      </c>
      <c r="P78" s="244">
        <v>0</v>
      </c>
      <c r="Q78" s="244">
        <f t="shared" si="7"/>
        <v>20</v>
      </c>
      <c r="R78" s="245">
        <v>0</v>
      </c>
      <c r="S78" s="245">
        <f t="shared" si="8"/>
        <v>20</v>
      </c>
      <c r="T78" s="188"/>
    </row>
    <row r="79" spans="1:20" s="187" customFormat="1" ht="22.5" x14ac:dyDescent="0.2">
      <c r="A79" s="259" t="s">
        <v>13</v>
      </c>
      <c r="B79" s="260" t="s">
        <v>322</v>
      </c>
      <c r="C79" s="261" t="s">
        <v>323</v>
      </c>
      <c r="D79" s="269" t="s">
        <v>18</v>
      </c>
      <c r="E79" s="270" t="s">
        <v>18</v>
      </c>
      <c r="F79" s="251" t="s">
        <v>324</v>
      </c>
      <c r="G79" s="252">
        <v>0</v>
      </c>
      <c r="H79" s="252"/>
      <c r="I79" s="252">
        <v>0</v>
      </c>
      <c r="J79" s="253">
        <v>0</v>
      </c>
      <c r="K79" s="253">
        <v>0</v>
      </c>
      <c r="L79" s="253">
        <v>10000</v>
      </c>
      <c r="M79" s="253">
        <f t="shared" si="6"/>
        <v>10000</v>
      </c>
      <c r="N79" s="253">
        <v>0</v>
      </c>
      <c r="O79" s="253">
        <f t="shared" si="9"/>
        <v>10000</v>
      </c>
      <c r="P79" s="254">
        <v>0</v>
      </c>
      <c r="Q79" s="254">
        <f t="shared" si="7"/>
        <v>10000</v>
      </c>
      <c r="R79" s="255">
        <v>0</v>
      </c>
      <c r="S79" s="255">
        <f t="shared" si="8"/>
        <v>10000</v>
      </c>
      <c r="T79" s="188"/>
    </row>
    <row r="80" spans="1:20" s="187" customFormat="1" x14ac:dyDescent="0.2">
      <c r="A80" s="237"/>
      <c r="B80" s="238"/>
      <c r="C80" s="239"/>
      <c r="D80" s="240">
        <v>3419</v>
      </c>
      <c r="E80" s="241">
        <v>6341</v>
      </c>
      <c r="F80" s="258" t="s">
        <v>325</v>
      </c>
      <c r="G80" s="243">
        <v>0</v>
      </c>
      <c r="H80" s="243"/>
      <c r="I80" s="243">
        <v>0</v>
      </c>
      <c r="J80" s="244">
        <v>0</v>
      </c>
      <c r="K80" s="244">
        <v>0</v>
      </c>
      <c r="L80" s="244">
        <v>10000</v>
      </c>
      <c r="M80" s="244">
        <f t="shared" si="6"/>
        <v>10000</v>
      </c>
      <c r="N80" s="244">
        <v>0</v>
      </c>
      <c r="O80" s="244">
        <f t="shared" si="9"/>
        <v>10000</v>
      </c>
      <c r="P80" s="244">
        <v>0</v>
      </c>
      <c r="Q80" s="244">
        <f t="shared" si="7"/>
        <v>10000</v>
      </c>
      <c r="R80" s="245">
        <v>0</v>
      </c>
      <c r="S80" s="245">
        <f t="shared" si="8"/>
        <v>10000</v>
      </c>
      <c r="T80" s="188"/>
    </row>
    <row r="81" spans="1:20" s="187" customFormat="1" ht="22.5" x14ac:dyDescent="0.2">
      <c r="A81" s="246" t="s">
        <v>13</v>
      </c>
      <c r="B81" s="247" t="s">
        <v>326</v>
      </c>
      <c r="C81" s="248" t="s">
        <v>327</v>
      </c>
      <c r="D81" s="249" t="s">
        <v>18</v>
      </c>
      <c r="E81" s="250" t="s">
        <v>18</v>
      </c>
      <c r="F81" s="271" t="s">
        <v>328</v>
      </c>
      <c r="G81" s="252">
        <v>0</v>
      </c>
      <c r="H81" s="252"/>
      <c r="I81" s="252"/>
      <c r="J81" s="253"/>
      <c r="K81" s="253">
        <v>0</v>
      </c>
      <c r="L81" s="253">
        <v>5000</v>
      </c>
      <c r="M81" s="253">
        <f t="shared" si="6"/>
        <v>5000</v>
      </c>
      <c r="N81" s="253">
        <v>0</v>
      </c>
      <c r="O81" s="253">
        <f t="shared" si="9"/>
        <v>5000</v>
      </c>
      <c r="P81" s="254">
        <v>0</v>
      </c>
      <c r="Q81" s="254">
        <f t="shared" si="7"/>
        <v>5000</v>
      </c>
      <c r="R81" s="255">
        <v>0</v>
      </c>
      <c r="S81" s="255">
        <f t="shared" si="8"/>
        <v>5000</v>
      </c>
      <c r="T81" s="188"/>
    </row>
    <row r="82" spans="1:20" s="187" customFormat="1" ht="13.5" thickBot="1" x14ac:dyDescent="0.25">
      <c r="A82" s="319"/>
      <c r="B82" s="320"/>
      <c r="C82" s="321"/>
      <c r="D82" s="322">
        <v>3419</v>
      </c>
      <c r="E82" s="301">
        <v>6341</v>
      </c>
      <c r="F82" s="242" t="s">
        <v>325</v>
      </c>
      <c r="G82" s="303">
        <v>0</v>
      </c>
      <c r="H82" s="303"/>
      <c r="I82" s="303"/>
      <c r="J82" s="304"/>
      <c r="K82" s="304">
        <v>0</v>
      </c>
      <c r="L82" s="304">
        <v>5000</v>
      </c>
      <c r="M82" s="304">
        <f t="shared" si="6"/>
        <v>5000</v>
      </c>
      <c r="N82" s="304">
        <v>0</v>
      </c>
      <c r="O82" s="304">
        <f t="shared" si="9"/>
        <v>5000</v>
      </c>
      <c r="P82" s="304">
        <v>0</v>
      </c>
      <c r="Q82" s="304">
        <f t="shared" si="7"/>
        <v>5000</v>
      </c>
      <c r="R82" s="219">
        <v>0</v>
      </c>
      <c r="S82" s="219">
        <f t="shared" si="8"/>
        <v>5000</v>
      </c>
      <c r="T82" s="188"/>
    </row>
    <row r="83" spans="1:20" s="187" customFormat="1" x14ac:dyDescent="0.2">
      <c r="A83" s="323" t="s">
        <v>18</v>
      </c>
      <c r="B83" s="324" t="s">
        <v>18</v>
      </c>
      <c r="C83" s="325" t="s">
        <v>18</v>
      </c>
      <c r="D83" s="326" t="s">
        <v>18</v>
      </c>
      <c r="E83" s="327" t="s">
        <v>18</v>
      </c>
      <c r="F83" s="328" t="s">
        <v>329</v>
      </c>
      <c r="G83" s="329">
        <f>+G84+G86+G88</f>
        <v>400</v>
      </c>
      <c r="H83" s="329">
        <v>0</v>
      </c>
      <c r="I83" s="329">
        <f t="shared" si="3"/>
        <v>400</v>
      </c>
      <c r="J83" s="330">
        <v>0</v>
      </c>
      <c r="K83" s="330">
        <f t="shared" si="4"/>
        <v>400</v>
      </c>
      <c r="L83" s="330">
        <v>0</v>
      </c>
      <c r="M83" s="330">
        <f t="shared" si="5"/>
        <v>400</v>
      </c>
      <c r="N83" s="330">
        <v>0</v>
      </c>
      <c r="O83" s="330">
        <f t="shared" si="9"/>
        <v>400</v>
      </c>
      <c r="P83" s="330">
        <v>0</v>
      </c>
      <c r="Q83" s="330">
        <f t="shared" si="7"/>
        <v>400</v>
      </c>
      <c r="R83" s="331">
        <v>0</v>
      </c>
      <c r="S83" s="331">
        <f t="shared" si="8"/>
        <v>400</v>
      </c>
      <c r="T83" s="188"/>
    </row>
    <row r="84" spans="1:20" s="187" customFormat="1" ht="22.5" x14ac:dyDescent="0.2">
      <c r="A84" s="259" t="s">
        <v>13</v>
      </c>
      <c r="B84" s="260" t="s">
        <v>330</v>
      </c>
      <c r="C84" s="261" t="s">
        <v>17</v>
      </c>
      <c r="D84" s="269" t="s">
        <v>18</v>
      </c>
      <c r="E84" s="270" t="s">
        <v>18</v>
      </c>
      <c r="F84" s="251" t="s">
        <v>331</v>
      </c>
      <c r="G84" s="252">
        <f>+G85</f>
        <v>100</v>
      </c>
      <c r="H84" s="252">
        <v>0</v>
      </c>
      <c r="I84" s="252">
        <f t="shared" si="3"/>
        <v>100</v>
      </c>
      <c r="J84" s="253">
        <v>0</v>
      </c>
      <c r="K84" s="253">
        <f t="shared" si="4"/>
        <v>100</v>
      </c>
      <c r="L84" s="253">
        <v>0</v>
      </c>
      <c r="M84" s="253">
        <f t="shared" si="5"/>
        <v>100</v>
      </c>
      <c r="N84" s="253">
        <v>0</v>
      </c>
      <c r="O84" s="253">
        <f t="shared" si="9"/>
        <v>100</v>
      </c>
      <c r="P84" s="254">
        <v>0</v>
      </c>
      <c r="Q84" s="254">
        <f t="shared" si="7"/>
        <v>100</v>
      </c>
      <c r="R84" s="255">
        <v>0</v>
      </c>
      <c r="S84" s="255">
        <f t="shared" si="8"/>
        <v>100</v>
      </c>
      <c r="T84" s="188"/>
    </row>
    <row r="85" spans="1:20" s="187" customFormat="1" x14ac:dyDescent="0.2">
      <c r="A85" s="259"/>
      <c r="B85" s="279"/>
      <c r="C85" s="279"/>
      <c r="D85" s="240">
        <v>3419</v>
      </c>
      <c r="E85" s="241">
        <v>5222</v>
      </c>
      <c r="F85" s="258" t="s">
        <v>26</v>
      </c>
      <c r="G85" s="243">
        <v>100</v>
      </c>
      <c r="H85" s="243">
        <v>0</v>
      </c>
      <c r="I85" s="243">
        <f t="shared" si="3"/>
        <v>100</v>
      </c>
      <c r="J85" s="244">
        <v>0</v>
      </c>
      <c r="K85" s="244">
        <f t="shared" si="4"/>
        <v>100</v>
      </c>
      <c r="L85" s="244">
        <v>0</v>
      </c>
      <c r="M85" s="244">
        <f t="shared" si="5"/>
        <v>100</v>
      </c>
      <c r="N85" s="244">
        <v>0</v>
      </c>
      <c r="O85" s="244">
        <f t="shared" si="9"/>
        <v>100</v>
      </c>
      <c r="P85" s="244">
        <v>0</v>
      </c>
      <c r="Q85" s="244">
        <f t="shared" si="7"/>
        <v>100</v>
      </c>
      <c r="R85" s="245">
        <v>0</v>
      </c>
      <c r="S85" s="245">
        <f t="shared" si="8"/>
        <v>100</v>
      </c>
      <c r="T85" s="188"/>
    </row>
    <row r="86" spans="1:20" s="187" customFormat="1" ht="33.75" x14ac:dyDescent="0.2">
      <c r="A86" s="246" t="s">
        <v>13</v>
      </c>
      <c r="B86" s="247" t="s">
        <v>332</v>
      </c>
      <c r="C86" s="248" t="s">
        <v>17</v>
      </c>
      <c r="D86" s="249" t="s">
        <v>18</v>
      </c>
      <c r="E86" s="250" t="s">
        <v>18</v>
      </c>
      <c r="F86" s="271" t="s">
        <v>333</v>
      </c>
      <c r="G86" s="252">
        <f>+G87</f>
        <v>100</v>
      </c>
      <c r="H86" s="252">
        <v>0</v>
      </c>
      <c r="I86" s="252">
        <f t="shared" si="3"/>
        <v>100</v>
      </c>
      <c r="J86" s="253">
        <v>0</v>
      </c>
      <c r="K86" s="253">
        <f t="shared" si="4"/>
        <v>100</v>
      </c>
      <c r="L86" s="253">
        <v>0</v>
      </c>
      <c r="M86" s="253">
        <f t="shared" si="5"/>
        <v>100</v>
      </c>
      <c r="N86" s="253">
        <v>0</v>
      </c>
      <c r="O86" s="253">
        <f t="shared" si="9"/>
        <v>100</v>
      </c>
      <c r="P86" s="254">
        <v>0</v>
      </c>
      <c r="Q86" s="254">
        <f t="shared" si="7"/>
        <v>100</v>
      </c>
      <c r="R86" s="255">
        <v>0</v>
      </c>
      <c r="S86" s="255">
        <f t="shared" si="8"/>
        <v>100</v>
      </c>
      <c r="T86" s="188"/>
    </row>
    <row r="87" spans="1:20" s="187" customFormat="1" x14ac:dyDescent="0.2">
      <c r="A87" s="259"/>
      <c r="B87" s="279"/>
      <c r="C87" s="279"/>
      <c r="D87" s="240">
        <v>3419</v>
      </c>
      <c r="E87" s="241">
        <v>5229</v>
      </c>
      <c r="F87" s="258" t="s">
        <v>334</v>
      </c>
      <c r="G87" s="243">
        <v>100</v>
      </c>
      <c r="H87" s="243">
        <v>0</v>
      </c>
      <c r="I87" s="243">
        <f t="shared" si="3"/>
        <v>100</v>
      </c>
      <c r="J87" s="244">
        <v>0</v>
      </c>
      <c r="K87" s="244">
        <f t="shared" si="4"/>
        <v>100</v>
      </c>
      <c r="L87" s="244">
        <v>0</v>
      </c>
      <c r="M87" s="244">
        <f t="shared" si="5"/>
        <v>100</v>
      </c>
      <c r="N87" s="244">
        <v>0</v>
      </c>
      <c r="O87" s="244">
        <f t="shared" si="9"/>
        <v>100</v>
      </c>
      <c r="P87" s="244">
        <v>0</v>
      </c>
      <c r="Q87" s="244">
        <f t="shared" si="7"/>
        <v>100</v>
      </c>
      <c r="R87" s="245">
        <v>0</v>
      </c>
      <c r="S87" s="245">
        <f t="shared" si="8"/>
        <v>100</v>
      </c>
      <c r="T87" s="188"/>
    </row>
    <row r="88" spans="1:20" s="187" customFormat="1" ht="22.5" x14ac:dyDescent="0.2">
      <c r="A88" s="259" t="s">
        <v>13</v>
      </c>
      <c r="B88" s="260" t="s">
        <v>335</v>
      </c>
      <c r="C88" s="261" t="s">
        <v>17</v>
      </c>
      <c r="D88" s="269" t="s">
        <v>18</v>
      </c>
      <c r="E88" s="270" t="s">
        <v>18</v>
      </c>
      <c r="F88" s="251" t="s">
        <v>336</v>
      </c>
      <c r="G88" s="252">
        <f>+G89</f>
        <v>200</v>
      </c>
      <c r="H88" s="252">
        <v>0</v>
      </c>
      <c r="I88" s="252">
        <f t="shared" si="3"/>
        <v>200</v>
      </c>
      <c r="J88" s="253">
        <v>0</v>
      </c>
      <c r="K88" s="253">
        <f t="shared" si="4"/>
        <v>200</v>
      </c>
      <c r="L88" s="253">
        <v>0</v>
      </c>
      <c r="M88" s="253">
        <f t="shared" si="5"/>
        <v>200</v>
      </c>
      <c r="N88" s="253">
        <v>0</v>
      </c>
      <c r="O88" s="253">
        <f t="shared" si="9"/>
        <v>200</v>
      </c>
      <c r="P88" s="254">
        <v>0</v>
      </c>
      <c r="Q88" s="254">
        <f t="shared" si="7"/>
        <v>200</v>
      </c>
      <c r="R88" s="255">
        <v>0</v>
      </c>
      <c r="S88" s="255">
        <f t="shared" si="8"/>
        <v>200</v>
      </c>
      <c r="T88" s="188"/>
    </row>
    <row r="89" spans="1:20" s="187" customFormat="1" ht="13.5" thickBot="1" x14ac:dyDescent="0.25">
      <c r="A89" s="332"/>
      <c r="B89" s="333"/>
      <c r="C89" s="334"/>
      <c r="D89" s="335">
        <v>3419</v>
      </c>
      <c r="E89" s="336">
        <v>5222</v>
      </c>
      <c r="F89" s="337" t="s">
        <v>26</v>
      </c>
      <c r="G89" s="338">
        <v>200</v>
      </c>
      <c r="H89" s="338">
        <v>0</v>
      </c>
      <c r="I89" s="338">
        <f t="shared" si="3"/>
        <v>200</v>
      </c>
      <c r="J89" s="218">
        <v>0</v>
      </c>
      <c r="K89" s="218">
        <f t="shared" si="4"/>
        <v>200</v>
      </c>
      <c r="L89" s="218">
        <v>0</v>
      </c>
      <c r="M89" s="218">
        <f t="shared" si="5"/>
        <v>200</v>
      </c>
      <c r="N89" s="218">
        <v>0</v>
      </c>
      <c r="O89" s="218">
        <f t="shared" si="9"/>
        <v>200</v>
      </c>
      <c r="P89" s="218">
        <v>0</v>
      </c>
      <c r="Q89" s="218">
        <f t="shared" si="7"/>
        <v>200</v>
      </c>
      <c r="R89" s="339">
        <v>0</v>
      </c>
      <c r="S89" s="339">
        <f t="shared" si="8"/>
        <v>200</v>
      </c>
      <c r="T89" s="188"/>
    </row>
    <row r="90" spans="1:20" s="187" customFormat="1" x14ac:dyDescent="0.2">
      <c r="A90" s="323" t="s">
        <v>18</v>
      </c>
      <c r="B90" s="324" t="s">
        <v>18</v>
      </c>
      <c r="C90" s="325" t="s">
        <v>18</v>
      </c>
      <c r="D90" s="326" t="s">
        <v>18</v>
      </c>
      <c r="E90" s="327" t="s">
        <v>18</v>
      </c>
      <c r="F90" s="328" t="s">
        <v>337</v>
      </c>
      <c r="G90" s="340">
        <f>+G91+G93+G95+G97+G99</f>
        <v>13250</v>
      </c>
      <c r="H90" s="340">
        <v>0</v>
      </c>
      <c r="I90" s="340">
        <f t="shared" si="3"/>
        <v>13250</v>
      </c>
      <c r="J90" s="317">
        <v>0</v>
      </c>
      <c r="K90" s="317">
        <f t="shared" si="4"/>
        <v>13250</v>
      </c>
      <c r="L90" s="317">
        <f>L117+L119+L121+L123+L125+L127+L129+L131+L133+L135+L137+L139+L141+L143+L145+L147+L149+L151+L153+L155+L157+L159+L161+L163+L165+L167+L169+L171+L173+L175+L177+L179+L181+L183+L185+L187+L189+L191+L193+L195+L197+L199+L201+L203+L205+L207+L209+L211+L213+L93+L99+L115</f>
        <v>2251.4259999999999</v>
      </c>
      <c r="M90" s="317">
        <f t="shared" si="5"/>
        <v>15501.425999999999</v>
      </c>
      <c r="N90" s="317">
        <v>0</v>
      </c>
      <c r="O90" s="317">
        <f t="shared" si="9"/>
        <v>15501.425999999999</v>
      </c>
      <c r="P90" s="317">
        <f>+P99+P101+P103+P105+P107+P109+P111+P113+P215+P220</f>
        <v>22000</v>
      </c>
      <c r="Q90" s="317">
        <f t="shared" si="7"/>
        <v>37501.425999999999</v>
      </c>
      <c r="R90" s="318">
        <f>R215+R220</f>
        <v>-10000</v>
      </c>
      <c r="S90" s="318">
        <f>+Q90+R90</f>
        <v>27501.425999999999</v>
      </c>
      <c r="T90" s="188"/>
    </row>
    <row r="91" spans="1:20" s="187" customFormat="1" ht="22.5" x14ac:dyDescent="0.2">
      <c r="A91" s="259" t="s">
        <v>13</v>
      </c>
      <c r="B91" s="260" t="s">
        <v>338</v>
      </c>
      <c r="C91" s="261" t="s">
        <v>17</v>
      </c>
      <c r="D91" s="269" t="s">
        <v>18</v>
      </c>
      <c r="E91" s="270" t="s">
        <v>18</v>
      </c>
      <c r="F91" s="266" t="s">
        <v>339</v>
      </c>
      <c r="G91" s="252">
        <f>+G92</f>
        <v>1000</v>
      </c>
      <c r="H91" s="252">
        <v>0</v>
      </c>
      <c r="I91" s="252">
        <f t="shared" si="3"/>
        <v>1000</v>
      </c>
      <c r="J91" s="253">
        <v>0</v>
      </c>
      <c r="K91" s="253">
        <f t="shared" si="4"/>
        <v>1000</v>
      </c>
      <c r="L91" s="253">
        <v>0</v>
      </c>
      <c r="M91" s="253">
        <f t="shared" si="5"/>
        <v>1000</v>
      </c>
      <c r="N91" s="253">
        <v>0</v>
      </c>
      <c r="O91" s="253">
        <f t="shared" si="9"/>
        <v>1000</v>
      </c>
      <c r="P91" s="254">
        <v>0</v>
      </c>
      <c r="Q91" s="254">
        <f t="shared" si="7"/>
        <v>1000</v>
      </c>
      <c r="R91" s="255">
        <v>0</v>
      </c>
      <c r="S91" s="255">
        <f t="shared" si="8"/>
        <v>1000</v>
      </c>
      <c r="T91" s="188"/>
    </row>
    <row r="92" spans="1:20" s="187" customFormat="1" x14ac:dyDescent="0.2">
      <c r="A92" s="259"/>
      <c r="B92" s="279"/>
      <c r="C92" s="279"/>
      <c r="D92" s="240">
        <v>3419</v>
      </c>
      <c r="E92" s="241">
        <v>5222</v>
      </c>
      <c r="F92" s="341" t="s">
        <v>26</v>
      </c>
      <c r="G92" s="243">
        <v>1000</v>
      </c>
      <c r="H92" s="243">
        <v>0</v>
      </c>
      <c r="I92" s="243">
        <f t="shared" si="3"/>
        <v>1000</v>
      </c>
      <c r="J92" s="244">
        <v>0</v>
      </c>
      <c r="K92" s="244">
        <f t="shared" si="4"/>
        <v>1000</v>
      </c>
      <c r="L92" s="244">
        <v>0</v>
      </c>
      <c r="M92" s="244">
        <f t="shared" si="5"/>
        <v>1000</v>
      </c>
      <c r="N92" s="244">
        <v>0</v>
      </c>
      <c r="O92" s="244">
        <f t="shared" si="9"/>
        <v>1000</v>
      </c>
      <c r="P92" s="244">
        <v>0</v>
      </c>
      <c r="Q92" s="244">
        <f t="shared" si="7"/>
        <v>1000</v>
      </c>
      <c r="R92" s="245">
        <v>0</v>
      </c>
      <c r="S92" s="245">
        <f t="shared" si="8"/>
        <v>1000</v>
      </c>
      <c r="T92" s="188"/>
    </row>
    <row r="93" spans="1:20" s="187" customFormat="1" ht="22.5" x14ac:dyDescent="0.2">
      <c r="A93" s="259" t="s">
        <v>13</v>
      </c>
      <c r="B93" s="260" t="s">
        <v>340</v>
      </c>
      <c r="C93" s="261" t="s">
        <v>17</v>
      </c>
      <c r="D93" s="269" t="s">
        <v>18</v>
      </c>
      <c r="E93" s="270" t="s">
        <v>18</v>
      </c>
      <c r="F93" s="266" t="s">
        <v>341</v>
      </c>
      <c r="G93" s="252">
        <f t="shared" ref="G93" si="10">+G94</f>
        <v>500</v>
      </c>
      <c r="H93" s="252">
        <v>0</v>
      </c>
      <c r="I93" s="252">
        <f t="shared" si="3"/>
        <v>500</v>
      </c>
      <c r="J93" s="253">
        <v>0</v>
      </c>
      <c r="K93" s="253">
        <f t="shared" si="4"/>
        <v>500</v>
      </c>
      <c r="L93" s="253">
        <f>+L94</f>
        <v>-500</v>
      </c>
      <c r="M93" s="253">
        <f t="shared" si="5"/>
        <v>0</v>
      </c>
      <c r="N93" s="253">
        <v>0</v>
      </c>
      <c r="O93" s="253">
        <f t="shared" si="9"/>
        <v>0</v>
      </c>
      <c r="P93" s="254">
        <v>0</v>
      </c>
      <c r="Q93" s="254">
        <f t="shared" si="7"/>
        <v>0</v>
      </c>
      <c r="R93" s="255">
        <v>0</v>
      </c>
      <c r="S93" s="255">
        <f t="shared" si="8"/>
        <v>0</v>
      </c>
      <c r="T93" s="188"/>
    </row>
    <row r="94" spans="1:20" s="187" customFormat="1" x14ac:dyDescent="0.2">
      <c r="A94" s="259"/>
      <c r="B94" s="279"/>
      <c r="C94" s="279"/>
      <c r="D94" s="240">
        <v>3419</v>
      </c>
      <c r="E94" s="241">
        <v>5222</v>
      </c>
      <c r="F94" s="341" t="s">
        <v>26</v>
      </c>
      <c r="G94" s="243">
        <v>500</v>
      </c>
      <c r="H94" s="243">
        <v>0</v>
      </c>
      <c r="I94" s="243">
        <f t="shared" si="3"/>
        <v>500</v>
      </c>
      <c r="J94" s="244">
        <v>0</v>
      </c>
      <c r="K94" s="244">
        <f t="shared" si="4"/>
        <v>500</v>
      </c>
      <c r="L94" s="244">
        <v>-500</v>
      </c>
      <c r="M94" s="244">
        <f t="shared" si="5"/>
        <v>0</v>
      </c>
      <c r="N94" s="244">
        <v>0</v>
      </c>
      <c r="O94" s="244">
        <f t="shared" si="9"/>
        <v>0</v>
      </c>
      <c r="P94" s="244">
        <v>0</v>
      </c>
      <c r="Q94" s="244">
        <f t="shared" si="7"/>
        <v>0</v>
      </c>
      <c r="R94" s="245">
        <v>0</v>
      </c>
      <c r="S94" s="245">
        <f t="shared" si="8"/>
        <v>0</v>
      </c>
      <c r="T94" s="188"/>
    </row>
    <row r="95" spans="1:20" s="187" customFormat="1" ht="22.5" x14ac:dyDescent="0.2">
      <c r="A95" s="259" t="s">
        <v>13</v>
      </c>
      <c r="B95" s="260" t="s">
        <v>342</v>
      </c>
      <c r="C95" s="261" t="s">
        <v>17</v>
      </c>
      <c r="D95" s="269" t="s">
        <v>18</v>
      </c>
      <c r="E95" s="270" t="s">
        <v>18</v>
      </c>
      <c r="F95" s="266" t="s">
        <v>343</v>
      </c>
      <c r="G95" s="252">
        <f t="shared" ref="G95" si="11">+G96</f>
        <v>500</v>
      </c>
      <c r="H95" s="252">
        <v>0</v>
      </c>
      <c r="I95" s="252">
        <f t="shared" si="3"/>
        <v>500</v>
      </c>
      <c r="J95" s="253">
        <v>0</v>
      </c>
      <c r="K95" s="253">
        <f t="shared" si="4"/>
        <v>500</v>
      </c>
      <c r="L95" s="253">
        <v>0</v>
      </c>
      <c r="M95" s="253">
        <f t="shared" si="5"/>
        <v>500</v>
      </c>
      <c r="N95" s="253">
        <v>0</v>
      </c>
      <c r="O95" s="253">
        <f t="shared" si="9"/>
        <v>500</v>
      </c>
      <c r="P95" s="254">
        <v>0</v>
      </c>
      <c r="Q95" s="254">
        <f t="shared" si="7"/>
        <v>500</v>
      </c>
      <c r="R95" s="255">
        <v>0</v>
      </c>
      <c r="S95" s="255">
        <f t="shared" si="8"/>
        <v>500</v>
      </c>
      <c r="T95" s="188"/>
    </row>
    <row r="96" spans="1:20" s="187" customFormat="1" x14ac:dyDescent="0.2">
      <c r="A96" s="259"/>
      <c r="B96" s="279"/>
      <c r="C96" s="279"/>
      <c r="D96" s="240">
        <v>3419</v>
      </c>
      <c r="E96" s="241">
        <v>5222</v>
      </c>
      <c r="F96" s="341" t="s">
        <v>26</v>
      </c>
      <c r="G96" s="243">
        <v>500</v>
      </c>
      <c r="H96" s="243">
        <v>0</v>
      </c>
      <c r="I96" s="243">
        <f t="shared" si="3"/>
        <v>500</v>
      </c>
      <c r="J96" s="244">
        <v>0</v>
      </c>
      <c r="K96" s="244">
        <f t="shared" si="4"/>
        <v>500</v>
      </c>
      <c r="L96" s="244">
        <v>0</v>
      </c>
      <c r="M96" s="244">
        <f t="shared" si="5"/>
        <v>500</v>
      </c>
      <c r="N96" s="244">
        <v>0</v>
      </c>
      <c r="O96" s="253">
        <f t="shared" si="9"/>
        <v>500</v>
      </c>
      <c r="P96" s="244">
        <v>0</v>
      </c>
      <c r="Q96" s="244">
        <f t="shared" si="7"/>
        <v>500</v>
      </c>
      <c r="R96" s="245">
        <v>0</v>
      </c>
      <c r="S96" s="245">
        <f t="shared" si="8"/>
        <v>500</v>
      </c>
      <c r="T96" s="188"/>
    </row>
    <row r="97" spans="1:20" s="187" customFormat="1" ht="22.5" x14ac:dyDescent="0.2">
      <c r="A97" s="259" t="s">
        <v>13</v>
      </c>
      <c r="B97" s="260" t="s">
        <v>344</v>
      </c>
      <c r="C97" s="261" t="s">
        <v>17</v>
      </c>
      <c r="D97" s="269" t="s">
        <v>18</v>
      </c>
      <c r="E97" s="270" t="s">
        <v>18</v>
      </c>
      <c r="F97" s="266" t="s">
        <v>345</v>
      </c>
      <c r="G97" s="252">
        <f t="shared" ref="G97" si="12">+G98</f>
        <v>250</v>
      </c>
      <c r="H97" s="252">
        <v>0</v>
      </c>
      <c r="I97" s="252">
        <f t="shared" si="3"/>
        <v>250</v>
      </c>
      <c r="J97" s="253">
        <v>0</v>
      </c>
      <c r="K97" s="253">
        <f t="shared" ref="K97:K100" si="13">+I97+J97</f>
        <v>250</v>
      </c>
      <c r="L97" s="253">
        <v>0</v>
      </c>
      <c r="M97" s="253">
        <f t="shared" ref="M97:M116" si="14">+K97+L97</f>
        <v>250</v>
      </c>
      <c r="N97" s="253">
        <v>0</v>
      </c>
      <c r="O97" s="253">
        <f t="shared" si="9"/>
        <v>250</v>
      </c>
      <c r="P97" s="254">
        <v>0</v>
      </c>
      <c r="Q97" s="254">
        <f t="shared" si="7"/>
        <v>250</v>
      </c>
      <c r="R97" s="255">
        <v>0</v>
      </c>
      <c r="S97" s="255">
        <f t="shared" si="8"/>
        <v>250</v>
      </c>
      <c r="T97" s="188"/>
    </row>
    <row r="98" spans="1:20" s="187" customFormat="1" x14ac:dyDescent="0.2">
      <c r="A98" s="259"/>
      <c r="B98" s="279"/>
      <c r="C98" s="279"/>
      <c r="D98" s="240">
        <v>3419</v>
      </c>
      <c r="E98" s="241">
        <v>5222</v>
      </c>
      <c r="F98" s="341" t="s">
        <v>26</v>
      </c>
      <c r="G98" s="243">
        <v>250</v>
      </c>
      <c r="H98" s="243">
        <v>0</v>
      </c>
      <c r="I98" s="243">
        <f t="shared" si="3"/>
        <v>250</v>
      </c>
      <c r="J98" s="244">
        <v>0</v>
      </c>
      <c r="K98" s="244">
        <f t="shared" si="13"/>
        <v>250</v>
      </c>
      <c r="L98" s="244">
        <v>0</v>
      </c>
      <c r="M98" s="244">
        <f t="shared" si="14"/>
        <v>250</v>
      </c>
      <c r="N98" s="244">
        <v>0</v>
      </c>
      <c r="O98" s="244">
        <f t="shared" si="9"/>
        <v>250</v>
      </c>
      <c r="P98" s="244">
        <v>0</v>
      </c>
      <c r="Q98" s="244">
        <f t="shared" si="7"/>
        <v>250</v>
      </c>
      <c r="R98" s="245">
        <v>0</v>
      </c>
      <c r="S98" s="245">
        <f t="shared" si="8"/>
        <v>250</v>
      </c>
      <c r="T98" s="188"/>
    </row>
    <row r="99" spans="1:20" s="187" customFormat="1" x14ac:dyDescent="0.2">
      <c r="A99" s="259" t="s">
        <v>13</v>
      </c>
      <c r="B99" s="260" t="s">
        <v>346</v>
      </c>
      <c r="C99" s="261" t="s">
        <v>17</v>
      </c>
      <c r="D99" s="269" t="s">
        <v>18</v>
      </c>
      <c r="E99" s="270" t="s">
        <v>18</v>
      </c>
      <c r="F99" s="342" t="s">
        <v>347</v>
      </c>
      <c r="G99" s="252">
        <f t="shared" ref="G99" si="15">+G100</f>
        <v>11000</v>
      </c>
      <c r="H99" s="252">
        <v>0</v>
      </c>
      <c r="I99" s="252">
        <f t="shared" si="3"/>
        <v>11000</v>
      </c>
      <c r="J99" s="253">
        <v>0</v>
      </c>
      <c r="K99" s="253">
        <f t="shared" si="13"/>
        <v>11000</v>
      </c>
      <c r="L99" s="253">
        <v>200</v>
      </c>
      <c r="M99" s="253">
        <f t="shared" si="14"/>
        <v>11200</v>
      </c>
      <c r="N99" s="253">
        <v>0</v>
      </c>
      <c r="O99" s="253">
        <f t="shared" si="9"/>
        <v>11200</v>
      </c>
      <c r="P99" s="253">
        <f>+P100</f>
        <v>-775</v>
      </c>
      <c r="Q99" s="254">
        <f t="shared" si="7"/>
        <v>10425</v>
      </c>
      <c r="R99" s="255">
        <f>+R100</f>
        <v>0</v>
      </c>
      <c r="S99" s="255">
        <f t="shared" si="8"/>
        <v>10425</v>
      </c>
      <c r="T99" s="188"/>
    </row>
    <row r="100" spans="1:20" s="187" customFormat="1" x14ac:dyDescent="0.2">
      <c r="A100" s="343"/>
      <c r="B100" s="344"/>
      <c r="C100" s="344"/>
      <c r="D100" s="345">
        <v>3419</v>
      </c>
      <c r="E100" s="301">
        <v>5222</v>
      </c>
      <c r="F100" s="341" t="s">
        <v>26</v>
      </c>
      <c r="G100" s="303">
        <v>11000</v>
      </c>
      <c r="H100" s="303">
        <v>0</v>
      </c>
      <c r="I100" s="303">
        <f t="shared" si="3"/>
        <v>11000</v>
      </c>
      <c r="J100" s="304">
        <v>0</v>
      </c>
      <c r="K100" s="304">
        <f t="shared" si="13"/>
        <v>11000</v>
      </c>
      <c r="L100" s="304">
        <v>200</v>
      </c>
      <c r="M100" s="304">
        <f t="shared" si="14"/>
        <v>11200</v>
      </c>
      <c r="N100" s="304">
        <v>0</v>
      </c>
      <c r="O100" s="304">
        <f t="shared" si="9"/>
        <v>11200</v>
      </c>
      <c r="P100" s="304">
        <v>-775</v>
      </c>
      <c r="Q100" s="304">
        <f t="shared" si="7"/>
        <v>10425</v>
      </c>
      <c r="R100" s="245">
        <v>0</v>
      </c>
      <c r="S100" s="245">
        <f t="shared" si="8"/>
        <v>10425</v>
      </c>
      <c r="T100" s="188"/>
    </row>
    <row r="101" spans="1:20" s="187" customFormat="1" ht="33.75" x14ac:dyDescent="0.2">
      <c r="A101" s="259" t="s">
        <v>13</v>
      </c>
      <c r="B101" s="260" t="s">
        <v>348</v>
      </c>
      <c r="C101" s="261" t="s">
        <v>17</v>
      </c>
      <c r="D101" s="269" t="s">
        <v>18</v>
      </c>
      <c r="E101" s="270" t="s">
        <v>18</v>
      </c>
      <c r="F101" s="342" t="s">
        <v>349</v>
      </c>
      <c r="G101" s="252">
        <v>0</v>
      </c>
      <c r="H101" s="243"/>
      <c r="I101" s="243"/>
      <c r="J101" s="244"/>
      <c r="K101" s="244"/>
      <c r="L101" s="244"/>
      <c r="M101" s="252">
        <v>0</v>
      </c>
      <c r="N101" s="252">
        <v>0</v>
      </c>
      <c r="O101" s="252">
        <v>0</v>
      </c>
      <c r="P101" s="253">
        <f>+P102</f>
        <v>100</v>
      </c>
      <c r="Q101" s="254">
        <f t="shared" si="7"/>
        <v>100</v>
      </c>
      <c r="R101" s="255">
        <v>0</v>
      </c>
      <c r="S101" s="255">
        <f t="shared" ref="S101:S117" si="16">+Q101+R101</f>
        <v>100</v>
      </c>
      <c r="T101" s="188"/>
    </row>
    <row r="102" spans="1:20" s="187" customFormat="1" x14ac:dyDescent="0.2">
      <c r="A102" s="259"/>
      <c r="B102" s="279"/>
      <c r="C102" s="279"/>
      <c r="D102" s="240">
        <v>3419</v>
      </c>
      <c r="E102" s="241">
        <v>5222</v>
      </c>
      <c r="F102" s="346" t="s">
        <v>26</v>
      </c>
      <c r="G102" s="243">
        <v>0</v>
      </c>
      <c r="H102" s="243"/>
      <c r="I102" s="243"/>
      <c r="J102" s="244"/>
      <c r="K102" s="244"/>
      <c r="L102" s="244"/>
      <c r="M102" s="243">
        <v>0</v>
      </c>
      <c r="N102" s="243">
        <v>0</v>
      </c>
      <c r="O102" s="243">
        <v>0</v>
      </c>
      <c r="P102" s="244">
        <v>100</v>
      </c>
      <c r="Q102" s="244">
        <f t="shared" si="7"/>
        <v>100</v>
      </c>
      <c r="R102" s="245">
        <v>0</v>
      </c>
      <c r="S102" s="245">
        <f t="shared" si="16"/>
        <v>100</v>
      </c>
      <c r="T102" s="188"/>
    </row>
    <row r="103" spans="1:20" s="187" customFormat="1" ht="45" x14ac:dyDescent="0.2">
      <c r="A103" s="259" t="s">
        <v>13</v>
      </c>
      <c r="B103" s="260" t="s">
        <v>350</v>
      </c>
      <c r="C103" s="261" t="s">
        <v>17</v>
      </c>
      <c r="D103" s="269" t="s">
        <v>18</v>
      </c>
      <c r="E103" s="270" t="s">
        <v>18</v>
      </c>
      <c r="F103" s="342" t="s">
        <v>351</v>
      </c>
      <c r="G103" s="252">
        <v>0</v>
      </c>
      <c r="H103" s="243"/>
      <c r="I103" s="243"/>
      <c r="J103" s="244"/>
      <c r="K103" s="244"/>
      <c r="L103" s="244"/>
      <c r="M103" s="252">
        <v>0</v>
      </c>
      <c r="N103" s="252">
        <v>0</v>
      </c>
      <c r="O103" s="252">
        <v>0</v>
      </c>
      <c r="P103" s="253">
        <f t="shared" ref="P103" si="17">+P104</f>
        <v>100</v>
      </c>
      <c r="Q103" s="254">
        <f t="shared" si="7"/>
        <v>100</v>
      </c>
      <c r="R103" s="255">
        <v>0</v>
      </c>
      <c r="S103" s="255">
        <f t="shared" si="16"/>
        <v>100</v>
      </c>
      <c r="T103" s="188"/>
    </row>
    <row r="104" spans="1:20" s="187" customFormat="1" x14ac:dyDescent="0.2">
      <c r="A104" s="259"/>
      <c r="B104" s="279"/>
      <c r="C104" s="279"/>
      <c r="D104" s="240">
        <v>3419</v>
      </c>
      <c r="E104" s="241">
        <v>5222</v>
      </c>
      <c r="F104" s="346" t="s">
        <v>26</v>
      </c>
      <c r="G104" s="243">
        <v>0</v>
      </c>
      <c r="H104" s="243"/>
      <c r="I104" s="243"/>
      <c r="J104" s="244"/>
      <c r="K104" s="244"/>
      <c r="L104" s="244"/>
      <c r="M104" s="243">
        <v>0</v>
      </c>
      <c r="N104" s="243">
        <v>0</v>
      </c>
      <c r="O104" s="243">
        <v>0</v>
      </c>
      <c r="P104" s="244">
        <v>100</v>
      </c>
      <c r="Q104" s="244">
        <f t="shared" si="7"/>
        <v>100</v>
      </c>
      <c r="R104" s="245">
        <v>0</v>
      </c>
      <c r="S104" s="245">
        <f t="shared" si="16"/>
        <v>100</v>
      </c>
      <c r="T104" s="188"/>
    </row>
    <row r="105" spans="1:20" s="187" customFormat="1" ht="33.75" x14ac:dyDescent="0.2">
      <c r="A105" s="259" t="s">
        <v>13</v>
      </c>
      <c r="B105" s="260" t="s">
        <v>352</v>
      </c>
      <c r="C105" s="261" t="s">
        <v>17</v>
      </c>
      <c r="D105" s="269" t="s">
        <v>18</v>
      </c>
      <c r="E105" s="270" t="s">
        <v>18</v>
      </c>
      <c r="F105" s="342" t="s">
        <v>353</v>
      </c>
      <c r="G105" s="252">
        <v>0</v>
      </c>
      <c r="H105" s="243"/>
      <c r="I105" s="243"/>
      <c r="J105" s="244"/>
      <c r="K105" s="244"/>
      <c r="L105" s="244"/>
      <c r="M105" s="252">
        <v>0</v>
      </c>
      <c r="N105" s="252">
        <v>0</v>
      </c>
      <c r="O105" s="252">
        <v>0</v>
      </c>
      <c r="P105" s="253">
        <f t="shared" ref="P105" si="18">+P106</f>
        <v>100</v>
      </c>
      <c r="Q105" s="254">
        <f t="shared" si="7"/>
        <v>100</v>
      </c>
      <c r="R105" s="255">
        <v>0</v>
      </c>
      <c r="S105" s="255">
        <f t="shared" si="16"/>
        <v>100</v>
      </c>
      <c r="T105" s="188"/>
    </row>
    <row r="106" spans="1:20" s="187" customFormat="1" x14ac:dyDescent="0.2">
      <c r="A106" s="259"/>
      <c r="B106" s="279"/>
      <c r="C106" s="279"/>
      <c r="D106" s="240">
        <v>3419</v>
      </c>
      <c r="E106" s="241">
        <v>5222</v>
      </c>
      <c r="F106" s="346" t="s">
        <v>26</v>
      </c>
      <c r="G106" s="243">
        <v>0</v>
      </c>
      <c r="H106" s="243"/>
      <c r="I106" s="243"/>
      <c r="J106" s="244"/>
      <c r="K106" s="244"/>
      <c r="L106" s="244"/>
      <c r="M106" s="243">
        <v>0</v>
      </c>
      <c r="N106" s="243">
        <v>0</v>
      </c>
      <c r="O106" s="243">
        <v>0</v>
      </c>
      <c r="P106" s="244">
        <v>100</v>
      </c>
      <c r="Q106" s="244">
        <f t="shared" si="7"/>
        <v>100</v>
      </c>
      <c r="R106" s="245">
        <v>0</v>
      </c>
      <c r="S106" s="245">
        <f t="shared" si="16"/>
        <v>100</v>
      </c>
      <c r="T106" s="188"/>
    </row>
    <row r="107" spans="1:20" s="187" customFormat="1" ht="45" x14ac:dyDescent="0.2">
      <c r="A107" s="259" t="s">
        <v>13</v>
      </c>
      <c r="B107" s="260" t="s">
        <v>354</v>
      </c>
      <c r="C107" s="261" t="s">
        <v>17</v>
      </c>
      <c r="D107" s="269" t="s">
        <v>18</v>
      </c>
      <c r="E107" s="270" t="s">
        <v>18</v>
      </c>
      <c r="F107" s="342" t="s">
        <v>355</v>
      </c>
      <c r="G107" s="252">
        <v>0</v>
      </c>
      <c r="H107" s="243"/>
      <c r="I107" s="243"/>
      <c r="J107" s="244"/>
      <c r="K107" s="244"/>
      <c r="L107" s="244"/>
      <c r="M107" s="252">
        <v>0</v>
      </c>
      <c r="N107" s="252">
        <v>0</v>
      </c>
      <c r="O107" s="252">
        <v>0</v>
      </c>
      <c r="P107" s="253">
        <f t="shared" ref="P107" si="19">+P108</f>
        <v>100</v>
      </c>
      <c r="Q107" s="254">
        <f t="shared" si="7"/>
        <v>100</v>
      </c>
      <c r="R107" s="255">
        <v>0</v>
      </c>
      <c r="S107" s="255">
        <f t="shared" si="16"/>
        <v>100</v>
      </c>
      <c r="T107" s="188"/>
    </row>
    <row r="108" spans="1:20" s="187" customFormat="1" x14ac:dyDescent="0.2">
      <c r="A108" s="259"/>
      <c r="B108" s="279"/>
      <c r="C108" s="279"/>
      <c r="D108" s="240">
        <v>3419</v>
      </c>
      <c r="E108" s="241">
        <v>5222</v>
      </c>
      <c r="F108" s="346" t="s">
        <v>26</v>
      </c>
      <c r="G108" s="243">
        <v>0</v>
      </c>
      <c r="H108" s="243"/>
      <c r="I108" s="243"/>
      <c r="J108" s="244"/>
      <c r="K108" s="244"/>
      <c r="L108" s="244"/>
      <c r="M108" s="243">
        <v>0</v>
      </c>
      <c r="N108" s="243">
        <v>0</v>
      </c>
      <c r="O108" s="243">
        <v>0</v>
      </c>
      <c r="P108" s="244">
        <v>100</v>
      </c>
      <c r="Q108" s="244">
        <f t="shared" si="7"/>
        <v>100</v>
      </c>
      <c r="R108" s="245">
        <v>0</v>
      </c>
      <c r="S108" s="245">
        <f t="shared" si="16"/>
        <v>100</v>
      </c>
      <c r="T108" s="188"/>
    </row>
    <row r="109" spans="1:20" s="187" customFormat="1" ht="33.75" x14ac:dyDescent="0.2">
      <c r="A109" s="259" t="s">
        <v>13</v>
      </c>
      <c r="B109" s="260" t="s">
        <v>356</v>
      </c>
      <c r="C109" s="261" t="s">
        <v>17</v>
      </c>
      <c r="D109" s="269" t="s">
        <v>18</v>
      </c>
      <c r="E109" s="270" t="s">
        <v>18</v>
      </c>
      <c r="F109" s="342" t="s">
        <v>357</v>
      </c>
      <c r="G109" s="252">
        <v>0</v>
      </c>
      <c r="H109" s="243"/>
      <c r="I109" s="243"/>
      <c r="J109" s="244"/>
      <c r="K109" s="244"/>
      <c r="L109" s="244"/>
      <c r="M109" s="252">
        <v>0</v>
      </c>
      <c r="N109" s="252">
        <v>0</v>
      </c>
      <c r="O109" s="252">
        <v>0</v>
      </c>
      <c r="P109" s="253">
        <f t="shared" ref="P109" si="20">+P110</f>
        <v>200</v>
      </c>
      <c r="Q109" s="254">
        <f t="shared" si="7"/>
        <v>200</v>
      </c>
      <c r="R109" s="255">
        <v>0</v>
      </c>
      <c r="S109" s="255">
        <f t="shared" si="16"/>
        <v>200</v>
      </c>
      <c r="T109" s="188"/>
    </row>
    <row r="110" spans="1:20" s="187" customFormat="1" x14ac:dyDescent="0.2">
      <c r="A110" s="259"/>
      <c r="B110" s="279"/>
      <c r="C110" s="279"/>
      <c r="D110" s="240">
        <v>3419</v>
      </c>
      <c r="E110" s="241">
        <v>5222</v>
      </c>
      <c r="F110" s="346" t="s">
        <v>26</v>
      </c>
      <c r="G110" s="243">
        <v>0</v>
      </c>
      <c r="H110" s="243"/>
      <c r="I110" s="243"/>
      <c r="J110" s="244"/>
      <c r="K110" s="244"/>
      <c r="L110" s="244"/>
      <c r="M110" s="243">
        <v>0</v>
      </c>
      <c r="N110" s="243">
        <v>0</v>
      </c>
      <c r="O110" s="243">
        <v>0</v>
      </c>
      <c r="P110" s="244">
        <v>200</v>
      </c>
      <c r="Q110" s="244">
        <f t="shared" si="7"/>
        <v>200</v>
      </c>
      <c r="R110" s="245">
        <v>0</v>
      </c>
      <c r="S110" s="245">
        <f t="shared" si="16"/>
        <v>200</v>
      </c>
      <c r="T110" s="188"/>
    </row>
    <row r="111" spans="1:20" s="187" customFormat="1" ht="33.75" x14ac:dyDescent="0.2">
      <c r="A111" s="259" t="s">
        <v>13</v>
      </c>
      <c r="B111" s="279" t="s">
        <v>358</v>
      </c>
      <c r="C111" s="279" t="s">
        <v>17</v>
      </c>
      <c r="D111" s="269" t="s">
        <v>18</v>
      </c>
      <c r="E111" s="270" t="s">
        <v>18</v>
      </c>
      <c r="F111" s="347" t="s">
        <v>359</v>
      </c>
      <c r="G111" s="252">
        <v>0</v>
      </c>
      <c r="H111" s="243"/>
      <c r="I111" s="243"/>
      <c r="J111" s="244"/>
      <c r="K111" s="244"/>
      <c r="L111" s="244"/>
      <c r="M111" s="252">
        <v>0</v>
      </c>
      <c r="N111" s="252">
        <v>0</v>
      </c>
      <c r="O111" s="252">
        <v>0</v>
      </c>
      <c r="P111" s="253">
        <f>+P112</f>
        <v>150</v>
      </c>
      <c r="Q111" s="254">
        <f t="shared" si="7"/>
        <v>150</v>
      </c>
      <c r="R111" s="255">
        <v>0</v>
      </c>
      <c r="S111" s="255">
        <f t="shared" si="16"/>
        <v>150</v>
      </c>
      <c r="T111" s="188"/>
    </row>
    <row r="112" spans="1:20" s="187" customFormat="1" x14ac:dyDescent="0.2">
      <c r="A112" s="259"/>
      <c r="B112" s="279"/>
      <c r="C112" s="279"/>
      <c r="D112" s="240">
        <v>3419</v>
      </c>
      <c r="E112" s="241">
        <v>5222</v>
      </c>
      <c r="F112" s="346" t="s">
        <v>26</v>
      </c>
      <c r="G112" s="243">
        <v>0</v>
      </c>
      <c r="H112" s="243"/>
      <c r="I112" s="243"/>
      <c r="J112" s="244"/>
      <c r="K112" s="244"/>
      <c r="L112" s="244"/>
      <c r="M112" s="243">
        <v>0</v>
      </c>
      <c r="N112" s="243">
        <v>0</v>
      </c>
      <c r="O112" s="243">
        <v>0</v>
      </c>
      <c r="P112" s="244">
        <v>150</v>
      </c>
      <c r="Q112" s="244">
        <f t="shared" si="7"/>
        <v>150</v>
      </c>
      <c r="R112" s="245">
        <v>0</v>
      </c>
      <c r="S112" s="245">
        <f t="shared" si="16"/>
        <v>150</v>
      </c>
      <c r="T112" s="188"/>
    </row>
    <row r="113" spans="1:20" s="187" customFormat="1" ht="45" x14ac:dyDescent="0.2">
      <c r="A113" s="259" t="s">
        <v>13</v>
      </c>
      <c r="B113" s="260" t="s">
        <v>360</v>
      </c>
      <c r="C113" s="261" t="s">
        <v>17</v>
      </c>
      <c r="D113" s="269" t="s">
        <v>18</v>
      </c>
      <c r="E113" s="270" t="s">
        <v>18</v>
      </c>
      <c r="F113" s="342" t="s">
        <v>361</v>
      </c>
      <c r="G113" s="252">
        <v>0</v>
      </c>
      <c r="H113" s="243"/>
      <c r="I113" s="243"/>
      <c r="J113" s="244"/>
      <c r="K113" s="244"/>
      <c r="L113" s="244"/>
      <c r="M113" s="252">
        <v>0</v>
      </c>
      <c r="N113" s="252">
        <v>0</v>
      </c>
      <c r="O113" s="252">
        <v>0</v>
      </c>
      <c r="P113" s="253">
        <f t="shared" ref="P113" si="21">+P114</f>
        <v>25</v>
      </c>
      <c r="Q113" s="254">
        <f t="shared" si="7"/>
        <v>25</v>
      </c>
      <c r="R113" s="255">
        <v>0</v>
      </c>
      <c r="S113" s="255">
        <f t="shared" si="16"/>
        <v>25</v>
      </c>
      <c r="T113" s="188"/>
    </row>
    <row r="114" spans="1:20" s="187" customFormat="1" x14ac:dyDescent="0.2">
      <c r="A114" s="259"/>
      <c r="B114" s="279"/>
      <c r="C114" s="279"/>
      <c r="D114" s="240">
        <v>3419</v>
      </c>
      <c r="E114" s="241">
        <v>5222</v>
      </c>
      <c r="F114" s="346" t="s">
        <v>26</v>
      </c>
      <c r="G114" s="243">
        <v>0</v>
      </c>
      <c r="H114" s="243"/>
      <c r="I114" s="243"/>
      <c r="J114" s="244"/>
      <c r="K114" s="244"/>
      <c r="L114" s="244"/>
      <c r="M114" s="243">
        <v>0</v>
      </c>
      <c r="N114" s="243">
        <v>0</v>
      </c>
      <c r="O114" s="243">
        <v>0</v>
      </c>
      <c r="P114" s="244">
        <v>25</v>
      </c>
      <c r="Q114" s="244">
        <f t="shared" si="7"/>
        <v>25</v>
      </c>
      <c r="R114" s="245">
        <v>0</v>
      </c>
      <c r="S114" s="245">
        <f t="shared" si="16"/>
        <v>25</v>
      </c>
      <c r="T114" s="188"/>
    </row>
    <row r="115" spans="1:20" s="187" customFormat="1" x14ac:dyDescent="0.2">
      <c r="A115" s="259" t="s">
        <v>13</v>
      </c>
      <c r="B115" s="260" t="s">
        <v>362</v>
      </c>
      <c r="C115" s="261" t="s">
        <v>17</v>
      </c>
      <c r="D115" s="269" t="s">
        <v>18</v>
      </c>
      <c r="E115" s="270" t="s">
        <v>18</v>
      </c>
      <c r="F115" s="342" t="s">
        <v>363</v>
      </c>
      <c r="G115" s="252">
        <v>0</v>
      </c>
      <c r="H115" s="243"/>
      <c r="I115" s="243"/>
      <c r="J115" s="244"/>
      <c r="K115" s="253">
        <v>0</v>
      </c>
      <c r="L115" s="253">
        <f>+L116</f>
        <v>300</v>
      </c>
      <c r="M115" s="253">
        <f t="shared" si="14"/>
        <v>300</v>
      </c>
      <c r="N115" s="253">
        <v>0</v>
      </c>
      <c r="O115" s="253">
        <f t="shared" si="9"/>
        <v>300</v>
      </c>
      <c r="P115" s="254">
        <v>0</v>
      </c>
      <c r="Q115" s="254">
        <f t="shared" si="7"/>
        <v>300</v>
      </c>
      <c r="R115" s="255">
        <v>0</v>
      </c>
      <c r="S115" s="255">
        <f t="shared" si="16"/>
        <v>300</v>
      </c>
      <c r="T115" s="188"/>
    </row>
    <row r="116" spans="1:20" s="187" customFormat="1" x14ac:dyDescent="0.2">
      <c r="A116" s="259"/>
      <c r="B116" s="279"/>
      <c r="C116" s="279"/>
      <c r="D116" s="240">
        <v>3419</v>
      </c>
      <c r="E116" s="241">
        <v>5222</v>
      </c>
      <c r="F116" s="346" t="s">
        <v>26</v>
      </c>
      <c r="G116" s="243">
        <v>0</v>
      </c>
      <c r="H116" s="243"/>
      <c r="I116" s="243"/>
      <c r="J116" s="244"/>
      <c r="K116" s="244">
        <v>0</v>
      </c>
      <c r="L116" s="244">
        <v>300</v>
      </c>
      <c r="M116" s="244">
        <f t="shared" si="14"/>
        <v>300</v>
      </c>
      <c r="N116" s="244">
        <v>0</v>
      </c>
      <c r="O116" s="244">
        <f t="shared" si="9"/>
        <v>300</v>
      </c>
      <c r="P116" s="244">
        <v>0</v>
      </c>
      <c r="Q116" s="244">
        <f t="shared" si="7"/>
        <v>300</v>
      </c>
      <c r="R116" s="245">
        <v>0</v>
      </c>
      <c r="S116" s="245">
        <f t="shared" si="16"/>
        <v>300</v>
      </c>
      <c r="T116" s="188"/>
    </row>
    <row r="117" spans="1:20" s="187" customFormat="1" ht="22.5" x14ac:dyDescent="0.2">
      <c r="A117" s="246" t="s">
        <v>13</v>
      </c>
      <c r="B117" s="247" t="s">
        <v>364</v>
      </c>
      <c r="C117" s="248" t="s">
        <v>17</v>
      </c>
      <c r="D117" s="249" t="s">
        <v>18</v>
      </c>
      <c r="E117" s="250" t="s">
        <v>18</v>
      </c>
      <c r="F117" s="271" t="s">
        <v>365</v>
      </c>
      <c r="G117" s="252">
        <v>0</v>
      </c>
      <c r="H117" s="252"/>
      <c r="I117" s="252">
        <v>0</v>
      </c>
      <c r="J117" s="253">
        <v>0</v>
      </c>
      <c r="K117" s="253">
        <v>0</v>
      </c>
      <c r="L117" s="253">
        <v>50</v>
      </c>
      <c r="M117" s="253">
        <f>K117+L117</f>
        <v>50</v>
      </c>
      <c r="N117" s="253">
        <v>0</v>
      </c>
      <c r="O117" s="253">
        <f t="shared" si="9"/>
        <v>50</v>
      </c>
      <c r="P117" s="254">
        <v>0</v>
      </c>
      <c r="Q117" s="254">
        <f t="shared" si="7"/>
        <v>50</v>
      </c>
      <c r="R117" s="255">
        <v>0</v>
      </c>
      <c r="S117" s="255">
        <f t="shared" si="16"/>
        <v>50</v>
      </c>
      <c r="T117" s="188"/>
    </row>
    <row r="118" spans="1:20" s="187" customFormat="1" x14ac:dyDescent="0.2">
      <c r="A118" s="246"/>
      <c r="B118" s="247"/>
      <c r="C118" s="248"/>
      <c r="D118" s="348">
        <v>3419</v>
      </c>
      <c r="E118" s="256">
        <v>5213</v>
      </c>
      <c r="F118" s="257" t="s">
        <v>366</v>
      </c>
      <c r="G118" s="243">
        <v>0</v>
      </c>
      <c r="H118" s="243"/>
      <c r="I118" s="243">
        <v>0</v>
      </c>
      <c r="J118" s="244">
        <v>0</v>
      </c>
      <c r="K118" s="244">
        <v>0</v>
      </c>
      <c r="L118" s="244">
        <v>50</v>
      </c>
      <c r="M118" s="244">
        <f>K118+L118</f>
        <v>50</v>
      </c>
      <c r="N118" s="244">
        <v>0</v>
      </c>
      <c r="O118" s="244">
        <f t="shared" si="9"/>
        <v>50</v>
      </c>
      <c r="P118" s="244">
        <v>0</v>
      </c>
      <c r="Q118" s="244">
        <f t="shared" si="7"/>
        <v>50</v>
      </c>
      <c r="R118" s="245">
        <v>0</v>
      </c>
      <c r="S118" s="245">
        <f t="shared" ref="S118:S181" si="22">+Q118+R118</f>
        <v>50</v>
      </c>
      <c r="T118" s="188"/>
    </row>
    <row r="119" spans="1:20" s="187" customFormat="1" ht="22.5" x14ac:dyDescent="0.2">
      <c r="A119" s="259" t="s">
        <v>13</v>
      </c>
      <c r="B119" s="260" t="s">
        <v>367</v>
      </c>
      <c r="C119" s="261" t="s">
        <v>17</v>
      </c>
      <c r="D119" s="269" t="s">
        <v>18</v>
      </c>
      <c r="E119" s="270" t="s">
        <v>18</v>
      </c>
      <c r="F119" s="251" t="s">
        <v>368</v>
      </c>
      <c r="G119" s="252">
        <v>0</v>
      </c>
      <c r="H119" s="252">
        <v>0</v>
      </c>
      <c r="I119" s="252">
        <v>0</v>
      </c>
      <c r="J119" s="252">
        <v>0</v>
      </c>
      <c r="K119" s="252">
        <v>0</v>
      </c>
      <c r="L119" s="253">
        <v>12.5</v>
      </c>
      <c r="M119" s="253">
        <f>K119+L119</f>
        <v>12.5</v>
      </c>
      <c r="N119" s="253">
        <v>0</v>
      </c>
      <c r="O119" s="253">
        <f t="shared" si="9"/>
        <v>12.5</v>
      </c>
      <c r="P119" s="254">
        <v>0</v>
      </c>
      <c r="Q119" s="254">
        <f t="shared" si="7"/>
        <v>12.5</v>
      </c>
      <c r="R119" s="255">
        <v>0</v>
      </c>
      <c r="S119" s="255">
        <f t="shared" si="22"/>
        <v>12.5</v>
      </c>
      <c r="T119" s="188"/>
    </row>
    <row r="120" spans="1:20" s="187" customFormat="1" x14ac:dyDescent="0.2">
      <c r="A120" s="259"/>
      <c r="B120" s="279"/>
      <c r="C120" s="279"/>
      <c r="D120" s="240">
        <v>3419</v>
      </c>
      <c r="E120" s="241">
        <v>5222</v>
      </c>
      <c r="F120" s="272" t="s">
        <v>26</v>
      </c>
      <c r="G120" s="243">
        <v>0</v>
      </c>
      <c r="H120" s="243">
        <v>0</v>
      </c>
      <c r="I120" s="243">
        <v>0</v>
      </c>
      <c r="J120" s="243">
        <v>0</v>
      </c>
      <c r="K120" s="243">
        <v>0</v>
      </c>
      <c r="L120" s="244">
        <v>12.5</v>
      </c>
      <c r="M120" s="244">
        <f>K120+L120</f>
        <v>12.5</v>
      </c>
      <c r="N120" s="244">
        <v>0</v>
      </c>
      <c r="O120" s="244">
        <f t="shared" si="9"/>
        <v>12.5</v>
      </c>
      <c r="P120" s="244">
        <v>0</v>
      </c>
      <c r="Q120" s="244">
        <f t="shared" si="7"/>
        <v>12.5</v>
      </c>
      <c r="R120" s="245">
        <v>0</v>
      </c>
      <c r="S120" s="245">
        <f t="shared" si="22"/>
        <v>12.5</v>
      </c>
      <c r="T120" s="188"/>
    </row>
    <row r="121" spans="1:20" s="187" customFormat="1" ht="33.75" x14ac:dyDescent="0.2">
      <c r="A121" s="259" t="s">
        <v>13</v>
      </c>
      <c r="B121" s="260" t="s">
        <v>369</v>
      </c>
      <c r="C121" s="261" t="s">
        <v>17</v>
      </c>
      <c r="D121" s="269" t="s">
        <v>18</v>
      </c>
      <c r="E121" s="270" t="s">
        <v>18</v>
      </c>
      <c r="F121" s="251" t="s">
        <v>370</v>
      </c>
      <c r="G121" s="252">
        <v>0</v>
      </c>
      <c r="H121" s="252">
        <v>0</v>
      </c>
      <c r="I121" s="252">
        <v>0</v>
      </c>
      <c r="J121" s="252">
        <v>0</v>
      </c>
      <c r="K121" s="252">
        <v>0</v>
      </c>
      <c r="L121" s="253">
        <v>10.6</v>
      </c>
      <c r="M121" s="253">
        <f t="shared" ref="M121:M212" si="23">K121+L121</f>
        <v>10.6</v>
      </c>
      <c r="N121" s="253">
        <v>0</v>
      </c>
      <c r="O121" s="253">
        <f t="shared" si="9"/>
        <v>10.6</v>
      </c>
      <c r="P121" s="254">
        <v>0</v>
      </c>
      <c r="Q121" s="254">
        <f t="shared" si="7"/>
        <v>10.6</v>
      </c>
      <c r="R121" s="255">
        <v>0</v>
      </c>
      <c r="S121" s="255">
        <f t="shared" si="22"/>
        <v>10.6</v>
      </c>
      <c r="T121" s="188"/>
    </row>
    <row r="122" spans="1:20" s="187" customFormat="1" x14ac:dyDescent="0.2">
      <c r="A122" s="259"/>
      <c r="B122" s="279"/>
      <c r="C122" s="279"/>
      <c r="D122" s="240">
        <v>3419</v>
      </c>
      <c r="E122" s="241">
        <v>5222</v>
      </c>
      <c r="F122" s="349" t="s">
        <v>26</v>
      </c>
      <c r="G122" s="243">
        <v>0</v>
      </c>
      <c r="H122" s="243">
        <v>0</v>
      </c>
      <c r="I122" s="243">
        <v>0</v>
      </c>
      <c r="J122" s="243">
        <v>0</v>
      </c>
      <c r="K122" s="243">
        <v>0</v>
      </c>
      <c r="L122" s="244">
        <v>10.6</v>
      </c>
      <c r="M122" s="244">
        <f t="shared" si="23"/>
        <v>10.6</v>
      </c>
      <c r="N122" s="244">
        <v>0</v>
      </c>
      <c r="O122" s="244">
        <f t="shared" si="9"/>
        <v>10.6</v>
      </c>
      <c r="P122" s="244">
        <v>0</v>
      </c>
      <c r="Q122" s="244">
        <f t="shared" si="7"/>
        <v>10.6</v>
      </c>
      <c r="R122" s="245">
        <v>0</v>
      </c>
      <c r="S122" s="245">
        <f t="shared" si="22"/>
        <v>10.6</v>
      </c>
      <c r="T122" s="188"/>
    </row>
    <row r="123" spans="1:20" s="187" customFormat="1" ht="33.75" x14ac:dyDescent="0.2">
      <c r="A123" s="259" t="s">
        <v>13</v>
      </c>
      <c r="B123" s="260" t="s">
        <v>371</v>
      </c>
      <c r="C123" s="261" t="s">
        <v>17</v>
      </c>
      <c r="D123" s="269" t="s">
        <v>18</v>
      </c>
      <c r="E123" s="270" t="s">
        <v>18</v>
      </c>
      <c r="F123" s="251" t="s">
        <v>372</v>
      </c>
      <c r="G123" s="252">
        <v>0</v>
      </c>
      <c r="H123" s="252">
        <v>0</v>
      </c>
      <c r="I123" s="252">
        <v>0</v>
      </c>
      <c r="J123" s="252">
        <v>0</v>
      </c>
      <c r="K123" s="252">
        <v>0</v>
      </c>
      <c r="L123" s="253">
        <v>100</v>
      </c>
      <c r="M123" s="253">
        <f t="shared" si="23"/>
        <v>100</v>
      </c>
      <c r="N123" s="253">
        <v>0</v>
      </c>
      <c r="O123" s="253">
        <f t="shared" si="9"/>
        <v>100</v>
      </c>
      <c r="P123" s="254">
        <v>0</v>
      </c>
      <c r="Q123" s="254">
        <f t="shared" si="7"/>
        <v>100</v>
      </c>
      <c r="R123" s="255">
        <v>0</v>
      </c>
      <c r="S123" s="255">
        <f t="shared" si="22"/>
        <v>100</v>
      </c>
      <c r="T123" s="188"/>
    </row>
    <row r="124" spans="1:20" s="187" customFormat="1" x14ac:dyDescent="0.2">
      <c r="A124" s="259"/>
      <c r="B124" s="279"/>
      <c r="C124" s="279"/>
      <c r="D124" s="240">
        <v>3419</v>
      </c>
      <c r="E124" s="241">
        <v>5222</v>
      </c>
      <c r="F124" s="272" t="s">
        <v>26</v>
      </c>
      <c r="G124" s="243">
        <v>0</v>
      </c>
      <c r="H124" s="243">
        <v>0</v>
      </c>
      <c r="I124" s="243">
        <v>0</v>
      </c>
      <c r="J124" s="243">
        <v>0</v>
      </c>
      <c r="K124" s="243">
        <v>0</v>
      </c>
      <c r="L124" s="244">
        <v>100</v>
      </c>
      <c r="M124" s="244">
        <f t="shared" si="23"/>
        <v>100</v>
      </c>
      <c r="N124" s="244">
        <v>0</v>
      </c>
      <c r="O124" s="244">
        <f t="shared" si="9"/>
        <v>100</v>
      </c>
      <c r="P124" s="244">
        <v>0</v>
      </c>
      <c r="Q124" s="244">
        <f t="shared" si="7"/>
        <v>100</v>
      </c>
      <c r="R124" s="245">
        <v>0</v>
      </c>
      <c r="S124" s="245">
        <f t="shared" si="22"/>
        <v>100</v>
      </c>
      <c r="T124" s="188"/>
    </row>
    <row r="125" spans="1:20" s="187" customFormat="1" ht="22.5" x14ac:dyDescent="0.2">
      <c r="A125" s="259" t="s">
        <v>13</v>
      </c>
      <c r="B125" s="260" t="s">
        <v>373</v>
      </c>
      <c r="C125" s="261" t="s">
        <v>17</v>
      </c>
      <c r="D125" s="269" t="s">
        <v>18</v>
      </c>
      <c r="E125" s="270" t="s">
        <v>18</v>
      </c>
      <c r="F125" s="251" t="s">
        <v>374</v>
      </c>
      <c r="G125" s="252">
        <v>0</v>
      </c>
      <c r="H125" s="252">
        <v>0</v>
      </c>
      <c r="I125" s="252">
        <v>0</v>
      </c>
      <c r="J125" s="252">
        <v>0</v>
      </c>
      <c r="K125" s="252">
        <v>0</v>
      </c>
      <c r="L125" s="253">
        <v>100</v>
      </c>
      <c r="M125" s="253">
        <f t="shared" si="23"/>
        <v>100</v>
      </c>
      <c r="N125" s="253">
        <v>0</v>
      </c>
      <c r="O125" s="253">
        <f t="shared" si="9"/>
        <v>100</v>
      </c>
      <c r="P125" s="254">
        <v>0</v>
      </c>
      <c r="Q125" s="254">
        <f t="shared" si="7"/>
        <v>100</v>
      </c>
      <c r="R125" s="255">
        <v>0</v>
      </c>
      <c r="S125" s="255">
        <f t="shared" si="22"/>
        <v>100</v>
      </c>
      <c r="T125" s="188"/>
    </row>
    <row r="126" spans="1:20" s="187" customFormat="1" x14ac:dyDescent="0.2">
      <c r="A126" s="259"/>
      <c r="B126" s="279"/>
      <c r="C126" s="279"/>
      <c r="D126" s="240">
        <v>3419</v>
      </c>
      <c r="E126" s="241">
        <v>5222</v>
      </c>
      <c r="F126" s="272" t="s">
        <v>26</v>
      </c>
      <c r="G126" s="243">
        <v>0</v>
      </c>
      <c r="H126" s="243">
        <v>0</v>
      </c>
      <c r="I126" s="243">
        <v>0</v>
      </c>
      <c r="J126" s="243">
        <v>0</v>
      </c>
      <c r="K126" s="243">
        <v>0</v>
      </c>
      <c r="L126" s="244">
        <v>100</v>
      </c>
      <c r="M126" s="244">
        <f t="shared" si="23"/>
        <v>100</v>
      </c>
      <c r="N126" s="244">
        <v>0</v>
      </c>
      <c r="O126" s="244">
        <f t="shared" si="9"/>
        <v>100</v>
      </c>
      <c r="P126" s="244">
        <v>0</v>
      </c>
      <c r="Q126" s="244">
        <f t="shared" si="7"/>
        <v>100</v>
      </c>
      <c r="R126" s="245">
        <v>0</v>
      </c>
      <c r="S126" s="245">
        <f t="shared" si="22"/>
        <v>100</v>
      </c>
      <c r="T126" s="188"/>
    </row>
    <row r="127" spans="1:20" s="187" customFormat="1" x14ac:dyDescent="0.2">
      <c r="A127" s="259" t="s">
        <v>13</v>
      </c>
      <c r="B127" s="260" t="s">
        <v>375</v>
      </c>
      <c r="C127" s="261" t="s">
        <v>17</v>
      </c>
      <c r="D127" s="269" t="s">
        <v>18</v>
      </c>
      <c r="E127" s="270" t="s">
        <v>18</v>
      </c>
      <c r="F127" s="251" t="s">
        <v>376</v>
      </c>
      <c r="G127" s="252">
        <v>0</v>
      </c>
      <c r="H127" s="252">
        <v>0</v>
      </c>
      <c r="I127" s="252">
        <v>0</v>
      </c>
      <c r="J127" s="252">
        <v>0</v>
      </c>
      <c r="K127" s="252">
        <v>0</v>
      </c>
      <c r="L127" s="253">
        <v>50</v>
      </c>
      <c r="M127" s="253">
        <f t="shared" si="23"/>
        <v>50</v>
      </c>
      <c r="N127" s="253">
        <v>0</v>
      </c>
      <c r="O127" s="253">
        <f t="shared" si="9"/>
        <v>50</v>
      </c>
      <c r="P127" s="254">
        <v>0</v>
      </c>
      <c r="Q127" s="254">
        <f t="shared" si="7"/>
        <v>50</v>
      </c>
      <c r="R127" s="255">
        <v>0</v>
      </c>
      <c r="S127" s="255">
        <f t="shared" si="22"/>
        <v>50</v>
      </c>
      <c r="T127" s="188"/>
    </row>
    <row r="128" spans="1:20" s="187" customFormat="1" x14ac:dyDescent="0.2">
      <c r="A128" s="237"/>
      <c r="B128" s="238"/>
      <c r="C128" s="239"/>
      <c r="D128" s="240">
        <v>3419</v>
      </c>
      <c r="E128" s="241">
        <v>5222</v>
      </c>
      <c r="F128" s="258" t="s">
        <v>26</v>
      </c>
      <c r="G128" s="243">
        <v>0</v>
      </c>
      <c r="H128" s="243">
        <v>0</v>
      </c>
      <c r="I128" s="243">
        <v>0</v>
      </c>
      <c r="J128" s="243">
        <v>0</v>
      </c>
      <c r="K128" s="243">
        <v>0</v>
      </c>
      <c r="L128" s="244">
        <v>50</v>
      </c>
      <c r="M128" s="244">
        <f t="shared" si="23"/>
        <v>50</v>
      </c>
      <c r="N128" s="244">
        <v>0</v>
      </c>
      <c r="O128" s="244">
        <f t="shared" si="9"/>
        <v>50</v>
      </c>
      <c r="P128" s="244">
        <v>0</v>
      </c>
      <c r="Q128" s="244">
        <f t="shared" si="7"/>
        <v>50</v>
      </c>
      <c r="R128" s="245">
        <v>0</v>
      </c>
      <c r="S128" s="245">
        <f t="shared" si="22"/>
        <v>50</v>
      </c>
      <c r="T128" s="188"/>
    </row>
    <row r="129" spans="1:20" s="187" customFormat="1" ht="22.5" x14ac:dyDescent="0.2">
      <c r="A129" s="259" t="s">
        <v>13</v>
      </c>
      <c r="B129" s="260" t="s">
        <v>377</v>
      </c>
      <c r="C129" s="261" t="s">
        <v>17</v>
      </c>
      <c r="D129" s="269" t="s">
        <v>18</v>
      </c>
      <c r="E129" s="270" t="s">
        <v>18</v>
      </c>
      <c r="F129" s="251" t="s">
        <v>378</v>
      </c>
      <c r="G129" s="252">
        <v>0</v>
      </c>
      <c r="H129" s="252">
        <v>0</v>
      </c>
      <c r="I129" s="252">
        <v>0</v>
      </c>
      <c r="J129" s="252">
        <v>0</v>
      </c>
      <c r="K129" s="252">
        <v>0</v>
      </c>
      <c r="L129" s="253">
        <v>15</v>
      </c>
      <c r="M129" s="253">
        <f t="shared" si="23"/>
        <v>15</v>
      </c>
      <c r="N129" s="253">
        <v>0</v>
      </c>
      <c r="O129" s="253">
        <f t="shared" si="9"/>
        <v>15</v>
      </c>
      <c r="P129" s="254">
        <v>0</v>
      </c>
      <c r="Q129" s="254">
        <f t="shared" si="7"/>
        <v>15</v>
      </c>
      <c r="R129" s="255">
        <v>0</v>
      </c>
      <c r="S129" s="255">
        <f t="shared" si="22"/>
        <v>15</v>
      </c>
      <c r="T129" s="188"/>
    </row>
    <row r="130" spans="1:20" s="187" customFormat="1" x14ac:dyDescent="0.2">
      <c r="A130" s="350"/>
      <c r="B130" s="351"/>
      <c r="C130" s="352"/>
      <c r="D130" s="345">
        <v>3419</v>
      </c>
      <c r="E130" s="301">
        <v>5222</v>
      </c>
      <c r="F130" s="242" t="s">
        <v>26</v>
      </c>
      <c r="G130" s="243">
        <v>0</v>
      </c>
      <c r="H130" s="243">
        <v>0</v>
      </c>
      <c r="I130" s="243">
        <v>0</v>
      </c>
      <c r="J130" s="243">
        <v>0</v>
      </c>
      <c r="K130" s="243">
        <v>0</v>
      </c>
      <c r="L130" s="244">
        <v>15</v>
      </c>
      <c r="M130" s="244">
        <f t="shared" si="23"/>
        <v>15</v>
      </c>
      <c r="N130" s="244">
        <v>0</v>
      </c>
      <c r="O130" s="244">
        <f t="shared" si="9"/>
        <v>15</v>
      </c>
      <c r="P130" s="244">
        <v>0</v>
      </c>
      <c r="Q130" s="244">
        <f t="shared" si="7"/>
        <v>15</v>
      </c>
      <c r="R130" s="245">
        <v>0</v>
      </c>
      <c r="S130" s="245">
        <f t="shared" si="22"/>
        <v>15</v>
      </c>
      <c r="T130" s="188"/>
    </row>
    <row r="131" spans="1:20" s="187" customFormat="1" ht="33.75" x14ac:dyDescent="0.2">
      <c r="A131" s="259" t="s">
        <v>13</v>
      </c>
      <c r="B131" s="260" t="s">
        <v>379</v>
      </c>
      <c r="C131" s="261" t="s">
        <v>17</v>
      </c>
      <c r="D131" s="269" t="s">
        <v>18</v>
      </c>
      <c r="E131" s="270" t="s">
        <v>18</v>
      </c>
      <c r="F131" s="251" t="s">
        <v>380</v>
      </c>
      <c r="G131" s="252">
        <v>0</v>
      </c>
      <c r="H131" s="252">
        <v>0</v>
      </c>
      <c r="I131" s="252">
        <v>0</v>
      </c>
      <c r="J131" s="252">
        <v>0</v>
      </c>
      <c r="K131" s="252">
        <v>0</v>
      </c>
      <c r="L131" s="253">
        <v>22</v>
      </c>
      <c r="M131" s="253">
        <f t="shared" si="23"/>
        <v>22</v>
      </c>
      <c r="N131" s="253">
        <v>0</v>
      </c>
      <c r="O131" s="253">
        <f t="shared" si="9"/>
        <v>22</v>
      </c>
      <c r="P131" s="254">
        <v>0</v>
      </c>
      <c r="Q131" s="254">
        <f t="shared" si="7"/>
        <v>22</v>
      </c>
      <c r="R131" s="255">
        <v>0</v>
      </c>
      <c r="S131" s="255">
        <f t="shared" si="22"/>
        <v>22</v>
      </c>
      <c r="T131" s="188"/>
    </row>
    <row r="132" spans="1:20" s="187" customFormat="1" x14ac:dyDescent="0.2">
      <c r="A132" s="350"/>
      <c r="B132" s="351"/>
      <c r="C132" s="352"/>
      <c r="D132" s="345">
        <v>3419</v>
      </c>
      <c r="E132" s="301">
        <v>5222</v>
      </c>
      <c r="F132" s="242" t="s">
        <v>26</v>
      </c>
      <c r="G132" s="243">
        <v>0</v>
      </c>
      <c r="H132" s="243">
        <v>0</v>
      </c>
      <c r="I132" s="243">
        <v>0</v>
      </c>
      <c r="J132" s="243">
        <v>0</v>
      </c>
      <c r="K132" s="243">
        <v>0</v>
      </c>
      <c r="L132" s="244">
        <v>22</v>
      </c>
      <c r="M132" s="244">
        <f t="shared" si="23"/>
        <v>22</v>
      </c>
      <c r="N132" s="244">
        <v>0</v>
      </c>
      <c r="O132" s="244">
        <f t="shared" si="9"/>
        <v>22</v>
      </c>
      <c r="P132" s="244">
        <v>0</v>
      </c>
      <c r="Q132" s="244">
        <f t="shared" si="7"/>
        <v>22</v>
      </c>
      <c r="R132" s="245">
        <v>0</v>
      </c>
      <c r="S132" s="245">
        <f t="shared" si="22"/>
        <v>22</v>
      </c>
      <c r="T132" s="188"/>
    </row>
    <row r="133" spans="1:20" s="187" customFormat="1" ht="22.5" x14ac:dyDescent="0.2">
      <c r="A133" s="259" t="s">
        <v>13</v>
      </c>
      <c r="B133" s="260" t="s">
        <v>381</v>
      </c>
      <c r="C133" s="261" t="s">
        <v>17</v>
      </c>
      <c r="D133" s="269" t="s">
        <v>18</v>
      </c>
      <c r="E133" s="270" t="s">
        <v>18</v>
      </c>
      <c r="F133" s="251" t="s">
        <v>382</v>
      </c>
      <c r="G133" s="252">
        <v>0</v>
      </c>
      <c r="H133" s="252">
        <v>0</v>
      </c>
      <c r="I133" s="252">
        <v>0</v>
      </c>
      <c r="J133" s="252">
        <v>0</v>
      </c>
      <c r="K133" s="252">
        <v>0</v>
      </c>
      <c r="L133" s="253">
        <v>18</v>
      </c>
      <c r="M133" s="253">
        <f t="shared" si="23"/>
        <v>18</v>
      </c>
      <c r="N133" s="253">
        <v>0</v>
      </c>
      <c r="O133" s="253">
        <f t="shared" si="9"/>
        <v>18</v>
      </c>
      <c r="P133" s="254">
        <v>0</v>
      </c>
      <c r="Q133" s="254">
        <f t="shared" si="7"/>
        <v>18</v>
      </c>
      <c r="R133" s="255">
        <v>0</v>
      </c>
      <c r="S133" s="255">
        <f t="shared" si="22"/>
        <v>18</v>
      </c>
      <c r="T133" s="188"/>
    </row>
    <row r="134" spans="1:20" s="187" customFormat="1" x14ac:dyDescent="0.2">
      <c r="A134" s="237"/>
      <c r="B134" s="238"/>
      <c r="C134" s="239"/>
      <c r="D134" s="240">
        <v>3419</v>
      </c>
      <c r="E134" s="241">
        <v>5221</v>
      </c>
      <c r="F134" s="258" t="s">
        <v>99</v>
      </c>
      <c r="G134" s="243">
        <v>0</v>
      </c>
      <c r="H134" s="243">
        <v>0</v>
      </c>
      <c r="I134" s="243">
        <v>0</v>
      </c>
      <c r="J134" s="243">
        <v>0</v>
      </c>
      <c r="K134" s="243">
        <v>0</v>
      </c>
      <c r="L134" s="244">
        <v>18</v>
      </c>
      <c r="M134" s="244">
        <f t="shared" si="23"/>
        <v>18</v>
      </c>
      <c r="N134" s="244">
        <v>0</v>
      </c>
      <c r="O134" s="244">
        <f t="shared" si="9"/>
        <v>18</v>
      </c>
      <c r="P134" s="244">
        <v>0</v>
      </c>
      <c r="Q134" s="244">
        <f t="shared" si="7"/>
        <v>18</v>
      </c>
      <c r="R134" s="245">
        <v>0</v>
      </c>
      <c r="S134" s="245">
        <f t="shared" si="22"/>
        <v>18</v>
      </c>
      <c r="T134" s="188"/>
    </row>
    <row r="135" spans="1:20" s="187" customFormat="1" x14ac:dyDescent="0.2">
      <c r="A135" s="259" t="s">
        <v>13</v>
      </c>
      <c r="B135" s="260" t="s">
        <v>383</v>
      </c>
      <c r="C135" s="261" t="s">
        <v>17</v>
      </c>
      <c r="D135" s="269" t="s">
        <v>18</v>
      </c>
      <c r="E135" s="270" t="s">
        <v>18</v>
      </c>
      <c r="F135" s="251" t="s">
        <v>384</v>
      </c>
      <c r="G135" s="252">
        <v>0</v>
      </c>
      <c r="H135" s="252">
        <v>0</v>
      </c>
      <c r="I135" s="252">
        <v>0</v>
      </c>
      <c r="J135" s="252">
        <v>0</v>
      </c>
      <c r="K135" s="252">
        <v>0</v>
      </c>
      <c r="L135" s="253">
        <v>10.5</v>
      </c>
      <c r="M135" s="253">
        <f t="shared" si="23"/>
        <v>10.5</v>
      </c>
      <c r="N135" s="253">
        <v>0</v>
      </c>
      <c r="O135" s="253">
        <f t="shared" si="9"/>
        <v>10.5</v>
      </c>
      <c r="P135" s="254">
        <v>0</v>
      </c>
      <c r="Q135" s="254">
        <f t="shared" si="7"/>
        <v>10.5</v>
      </c>
      <c r="R135" s="255">
        <v>0</v>
      </c>
      <c r="S135" s="255">
        <f t="shared" si="22"/>
        <v>10.5</v>
      </c>
      <c r="T135" s="188"/>
    </row>
    <row r="136" spans="1:20" s="187" customFormat="1" x14ac:dyDescent="0.2">
      <c r="A136" s="237"/>
      <c r="B136" s="238"/>
      <c r="C136" s="239"/>
      <c r="D136" s="240">
        <v>3419</v>
      </c>
      <c r="E136" s="241">
        <v>5222</v>
      </c>
      <c r="F136" s="258" t="s">
        <v>26</v>
      </c>
      <c r="G136" s="243">
        <v>0</v>
      </c>
      <c r="H136" s="243">
        <v>0</v>
      </c>
      <c r="I136" s="243">
        <v>0</v>
      </c>
      <c r="J136" s="243">
        <v>0</v>
      </c>
      <c r="K136" s="243">
        <v>0</v>
      </c>
      <c r="L136" s="244">
        <v>10.5</v>
      </c>
      <c r="M136" s="244">
        <f t="shared" si="23"/>
        <v>10.5</v>
      </c>
      <c r="N136" s="244">
        <v>0</v>
      </c>
      <c r="O136" s="244">
        <f t="shared" si="9"/>
        <v>10.5</v>
      </c>
      <c r="P136" s="244">
        <v>0</v>
      </c>
      <c r="Q136" s="244">
        <f t="shared" si="7"/>
        <v>10.5</v>
      </c>
      <c r="R136" s="245">
        <v>0</v>
      </c>
      <c r="S136" s="245">
        <f t="shared" si="22"/>
        <v>10.5</v>
      </c>
      <c r="T136" s="188"/>
    </row>
    <row r="137" spans="1:20" s="187" customFormat="1" ht="22.5" x14ac:dyDescent="0.2">
      <c r="A137" s="259" t="s">
        <v>13</v>
      </c>
      <c r="B137" s="260" t="s">
        <v>385</v>
      </c>
      <c r="C137" s="261" t="s">
        <v>17</v>
      </c>
      <c r="D137" s="269" t="s">
        <v>18</v>
      </c>
      <c r="E137" s="270" t="s">
        <v>18</v>
      </c>
      <c r="F137" s="251" t="s">
        <v>386</v>
      </c>
      <c r="G137" s="252">
        <v>0</v>
      </c>
      <c r="H137" s="252">
        <v>0</v>
      </c>
      <c r="I137" s="252">
        <v>0</v>
      </c>
      <c r="J137" s="252">
        <v>0</v>
      </c>
      <c r="K137" s="252">
        <v>0</v>
      </c>
      <c r="L137" s="253">
        <v>20</v>
      </c>
      <c r="M137" s="253">
        <f t="shared" si="23"/>
        <v>20</v>
      </c>
      <c r="N137" s="253">
        <v>0</v>
      </c>
      <c r="O137" s="253">
        <f t="shared" si="9"/>
        <v>20</v>
      </c>
      <c r="P137" s="254">
        <v>0</v>
      </c>
      <c r="Q137" s="254">
        <f t="shared" si="7"/>
        <v>20</v>
      </c>
      <c r="R137" s="255">
        <v>0</v>
      </c>
      <c r="S137" s="255">
        <f t="shared" si="22"/>
        <v>20</v>
      </c>
      <c r="T137" s="188"/>
    </row>
    <row r="138" spans="1:20" s="187" customFormat="1" x14ac:dyDescent="0.2">
      <c r="A138" s="237"/>
      <c r="B138" s="238"/>
      <c r="C138" s="239"/>
      <c r="D138" s="240">
        <v>3419</v>
      </c>
      <c r="E138" s="241">
        <v>5213</v>
      </c>
      <c r="F138" s="258" t="s">
        <v>387</v>
      </c>
      <c r="G138" s="243">
        <v>0</v>
      </c>
      <c r="H138" s="243">
        <v>0</v>
      </c>
      <c r="I138" s="243">
        <v>0</v>
      </c>
      <c r="J138" s="243">
        <v>0</v>
      </c>
      <c r="K138" s="243">
        <v>0</v>
      </c>
      <c r="L138" s="244">
        <v>20</v>
      </c>
      <c r="M138" s="244">
        <f t="shared" si="23"/>
        <v>20</v>
      </c>
      <c r="N138" s="244">
        <v>0</v>
      </c>
      <c r="O138" s="244">
        <f t="shared" si="9"/>
        <v>20</v>
      </c>
      <c r="P138" s="244">
        <v>0</v>
      </c>
      <c r="Q138" s="244">
        <f t="shared" ref="Q138:Q201" si="24">+O138+P138</f>
        <v>20</v>
      </c>
      <c r="R138" s="245">
        <v>0</v>
      </c>
      <c r="S138" s="245">
        <f t="shared" si="22"/>
        <v>20</v>
      </c>
      <c r="T138" s="188"/>
    </row>
    <row r="139" spans="1:20" s="187" customFormat="1" ht="33.75" x14ac:dyDescent="0.2">
      <c r="A139" s="259" t="s">
        <v>13</v>
      </c>
      <c r="B139" s="260" t="s">
        <v>388</v>
      </c>
      <c r="C139" s="261" t="s">
        <v>17</v>
      </c>
      <c r="D139" s="269" t="s">
        <v>18</v>
      </c>
      <c r="E139" s="270" t="s">
        <v>18</v>
      </c>
      <c r="F139" s="251" t="s">
        <v>389</v>
      </c>
      <c r="G139" s="252">
        <v>0</v>
      </c>
      <c r="H139" s="252">
        <v>0</v>
      </c>
      <c r="I139" s="252">
        <v>0</v>
      </c>
      <c r="J139" s="252">
        <v>0</v>
      </c>
      <c r="K139" s="252">
        <v>0</v>
      </c>
      <c r="L139" s="253">
        <v>30</v>
      </c>
      <c r="M139" s="253">
        <f t="shared" si="23"/>
        <v>30</v>
      </c>
      <c r="N139" s="253">
        <v>0</v>
      </c>
      <c r="O139" s="253">
        <f t="shared" si="9"/>
        <v>30</v>
      </c>
      <c r="P139" s="254">
        <v>0</v>
      </c>
      <c r="Q139" s="254">
        <f t="shared" si="24"/>
        <v>30</v>
      </c>
      <c r="R139" s="255">
        <v>0</v>
      </c>
      <c r="S139" s="255">
        <f t="shared" si="22"/>
        <v>30</v>
      </c>
      <c r="T139" s="188"/>
    </row>
    <row r="140" spans="1:20" s="187" customFormat="1" x14ac:dyDescent="0.2">
      <c r="A140" s="237"/>
      <c r="B140" s="238"/>
      <c r="C140" s="239"/>
      <c r="D140" s="240">
        <v>3419</v>
      </c>
      <c r="E140" s="241">
        <v>5222</v>
      </c>
      <c r="F140" s="257" t="s">
        <v>26</v>
      </c>
      <c r="G140" s="243">
        <v>0</v>
      </c>
      <c r="H140" s="243">
        <v>0</v>
      </c>
      <c r="I140" s="243">
        <v>0</v>
      </c>
      <c r="J140" s="243">
        <v>0</v>
      </c>
      <c r="K140" s="243">
        <v>0</v>
      </c>
      <c r="L140" s="244">
        <v>30</v>
      </c>
      <c r="M140" s="244">
        <f t="shared" si="23"/>
        <v>30</v>
      </c>
      <c r="N140" s="244">
        <v>0</v>
      </c>
      <c r="O140" s="244">
        <f t="shared" si="9"/>
        <v>30</v>
      </c>
      <c r="P140" s="244">
        <v>0</v>
      </c>
      <c r="Q140" s="244">
        <f t="shared" si="24"/>
        <v>30</v>
      </c>
      <c r="R140" s="245">
        <v>0</v>
      </c>
      <c r="S140" s="245">
        <f t="shared" si="22"/>
        <v>30</v>
      </c>
      <c r="T140" s="188"/>
    </row>
    <row r="141" spans="1:20" s="187" customFormat="1" ht="22.5" x14ac:dyDescent="0.2">
      <c r="A141" s="259" t="s">
        <v>13</v>
      </c>
      <c r="B141" s="260" t="s">
        <v>390</v>
      </c>
      <c r="C141" s="261" t="s">
        <v>17</v>
      </c>
      <c r="D141" s="269" t="s">
        <v>18</v>
      </c>
      <c r="E141" s="270" t="s">
        <v>18</v>
      </c>
      <c r="F141" s="271" t="s">
        <v>391</v>
      </c>
      <c r="G141" s="252">
        <v>0</v>
      </c>
      <c r="H141" s="252">
        <v>0</v>
      </c>
      <c r="I141" s="252">
        <v>0</v>
      </c>
      <c r="J141" s="252">
        <v>0</v>
      </c>
      <c r="K141" s="252">
        <v>0</v>
      </c>
      <c r="L141" s="253">
        <v>28</v>
      </c>
      <c r="M141" s="253">
        <f t="shared" si="23"/>
        <v>28</v>
      </c>
      <c r="N141" s="253">
        <v>0</v>
      </c>
      <c r="O141" s="253">
        <f t="shared" si="9"/>
        <v>28</v>
      </c>
      <c r="P141" s="254">
        <v>0</v>
      </c>
      <c r="Q141" s="254">
        <f t="shared" si="24"/>
        <v>28</v>
      </c>
      <c r="R141" s="255">
        <v>0</v>
      </c>
      <c r="S141" s="255">
        <f t="shared" si="22"/>
        <v>28</v>
      </c>
      <c r="T141" s="188"/>
    </row>
    <row r="142" spans="1:20" s="187" customFormat="1" x14ac:dyDescent="0.2">
      <c r="A142" s="237"/>
      <c r="B142" s="238"/>
      <c r="C142" s="239"/>
      <c r="D142" s="240">
        <v>3419</v>
      </c>
      <c r="E142" s="241">
        <v>5222</v>
      </c>
      <c r="F142" s="257" t="s">
        <v>26</v>
      </c>
      <c r="G142" s="243">
        <v>0</v>
      </c>
      <c r="H142" s="243">
        <v>0</v>
      </c>
      <c r="I142" s="243">
        <v>0</v>
      </c>
      <c r="J142" s="243">
        <v>0</v>
      </c>
      <c r="K142" s="243">
        <v>0</v>
      </c>
      <c r="L142" s="244">
        <v>28</v>
      </c>
      <c r="M142" s="244">
        <f t="shared" si="23"/>
        <v>28</v>
      </c>
      <c r="N142" s="244">
        <v>0</v>
      </c>
      <c r="O142" s="244">
        <f t="shared" si="9"/>
        <v>28</v>
      </c>
      <c r="P142" s="244">
        <v>0</v>
      </c>
      <c r="Q142" s="244">
        <f t="shared" si="24"/>
        <v>28</v>
      </c>
      <c r="R142" s="245">
        <v>0</v>
      </c>
      <c r="S142" s="245">
        <f t="shared" si="22"/>
        <v>28</v>
      </c>
      <c r="T142" s="188"/>
    </row>
    <row r="143" spans="1:20" s="187" customFormat="1" ht="22.5" x14ac:dyDescent="0.2">
      <c r="A143" s="343" t="s">
        <v>13</v>
      </c>
      <c r="B143" s="353" t="s">
        <v>392</v>
      </c>
      <c r="C143" s="354" t="s">
        <v>17</v>
      </c>
      <c r="D143" s="355" t="s">
        <v>18</v>
      </c>
      <c r="E143" s="356" t="s">
        <v>18</v>
      </c>
      <c r="F143" s="271" t="s">
        <v>393</v>
      </c>
      <c r="G143" s="252">
        <v>0</v>
      </c>
      <c r="H143" s="252">
        <v>0</v>
      </c>
      <c r="I143" s="252">
        <v>0</v>
      </c>
      <c r="J143" s="252">
        <v>0</v>
      </c>
      <c r="K143" s="252">
        <v>0</v>
      </c>
      <c r="L143" s="253">
        <v>260</v>
      </c>
      <c r="M143" s="253">
        <f t="shared" si="23"/>
        <v>260</v>
      </c>
      <c r="N143" s="253">
        <v>0</v>
      </c>
      <c r="O143" s="253">
        <f t="shared" si="9"/>
        <v>260</v>
      </c>
      <c r="P143" s="254">
        <v>0</v>
      </c>
      <c r="Q143" s="254">
        <f t="shared" si="24"/>
        <v>260</v>
      </c>
      <c r="R143" s="255">
        <v>0</v>
      </c>
      <c r="S143" s="255">
        <f t="shared" si="22"/>
        <v>260</v>
      </c>
      <c r="T143" s="188"/>
    </row>
    <row r="144" spans="1:20" s="187" customFormat="1" x14ac:dyDescent="0.2">
      <c r="A144" s="350"/>
      <c r="B144" s="351"/>
      <c r="C144" s="352"/>
      <c r="D144" s="345">
        <v>3419</v>
      </c>
      <c r="E144" s="301">
        <v>5213</v>
      </c>
      <c r="F144" s="257" t="s">
        <v>394</v>
      </c>
      <c r="G144" s="243">
        <v>0</v>
      </c>
      <c r="H144" s="243">
        <v>0</v>
      </c>
      <c r="I144" s="243">
        <v>0</v>
      </c>
      <c r="J144" s="243">
        <v>0</v>
      </c>
      <c r="K144" s="243">
        <v>0</v>
      </c>
      <c r="L144" s="244">
        <v>260</v>
      </c>
      <c r="M144" s="244">
        <f t="shared" si="23"/>
        <v>260</v>
      </c>
      <c r="N144" s="244">
        <v>0</v>
      </c>
      <c r="O144" s="244">
        <f t="shared" si="9"/>
        <v>260</v>
      </c>
      <c r="P144" s="244">
        <v>0</v>
      </c>
      <c r="Q144" s="244">
        <f t="shared" si="24"/>
        <v>260</v>
      </c>
      <c r="R144" s="245">
        <v>0</v>
      </c>
      <c r="S144" s="245">
        <f t="shared" si="22"/>
        <v>260</v>
      </c>
      <c r="T144" s="188"/>
    </row>
    <row r="145" spans="1:20" s="187" customFormat="1" ht="22.5" x14ac:dyDescent="0.2">
      <c r="A145" s="259" t="s">
        <v>13</v>
      </c>
      <c r="B145" s="260" t="s">
        <v>395</v>
      </c>
      <c r="C145" s="261" t="s">
        <v>17</v>
      </c>
      <c r="D145" s="269" t="s">
        <v>18</v>
      </c>
      <c r="E145" s="270" t="s">
        <v>18</v>
      </c>
      <c r="F145" s="271" t="s">
        <v>396</v>
      </c>
      <c r="G145" s="252">
        <v>0</v>
      </c>
      <c r="H145" s="252">
        <v>0</v>
      </c>
      <c r="I145" s="252">
        <v>0</v>
      </c>
      <c r="J145" s="252">
        <v>0</v>
      </c>
      <c r="K145" s="252">
        <v>0</v>
      </c>
      <c r="L145" s="253">
        <v>10.5</v>
      </c>
      <c r="M145" s="253">
        <f t="shared" si="23"/>
        <v>10.5</v>
      </c>
      <c r="N145" s="253">
        <v>0</v>
      </c>
      <c r="O145" s="253">
        <f t="shared" si="9"/>
        <v>10.5</v>
      </c>
      <c r="P145" s="254">
        <v>0</v>
      </c>
      <c r="Q145" s="254">
        <f t="shared" si="24"/>
        <v>10.5</v>
      </c>
      <c r="R145" s="255">
        <v>0</v>
      </c>
      <c r="S145" s="255">
        <f t="shared" si="22"/>
        <v>10.5</v>
      </c>
      <c r="T145" s="188"/>
    </row>
    <row r="146" spans="1:20" s="187" customFormat="1" x14ac:dyDescent="0.2">
      <c r="A146" s="350"/>
      <c r="B146" s="351" t="s">
        <v>25</v>
      </c>
      <c r="C146" s="352"/>
      <c r="D146" s="345">
        <v>3419</v>
      </c>
      <c r="E146" s="301">
        <v>5212</v>
      </c>
      <c r="F146" s="257" t="s">
        <v>397</v>
      </c>
      <c r="G146" s="243">
        <v>0</v>
      </c>
      <c r="H146" s="243">
        <v>0</v>
      </c>
      <c r="I146" s="243">
        <v>0</v>
      </c>
      <c r="J146" s="243">
        <v>0</v>
      </c>
      <c r="K146" s="243">
        <v>0</v>
      </c>
      <c r="L146" s="244">
        <v>10.5</v>
      </c>
      <c r="M146" s="244">
        <f t="shared" si="23"/>
        <v>10.5</v>
      </c>
      <c r="N146" s="244">
        <v>0</v>
      </c>
      <c r="O146" s="244">
        <f t="shared" si="9"/>
        <v>10.5</v>
      </c>
      <c r="P146" s="244">
        <v>0</v>
      </c>
      <c r="Q146" s="244">
        <f t="shared" si="24"/>
        <v>10.5</v>
      </c>
      <c r="R146" s="245">
        <v>0</v>
      </c>
      <c r="S146" s="245">
        <f t="shared" si="22"/>
        <v>10.5</v>
      </c>
      <c r="T146" s="188"/>
    </row>
    <row r="147" spans="1:20" s="187" customFormat="1" ht="22.5" x14ac:dyDescent="0.2">
      <c r="A147" s="259" t="s">
        <v>13</v>
      </c>
      <c r="B147" s="260" t="s">
        <v>398</v>
      </c>
      <c r="C147" s="261" t="s">
        <v>17</v>
      </c>
      <c r="D147" s="269" t="s">
        <v>18</v>
      </c>
      <c r="E147" s="270" t="s">
        <v>18</v>
      </c>
      <c r="F147" s="251" t="s">
        <v>399</v>
      </c>
      <c r="G147" s="252">
        <v>0</v>
      </c>
      <c r="H147" s="252">
        <v>0</v>
      </c>
      <c r="I147" s="252">
        <v>0</v>
      </c>
      <c r="J147" s="252">
        <v>0</v>
      </c>
      <c r="K147" s="252">
        <v>0</v>
      </c>
      <c r="L147" s="253">
        <v>10.5</v>
      </c>
      <c r="M147" s="253">
        <f t="shared" si="23"/>
        <v>10.5</v>
      </c>
      <c r="N147" s="253">
        <v>0</v>
      </c>
      <c r="O147" s="253">
        <f t="shared" si="9"/>
        <v>10.5</v>
      </c>
      <c r="P147" s="254">
        <v>0</v>
      </c>
      <c r="Q147" s="254">
        <f t="shared" si="24"/>
        <v>10.5</v>
      </c>
      <c r="R147" s="255">
        <v>0</v>
      </c>
      <c r="S147" s="255">
        <f t="shared" si="22"/>
        <v>10.5</v>
      </c>
      <c r="T147" s="188"/>
    </row>
    <row r="148" spans="1:20" s="187" customFormat="1" x14ac:dyDescent="0.2">
      <c r="A148" s="350"/>
      <c r="B148" s="351" t="s">
        <v>25</v>
      </c>
      <c r="C148" s="352"/>
      <c r="D148" s="345">
        <v>3419</v>
      </c>
      <c r="E148" s="301">
        <v>5222</v>
      </c>
      <c r="F148" s="257" t="s">
        <v>26</v>
      </c>
      <c r="G148" s="243">
        <v>0</v>
      </c>
      <c r="H148" s="243">
        <v>0</v>
      </c>
      <c r="I148" s="243">
        <v>0</v>
      </c>
      <c r="J148" s="243">
        <v>0</v>
      </c>
      <c r="K148" s="243">
        <v>0</v>
      </c>
      <c r="L148" s="244">
        <v>10.5</v>
      </c>
      <c r="M148" s="244">
        <f t="shared" si="23"/>
        <v>10.5</v>
      </c>
      <c r="N148" s="244">
        <v>0</v>
      </c>
      <c r="O148" s="244">
        <f t="shared" si="9"/>
        <v>10.5</v>
      </c>
      <c r="P148" s="244">
        <v>0</v>
      </c>
      <c r="Q148" s="244">
        <f t="shared" si="24"/>
        <v>10.5</v>
      </c>
      <c r="R148" s="245">
        <v>0</v>
      </c>
      <c r="S148" s="245">
        <f t="shared" si="22"/>
        <v>10.5</v>
      </c>
      <c r="T148" s="188"/>
    </row>
    <row r="149" spans="1:20" s="187" customFormat="1" ht="22.5" x14ac:dyDescent="0.2">
      <c r="A149" s="259" t="s">
        <v>13</v>
      </c>
      <c r="B149" s="260" t="s">
        <v>400</v>
      </c>
      <c r="C149" s="261" t="s">
        <v>17</v>
      </c>
      <c r="D149" s="269" t="s">
        <v>18</v>
      </c>
      <c r="E149" s="270" t="s">
        <v>18</v>
      </c>
      <c r="F149" s="271" t="s">
        <v>401</v>
      </c>
      <c r="G149" s="252">
        <v>0</v>
      </c>
      <c r="H149" s="252">
        <v>0</v>
      </c>
      <c r="I149" s="252">
        <v>0</v>
      </c>
      <c r="J149" s="252">
        <v>0</v>
      </c>
      <c r="K149" s="252">
        <v>0</v>
      </c>
      <c r="L149" s="253">
        <v>10.5</v>
      </c>
      <c r="M149" s="253">
        <f t="shared" si="23"/>
        <v>10.5</v>
      </c>
      <c r="N149" s="253">
        <v>0</v>
      </c>
      <c r="O149" s="253">
        <f t="shared" si="9"/>
        <v>10.5</v>
      </c>
      <c r="P149" s="254">
        <v>0</v>
      </c>
      <c r="Q149" s="254">
        <f t="shared" si="24"/>
        <v>10.5</v>
      </c>
      <c r="R149" s="255">
        <v>0</v>
      </c>
      <c r="S149" s="255">
        <f t="shared" si="22"/>
        <v>10.5</v>
      </c>
      <c r="T149" s="188"/>
    </row>
    <row r="150" spans="1:20" s="187" customFormat="1" x14ac:dyDescent="0.2">
      <c r="A150" s="350"/>
      <c r="B150" s="351" t="s">
        <v>25</v>
      </c>
      <c r="C150" s="352"/>
      <c r="D150" s="345">
        <v>3419</v>
      </c>
      <c r="E150" s="301">
        <v>5212</v>
      </c>
      <c r="F150" s="257" t="s">
        <v>397</v>
      </c>
      <c r="G150" s="243">
        <v>0</v>
      </c>
      <c r="H150" s="243">
        <v>0</v>
      </c>
      <c r="I150" s="243">
        <v>0</v>
      </c>
      <c r="J150" s="243">
        <v>0</v>
      </c>
      <c r="K150" s="243">
        <v>0</v>
      </c>
      <c r="L150" s="244">
        <v>10.5</v>
      </c>
      <c r="M150" s="244">
        <f t="shared" si="23"/>
        <v>10.5</v>
      </c>
      <c r="N150" s="244">
        <v>0</v>
      </c>
      <c r="O150" s="244">
        <f t="shared" si="9"/>
        <v>10.5</v>
      </c>
      <c r="P150" s="244">
        <v>0</v>
      </c>
      <c r="Q150" s="244">
        <f t="shared" si="24"/>
        <v>10.5</v>
      </c>
      <c r="R150" s="245">
        <v>0</v>
      </c>
      <c r="S150" s="245">
        <f t="shared" si="22"/>
        <v>10.5</v>
      </c>
      <c r="T150" s="188"/>
    </row>
    <row r="151" spans="1:20" s="187" customFormat="1" ht="22.5" x14ac:dyDescent="0.2">
      <c r="A151" s="259" t="s">
        <v>13</v>
      </c>
      <c r="B151" s="260" t="s">
        <v>402</v>
      </c>
      <c r="C151" s="261" t="s">
        <v>17</v>
      </c>
      <c r="D151" s="269" t="s">
        <v>18</v>
      </c>
      <c r="E151" s="270" t="s">
        <v>18</v>
      </c>
      <c r="F151" s="271" t="s">
        <v>403</v>
      </c>
      <c r="G151" s="252">
        <v>0</v>
      </c>
      <c r="H151" s="252">
        <v>0</v>
      </c>
      <c r="I151" s="252">
        <v>0</v>
      </c>
      <c r="J151" s="252">
        <v>0</v>
      </c>
      <c r="K151" s="252">
        <v>0</v>
      </c>
      <c r="L151" s="253">
        <v>10.5</v>
      </c>
      <c r="M151" s="253">
        <f t="shared" si="23"/>
        <v>10.5</v>
      </c>
      <c r="N151" s="253">
        <v>0</v>
      </c>
      <c r="O151" s="253">
        <f t="shared" si="9"/>
        <v>10.5</v>
      </c>
      <c r="P151" s="254">
        <v>0</v>
      </c>
      <c r="Q151" s="254">
        <f t="shared" si="24"/>
        <v>10.5</v>
      </c>
      <c r="R151" s="255">
        <v>0</v>
      </c>
      <c r="S151" s="255">
        <f t="shared" si="22"/>
        <v>10.5</v>
      </c>
      <c r="T151" s="188"/>
    </row>
    <row r="152" spans="1:20" s="187" customFormat="1" x14ac:dyDescent="0.2">
      <c r="A152" s="350"/>
      <c r="B152" s="351" t="s">
        <v>25</v>
      </c>
      <c r="C152" s="352"/>
      <c r="D152" s="345">
        <v>3419</v>
      </c>
      <c r="E152" s="301">
        <v>5222</v>
      </c>
      <c r="F152" s="257" t="s">
        <v>26</v>
      </c>
      <c r="G152" s="243">
        <v>0</v>
      </c>
      <c r="H152" s="243">
        <v>0</v>
      </c>
      <c r="I152" s="243">
        <v>0</v>
      </c>
      <c r="J152" s="243">
        <v>0</v>
      </c>
      <c r="K152" s="243">
        <v>0</v>
      </c>
      <c r="L152" s="244">
        <v>10.5</v>
      </c>
      <c r="M152" s="244">
        <f t="shared" si="23"/>
        <v>10.5</v>
      </c>
      <c r="N152" s="244">
        <v>0</v>
      </c>
      <c r="O152" s="244">
        <f t="shared" si="9"/>
        <v>10.5</v>
      </c>
      <c r="P152" s="244">
        <v>0</v>
      </c>
      <c r="Q152" s="244">
        <f t="shared" si="24"/>
        <v>10.5</v>
      </c>
      <c r="R152" s="245">
        <v>0</v>
      </c>
      <c r="S152" s="245">
        <f t="shared" si="22"/>
        <v>10.5</v>
      </c>
      <c r="T152" s="188"/>
    </row>
    <row r="153" spans="1:20" s="187" customFormat="1" ht="22.5" x14ac:dyDescent="0.2">
      <c r="A153" s="259" t="s">
        <v>13</v>
      </c>
      <c r="B153" s="260" t="s">
        <v>404</v>
      </c>
      <c r="C153" s="261" t="s">
        <v>17</v>
      </c>
      <c r="D153" s="269" t="s">
        <v>18</v>
      </c>
      <c r="E153" s="270" t="s">
        <v>18</v>
      </c>
      <c r="F153" s="271" t="s">
        <v>405</v>
      </c>
      <c r="G153" s="252">
        <v>0</v>
      </c>
      <c r="H153" s="252">
        <v>0</v>
      </c>
      <c r="I153" s="252">
        <v>0</v>
      </c>
      <c r="J153" s="252">
        <v>0</v>
      </c>
      <c r="K153" s="252">
        <v>0</v>
      </c>
      <c r="L153" s="253">
        <v>10.5</v>
      </c>
      <c r="M153" s="253">
        <f t="shared" si="23"/>
        <v>10.5</v>
      </c>
      <c r="N153" s="253">
        <v>0</v>
      </c>
      <c r="O153" s="253">
        <f t="shared" si="9"/>
        <v>10.5</v>
      </c>
      <c r="P153" s="254">
        <v>0</v>
      </c>
      <c r="Q153" s="254">
        <f t="shared" si="24"/>
        <v>10.5</v>
      </c>
      <c r="R153" s="255">
        <v>0</v>
      </c>
      <c r="S153" s="255">
        <f t="shared" si="22"/>
        <v>10.5</v>
      </c>
      <c r="T153" s="188"/>
    </row>
    <row r="154" spans="1:20" s="187" customFormat="1" x14ac:dyDescent="0.2">
      <c r="A154" s="350"/>
      <c r="B154" s="351" t="s">
        <v>25</v>
      </c>
      <c r="C154" s="352"/>
      <c r="D154" s="345">
        <v>3419</v>
      </c>
      <c r="E154" s="301">
        <v>5222</v>
      </c>
      <c r="F154" s="257" t="s">
        <v>26</v>
      </c>
      <c r="G154" s="243">
        <v>0</v>
      </c>
      <c r="H154" s="243">
        <v>0</v>
      </c>
      <c r="I154" s="243">
        <v>0</v>
      </c>
      <c r="J154" s="243">
        <v>0</v>
      </c>
      <c r="K154" s="243">
        <v>0</v>
      </c>
      <c r="L154" s="244">
        <v>10.5</v>
      </c>
      <c r="M154" s="244">
        <f t="shared" si="23"/>
        <v>10.5</v>
      </c>
      <c r="N154" s="244">
        <v>0</v>
      </c>
      <c r="O154" s="244">
        <f t="shared" si="9"/>
        <v>10.5</v>
      </c>
      <c r="P154" s="244">
        <v>0</v>
      </c>
      <c r="Q154" s="244">
        <f t="shared" si="24"/>
        <v>10.5</v>
      </c>
      <c r="R154" s="245">
        <v>0</v>
      </c>
      <c r="S154" s="245">
        <f t="shared" si="22"/>
        <v>10.5</v>
      </c>
      <c r="T154" s="188"/>
    </row>
    <row r="155" spans="1:20" s="187" customFormat="1" ht="22.5" x14ac:dyDescent="0.2">
      <c r="A155" s="259" t="s">
        <v>13</v>
      </c>
      <c r="B155" s="260" t="s">
        <v>406</v>
      </c>
      <c r="C155" s="261" t="s">
        <v>17</v>
      </c>
      <c r="D155" s="269" t="s">
        <v>18</v>
      </c>
      <c r="E155" s="270" t="s">
        <v>18</v>
      </c>
      <c r="F155" s="271" t="s">
        <v>407</v>
      </c>
      <c r="G155" s="252">
        <v>0</v>
      </c>
      <c r="H155" s="252">
        <v>0</v>
      </c>
      <c r="I155" s="252">
        <v>0</v>
      </c>
      <c r="J155" s="252">
        <v>0</v>
      </c>
      <c r="K155" s="252">
        <v>0</v>
      </c>
      <c r="L155" s="253">
        <v>10.5</v>
      </c>
      <c r="M155" s="253">
        <f t="shared" si="23"/>
        <v>10.5</v>
      </c>
      <c r="N155" s="253">
        <v>0</v>
      </c>
      <c r="O155" s="253">
        <f t="shared" si="9"/>
        <v>10.5</v>
      </c>
      <c r="P155" s="254">
        <v>0</v>
      </c>
      <c r="Q155" s="254">
        <f t="shared" si="24"/>
        <v>10.5</v>
      </c>
      <c r="R155" s="255">
        <v>0</v>
      </c>
      <c r="S155" s="255">
        <f t="shared" si="22"/>
        <v>10.5</v>
      </c>
      <c r="T155" s="188"/>
    </row>
    <row r="156" spans="1:20" s="187" customFormat="1" x14ac:dyDescent="0.2">
      <c r="A156" s="350"/>
      <c r="B156" s="351" t="s">
        <v>25</v>
      </c>
      <c r="C156" s="352"/>
      <c r="D156" s="345">
        <v>3419</v>
      </c>
      <c r="E156" s="301">
        <v>5222</v>
      </c>
      <c r="F156" s="257" t="s">
        <v>26</v>
      </c>
      <c r="G156" s="243">
        <v>0</v>
      </c>
      <c r="H156" s="243">
        <v>0</v>
      </c>
      <c r="I156" s="243">
        <v>0</v>
      </c>
      <c r="J156" s="243">
        <v>0</v>
      </c>
      <c r="K156" s="243">
        <v>0</v>
      </c>
      <c r="L156" s="244">
        <v>10.5</v>
      </c>
      <c r="M156" s="244">
        <f t="shared" si="23"/>
        <v>10.5</v>
      </c>
      <c r="N156" s="244">
        <v>0</v>
      </c>
      <c r="O156" s="244">
        <f t="shared" ref="O156:O214" si="25">+M156+N156</f>
        <v>10.5</v>
      </c>
      <c r="P156" s="244">
        <v>0</v>
      </c>
      <c r="Q156" s="244">
        <f t="shared" si="24"/>
        <v>10.5</v>
      </c>
      <c r="R156" s="245">
        <v>0</v>
      </c>
      <c r="S156" s="245">
        <f t="shared" si="22"/>
        <v>10.5</v>
      </c>
      <c r="T156" s="188"/>
    </row>
    <row r="157" spans="1:20" s="187" customFormat="1" ht="22.5" x14ac:dyDescent="0.2">
      <c r="A157" s="259" t="s">
        <v>13</v>
      </c>
      <c r="B157" s="260" t="s">
        <v>408</v>
      </c>
      <c r="C157" s="261" t="s">
        <v>17</v>
      </c>
      <c r="D157" s="269" t="s">
        <v>18</v>
      </c>
      <c r="E157" s="270" t="s">
        <v>18</v>
      </c>
      <c r="F157" s="271" t="s">
        <v>409</v>
      </c>
      <c r="G157" s="252">
        <v>0</v>
      </c>
      <c r="H157" s="252">
        <v>0</v>
      </c>
      <c r="I157" s="252">
        <v>0</v>
      </c>
      <c r="J157" s="252">
        <v>0</v>
      </c>
      <c r="K157" s="252">
        <v>0</v>
      </c>
      <c r="L157" s="253">
        <v>10.1</v>
      </c>
      <c r="M157" s="253">
        <f t="shared" si="23"/>
        <v>10.1</v>
      </c>
      <c r="N157" s="253">
        <v>0</v>
      </c>
      <c r="O157" s="253">
        <f t="shared" si="25"/>
        <v>10.1</v>
      </c>
      <c r="P157" s="254">
        <v>0</v>
      </c>
      <c r="Q157" s="254">
        <f t="shared" si="24"/>
        <v>10.1</v>
      </c>
      <c r="R157" s="255">
        <v>0</v>
      </c>
      <c r="S157" s="255">
        <f t="shared" si="22"/>
        <v>10.1</v>
      </c>
      <c r="T157" s="188"/>
    </row>
    <row r="158" spans="1:20" s="187" customFormat="1" x14ac:dyDescent="0.2">
      <c r="A158" s="350"/>
      <c r="B158" s="351" t="s">
        <v>25</v>
      </c>
      <c r="C158" s="352"/>
      <c r="D158" s="345">
        <v>3419</v>
      </c>
      <c r="E158" s="301">
        <v>5222</v>
      </c>
      <c r="F158" s="257" t="s">
        <v>26</v>
      </c>
      <c r="G158" s="243">
        <v>0</v>
      </c>
      <c r="H158" s="243">
        <v>0</v>
      </c>
      <c r="I158" s="243">
        <v>0</v>
      </c>
      <c r="J158" s="243">
        <v>0</v>
      </c>
      <c r="K158" s="243">
        <v>0</v>
      </c>
      <c r="L158" s="244">
        <v>10.1</v>
      </c>
      <c r="M158" s="244">
        <f t="shared" si="23"/>
        <v>10.1</v>
      </c>
      <c r="N158" s="244">
        <v>0</v>
      </c>
      <c r="O158" s="244">
        <f t="shared" si="25"/>
        <v>10.1</v>
      </c>
      <c r="P158" s="244">
        <v>0</v>
      </c>
      <c r="Q158" s="244">
        <f t="shared" si="24"/>
        <v>10.1</v>
      </c>
      <c r="R158" s="245">
        <v>0</v>
      </c>
      <c r="S158" s="245">
        <f t="shared" si="22"/>
        <v>10.1</v>
      </c>
      <c r="T158" s="188"/>
    </row>
    <row r="159" spans="1:20" s="187" customFormat="1" x14ac:dyDescent="0.2">
      <c r="A159" s="259" t="s">
        <v>13</v>
      </c>
      <c r="B159" s="260" t="s">
        <v>410</v>
      </c>
      <c r="C159" s="261" t="s">
        <v>17</v>
      </c>
      <c r="D159" s="269" t="s">
        <v>18</v>
      </c>
      <c r="E159" s="270" t="s">
        <v>18</v>
      </c>
      <c r="F159" s="271" t="s">
        <v>411</v>
      </c>
      <c r="G159" s="252">
        <v>0</v>
      </c>
      <c r="H159" s="252">
        <v>0</v>
      </c>
      <c r="I159" s="252">
        <v>0</v>
      </c>
      <c r="J159" s="252">
        <v>0</v>
      </c>
      <c r="K159" s="252">
        <v>0</v>
      </c>
      <c r="L159" s="253">
        <v>10.5</v>
      </c>
      <c r="M159" s="253">
        <f t="shared" si="23"/>
        <v>10.5</v>
      </c>
      <c r="N159" s="253">
        <v>0</v>
      </c>
      <c r="O159" s="253">
        <f t="shared" si="25"/>
        <v>10.5</v>
      </c>
      <c r="P159" s="254">
        <v>0</v>
      </c>
      <c r="Q159" s="254">
        <f t="shared" si="24"/>
        <v>10.5</v>
      </c>
      <c r="R159" s="255">
        <v>0</v>
      </c>
      <c r="S159" s="255">
        <f t="shared" si="22"/>
        <v>10.5</v>
      </c>
      <c r="T159" s="188"/>
    </row>
    <row r="160" spans="1:20" s="187" customFormat="1" x14ac:dyDescent="0.2">
      <c r="A160" s="350"/>
      <c r="B160" s="351" t="s">
        <v>25</v>
      </c>
      <c r="C160" s="352"/>
      <c r="D160" s="345">
        <v>3419</v>
      </c>
      <c r="E160" s="301">
        <v>5222</v>
      </c>
      <c r="F160" s="257" t="s">
        <v>26</v>
      </c>
      <c r="G160" s="243">
        <v>0</v>
      </c>
      <c r="H160" s="243">
        <v>0</v>
      </c>
      <c r="I160" s="243">
        <v>0</v>
      </c>
      <c r="J160" s="243">
        <v>0</v>
      </c>
      <c r="K160" s="243">
        <v>0</v>
      </c>
      <c r="L160" s="244">
        <v>10.5</v>
      </c>
      <c r="M160" s="244">
        <f t="shared" si="23"/>
        <v>10.5</v>
      </c>
      <c r="N160" s="244">
        <v>0</v>
      </c>
      <c r="O160" s="244">
        <f t="shared" si="25"/>
        <v>10.5</v>
      </c>
      <c r="P160" s="244">
        <v>0</v>
      </c>
      <c r="Q160" s="244">
        <f t="shared" si="24"/>
        <v>10.5</v>
      </c>
      <c r="R160" s="245">
        <v>0</v>
      </c>
      <c r="S160" s="245">
        <f t="shared" si="22"/>
        <v>10.5</v>
      </c>
      <c r="T160" s="188"/>
    </row>
    <row r="161" spans="1:20" s="187" customFormat="1" x14ac:dyDescent="0.2">
      <c r="A161" s="259" t="s">
        <v>13</v>
      </c>
      <c r="B161" s="260" t="s">
        <v>412</v>
      </c>
      <c r="C161" s="261" t="s">
        <v>17</v>
      </c>
      <c r="D161" s="269" t="s">
        <v>18</v>
      </c>
      <c r="E161" s="270" t="s">
        <v>18</v>
      </c>
      <c r="F161" s="271" t="s">
        <v>413</v>
      </c>
      <c r="G161" s="252">
        <v>0</v>
      </c>
      <c r="H161" s="252">
        <v>0</v>
      </c>
      <c r="I161" s="252">
        <v>0</v>
      </c>
      <c r="J161" s="252">
        <v>0</v>
      </c>
      <c r="K161" s="252">
        <v>0</v>
      </c>
      <c r="L161" s="253">
        <v>10.5</v>
      </c>
      <c r="M161" s="253">
        <f t="shared" si="23"/>
        <v>10.5</v>
      </c>
      <c r="N161" s="253">
        <v>0</v>
      </c>
      <c r="O161" s="253">
        <f t="shared" si="25"/>
        <v>10.5</v>
      </c>
      <c r="P161" s="254">
        <v>0</v>
      </c>
      <c r="Q161" s="254">
        <f t="shared" si="24"/>
        <v>10.5</v>
      </c>
      <c r="R161" s="255">
        <v>0</v>
      </c>
      <c r="S161" s="255">
        <f t="shared" si="22"/>
        <v>10.5</v>
      </c>
      <c r="T161" s="188"/>
    </row>
    <row r="162" spans="1:20" s="187" customFormat="1" x14ac:dyDescent="0.2">
      <c r="A162" s="350"/>
      <c r="B162" s="351" t="s">
        <v>25</v>
      </c>
      <c r="C162" s="352"/>
      <c r="D162" s="345">
        <v>3419</v>
      </c>
      <c r="E162" s="301">
        <v>5222</v>
      </c>
      <c r="F162" s="257" t="s">
        <v>26</v>
      </c>
      <c r="G162" s="243">
        <v>0</v>
      </c>
      <c r="H162" s="243">
        <v>0</v>
      </c>
      <c r="I162" s="243">
        <v>0</v>
      </c>
      <c r="J162" s="243">
        <v>0</v>
      </c>
      <c r="K162" s="243">
        <v>0</v>
      </c>
      <c r="L162" s="244">
        <v>10.5</v>
      </c>
      <c r="M162" s="244">
        <f t="shared" si="23"/>
        <v>10.5</v>
      </c>
      <c r="N162" s="244">
        <v>0</v>
      </c>
      <c r="O162" s="244">
        <f t="shared" si="25"/>
        <v>10.5</v>
      </c>
      <c r="P162" s="244">
        <v>0</v>
      </c>
      <c r="Q162" s="244">
        <f t="shared" si="24"/>
        <v>10.5</v>
      </c>
      <c r="R162" s="245">
        <v>0</v>
      </c>
      <c r="S162" s="245">
        <f t="shared" si="22"/>
        <v>10.5</v>
      </c>
      <c r="T162" s="188"/>
    </row>
    <row r="163" spans="1:20" s="187" customFormat="1" ht="22.5" x14ac:dyDescent="0.2">
      <c r="A163" s="259" t="s">
        <v>13</v>
      </c>
      <c r="B163" s="260" t="s">
        <v>414</v>
      </c>
      <c r="C163" s="261" t="s">
        <v>415</v>
      </c>
      <c r="D163" s="269" t="s">
        <v>18</v>
      </c>
      <c r="E163" s="270" t="s">
        <v>18</v>
      </c>
      <c r="F163" s="271" t="s">
        <v>416</v>
      </c>
      <c r="G163" s="252">
        <v>0</v>
      </c>
      <c r="H163" s="252">
        <v>0</v>
      </c>
      <c r="I163" s="252">
        <v>0</v>
      </c>
      <c r="J163" s="252">
        <v>0</v>
      </c>
      <c r="K163" s="252">
        <v>0</v>
      </c>
      <c r="L163" s="253">
        <v>10.5</v>
      </c>
      <c r="M163" s="253">
        <f t="shared" si="23"/>
        <v>10.5</v>
      </c>
      <c r="N163" s="253">
        <v>0</v>
      </c>
      <c r="O163" s="253">
        <f t="shared" si="25"/>
        <v>10.5</v>
      </c>
      <c r="P163" s="254">
        <v>0</v>
      </c>
      <c r="Q163" s="254">
        <f t="shared" si="24"/>
        <v>10.5</v>
      </c>
      <c r="R163" s="255">
        <v>0</v>
      </c>
      <c r="S163" s="255">
        <f t="shared" si="22"/>
        <v>10.5</v>
      </c>
      <c r="T163" s="188"/>
    </row>
    <row r="164" spans="1:20" s="187" customFormat="1" x14ac:dyDescent="0.2">
      <c r="A164" s="350"/>
      <c r="B164" s="351" t="s">
        <v>25</v>
      </c>
      <c r="C164" s="352"/>
      <c r="D164" s="345">
        <v>3419</v>
      </c>
      <c r="E164" s="301">
        <v>5321</v>
      </c>
      <c r="F164" s="257" t="s">
        <v>118</v>
      </c>
      <c r="G164" s="243">
        <v>0</v>
      </c>
      <c r="H164" s="243">
        <v>0</v>
      </c>
      <c r="I164" s="243">
        <v>0</v>
      </c>
      <c r="J164" s="243">
        <v>0</v>
      </c>
      <c r="K164" s="243">
        <v>0</v>
      </c>
      <c r="L164" s="244">
        <v>10.5</v>
      </c>
      <c r="M164" s="244">
        <f t="shared" si="23"/>
        <v>10.5</v>
      </c>
      <c r="N164" s="244">
        <v>0</v>
      </c>
      <c r="O164" s="244">
        <f t="shared" si="25"/>
        <v>10.5</v>
      </c>
      <c r="P164" s="244">
        <v>0</v>
      </c>
      <c r="Q164" s="244">
        <f t="shared" si="24"/>
        <v>10.5</v>
      </c>
      <c r="R164" s="245">
        <v>0</v>
      </c>
      <c r="S164" s="245">
        <f t="shared" si="22"/>
        <v>10.5</v>
      </c>
      <c r="T164" s="188"/>
    </row>
    <row r="165" spans="1:20" s="187" customFormat="1" ht="45" x14ac:dyDescent="0.2">
      <c r="A165" s="259" t="s">
        <v>13</v>
      </c>
      <c r="B165" s="260" t="s">
        <v>417</v>
      </c>
      <c r="C165" s="261" t="s">
        <v>17</v>
      </c>
      <c r="D165" s="269" t="s">
        <v>18</v>
      </c>
      <c r="E165" s="270" t="s">
        <v>18</v>
      </c>
      <c r="F165" s="271" t="s">
        <v>418</v>
      </c>
      <c r="G165" s="252">
        <v>0</v>
      </c>
      <c r="H165" s="252">
        <v>0</v>
      </c>
      <c r="I165" s="252">
        <v>0</v>
      </c>
      <c r="J165" s="252">
        <v>0</v>
      </c>
      <c r="K165" s="252">
        <v>0</v>
      </c>
      <c r="L165" s="253">
        <v>105</v>
      </c>
      <c r="M165" s="253">
        <f t="shared" si="23"/>
        <v>105</v>
      </c>
      <c r="N165" s="253">
        <v>0</v>
      </c>
      <c r="O165" s="253">
        <f t="shared" si="25"/>
        <v>105</v>
      </c>
      <c r="P165" s="254">
        <v>0</v>
      </c>
      <c r="Q165" s="254">
        <f t="shared" si="24"/>
        <v>105</v>
      </c>
      <c r="R165" s="255">
        <v>0</v>
      </c>
      <c r="S165" s="255">
        <f t="shared" si="22"/>
        <v>105</v>
      </c>
      <c r="T165" s="188"/>
    </row>
    <row r="166" spans="1:20" s="187" customFormat="1" x14ac:dyDescent="0.2">
      <c r="A166" s="237"/>
      <c r="B166" s="238" t="s">
        <v>25</v>
      </c>
      <c r="C166" s="239"/>
      <c r="D166" s="240">
        <v>3419</v>
      </c>
      <c r="E166" s="310">
        <v>5222</v>
      </c>
      <c r="F166" s="257" t="s">
        <v>26</v>
      </c>
      <c r="G166" s="243">
        <v>0</v>
      </c>
      <c r="H166" s="243">
        <v>0</v>
      </c>
      <c r="I166" s="243">
        <v>0</v>
      </c>
      <c r="J166" s="243">
        <v>0</v>
      </c>
      <c r="K166" s="243">
        <v>0</v>
      </c>
      <c r="L166" s="244">
        <v>105</v>
      </c>
      <c r="M166" s="244">
        <f t="shared" si="23"/>
        <v>105</v>
      </c>
      <c r="N166" s="244">
        <v>0</v>
      </c>
      <c r="O166" s="244">
        <f t="shared" si="25"/>
        <v>105</v>
      </c>
      <c r="P166" s="244">
        <v>0</v>
      </c>
      <c r="Q166" s="244">
        <f t="shared" si="24"/>
        <v>105</v>
      </c>
      <c r="R166" s="245">
        <v>0</v>
      </c>
      <c r="S166" s="245">
        <f t="shared" si="22"/>
        <v>105</v>
      </c>
      <c r="T166" s="188"/>
    </row>
    <row r="167" spans="1:20" s="187" customFormat="1" ht="22.5" x14ac:dyDescent="0.2">
      <c r="A167" s="259" t="s">
        <v>13</v>
      </c>
      <c r="B167" s="260" t="s">
        <v>419</v>
      </c>
      <c r="C167" s="261" t="s">
        <v>17</v>
      </c>
      <c r="D167" s="269" t="s">
        <v>18</v>
      </c>
      <c r="E167" s="270" t="s">
        <v>18</v>
      </c>
      <c r="F167" s="251" t="s">
        <v>420</v>
      </c>
      <c r="G167" s="252">
        <v>0</v>
      </c>
      <c r="H167" s="252">
        <v>0</v>
      </c>
      <c r="I167" s="252">
        <v>0</v>
      </c>
      <c r="J167" s="252">
        <v>0</v>
      </c>
      <c r="K167" s="252">
        <v>0</v>
      </c>
      <c r="L167" s="253">
        <v>10.5</v>
      </c>
      <c r="M167" s="253">
        <f t="shared" si="23"/>
        <v>10.5</v>
      </c>
      <c r="N167" s="253">
        <v>0</v>
      </c>
      <c r="O167" s="253">
        <f t="shared" si="25"/>
        <v>10.5</v>
      </c>
      <c r="P167" s="254">
        <v>0</v>
      </c>
      <c r="Q167" s="254">
        <f t="shared" si="24"/>
        <v>10.5</v>
      </c>
      <c r="R167" s="255">
        <v>0</v>
      </c>
      <c r="S167" s="255">
        <f t="shared" si="22"/>
        <v>10.5</v>
      </c>
      <c r="T167" s="188"/>
    </row>
    <row r="168" spans="1:20" s="187" customFormat="1" x14ac:dyDescent="0.2">
      <c r="A168" s="350"/>
      <c r="B168" s="351" t="s">
        <v>25</v>
      </c>
      <c r="C168" s="352"/>
      <c r="D168" s="345">
        <v>3419</v>
      </c>
      <c r="E168" s="301">
        <v>5222</v>
      </c>
      <c r="F168" s="242" t="s">
        <v>26</v>
      </c>
      <c r="G168" s="243">
        <v>0</v>
      </c>
      <c r="H168" s="243">
        <v>0</v>
      </c>
      <c r="I168" s="243">
        <v>0</v>
      </c>
      <c r="J168" s="243">
        <v>0</v>
      </c>
      <c r="K168" s="243">
        <v>0</v>
      </c>
      <c r="L168" s="244">
        <v>10.5</v>
      </c>
      <c r="M168" s="244">
        <f t="shared" si="23"/>
        <v>10.5</v>
      </c>
      <c r="N168" s="244">
        <v>0</v>
      </c>
      <c r="O168" s="244">
        <f t="shared" si="25"/>
        <v>10.5</v>
      </c>
      <c r="P168" s="244">
        <v>0</v>
      </c>
      <c r="Q168" s="244">
        <f t="shared" si="24"/>
        <v>10.5</v>
      </c>
      <c r="R168" s="245">
        <v>0</v>
      </c>
      <c r="S168" s="245">
        <f t="shared" si="22"/>
        <v>10.5</v>
      </c>
      <c r="T168" s="188"/>
    </row>
    <row r="169" spans="1:20" s="187" customFormat="1" ht="22.5" x14ac:dyDescent="0.2">
      <c r="A169" s="259" t="s">
        <v>13</v>
      </c>
      <c r="B169" s="260" t="s">
        <v>421</v>
      </c>
      <c r="C169" s="261" t="s">
        <v>17</v>
      </c>
      <c r="D169" s="269" t="s">
        <v>18</v>
      </c>
      <c r="E169" s="270" t="s">
        <v>18</v>
      </c>
      <c r="F169" s="251" t="s">
        <v>119</v>
      </c>
      <c r="G169" s="252">
        <v>0</v>
      </c>
      <c r="H169" s="252">
        <v>0</v>
      </c>
      <c r="I169" s="252">
        <v>0</v>
      </c>
      <c r="J169" s="252">
        <v>0</v>
      </c>
      <c r="K169" s="252">
        <v>0</v>
      </c>
      <c r="L169" s="253">
        <v>10.5</v>
      </c>
      <c r="M169" s="253">
        <f t="shared" si="23"/>
        <v>10.5</v>
      </c>
      <c r="N169" s="253">
        <v>0</v>
      </c>
      <c r="O169" s="253">
        <f t="shared" si="25"/>
        <v>10.5</v>
      </c>
      <c r="P169" s="254">
        <v>0</v>
      </c>
      <c r="Q169" s="254">
        <f t="shared" si="24"/>
        <v>10.5</v>
      </c>
      <c r="R169" s="255">
        <v>0</v>
      </c>
      <c r="S169" s="255">
        <f t="shared" si="22"/>
        <v>10.5</v>
      </c>
      <c r="T169" s="188"/>
    </row>
    <row r="170" spans="1:20" s="187" customFormat="1" x14ac:dyDescent="0.2">
      <c r="A170" s="350"/>
      <c r="B170" s="351" t="s">
        <v>25</v>
      </c>
      <c r="C170" s="352"/>
      <c r="D170" s="345">
        <v>3419</v>
      </c>
      <c r="E170" s="301">
        <v>5222</v>
      </c>
      <c r="F170" s="242" t="s">
        <v>26</v>
      </c>
      <c r="G170" s="243">
        <v>0</v>
      </c>
      <c r="H170" s="243">
        <v>0</v>
      </c>
      <c r="I170" s="243">
        <v>0</v>
      </c>
      <c r="J170" s="243">
        <v>0</v>
      </c>
      <c r="K170" s="243">
        <v>0</v>
      </c>
      <c r="L170" s="244">
        <v>10.5</v>
      </c>
      <c r="M170" s="244">
        <f t="shared" si="23"/>
        <v>10.5</v>
      </c>
      <c r="N170" s="244">
        <v>0</v>
      </c>
      <c r="O170" s="244">
        <f t="shared" si="25"/>
        <v>10.5</v>
      </c>
      <c r="P170" s="244">
        <v>0</v>
      </c>
      <c r="Q170" s="244">
        <f t="shared" si="24"/>
        <v>10.5</v>
      </c>
      <c r="R170" s="245">
        <v>0</v>
      </c>
      <c r="S170" s="245">
        <f t="shared" si="22"/>
        <v>10.5</v>
      </c>
      <c r="T170" s="188"/>
    </row>
    <row r="171" spans="1:20" s="187" customFormat="1" ht="22.5" x14ac:dyDescent="0.2">
      <c r="A171" s="259" t="s">
        <v>13</v>
      </c>
      <c r="B171" s="260" t="s">
        <v>422</v>
      </c>
      <c r="C171" s="261" t="s">
        <v>17</v>
      </c>
      <c r="D171" s="269" t="s">
        <v>18</v>
      </c>
      <c r="E171" s="270" t="s">
        <v>18</v>
      </c>
      <c r="F171" s="251" t="s">
        <v>423</v>
      </c>
      <c r="G171" s="252">
        <v>0</v>
      </c>
      <c r="H171" s="252">
        <v>0</v>
      </c>
      <c r="I171" s="252">
        <v>0</v>
      </c>
      <c r="J171" s="252">
        <v>0</v>
      </c>
      <c r="K171" s="252">
        <v>0</v>
      </c>
      <c r="L171" s="253">
        <v>10.5</v>
      </c>
      <c r="M171" s="253">
        <f t="shared" si="23"/>
        <v>10.5</v>
      </c>
      <c r="N171" s="253">
        <v>0</v>
      </c>
      <c r="O171" s="253">
        <f t="shared" si="25"/>
        <v>10.5</v>
      </c>
      <c r="P171" s="254">
        <v>0</v>
      </c>
      <c r="Q171" s="254">
        <f t="shared" si="24"/>
        <v>10.5</v>
      </c>
      <c r="R171" s="255">
        <v>0</v>
      </c>
      <c r="S171" s="255">
        <f t="shared" si="22"/>
        <v>10.5</v>
      </c>
      <c r="T171" s="188"/>
    </row>
    <row r="172" spans="1:20" s="187" customFormat="1" x14ac:dyDescent="0.2">
      <c r="A172" s="350"/>
      <c r="B172" s="351" t="s">
        <v>25</v>
      </c>
      <c r="C172" s="352"/>
      <c r="D172" s="345">
        <v>3419</v>
      </c>
      <c r="E172" s="301">
        <v>5222</v>
      </c>
      <c r="F172" s="242" t="s">
        <v>26</v>
      </c>
      <c r="G172" s="243">
        <v>0</v>
      </c>
      <c r="H172" s="243">
        <v>0</v>
      </c>
      <c r="I172" s="243">
        <v>0</v>
      </c>
      <c r="J172" s="243">
        <v>0</v>
      </c>
      <c r="K172" s="243">
        <v>0</v>
      </c>
      <c r="L172" s="244">
        <v>10.5</v>
      </c>
      <c r="M172" s="244">
        <f t="shared" si="23"/>
        <v>10.5</v>
      </c>
      <c r="N172" s="244">
        <v>0</v>
      </c>
      <c r="O172" s="244">
        <f t="shared" si="25"/>
        <v>10.5</v>
      </c>
      <c r="P172" s="244">
        <v>0</v>
      </c>
      <c r="Q172" s="244">
        <f t="shared" si="24"/>
        <v>10.5</v>
      </c>
      <c r="R172" s="245">
        <v>0</v>
      </c>
      <c r="S172" s="245">
        <f t="shared" si="22"/>
        <v>10.5</v>
      </c>
      <c r="T172" s="188"/>
    </row>
    <row r="173" spans="1:20" s="187" customFormat="1" ht="22.5" x14ac:dyDescent="0.2">
      <c r="A173" s="259" t="s">
        <v>13</v>
      </c>
      <c r="B173" s="260" t="s">
        <v>424</v>
      </c>
      <c r="C173" s="261" t="s">
        <v>17</v>
      </c>
      <c r="D173" s="269" t="s">
        <v>18</v>
      </c>
      <c r="E173" s="270" t="s">
        <v>18</v>
      </c>
      <c r="F173" s="251" t="s">
        <v>425</v>
      </c>
      <c r="G173" s="252">
        <v>0</v>
      </c>
      <c r="H173" s="252">
        <v>0</v>
      </c>
      <c r="I173" s="252">
        <v>0</v>
      </c>
      <c r="J173" s="252">
        <v>0</v>
      </c>
      <c r="K173" s="252">
        <v>0</v>
      </c>
      <c r="L173" s="253">
        <v>100</v>
      </c>
      <c r="M173" s="253">
        <f t="shared" si="23"/>
        <v>100</v>
      </c>
      <c r="N173" s="253">
        <v>0</v>
      </c>
      <c r="O173" s="253">
        <f t="shared" si="25"/>
        <v>100</v>
      </c>
      <c r="P173" s="254">
        <v>0</v>
      </c>
      <c r="Q173" s="254">
        <f t="shared" si="24"/>
        <v>100</v>
      </c>
      <c r="R173" s="255">
        <v>0</v>
      </c>
      <c r="S173" s="255">
        <f t="shared" si="22"/>
        <v>100</v>
      </c>
      <c r="T173" s="188"/>
    </row>
    <row r="174" spans="1:20" s="187" customFormat="1" x14ac:dyDescent="0.2">
      <c r="A174" s="350"/>
      <c r="B174" s="351" t="s">
        <v>25</v>
      </c>
      <c r="C174" s="352"/>
      <c r="D174" s="345">
        <v>3419</v>
      </c>
      <c r="E174" s="301">
        <v>5222</v>
      </c>
      <c r="F174" s="242" t="s">
        <v>26</v>
      </c>
      <c r="G174" s="243">
        <v>0</v>
      </c>
      <c r="H174" s="243">
        <v>0</v>
      </c>
      <c r="I174" s="243">
        <v>0</v>
      </c>
      <c r="J174" s="243">
        <v>0</v>
      </c>
      <c r="K174" s="243">
        <v>0</v>
      </c>
      <c r="L174" s="244">
        <v>100</v>
      </c>
      <c r="M174" s="244">
        <f t="shared" si="23"/>
        <v>100</v>
      </c>
      <c r="N174" s="244">
        <v>0</v>
      </c>
      <c r="O174" s="244">
        <f t="shared" si="25"/>
        <v>100</v>
      </c>
      <c r="P174" s="244">
        <v>0</v>
      </c>
      <c r="Q174" s="244">
        <f t="shared" si="24"/>
        <v>100</v>
      </c>
      <c r="R174" s="245">
        <v>0</v>
      </c>
      <c r="S174" s="245">
        <f t="shared" si="22"/>
        <v>100</v>
      </c>
      <c r="T174" s="188"/>
    </row>
    <row r="175" spans="1:20" s="187" customFormat="1" ht="22.5" x14ac:dyDescent="0.2">
      <c r="A175" s="259" t="s">
        <v>13</v>
      </c>
      <c r="B175" s="260" t="s">
        <v>426</v>
      </c>
      <c r="C175" s="261" t="s">
        <v>17</v>
      </c>
      <c r="D175" s="269" t="s">
        <v>18</v>
      </c>
      <c r="E175" s="270" t="s">
        <v>18</v>
      </c>
      <c r="F175" s="251" t="s">
        <v>427</v>
      </c>
      <c r="G175" s="252">
        <v>0</v>
      </c>
      <c r="H175" s="252">
        <v>0</v>
      </c>
      <c r="I175" s="252">
        <v>0</v>
      </c>
      <c r="J175" s="252">
        <v>0</v>
      </c>
      <c r="K175" s="252">
        <v>0</v>
      </c>
      <c r="L175" s="253">
        <v>20</v>
      </c>
      <c r="M175" s="253">
        <f t="shared" si="23"/>
        <v>20</v>
      </c>
      <c r="N175" s="253">
        <v>0</v>
      </c>
      <c r="O175" s="253">
        <f t="shared" si="25"/>
        <v>20</v>
      </c>
      <c r="P175" s="254">
        <v>0</v>
      </c>
      <c r="Q175" s="254">
        <f t="shared" si="24"/>
        <v>20</v>
      </c>
      <c r="R175" s="255">
        <v>0</v>
      </c>
      <c r="S175" s="255">
        <f t="shared" si="22"/>
        <v>20</v>
      </c>
      <c r="T175" s="188"/>
    </row>
    <row r="176" spans="1:20" s="187" customFormat="1" x14ac:dyDescent="0.2">
      <c r="A176" s="237"/>
      <c r="B176" s="238" t="s">
        <v>25</v>
      </c>
      <c r="C176" s="239"/>
      <c r="D176" s="240">
        <v>3419</v>
      </c>
      <c r="E176" s="241">
        <v>5222</v>
      </c>
      <c r="F176" s="258" t="s">
        <v>26</v>
      </c>
      <c r="G176" s="243">
        <v>0</v>
      </c>
      <c r="H176" s="243">
        <v>0</v>
      </c>
      <c r="I176" s="243">
        <v>0</v>
      </c>
      <c r="J176" s="243">
        <v>0</v>
      </c>
      <c r="K176" s="243">
        <v>0</v>
      </c>
      <c r="L176" s="244">
        <v>20</v>
      </c>
      <c r="M176" s="244">
        <f t="shared" si="23"/>
        <v>20</v>
      </c>
      <c r="N176" s="244">
        <v>0</v>
      </c>
      <c r="O176" s="244">
        <f t="shared" si="25"/>
        <v>20</v>
      </c>
      <c r="P176" s="244">
        <v>0</v>
      </c>
      <c r="Q176" s="244">
        <f t="shared" si="24"/>
        <v>20</v>
      </c>
      <c r="R176" s="245">
        <v>0</v>
      </c>
      <c r="S176" s="245">
        <f t="shared" si="22"/>
        <v>20</v>
      </c>
      <c r="T176" s="188"/>
    </row>
    <row r="177" spans="1:20" s="187" customFormat="1" ht="22.5" x14ac:dyDescent="0.2">
      <c r="A177" s="259" t="s">
        <v>13</v>
      </c>
      <c r="B177" s="260" t="s">
        <v>428</v>
      </c>
      <c r="C177" s="261" t="s">
        <v>17</v>
      </c>
      <c r="D177" s="269" t="s">
        <v>18</v>
      </c>
      <c r="E177" s="270" t="s">
        <v>18</v>
      </c>
      <c r="F177" s="251" t="s">
        <v>429</v>
      </c>
      <c r="G177" s="252">
        <v>0</v>
      </c>
      <c r="H177" s="252">
        <v>0</v>
      </c>
      <c r="I177" s="252">
        <v>0</v>
      </c>
      <c r="J177" s="252">
        <v>0</v>
      </c>
      <c r="K177" s="252">
        <v>0</v>
      </c>
      <c r="L177" s="253">
        <v>15</v>
      </c>
      <c r="M177" s="253">
        <f t="shared" si="23"/>
        <v>15</v>
      </c>
      <c r="N177" s="253">
        <v>0</v>
      </c>
      <c r="O177" s="253">
        <f t="shared" si="25"/>
        <v>15</v>
      </c>
      <c r="P177" s="254">
        <v>0</v>
      </c>
      <c r="Q177" s="254">
        <f t="shared" si="24"/>
        <v>15</v>
      </c>
      <c r="R177" s="255">
        <v>0</v>
      </c>
      <c r="S177" s="255">
        <f t="shared" si="22"/>
        <v>15</v>
      </c>
      <c r="T177" s="188"/>
    </row>
    <row r="178" spans="1:20" s="187" customFormat="1" x14ac:dyDescent="0.2">
      <c r="A178" s="237"/>
      <c r="B178" s="238" t="s">
        <v>25</v>
      </c>
      <c r="C178" s="239"/>
      <c r="D178" s="240">
        <v>3419</v>
      </c>
      <c r="E178" s="241">
        <v>5222</v>
      </c>
      <c r="F178" s="258" t="s">
        <v>26</v>
      </c>
      <c r="G178" s="243">
        <v>0</v>
      </c>
      <c r="H178" s="243">
        <v>0</v>
      </c>
      <c r="I178" s="243">
        <v>0</v>
      </c>
      <c r="J178" s="243">
        <v>0</v>
      </c>
      <c r="K178" s="243">
        <v>0</v>
      </c>
      <c r="L178" s="244">
        <v>15</v>
      </c>
      <c r="M178" s="244">
        <f t="shared" si="23"/>
        <v>15</v>
      </c>
      <c r="N178" s="244">
        <v>0</v>
      </c>
      <c r="O178" s="244">
        <f t="shared" si="25"/>
        <v>15</v>
      </c>
      <c r="P178" s="244">
        <v>0</v>
      </c>
      <c r="Q178" s="244">
        <f t="shared" si="24"/>
        <v>15</v>
      </c>
      <c r="R178" s="245">
        <v>0</v>
      </c>
      <c r="S178" s="245">
        <f t="shared" si="22"/>
        <v>15</v>
      </c>
      <c r="T178" s="188"/>
    </row>
    <row r="179" spans="1:20" s="187" customFormat="1" ht="22.5" x14ac:dyDescent="0.2">
      <c r="A179" s="259" t="s">
        <v>13</v>
      </c>
      <c r="B179" s="260" t="s">
        <v>430</v>
      </c>
      <c r="C179" s="261" t="s">
        <v>17</v>
      </c>
      <c r="D179" s="269" t="s">
        <v>18</v>
      </c>
      <c r="E179" s="270" t="s">
        <v>18</v>
      </c>
      <c r="F179" s="251" t="s">
        <v>431</v>
      </c>
      <c r="G179" s="252">
        <v>0</v>
      </c>
      <c r="H179" s="252">
        <v>0</v>
      </c>
      <c r="I179" s="252">
        <v>0</v>
      </c>
      <c r="J179" s="252">
        <v>0</v>
      </c>
      <c r="K179" s="252">
        <v>0</v>
      </c>
      <c r="L179" s="253">
        <v>30</v>
      </c>
      <c r="M179" s="253">
        <f t="shared" si="23"/>
        <v>30</v>
      </c>
      <c r="N179" s="253">
        <v>0</v>
      </c>
      <c r="O179" s="253">
        <f t="shared" si="25"/>
        <v>30</v>
      </c>
      <c r="P179" s="254">
        <v>0</v>
      </c>
      <c r="Q179" s="254">
        <f t="shared" si="24"/>
        <v>30</v>
      </c>
      <c r="R179" s="255">
        <v>0</v>
      </c>
      <c r="S179" s="255">
        <f t="shared" si="22"/>
        <v>30</v>
      </c>
      <c r="T179" s="188"/>
    </row>
    <row r="180" spans="1:20" s="187" customFormat="1" x14ac:dyDescent="0.2">
      <c r="A180" s="237"/>
      <c r="B180" s="238" t="s">
        <v>25</v>
      </c>
      <c r="C180" s="239"/>
      <c r="D180" s="240">
        <v>3419</v>
      </c>
      <c r="E180" s="241">
        <v>5222</v>
      </c>
      <c r="F180" s="258" t="s">
        <v>26</v>
      </c>
      <c r="G180" s="243">
        <v>0</v>
      </c>
      <c r="H180" s="243">
        <v>0</v>
      </c>
      <c r="I180" s="243">
        <v>0</v>
      </c>
      <c r="J180" s="243">
        <v>0</v>
      </c>
      <c r="K180" s="243">
        <v>0</v>
      </c>
      <c r="L180" s="244">
        <v>30</v>
      </c>
      <c r="M180" s="244">
        <f t="shared" si="23"/>
        <v>30</v>
      </c>
      <c r="N180" s="244">
        <v>0</v>
      </c>
      <c r="O180" s="244">
        <f t="shared" si="25"/>
        <v>30</v>
      </c>
      <c r="P180" s="244">
        <v>0</v>
      </c>
      <c r="Q180" s="244">
        <f t="shared" si="24"/>
        <v>30</v>
      </c>
      <c r="R180" s="245">
        <v>0</v>
      </c>
      <c r="S180" s="245">
        <f t="shared" si="22"/>
        <v>30</v>
      </c>
      <c r="T180" s="188"/>
    </row>
    <row r="181" spans="1:20" s="187" customFormat="1" ht="22.5" x14ac:dyDescent="0.2">
      <c r="A181" s="259" t="s">
        <v>13</v>
      </c>
      <c r="B181" s="260" t="s">
        <v>432</v>
      </c>
      <c r="C181" s="261" t="s">
        <v>17</v>
      </c>
      <c r="D181" s="269" t="s">
        <v>18</v>
      </c>
      <c r="E181" s="270" t="s">
        <v>18</v>
      </c>
      <c r="F181" s="251" t="s">
        <v>433</v>
      </c>
      <c r="G181" s="252">
        <v>0</v>
      </c>
      <c r="H181" s="252">
        <v>0</v>
      </c>
      <c r="I181" s="252">
        <v>0</v>
      </c>
      <c r="J181" s="252">
        <v>0</v>
      </c>
      <c r="K181" s="252">
        <v>0</v>
      </c>
      <c r="L181" s="253">
        <v>30</v>
      </c>
      <c r="M181" s="253">
        <f t="shared" si="23"/>
        <v>30</v>
      </c>
      <c r="N181" s="253">
        <v>0</v>
      </c>
      <c r="O181" s="253">
        <f t="shared" si="25"/>
        <v>30</v>
      </c>
      <c r="P181" s="254">
        <v>0</v>
      </c>
      <c r="Q181" s="254">
        <f t="shared" si="24"/>
        <v>30</v>
      </c>
      <c r="R181" s="255">
        <v>0</v>
      </c>
      <c r="S181" s="255">
        <f t="shared" si="22"/>
        <v>30</v>
      </c>
      <c r="T181" s="188"/>
    </row>
    <row r="182" spans="1:20" s="187" customFormat="1" x14ac:dyDescent="0.2">
      <c r="A182" s="237"/>
      <c r="B182" s="238" t="s">
        <v>25</v>
      </c>
      <c r="C182" s="239"/>
      <c r="D182" s="240">
        <v>3419</v>
      </c>
      <c r="E182" s="241">
        <v>5222</v>
      </c>
      <c r="F182" s="258" t="s">
        <v>26</v>
      </c>
      <c r="G182" s="243">
        <v>0</v>
      </c>
      <c r="H182" s="243">
        <v>0</v>
      </c>
      <c r="I182" s="243">
        <v>0</v>
      </c>
      <c r="J182" s="243">
        <v>0</v>
      </c>
      <c r="K182" s="243">
        <v>0</v>
      </c>
      <c r="L182" s="244">
        <v>30</v>
      </c>
      <c r="M182" s="244">
        <f t="shared" si="23"/>
        <v>30</v>
      </c>
      <c r="N182" s="244">
        <v>0</v>
      </c>
      <c r="O182" s="244">
        <f t="shared" si="25"/>
        <v>30</v>
      </c>
      <c r="P182" s="244">
        <v>0</v>
      </c>
      <c r="Q182" s="244">
        <f t="shared" si="24"/>
        <v>30</v>
      </c>
      <c r="R182" s="245">
        <v>0</v>
      </c>
      <c r="S182" s="245">
        <f t="shared" ref="S182:S222" si="26">+Q182+R182</f>
        <v>30</v>
      </c>
      <c r="T182" s="188"/>
    </row>
    <row r="183" spans="1:20" s="187" customFormat="1" ht="22.5" x14ac:dyDescent="0.2">
      <c r="A183" s="259" t="s">
        <v>13</v>
      </c>
      <c r="B183" s="260" t="s">
        <v>434</v>
      </c>
      <c r="C183" s="261" t="s">
        <v>17</v>
      </c>
      <c r="D183" s="269" t="s">
        <v>18</v>
      </c>
      <c r="E183" s="270" t="s">
        <v>18</v>
      </c>
      <c r="F183" s="251" t="s">
        <v>435</v>
      </c>
      <c r="G183" s="252">
        <v>0</v>
      </c>
      <c r="H183" s="252">
        <v>0</v>
      </c>
      <c r="I183" s="252">
        <v>0</v>
      </c>
      <c r="J183" s="252">
        <v>0</v>
      </c>
      <c r="K183" s="252">
        <v>0</v>
      </c>
      <c r="L183" s="253">
        <v>260</v>
      </c>
      <c r="M183" s="253">
        <f t="shared" si="23"/>
        <v>260</v>
      </c>
      <c r="N183" s="253">
        <v>0</v>
      </c>
      <c r="O183" s="253">
        <f t="shared" si="25"/>
        <v>260</v>
      </c>
      <c r="P183" s="254">
        <v>0</v>
      </c>
      <c r="Q183" s="254">
        <f t="shared" si="24"/>
        <v>260</v>
      </c>
      <c r="R183" s="255">
        <v>0</v>
      </c>
      <c r="S183" s="255">
        <f t="shared" si="26"/>
        <v>260</v>
      </c>
      <c r="T183" s="188"/>
    </row>
    <row r="184" spans="1:20" s="187" customFormat="1" x14ac:dyDescent="0.2">
      <c r="A184" s="237"/>
      <c r="B184" s="238" t="s">
        <v>25</v>
      </c>
      <c r="C184" s="239"/>
      <c r="D184" s="240">
        <v>3419</v>
      </c>
      <c r="E184" s="241">
        <v>5222</v>
      </c>
      <c r="F184" s="258" t="s">
        <v>26</v>
      </c>
      <c r="G184" s="243">
        <v>0</v>
      </c>
      <c r="H184" s="243">
        <v>0</v>
      </c>
      <c r="I184" s="243">
        <v>0</v>
      </c>
      <c r="J184" s="243">
        <v>0</v>
      </c>
      <c r="K184" s="243">
        <v>0</v>
      </c>
      <c r="L184" s="244">
        <v>260</v>
      </c>
      <c r="M184" s="244">
        <f t="shared" si="23"/>
        <v>260</v>
      </c>
      <c r="N184" s="244">
        <v>0</v>
      </c>
      <c r="O184" s="244">
        <f t="shared" si="25"/>
        <v>260</v>
      </c>
      <c r="P184" s="244">
        <v>0</v>
      </c>
      <c r="Q184" s="244">
        <f t="shared" si="24"/>
        <v>260</v>
      </c>
      <c r="R184" s="245">
        <v>0</v>
      </c>
      <c r="S184" s="245">
        <f t="shared" si="26"/>
        <v>260</v>
      </c>
      <c r="T184" s="188"/>
    </row>
    <row r="185" spans="1:20" s="187" customFormat="1" ht="22.5" x14ac:dyDescent="0.2">
      <c r="A185" s="259" t="s">
        <v>13</v>
      </c>
      <c r="B185" s="260" t="s">
        <v>436</v>
      </c>
      <c r="C185" s="261" t="s">
        <v>17</v>
      </c>
      <c r="D185" s="269" t="s">
        <v>18</v>
      </c>
      <c r="E185" s="270" t="s">
        <v>18</v>
      </c>
      <c r="F185" s="251" t="s">
        <v>437</v>
      </c>
      <c r="G185" s="252">
        <v>0</v>
      </c>
      <c r="H185" s="252">
        <v>0</v>
      </c>
      <c r="I185" s="252">
        <v>0</v>
      </c>
      <c r="J185" s="252">
        <v>0</v>
      </c>
      <c r="K185" s="252">
        <v>0</v>
      </c>
      <c r="L185" s="253">
        <v>80</v>
      </c>
      <c r="M185" s="253">
        <f t="shared" si="23"/>
        <v>80</v>
      </c>
      <c r="N185" s="253">
        <v>0</v>
      </c>
      <c r="O185" s="253">
        <f t="shared" si="25"/>
        <v>80</v>
      </c>
      <c r="P185" s="254">
        <v>0</v>
      </c>
      <c r="Q185" s="254">
        <f t="shared" si="24"/>
        <v>80</v>
      </c>
      <c r="R185" s="255">
        <v>0</v>
      </c>
      <c r="S185" s="255">
        <f t="shared" si="26"/>
        <v>80</v>
      </c>
      <c r="T185" s="188"/>
    </row>
    <row r="186" spans="1:20" s="187" customFormat="1" x14ac:dyDescent="0.2">
      <c r="A186" s="237"/>
      <c r="B186" s="238" t="s">
        <v>25</v>
      </c>
      <c r="C186" s="239"/>
      <c r="D186" s="240">
        <v>3419</v>
      </c>
      <c r="E186" s="241">
        <v>5213</v>
      </c>
      <c r="F186" s="258" t="s">
        <v>366</v>
      </c>
      <c r="G186" s="243">
        <v>0</v>
      </c>
      <c r="H186" s="243">
        <v>0</v>
      </c>
      <c r="I186" s="243">
        <v>0</v>
      </c>
      <c r="J186" s="243">
        <v>0</v>
      </c>
      <c r="K186" s="243">
        <v>0</v>
      </c>
      <c r="L186" s="244">
        <v>80</v>
      </c>
      <c r="M186" s="244">
        <f t="shared" si="23"/>
        <v>80</v>
      </c>
      <c r="N186" s="244">
        <v>0</v>
      </c>
      <c r="O186" s="244">
        <f t="shared" si="25"/>
        <v>80</v>
      </c>
      <c r="P186" s="244">
        <v>0</v>
      </c>
      <c r="Q186" s="244">
        <f t="shared" si="24"/>
        <v>80</v>
      </c>
      <c r="R186" s="245">
        <v>0</v>
      </c>
      <c r="S186" s="245">
        <f t="shared" si="26"/>
        <v>80</v>
      </c>
      <c r="T186" s="188"/>
    </row>
    <row r="187" spans="1:20" s="187" customFormat="1" ht="22.5" x14ac:dyDescent="0.2">
      <c r="A187" s="259" t="s">
        <v>13</v>
      </c>
      <c r="B187" s="260" t="s">
        <v>438</v>
      </c>
      <c r="C187" s="261" t="s">
        <v>17</v>
      </c>
      <c r="D187" s="269" t="s">
        <v>18</v>
      </c>
      <c r="E187" s="270" t="s">
        <v>18</v>
      </c>
      <c r="F187" s="251" t="s">
        <v>439</v>
      </c>
      <c r="G187" s="252">
        <v>0</v>
      </c>
      <c r="H187" s="252">
        <v>0</v>
      </c>
      <c r="I187" s="252">
        <v>0</v>
      </c>
      <c r="J187" s="252">
        <v>0</v>
      </c>
      <c r="K187" s="252">
        <v>0</v>
      </c>
      <c r="L187" s="253">
        <v>15</v>
      </c>
      <c r="M187" s="253">
        <f t="shared" si="23"/>
        <v>15</v>
      </c>
      <c r="N187" s="253">
        <v>0</v>
      </c>
      <c r="O187" s="253">
        <f t="shared" si="25"/>
        <v>15</v>
      </c>
      <c r="P187" s="254">
        <v>0</v>
      </c>
      <c r="Q187" s="254">
        <f t="shared" si="24"/>
        <v>15</v>
      </c>
      <c r="R187" s="255">
        <v>0</v>
      </c>
      <c r="S187" s="255">
        <f t="shared" si="26"/>
        <v>15</v>
      </c>
      <c r="T187" s="188"/>
    </row>
    <row r="188" spans="1:20" s="187" customFormat="1" x14ac:dyDescent="0.2">
      <c r="A188" s="237"/>
      <c r="B188" s="238" t="s">
        <v>25</v>
      </c>
      <c r="C188" s="239"/>
      <c r="D188" s="240">
        <v>3419</v>
      </c>
      <c r="E188" s="241">
        <v>5222</v>
      </c>
      <c r="F188" s="258" t="s">
        <v>26</v>
      </c>
      <c r="G188" s="243">
        <v>0</v>
      </c>
      <c r="H188" s="243">
        <v>0</v>
      </c>
      <c r="I188" s="243">
        <v>0</v>
      </c>
      <c r="J188" s="243">
        <v>0</v>
      </c>
      <c r="K188" s="243">
        <v>0</v>
      </c>
      <c r="L188" s="244">
        <v>15</v>
      </c>
      <c r="M188" s="244">
        <f t="shared" si="23"/>
        <v>15</v>
      </c>
      <c r="N188" s="253">
        <v>0</v>
      </c>
      <c r="O188" s="244">
        <f t="shared" si="25"/>
        <v>15</v>
      </c>
      <c r="P188" s="244">
        <v>0</v>
      </c>
      <c r="Q188" s="244">
        <f t="shared" si="24"/>
        <v>15</v>
      </c>
      <c r="R188" s="245">
        <v>0</v>
      </c>
      <c r="S188" s="245">
        <f t="shared" si="26"/>
        <v>15</v>
      </c>
      <c r="T188" s="188"/>
    </row>
    <row r="189" spans="1:20" s="187" customFormat="1" ht="33.75" x14ac:dyDescent="0.2">
      <c r="A189" s="259" t="s">
        <v>13</v>
      </c>
      <c r="B189" s="260" t="s">
        <v>440</v>
      </c>
      <c r="C189" s="261" t="s">
        <v>17</v>
      </c>
      <c r="D189" s="269" t="s">
        <v>18</v>
      </c>
      <c r="E189" s="270" t="s">
        <v>18</v>
      </c>
      <c r="F189" s="251" t="s">
        <v>441</v>
      </c>
      <c r="G189" s="252">
        <v>0</v>
      </c>
      <c r="H189" s="252">
        <v>0</v>
      </c>
      <c r="I189" s="252">
        <v>0</v>
      </c>
      <c r="J189" s="252">
        <v>0</v>
      </c>
      <c r="K189" s="252">
        <v>0</v>
      </c>
      <c r="L189" s="253">
        <v>15</v>
      </c>
      <c r="M189" s="253">
        <f t="shared" si="23"/>
        <v>15</v>
      </c>
      <c r="N189" s="253">
        <v>0</v>
      </c>
      <c r="O189" s="253">
        <f t="shared" si="25"/>
        <v>15</v>
      </c>
      <c r="P189" s="254">
        <v>0</v>
      </c>
      <c r="Q189" s="254">
        <f t="shared" si="24"/>
        <v>15</v>
      </c>
      <c r="R189" s="255">
        <v>0</v>
      </c>
      <c r="S189" s="255">
        <f t="shared" si="26"/>
        <v>15</v>
      </c>
      <c r="T189" s="188"/>
    </row>
    <row r="190" spans="1:20" s="187" customFormat="1" x14ac:dyDescent="0.2">
      <c r="A190" s="237"/>
      <c r="B190" s="238" t="s">
        <v>25</v>
      </c>
      <c r="C190" s="239"/>
      <c r="D190" s="240">
        <v>3419</v>
      </c>
      <c r="E190" s="241">
        <v>5222</v>
      </c>
      <c r="F190" s="258" t="s">
        <v>26</v>
      </c>
      <c r="G190" s="243">
        <v>0</v>
      </c>
      <c r="H190" s="243">
        <v>0</v>
      </c>
      <c r="I190" s="243">
        <v>0</v>
      </c>
      <c r="J190" s="243">
        <v>0</v>
      </c>
      <c r="K190" s="243">
        <v>0</v>
      </c>
      <c r="L190" s="244">
        <v>15</v>
      </c>
      <c r="M190" s="244">
        <f t="shared" si="23"/>
        <v>15</v>
      </c>
      <c r="N190" s="244">
        <v>0</v>
      </c>
      <c r="O190" s="244">
        <f t="shared" si="25"/>
        <v>15</v>
      </c>
      <c r="P190" s="244">
        <v>0</v>
      </c>
      <c r="Q190" s="244">
        <f t="shared" si="24"/>
        <v>15</v>
      </c>
      <c r="R190" s="245">
        <v>0</v>
      </c>
      <c r="S190" s="245">
        <f t="shared" si="26"/>
        <v>15</v>
      </c>
      <c r="T190" s="188"/>
    </row>
    <row r="191" spans="1:20" s="187" customFormat="1" ht="22.5" x14ac:dyDescent="0.2">
      <c r="A191" s="259" t="s">
        <v>13</v>
      </c>
      <c r="B191" s="260" t="s">
        <v>442</v>
      </c>
      <c r="C191" s="261" t="s">
        <v>17</v>
      </c>
      <c r="D191" s="269" t="s">
        <v>18</v>
      </c>
      <c r="E191" s="270" t="s">
        <v>18</v>
      </c>
      <c r="F191" s="251" t="s">
        <v>443</v>
      </c>
      <c r="G191" s="252">
        <v>0</v>
      </c>
      <c r="H191" s="252">
        <v>0</v>
      </c>
      <c r="I191" s="252">
        <v>0</v>
      </c>
      <c r="J191" s="252">
        <v>0</v>
      </c>
      <c r="K191" s="252">
        <v>0</v>
      </c>
      <c r="L191" s="253">
        <v>270</v>
      </c>
      <c r="M191" s="253">
        <f t="shared" si="23"/>
        <v>270</v>
      </c>
      <c r="N191" s="253">
        <v>0</v>
      </c>
      <c r="O191" s="253">
        <f t="shared" si="25"/>
        <v>270</v>
      </c>
      <c r="P191" s="254">
        <v>0</v>
      </c>
      <c r="Q191" s="254">
        <f t="shared" si="24"/>
        <v>270</v>
      </c>
      <c r="R191" s="255">
        <v>0</v>
      </c>
      <c r="S191" s="255">
        <f t="shared" si="26"/>
        <v>270</v>
      </c>
      <c r="T191" s="188"/>
    </row>
    <row r="192" spans="1:20" s="187" customFormat="1" x14ac:dyDescent="0.2">
      <c r="A192" s="237"/>
      <c r="B192" s="238" t="s">
        <v>25</v>
      </c>
      <c r="C192" s="239"/>
      <c r="D192" s="240">
        <v>3419</v>
      </c>
      <c r="E192" s="241">
        <v>5222</v>
      </c>
      <c r="F192" s="258" t="s">
        <v>26</v>
      </c>
      <c r="G192" s="243">
        <v>0</v>
      </c>
      <c r="H192" s="243">
        <v>0</v>
      </c>
      <c r="I192" s="243">
        <v>0</v>
      </c>
      <c r="J192" s="243">
        <v>0</v>
      </c>
      <c r="K192" s="243">
        <v>0</v>
      </c>
      <c r="L192" s="244">
        <v>270</v>
      </c>
      <c r="M192" s="244">
        <f t="shared" si="23"/>
        <v>270</v>
      </c>
      <c r="N192" s="244">
        <v>0</v>
      </c>
      <c r="O192" s="244">
        <f t="shared" si="25"/>
        <v>270</v>
      </c>
      <c r="P192" s="244">
        <v>0</v>
      </c>
      <c r="Q192" s="244">
        <f t="shared" si="24"/>
        <v>270</v>
      </c>
      <c r="R192" s="245">
        <v>0</v>
      </c>
      <c r="S192" s="245">
        <f t="shared" si="26"/>
        <v>270</v>
      </c>
      <c r="T192" s="188"/>
    </row>
    <row r="193" spans="1:20" s="187" customFormat="1" ht="22.5" x14ac:dyDescent="0.2">
      <c r="A193" s="259" t="s">
        <v>13</v>
      </c>
      <c r="B193" s="260" t="s">
        <v>444</v>
      </c>
      <c r="C193" s="261" t="s">
        <v>17</v>
      </c>
      <c r="D193" s="269" t="s">
        <v>18</v>
      </c>
      <c r="E193" s="270" t="s">
        <v>18</v>
      </c>
      <c r="F193" s="251" t="s">
        <v>445</v>
      </c>
      <c r="G193" s="252">
        <v>0</v>
      </c>
      <c r="H193" s="252">
        <v>0</v>
      </c>
      <c r="I193" s="252">
        <v>0</v>
      </c>
      <c r="J193" s="252">
        <v>0</v>
      </c>
      <c r="K193" s="252">
        <v>0</v>
      </c>
      <c r="L193" s="253">
        <v>15</v>
      </c>
      <c r="M193" s="253">
        <f t="shared" si="23"/>
        <v>15</v>
      </c>
      <c r="N193" s="253">
        <v>0</v>
      </c>
      <c r="O193" s="253">
        <f t="shared" si="25"/>
        <v>15</v>
      </c>
      <c r="P193" s="254">
        <v>0</v>
      </c>
      <c r="Q193" s="254">
        <f t="shared" si="24"/>
        <v>15</v>
      </c>
      <c r="R193" s="255">
        <v>0</v>
      </c>
      <c r="S193" s="255">
        <f t="shared" si="26"/>
        <v>15</v>
      </c>
      <c r="T193" s="188"/>
    </row>
    <row r="194" spans="1:20" s="187" customFormat="1" x14ac:dyDescent="0.2">
      <c r="A194" s="237"/>
      <c r="B194" s="238" t="s">
        <v>25</v>
      </c>
      <c r="C194" s="239"/>
      <c r="D194" s="240">
        <v>3419</v>
      </c>
      <c r="E194" s="241">
        <v>5222</v>
      </c>
      <c r="F194" s="258" t="s">
        <v>26</v>
      </c>
      <c r="G194" s="243">
        <v>0</v>
      </c>
      <c r="H194" s="243">
        <v>0</v>
      </c>
      <c r="I194" s="243">
        <v>0</v>
      </c>
      <c r="J194" s="243">
        <v>0</v>
      </c>
      <c r="K194" s="243">
        <v>0</v>
      </c>
      <c r="L194" s="244">
        <v>15</v>
      </c>
      <c r="M194" s="244">
        <f t="shared" si="23"/>
        <v>15</v>
      </c>
      <c r="N194" s="244">
        <v>0</v>
      </c>
      <c r="O194" s="244">
        <f t="shared" si="25"/>
        <v>15</v>
      </c>
      <c r="P194" s="244">
        <v>0</v>
      </c>
      <c r="Q194" s="244">
        <f t="shared" si="24"/>
        <v>15</v>
      </c>
      <c r="R194" s="245">
        <v>0</v>
      </c>
      <c r="S194" s="245">
        <f t="shared" si="26"/>
        <v>15</v>
      </c>
      <c r="T194" s="188"/>
    </row>
    <row r="195" spans="1:20" s="187" customFormat="1" ht="22.5" x14ac:dyDescent="0.2">
      <c r="A195" s="259" t="s">
        <v>13</v>
      </c>
      <c r="B195" s="260" t="s">
        <v>446</v>
      </c>
      <c r="C195" s="261" t="s">
        <v>17</v>
      </c>
      <c r="D195" s="269" t="s">
        <v>18</v>
      </c>
      <c r="E195" s="270" t="s">
        <v>18</v>
      </c>
      <c r="F195" s="251" t="s">
        <v>447</v>
      </c>
      <c r="G195" s="252">
        <v>0</v>
      </c>
      <c r="H195" s="252">
        <v>0</v>
      </c>
      <c r="I195" s="252">
        <v>0</v>
      </c>
      <c r="J195" s="252">
        <v>0</v>
      </c>
      <c r="K195" s="252">
        <v>0</v>
      </c>
      <c r="L195" s="253">
        <v>260</v>
      </c>
      <c r="M195" s="253">
        <f t="shared" si="23"/>
        <v>260</v>
      </c>
      <c r="N195" s="253">
        <v>0</v>
      </c>
      <c r="O195" s="253">
        <f t="shared" si="25"/>
        <v>260</v>
      </c>
      <c r="P195" s="254">
        <v>0</v>
      </c>
      <c r="Q195" s="254">
        <f t="shared" si="24"/>
        <v>260</v>
      </c>
      <c r="R195" s="255">
        <v>0</v>
      </c>
      <c r="S195" s="255">
        <f t="shared" si="26"/>
        <v>260</v>
      </c>
      <c r="T195" s="188"/>
    </row>
    <row r="196" spans="1:20" s="187" customFormat="1" x14ac:dyDescent="0.2">
      <c r="A196" s="357"/>
      <c r="B196" s="238" t="s">
        <v>25</v>
      </c>
      <c r="C196" s="239"/>
      <c r="D196" s="240">
        <v>3419</v>
      </c>
      <c r="E196" s="241">
        <v>5222</v>
      </c>
      <c r="F196" s="258" t="s">
        <v>26</v>
      </c>
      <c r="G196" s="243">
        <v>0</v>
      </c>
      <c r="H196" s="243">
        <v>0</v>
      </c>
      <c r="I196" s="243">
        <v>0</v>
      </c>
      <c r="J196" s="243">
        <v>0</v>
      </c>
      <c r="K196" s="243">
        <v>0</v>
      </c>
      <c r="L196" s="244">
        <v>260</v>
      </c>
      <c r="M196" s="244">
        <f t="shared" si="23"/>
        <v>260</v>
      </c>
      <c r="N196" s="244">
        <v>0</v>
      </c>
      <c r="O196" s="244">
        <f t="shared" si="25"/>
        <v>260</v>
      </c>
      <c r="P196" s="244">
        <v>0</v>
      </c>
      <c r="Q196" s="244">
        <f t="shared" si="24"/>
        <v>260</v>
      </c>
      <c r="R196" s="245">
        <v>0</v>
      </c>
      <c r="S196" s="245">
        <f t="shared" si="26"/>
        <v>260</v>
      </c>
      <c r="T196" s="188"/>
    </row>
    <row r="197" spans="1:20" s="187" customFormat="1" ht="22.5" x14ac:dyDescent="0.2">
      <c r="A197" s="259" t="s">
        <v>13</v>
      </c>
      <c r="B197" s="260" t="s">
        <v>448</v>
      </c>
      <c r="C197" s="261" t="s">
        <v>17</v>
      </c>
      <c r="D197" s="269" t="s">
        <v>18</v>
      </c>
      <c r="E197" s="270" t="s">
        <v>18</v>
      </c>
      <c r="F197" s="251" t="s">
        <v>449</v>
      </c>
      <c r="G197" s="252">
        <v>0</v>
      </c>
      <c r="H197" s="252">
        <v>0</v>
      </c>
      <c r="I197" s="252">
        <v>0</v>
      </c>
      <c r="J197" s="252">
        <v>0</v>
      </c>
      <c r="K197" s="252">
        <v>0</v>
      </c>
      <c r="L197" s="253">
        <v>15</v>
      </c>
      <c r="M197" s="253">
        <f t="shared" si="23"/>
        <v>15</v>
      </c>
      <c r="N197" s="253">
        <v>0</v>
      </c>
      <c r="O197" s="253">
        <f t="shared" si="25"/>
        <v>15</v>
      </c>
      <c r="P197" s="254">
        <v>0</v>
      </c>
      <c r="Q197" s="254">
        <f t="shared" si="24"/>
        <v>15</v>
      </c>
      <c r="R197" s="255">
        <v>0</v>
      </c>
      <c r="S197" s="255">
        <f t="shared" si="26"/>
        <v>15</v>
      </c>
      <c r="T197" s="188"/>
    </row>
    <row r="198" spans="1:20" s="187" customFormat="1" x14ac:dyDescent="0.2">
      <c r="A198" s="237"/>
      <c r="B198" s="238" t="s">
        <v>25</v>
      </c>
      <c r="C198" s="239"/>
      <c r="D198" s="240">
        <v>3419</v>
      </c>
      <c r="E198" s="241">
        <v>5222</v>
      </c>
      <c r="F198" s="258" t="s">
        <v>26</v>
      </c>
      <c r="G198" s="243">
        <v>0</v>
      </c>
      <c r="H198" s="243">
        <v>0</v>
      </c>
      <c r="I198" s="243">
        <v>0</v>
      </c>
      <c r="J198" s="243">
        <v>0</v>
      </c>
      <c r="K198" s="243">
        <v>0</v>
      </c>
      <c r="L198" s="244">
        <v>15</v>
      </c>
      <c r="M198" s="244">
        <f t="shared" si="23"/>
        <v>15</v>
      </c>
      <c r="N198" s="244">
        <v>0</v>
      </c>
      <c r="O198" s="244">
        <f t="shared" si="25"/>
        <v>15</v>
      </c>
      <c r="P198" s="244">
        <v>0</v>
      </c>
      <c r="Q198" s="244">
        <f t="shared" si="24"/>
        <v>15</v>
      </c>
      <c r="R198" s="245">
        <v>0</v>
      </c>
      <c r="S198" s="245">
        <f t="shared" si="26"/>
        <v>15</v>
      </c>
      <c r="T198" s="188"/>
    </row>
    <row r="199" spans="1:20" s="187" customFormat="1" ht="33.75" x14ac:dyDescent="0.2">
      <c r="A199" s="259" t="s">
        <v>13</v>
      </c>
      <c r="B199" s="260" t="s">
        <v>450</v>
      </c>
      <c r="C199" s="261" t="s">
        <v>17</v>
      </c>
      <c r="D199" s="269" t="s">
        <v>18</v>
      </c>
      <c r="E199" s="270" t="s">
        <v>18</v>
      </c>
      <c r="F199" s="251" t="s">
        <v>451</v>
      </c>
      <c r="G199" s="252">
        <v>0</v>
      </c>
      <c r="H199" s="252">
        <v>0</v>
      </c>
      <c r="I199" s="252">
        <v>0</v>
      </c>
      <c r="J199" s="252">
        <v>0</v>
      </c>
      <c r="K199" s="252">
        <v>0</v>
      </c>
      <c r="L199" s="253">
        <v>20</v>
      </c>
      <c r="M199" s="253">
        <f t="shared" si="23"/>
        <v>20</v>
      </c>
      <c r="N199" s="253">
        <v>0</v>
      </c>
      <c r="O199" s="253">
        <f t="shared" si="25"/>
        <v>20</v>
      </c>
      <c r="P199" s="254">
        <v>0</v>
      </c>
      <c r="Q199" s="254">
        <f t="shared" si="24"/>
        <v>20</v>
      </c>
      <c r="R199" s="255">
        <v>0</v>
      </c>
      <c r="S199" s="255">
        <f t="shared" si="26"/>
        <v>20</v>
      </c>
      <c r="T199" s="188"/>
    </row>
    <row r="200" spans="1:20" s="187" customFormat="1" x14ac:dyDescent="0.2">
      <c r="A200" s="237"/>
      <c r="B200" s="238" t="s">
        <v>25</v>
      </c>
      <c r="C200" s="239"/>
      <c r="D200" s="240">
        <v>3419</v>
      </c>
      <c r="E200" s="241">
        <v>5222</v>
      </c>
      <c r="F200" s="258" t="s">
        <v>26</v>
      </c>
      <c r="G200" s="243">
        <v>0</v>
      </c>
      <c r="H200" s="243">
        <v>0</v>
      </c>
      <c r="I200" s="243">
        <v>0</v>
      </c>
      <c r="J200" s="243">
        <v>0</v>
      </c>
      <c r="K200" s="243">
        <v>0</v>
      </c>
      <c r="L200" s="244">
        <v>20</v>
      </c>
      <c r="M200" s="244">
        <f t="shared" si="23"/>
        <v>20</v>
      </c>
      <c r="N200" s="244">
        <v>0</v>
      </c>
      <c r="O200" s="244">
        <f t="shared" si="25"/>
        <v>20</v>
      </c>
      <c r="P200" s="244">
        <v>0</v>
      </c>
      <c r="Q200" s="244">
        <f t="shared" si="24"/>
        <v>20</v>
      </c>
      <c r="R200" s="245">
        <v>0</v>
      </c>
      <c r="S200" s="245">
        <f t="shared" si="26"/>
        <v>20</v>
      </c>
      <c r="T200" s="188"/>
    </row>
    <row r="201" spans="1:20" s="187" customFormat="1" ht="22.5" x14ac:dyDescent="0.2">
      <c r="A201" s="259" t="s">
        <v>13</v>
      </c>
      <c r="B201" s="260" t="s">
        <v>452</v>
      </c>
      <c r="C201" s="261" t="s">
        <v>17</v>
      </c>
      <c r="D201" s="269" t="s">
        <v>18</v>
      </c>
      <c r="E201" s="270" t="s">
        <v>18</v>
      </c>
      <c r="F201" s="251" t="s">
        <v>453</v>
      </c>
      <c r="G201" s="252">
        <v>0</v>
      </c>
      <c r="H201" s="252">
        <v>0</v>
      </c>
      <c r="I201" s="252">
        <v>0</v>
      </c>
      <c r="J201" s="252">
        <v>0</v>
      </c>
      <c r="K201" s="252">
        <v>0</v>
      </c>
      <c r="L201" s="253">
        <v>20</v>
      </c>
      <c r="M201" s="253">
        <f t="shared" si="23"/>
        <v>20</v>
      </c>
      <c r="N201" s="253">
        <v>0</v>
      </c>
      <c r="O201" s="253">
        <f t="shared" si="25"/>
        <v>20</v>
      </c>
      <c r="P201" s="254">
        <v>0</v>
      </c>
      <c r="Q201" s="254">
        <f t="shared" si="24"/>
        <v>20</v>
      </c>
      <c r="R201" s="255">
        <v>0</v>
      </c>
      <c r="S201" s="255">
        <f t="shared" si="26"/>
        <v>20</v>
      </c>
      <c r="T201" s="188"/>
    </row>
    <row r="202" spans="1:20" s="187" customFormat="1" x14ac:dyDescent="0.2">
      <c r="A202" s="237"/>
      <c r="B202" s="238" t="s">
        <v>25</v>
      </c>
      <c r="C202" s="239"/>
      <c r="D202" s="240">
        <v>3419</v>
      </c>
      <c r="E202" s="241">
        <v>5222</v>
      </c>
      <c r="F202" s="258" t="s">
        <v>26</v>
      </c>
      <c r="G202" s="243">
        <v>0</v>
      </c>
      <c r="H202" s="243">
        <v>0</v>
      </c>
      <c r="I202" s="243">
        <v>0</v>
      </c>
      <c r="J202" s="243">
        <v>0</v>
      </c>
      <c r="K202" s="243">
        <v>0</v>
      </c>
      <c r="L202" s="244">
        <v>20</v>
      </c>
      <c r="M202" s="244">
        <f t="shared" si="23"/>
        <v>20</v>
      </c>
      <c r="N202" s="244">
        <v>0</v>
      </c>
      <c r="O202" s="244">
        <f t="shared" si="25"/>
        <v>20</v>
      </c>
      <c r="P202" s="244">
        <v>0</v>
      </c>
      <c r="Q202" s="244">
        <f t="shared" ref="Q202:Q222" si="27">+O202+P202</f>
        <v>20</v>
      </c>
      <c r="R202" s="245">
        <v>0</v>
      </c>
      <c r="S202" s="245">
        <f t="shared" si="26"/>
        <v>20</v>
      </c>
      <c r="T202" s="188"/>
    </row>
    <row r="203" spans="1:20" s="187" customFormat="1" ht="22.5" x14ac:dyDescent="0.2">
      <c r="A203" s="259" t="s">
        <v>13</v>
      </c>
      <c r="B203" s="260" t="s">
        <v>454</v>
      </c>
      <c r="C203" s="261" t="s">
        <v>17</v>
      </c>
      <c r="D203" s="269" t="s">
        <v>18</v>
      </c>
      <c r="E203" s="270" t="s">
        <v>18</v>
      </c>
      <c r="F203" s="251" t="s">
        <v>455</v>
      </c>
      <c r="G203" s="252">
        <v>0</v>
      </c>
      <c r="H203" s="252">
        <v>0</v>
      </c>
      <c r="I203" s="252">
        <v>0</v>
      </c>
      <c r="J203" s="252">
        <v>0</v>
      </c>
      <c r="K203" s="252">
        <v>0</v>
      </c>
      <c r="L203" s="253">
        <v>15</v>
      </c>
      <c r="M203" s="253">
        <f t="shared" si="23"/>
        <v>15</v>
      </c>
      <c r="N203" s="253">
        <v>0</v>
      </c>
      <c r="O203" s="253">
        <f t="shared" si="25"/>
        <v>15</v>
      </c>
      <c r="P203" s="254">
        <v>0</v>
      </c>
      <c r="Q203" s="254">
        <f t="shared" si="27"/>
        <v>15</v>
      </c>
      <c r="R203" s="255">
        <v>0</v>
      </c>
      <c r="S203" s="255">
        <f t="shared" si="26"/>
        <v>15</v>
      </c>
      <c r="T203" s="188"/>
    </row>
    <row r="204" spans="1:20" s="187" customFormat="1" x14ac:dyDescent="0.2">
      <c r="A204" s="237"/>
      <c r="B204" s="238" t="s">
        <v>25</v>
      </c>
      <c r="C204" s="239"/>
      <c r="D204" s="240">
        <v>3419</v>
      </c>
      <c r="E204" s="241">
        <v>5222</v>
      </c>
      <c r="F204" s="258" t="s">
        <v>26</v>
      </c>
      <c r="G204" s="243">
        <v>0</v>
      </c>
      <c r="H204" s="243">
        <v>0</v>
      </c>
      <c r="I204" s="243">
        <v>0</v>
      </c>
      <c r="J204" s="243">
        <v>0</v>
      </c>
      <c r="K204" s="243">
        <v>0</v>
      </c>
      <c r="L204" s="244">
        <v>15</v>
      </c>
      <c r="M204" s="244">
        <f t="shared" si="23"/>
        <v>15</v>
      </c>
      <c r="N204" s="244">
        <v>0</v>
      </c>
      <c r="O204" s="244">
        <f t="shared" si="25"/>
        <v>15</v>
      </c>
      <c r="P204" s="244">
        <v>0</v>
      </c>
      <c r="Q204" s="244">
        <f t="shared" si="27"/>
        <v>15</v>
      </c>
      <c r="R204" s="245">
        <v>0</v>
      </c>
      <c r="S204" s="245">
        <f t="shared" si="26"/>
        <v>15</v>
      </c>
      <c r="T204" s="188"/>
    </row>
    <row r="205" spans="1:20" s="187" customFormat="1" ht="22.5" x14ac:dyDescent="0.2">
      <c r="A205" s="259" t="s">
        <v>13</v>
      </c>
      <c r="B205" s="260" t="s">
        <v>456</v>
      </c>
      <c r="C205" s="261" t="s">
        <v>17</v>
      </c>
      <c r="D205" s="269" t="s">
        <v>18</v>
      </c>
      <c r="E205" s="270" t="s">
        <v>18</v>
      </c>
      <c r="F205" s="251" t="s">
        <v>457</v>
      </c>
      <c r="G205" s="252">
        <v>0</v>
      </c>
      <c r="H205" s="252">
        <v>0</v>
      </c>
      <c r="I205" s="252">
        <v>0</v>
      </c>
      <c r="J205" s="252">
        <v>0</v>
      </c>
      <c r="K205" s="252">
        <v>0</v>
      </c>
      <c r="L205" s="253">
        <v>30</v>
      </c>
      <c r="M205" s="253">
        <f t="shared" si="23"/>
        <v>30</v>
      </c>
      <c r="N205" s="253">
        <v>0</v>
      </c>
      <c r="O205" s="253">
        <f t="shared" si="25"/>
        <v>30</v>
      </c>
      <c r="P205" s="254">
        <v>0</v>
      </c>
      <c r="Q205" s="254">
        <f t="shared" si="27"/>
        <v>30</v>
      </c>
      <c r="R205" s="255">
        <v>0</v>
      </c>
      <c r="S205" s="255">
        <f t="shared" si="26"/>
        <v>30</v>
      </c>
      <c r="T205" s="188"/>
    </row>
    <row r="206" spans="1:20" s="187" customFormat="1" x14ac:dyDescent="0.2">
      <c r="A206" s="237"/>
      <c r="B206" s="238" t="s">
        <v>25</v>
      </c>
      <c r="C206" s="239"/>
      <c r="D206" s="240">
        <v>3419</v>
      </c>
      <c r="E206" s="241">
        <v>5222</v>
      </c>
      <c r="F206" s="258" t="s">
        <v>26</v>
      </c>
      <c r="G206" s="243">
        <v>0</v>
      </c>
      <c r="H206" s="243">
        <v>0</v>
      </c>
      <c r="I206" s="243">
        <v>0</v>
      </c>
      <c r="J206" s="243">
        <v>0</v>
      </c>
      <c r="K206" s="243">
        <v>0</v>
      </c>
      <c r="L206" s="244">
        <v>30</v>
      </c>
      <c r="M206" s="244">
        <f t="shared" si="23"/>
        <v>30</v>
      </c>
      <c r="N206" s="244">
        <v>0</v>
      </c>
      <c r="O206" s="244">
        <f t="shared" si="25"/>
        <v>30</v>
      </c>
      <c r="P206" s="244">
        <v>0</v>
      </c>
      <c r="Q206" s="244">
        <f t="shared" si="27"/>
        <v>30</v>
      </c>
      <c r="R206" s="245">
        <v>0</v>
      </c>
      <c r="S206" s="245">
        <f t="shared" si="26"/>
        <v>30</v>
      </c>
      <c r="T206" s="188"/>
    </row>
    <row r="207" spans="1:20" s="187" customFormat="1" x14ac:dyDescent="0.2">
      <c r="A207" s="259" t="s">
        <v>13</v>
      </c>
      <c r="B207" s="260" t="s">
        <v>458</v>
      </c>
      <c r="C207" s="261" t="s">
        <v>17</v>
      </c>
      <c r="D207" s="269" t="s">
        <v>18</v>
      </c>
      <c r="E207" s="270" t="s">
        <v>18</v>
      </c>
      <c r="F207" s="251" t="s">
        <v>459</v>
      </c>
      <c r="G207" s="252">
        <v>0</v>
      </c>
      <c r="H207" s="252">
        <v>0</v>
      </c>
      <c r="I207" s="252">
        <v>0</v>
      </c>
      <c r="J207" s="252">
        <v>0</v>
      </c>
      <c r="K207" s="252">
        <v>0</v>
      </c>
      <c r="L207" s="253">
        <v>20</v>
      </c>
      <c r="M207" s="253">
        <f t="shared" si="23"/>
        <v>20</v>
      </c>
      <c r="N207" s="253">
        <v>0</v>
      </c>
      <c r="O207" s="253">
        <f t="shared" si="25"/>
        <v>20</v>
      </c>
      <c r="P207" s="254">
        <v>0</v>
      </c>
      <c r="Q207" s="254">
        <f t="shared" si="27"/>
        <v>20</v>
      </c>
      <c r="R207" s="255">
        <v>0</v>
      </c>
      <c r="S207" s="255">
        <f t="shared" si="26"/>
        <v>20</v>
      </c>
      <c r="T207" s="188"/>
    </row>
    <row r="208" spans="1:20" s="187" customFormat="1" x14ac:dyDescent="0.2">
      <c r="A208" s="237"/>
      <c r="B208" s="238" t="s">
        <v>25</v>
      </c>
      <c r="C208" s="239"/>
      <c r="D208" s="240">
        <v>3419</v>
      </c>
      <c r="E208" s="241">
        <v>5222</v>
      </c>
      <c r="F208" s="258" t="s">
        <v>26</v>
      </c>
      <c r="G208" s="243">
        <v>0</v>
      </c>
      <c r="H208" s="243">
        <v>0</v>
      </c>
      <c r="I208" s="243">
        <v>0</v>
      </c>
      <c r="J208" s="243">
        <v>0</v>
      </c>
      <c r="K208" s="243">
        <v>0</v>
      </c>
      <c r="L208" s="244">
        <v>20</v>
      </c>
      <c r="M208" s="244">
        <f t="shared" si="23"/>
        <v>20</v>
      </c>
      <c r="N208" s="244">
        <v>0</v>
      </c>
      <c r="O208" s="244">
        <f t="shared" si="25"/>
        <v>20</v>
      </c>
      <c r="P208" s="244">
        <v>0</v>
      </c>
      <c r="Q208" s="244">
        <f t="shared" si="27"/>
        <v>20</v>
      </c>
      <c r="R208" s="245">
        <v>0</v>
      </c>
      <c r="S208" s="245">
        <f t="shared" si="26"/>
        <v>20</v>
      </c>
      <c r="T208" s="188"/>
    </row>
    <row r="209" spans="1:20" s="187" customFormat="1" ht="22.5" x14ac:dyDescent="0.2">
      <c r="A209" s="259" t="s">
        <v>13</v>
      </c>
      <c r="B209" s="260" t="s">
        <v>460</v>
      </c>
      <c r="C209" s="261" t="s">
        <v>17</v>
      </c>
      <c r="D209" s="269" t="s">
        <v>18</v>
      </c>
      <c r="E209" s="270" t="s">
        <v>18</v>
      </c>
      <c r="F209" s="251" t="s">
        <v>461</v>
      </c>
      <c r="G209" s="252">
        <v>0</v>
      </c>
      <c r="H209" s="252">
        <v>0</v>
      </c>
      <c r="I209" s="252">
        <v>0</v>
      </c>
      <c r="J209" s="252">
        <v>0</v>
      </c>
      <c r="K209" s="252">
        <v>0</v>
      </c>
      <c r="L209" s="253">
        <v>20</v>
      </c>
      <c r="M209" s="253">
        <f t="shared" si="23"/>
        <v>20</v>
      </c>
      <c r="N209" s="253">
        <v>0</v>
      </c>
      <c r="O209" s="253">
        <f t="shared" si="25"/>
        <v>20</v>
      </c>
      <c r="P209" s="254">
        <v>0</v>
      </c>
      <c r="Q209" s="254">
        <f t="shared" si="27"/>
        <v>20</v>
      </c>
      <c r="R209" s="255">
        <v>0</v>
      </c>
      <c r="S209" s="255">
        <f t="shared" si="26"/>
        <v>20</v>
      </c>
      <c r="T209" s="188"/>
    </row>
    <row r="210" spans="1:20" s="187" customFormat="1" x14ac:dyDescent="0.2">
      <c r="A210" s="237"/>
      <c r="B210" s="238" t="s">
        <v>25</v>
      </c>
      <c r="C210" s="239"/>
      <c r="D210" s="240">
        <v>3419</v>
      </c>
      <c r="E210" s="241">
        <v>5222</v>
      </c>
      <c r="F210" s="258" t="s">
        <v>26</v>
      </c>
      <c r="G210" s="243">
        <v>0</v>
      </c>
      <c r="H210" s="243">
        <v>0</v>
      </c>
      <c r="I210" s="243">
        <v>0</v>
      </c>
      <c r="J210" s="243">
        <v>0</v>
      </c>
      <c r="K210" s="243">
        <v>0</v>
      </c>
      <c r="L210" s="244">
        <v>20</v>
      </c>
      <c r="M210" s="244">
        <f t="shared" si="23"/>
        <v>20</v>
      </c>
      <c r="N210" s="244">
        <v>0</v>
      </c>
      <c r="O210" s="244">
        <f t="shared" si="25"/>
        <v>20</v>
      </c>
      <c r="P210" s="244">
        <v>0</v>
      </c>
      <c r="Q210" s="244">
        <f t="shared" si="27"/>
        <v>20</v>
      </c>
      <c r="R210" s="245">
        <v>0</v>
      </c>
      <c r="S210" s="245">
        <f t="shared" si="26"/>
        <v>20</v>
      </c>
      <c r="T210" s="188"/>
    </row>
    <row r="211" spans="1:20" s="187" customFormat="1" ht="22.5" x14ac:dyDescent="0.2">
      <c r="A211" s="259" t="s">
        <v>13</v>
      </c>
      <c r="B211" s="260" t="s">
        <v>462</v>
      </c>
      <c r="C211" s="261" t="s">
        <v>17</v>
      </c>
      <c r="D211" s="269" t="s">
        <v>18</v>
      </c>
      <c r="E211" s="270" t="s">
        <v>18</v>
      </c>
      <c r="F211" s="251" t="s">
        <v>463</v>
      </c>
      <c r="G211" s="252">
        <v>0</v>
      </c>
      <c r="H211" s="252">
        <v>0</v>
      </c>
      <c r="I211" s="252">
        <v>0</v>
      </c>
      <c r="J211" s="252">
        <v>0</v>
      </c>
      <c r="K211" s="252">
        <v>0</v>
      </c>
      <c r="L211" s="253">
        <v>20</v>
      </c>
      <c r="M211" s="253">
        <f t="shared" si="23"/>
        <v>20</v>
      </c>
      <c r="N211" s="253">
        <v>0</v>
      </c>
      <c r="O211" s="253">
        <f t="shared" si="25"/>
        <v>20</v>
      </c>
      <c r="P211" s="254">
        <v>0</v>
      </c>
      <c r="Q211" s="254">
        <f t="shared" si="27"/>
        <v>20</v>
      </c>
      <c r="R211" s="255">
        <v>0</v>
      </c>
      <c r="S211" s="255">
        <f t="shared" si="26"/>
        <v>20</v>
      </c>
      <c r="T211" s="188"/>
    </row>
    <row r="212" spans="1:20" s="187" customFormat="1" x14ac:dyDescent="0.2">
      <c r="A212" s="237"/>
      <c r="B212" s="238" t="s">
        <v>25</v>
      </c>
      <c r="C212" s="239"/>
      <c r="D212" s="240">
        <v>3419</v>
      </c>
      <c r="E212" s="241">
        <v>5222</v>
      </c>
      <c r="F212" s="258" t="s">
        <v>26</v>
      </c>
      <c r="G212" s="243">
        <v>0</v>
      </c>
      <c r="H212" s="243">
        <v>0</v>
      </c>
      <c r="I212" s="243">
        <v>0</v>
      </c>
      <c r="J212" s="243">
        <v>0</v>
      </c>
      <c r="K212" s="243">
        <v>0</v>
      </c>
      <c r="L212" s="244">
        <v>20</v>
      </c>
      <c r="M212" s="244">
        <f t="shared" si="23"/>
        <v>20</v>
      </c>
      <c r="N212" s="244">
        <v>0</v>
      </c>
      <c r="O212" s="244">
        <f t="shared" si="25"/>
        <v>20</v>
      </c>
      <c r="P212" s="244">
        <v>0</v>
      </c>
      <c r="Q212" s="244">
        <f t="shared" si="27"/>
        <v>20</v>
      </c>
      <c r="R212" s="245">
        <v>0</v>
      </c>
      <c r="S212" s="245">
        <f t="shared" si="26"/>
        <v>20</v>
      </c>
      <c r="T212" s="188"/>
    </row>
    <row r="213" spans="1:20" ht="22.5" x14ac:dyDescent="0.2">
      <c r="A213" s="358" t="s">
        <v>13</v>
      </c>
      <c r="B213" s="359" t="s">
        <v>464</v>
      </c>
      <c r="C213" s="360" t="s">
        <v>17</v>
      </c>
      <c r="D213" s="361" t="s">
        <v>18</v>
      </c>
      <c r="E213" s="361" t="s">
        <v>18</v>
      </c>
      <c r="F213" s="362" t="s">
        <v>465</v>
      </c>
      <c r="G213" s="252">
        <v>0</v>
      </c>
      <c r="H213" s="252">
        <v>0</v>
      </c>
      <c r="I213" s="252">
        <v>0</v>
      </c>
      <c r="J213" s="252">
        <v>0</v>
      </c>
      <c r="K213" s="252">
        <v>0</v>
      </c>
      <c r="L213" s="253">
        <v>13.726000000000001</v>
      </c>
      <c r="M213" s="253">
        <f t="shared" ref="M213:M214" si="28">K213+L213</f>
        <v>13.726000000000001</v>
      </c>
      <c r="N213" s="253">
        <v>0</v>
      </c>
      <c r="O213" s="253">
        <f t="shared" si="25"/>
        <v>13.726000000000001</v>
      </c>
      <c r="P213" s="254">
        <v>0</v>
      </c>
      <c r="Q213" s="254">
        <f t="shared" si="27"/>
        <v>13.726000000000001</v>
      </c>
      <c r="R213" s="255">
        <v>0</v>
      </c>
      <c r="S213" s="255">
        <f t="shared" si="26"/>
        <v>13.726000000000001</v>
      </c>
    </row>
    <row r="214" spans="1:20" x14ac:dyDescent="0.2">
      <c r="A214" s="363"/>
      <c r="B214" s="364"/>
      <c r="C214" s="365"/>
      <c r="D214" s="366" t="s">
        <v>466</v>
      </c>
      <c r="E214" s="366" t="s">
        <v>467</v>
      </c>
      <c r="F214" s="367" t="s">
        <v>26</v>
      </c>
      <c r="G214" s="303">
        <v>0</v>
      </c>
      <c r="H214" s="303">
        <v>0</v>
      </c>
      <c r="I214" s="303">
        <v>0</v>
      </c>
      <c r="J214" s="303">
        <v>0</v>
      </c>
      <c r="K214" s="303">
        <v>0</v>
      </c>
      <c r="L214" s="304">
        <v>13.726000000000001</v>
      </c>
      <c r="M214" s="304">
        <f t="shared" si="28"/>
        <v>13.726000000000001</v>
      </c>
      <c r="N214" s="304">
        <v>0</v>
      </c>
      <c r="O214" s="304">
        <f t="shared" si="25"/>
        <v>13.726000000000001</v>
      </c>
      <c r="P214" s="304">
        <v>0</v>
      </c>
      <c r="Q214" s="304">
        <f t="shared" si="27"/>
        <v>13.726000000000001</v>
      </c>
      <c r="R214" s="245">
        <v>0</v>
      </c>
      <c r="S214" s="245">
        <f t="shared" si="26"/>
        <v>13.726000000000001</v>
      </c>
    </row>
    <row r="215" spans="1:20" x14ac:dyDescent="0.2">
      <c r="A215" s="368" t="s">
        <v>13</v>
      </c>
      <c r="B215" s="260" t="s">
        <v>468</v>
      </c>
      <c r="C215" s="261" t="s">
        <v>17</v>
      </c>
      <c r="D215" s="369" t="s">
        <v>18</v>
      </c>
      <c r="E215" s="370" t="s">
        <v>18</v>
      </c>
      <c r="F215" s="371" t="s">
        <v>469</v>
      </c>
      <c r="G215" s="253">
        <v>0</v>
      </c>
      <c r="H215" s="244"/>
      <c r="I215" s="244"/>
      <c r="J215" s="244"/>
      <c r="K215" s="244"/>
      <c r="L215" s="244"/>
      <c r="M215" s="253">
        <v>0</v>
      </c>
      <c r="N215" s="253">
        <v>0</v>
      </c>
      <c r="O215" s="253">
        <v>0</v>
      </c>
      <c r="P215" s="253">
        <f>SUM(P216:P219)</f>
        <v>17000</v>
      </c>
      <c r="Q215" s="254">
        <f t="shared" si="27"/>
        <v>17000</v>
      </c>
      <c r="R215" s="255">
        <v>-5000</v>
      </c>
      <c r="S215" s="255">
        <f t="shared" si="26"/>
        <v>12000</v>
      </c>
      <c r="T215" s="188" t="s">
        <v>162</v>
      </c>
    </row>
    <row r="216" spans="1:20" x14ac:dyDescent="0.2">
      <c r="A216" s="368"/>
      <c r="B216" s="260"/>
      <c r="C216" s="261"/>
      <c r="D216" s="372">
        <v>3419</v>
      </c>
      <c r="E216" s="373">
        <v>5222</v>
      </c>
      <c r="F216" s="367" t="s">
        <v>26</v>
      </c>
      <c r="G216" s="244">
        <v>0</v>
      </c>
      <c r="H216" s="244"/>
      <c r="I216" s="244"/>
      <c r="J216" s="244"/>
      <c r="K216" s="244"/>
      <c r="L216" s="244"/>
      <c r="M216" s="244">
        <v>0</v>
      </c>
      <c r="N216" s="244">
        <v>0</v>
      </c>
      <c r="O216" s="244">
        <v>0</v>
      </c>
      <c r="P216" s="244">
        <v>6000</v>
      </c>
      <c r="Q216" s="244">
        <f t="shared" si="27"/>
        <v>6000</v>
      </c>
      <c r="R216" s="245">
        <v>0</v>
      </c>
      <c r="S216" s="245">
        <f t="shared" si="26"/>
        <v>6000</v>
      </c>
    </row>
    <row r="217" spans="1:20" x14ac:dyDescent="0.2">
      <c r="A217" s="368"/>
      <c r="B217" s="260"/>
      <c r="C217" s="261"/>
      <c r="D217" s="372">
        <v>3419</v>
      </c>
      <c r="E217" s="373">
        <v>5213</v>
      </c>
      <c r="F217" s="374" t="s">
        <v>394</v>
      </c>
      <c r="G217" s="244">
        <v>0</v>
      </c>
      <c r="H217" s="244"/>
      <c r="I217" s="244"/>
      <c r="J217" s="244"/>
      <c r="K217" s="244"/>
      <c r="L217" s="244"/>
      <c r="M217" s="244">
        <v>0</v>
      </c>
      <c r="N217" s="244">
        <v>0</v>
      </c>
      <c r="O217" s="244">
        <v>0</v>
      </c>
      <c r="P217" s="244">
        <v>6000</v>
      </c>
      <c r="Q217" s="244">
        <f t="shared" si="27"/>
        <v>6000</v>
      </c>
      <c r="R217" s="245">
        <v>-5000</v>
      </c>
      <c r="S217" s="245">
        <f t="shared" si="26"/>
        <v>1000</v>
      </c>
      <c r="T217" s="188" t="s">
        <v>162</v>
      </c>
    </row>
    <row r="218" spans="1:20" x14ac:dyDescent="0.2">
      <c r="A218" s="368"/>
      <c r="B218" s="260"/>
      <c r="C218" s="261"/>
      <c r="D218" s="372">
        <v>3419</v>
      </c>
      <c r="E218" s="373">
        <v>6322</v>
      </c>
      <c r="F218" s="374" t="s">
        <v>470</v>
      </c>
      <c r="G218" s="244">
        <v>0</v>
      </c>
      <c r="H218" s="244"/>
      <c r="I218" s="244"/>
      <c r="J218" s="244"/>
      <c r="K218" s="244"/>
      <c r="L218" s="244"/>
      <c r="M218" s="244">
        <v>0</v>
      </c>
      <c r="N218" s="244">
        <v>0</v>
      </c>
      <c r="O218" s="244">
        <v>0</v>
      </c>
      <c r="P218" s="244">
        <v>2500</v>
      </c>
      <c r="Q218" s="244">
        <f t="shared" si="27"/>
        <v>2500</v>
      </c>
      <c r="R218" s="245">
        <v>0</v>
      </c>
      <c r="S218" s="245">
        <f t="shared" si="26"/>
        <v>2500</v>
      </c>
    </row>
    <row r="219" spans="1:20" x14ac:dyDescent="0.2">
      <c r="A219" s="368"/>
      <c r="B219" s="260"/>
      <c r="C219" s="261"/>
      <c r="D219" s="372">
        <v>3419</v>
      </c>
      <c r="E219" s="373">
        <v>6313</v>
      </c>
      <c r="F219" s="374" t="s">
        <v>471</v>
      </c>
      <c r="G219" s="244">
        <v>0</v>
      </c>
      <c r="H219" s="244"/>
      <c r="I219" s="244"/>
      <c r="J219" s="244"/>
      <c r="K219" s="244"/>
      <c r="L219" s="244"/>
      <c r="M219" s="244">
        <v>0</v>
      </c>
      <c r="N219" s="244">
        <v>0</v>
      </c>
      <c r="O219" s="244">
        <v>0</v>
      </c>
      <c r="P219" s="244">
        <v>2500</v>
      </c>
      <c r="Q219" s="244">
        <f t="shared" si="27"/>
        <v>2500</v>
      </c>
      <c r="R219" s="245">
        <v>0</v>
      </c>
      <c r="S219" s="245">
        <f t="shared" si="26"/>
        <v>2500</v>
      </c>
    </row>
    <row r="220" spans="1:20" x14ac:dyDescent="0.2">
      <c r="A220" s="368" t="s">
        <v>13</v>
      </c>
      <c r="B220" s="260" t="s">
        <v>472</v>
      </c>
      <c r="C220" s="261" t="s">
        <v>17</v>
      </c>
      <c r="D220" s="369" t="s">
        <v>18</v>
      </c>
      <c r="E220" s="370" t="s">
        <v>18</v>
      </c>
      <c r="F220" s="371" t="s">
        <v>473</v>
      </c>
      <c r="G220" s="253">
        <v>0</v>
      </c>
      <c r="H220" s="244"/>
      <c r="I220" s="244"/>
      <c r="J220" s="244"/>
      <c r="K220" s="244"/>
      <c r="L220" s="244"/>
      <c r="M220" s="253">
        <v>0</v>
      </c>
      <c r="N220" s="253">
        <v>0</v>
      </c>
      <c r="O220" s="253">
        <v>0</v>
      </c>
      <c r="P220" s="253">
        <f>SUM(P221:P222)</f>
        <v>5000</v>
      </c>
      <c r="Q220" s="254">
        <f t="shared" si="27"/>
        <v>5000</v>
      </c>
      <c r="R220" s="255">
        <f>R221+R222</f>
        <v>-5000</v>
      </c>
      <c r="S220" s="255">
        <f t="shared" si="26"/>
        <v>0</v>
      </c>
      <c r="T220" s="188" t="s">
        <v>162</v>
      </c>
    </row>
    <row r="221" spans="1:20" x14ac:dyDescent="0.2">
      <c r="A221" s="368"/>
      <c r="B221" s="260"/>
      <c r="C221" s="261"/>
      <c r="D221" s="372">
        <v>3419</v>
      </c>
      <c r="E221" s="373">
        <v>6322</v>
      </c>
      <c r="F221" s="374" t="s">
        <v>470</v>
      </c>
      <c r="G221" s="244">
        <v>0</v>
      </c>
      <c r="H221" s="244"/>
      <c r="I221" s="244"/>
      <c r="J221" s="244"/>
      <c r="K221" s="244"/>
      <c r="L221" s="244"/>
      <c r="M221" s="244">
        <v>0</v>
      </c>
      <c r="N221" s="244">
        <v>0</v>
      </c>
      <c r="O221" s="244">
        <v>0</v>
      </c>
      <c r="P221" s="244">
        <v>2000</v>
      </c>
      <c r="Q221" s="244">
        <f t="shared" si="27"/>
        <v>2000</v>
      </c>
      <c r="R221" s="245">
        <v>-2000</v>
      </c>
      <c r="S221" s="245">
        <f t="shared" si="26"/>
        <v>0</v>
      </c>
      <c r="T221" s="188" t="s">
        <v>162</v>
      </c>
    </row>
    <row r="222" spans="1:20" ht="13.5" thickBot="1" x14ac:dyDescent="0.25">
      <c r="A222" s="375"/>
      <c r="B222" s="376"/>
      <c r="C222" s="377"/>
      <c r="D222" s="378">
        <v>3419</v>
      </c>
      <c r="E222" s="379">
        <v>6341</v>
      </c>
      <c r="F222" s="380" t="s">
        <v>325</v>
      </c>
      <c r="G222" s="218">
        <v>0</v>
      </c>
      <c r="H222" s="218"/>
      <c r="I222" s="218"/>
      <c r="J222" s="218"/>
      <c r="K222" s="218"/>
      <c r="L222" s="218"/>
      <c r="M222" s="218">
        <v>0</v>
      </c>
      <c r="N222" s="218">
        <v>0</v>
      </c>
      <c r="O222" s="218">
        <v>0</v>
      </c>
      <c r="P222" s="218">
        <v>3000</v>
      </c>
      <c r="Q222" s="218">
        <f t="shared" si="27"/>
        <v>3000</v>
      </c>
      <c r="R222" s="339">
        <v>-3000</v>
      </c>
      <c r="S222" s="339">
        <f t="shared" si="26"/>
        <v>0</v>
      </c>
      <c r="T222" s="384" t="s">
        <v>162</v>
      </c>
    </row>
    <row r="223" spans="1:20" x14ac:dyDescent="0.2">
      <c r="F223" s="381"/>
      <c r="T223" s="6"/>
    </row>
  </sheetData>
  <mergeCells count="13">
    <mergeCell ref="B66:C66"/>
    <mergeCell ref="Q1:S1"/>
    <mergeCell ref="B9:C9"/>
    <mergeCell ref="B10:C10"/>
    <mergeCell ref="B11:C11"/>
    <mergeCell ref="B12:C12"/>
    <mergeCell ref="B52:C52"/>
    <mergeCell ref="B65:C65"/>
    <mergeCell ref="G1:I1"/>
    <mergeCell ref="K1:M1"/>
    <mergeCell ref="A2:I2"/>
    <mergeCell ref="A4:I4"/>
    <mergeCell ref="B8:C8"/>
  </mergeCells>
  <pageMargins left="0.7" right="0.7" top="0.78740157499999996" bottom="0.78740157499999996" header="0.3" footer="0.3"/>
  <pageSetup paperSize="9" scale="69" orientation="portrait" r:id="rId1"/>
  <rowBreaks count="3" manualBreakCount="3">
    <brk id="108" max="252" man="1"/>
    <brk id="166" max="16383" man="1"/>
    <brk id="222" max="16383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9"/>
  <sheetViews>
    <sheetView tabSelected="1" zoomScaleNormal="100" workbookViewId="0">
      <selection activeCell="F147" sqref="F147"/>
    </sheetView>
  </sheetViews>
  <sheetFormatPr defaultRowHeight="15" x14ac:dyDescent="0.25"/>
  <cols>
    <col min="1" max="1" width="2.85546875" bestFit="1" customWidth="1"/>
    <col min="2" max="2" width="7" bestFit="1" customWidth="1"/>
    <col min="3" max="3" width="4.28515625" customWidth="1"/>
    <col min="4" max="5" width="4.42578125" bestFit="1" customWidth="1"/>
    <col min="6" max="6" width="35.7109375" customWidth="1"/>
    <col min="7" max="7" width="10.42578125" bestFit="1" customWidth="1"/>
    <col min="8" max="8" width="8.7109375" hidden="1" customWidth="1"/>
    <col min="9" max="9" width="9.42578125" hidden="1" customWidth="1"/>
    <col min="10" max="10" width="9.7109375" hidden="1" customWidth="1"/>
    <col min="11" max="11" width="10.42578125" bestFit="1" customWidth="1"/>
    <col min="12" max="12" width="11.42578125" customWidth="1"/>
    <col min="13" max="13" width="10.42578125" bestFit="1" customWidth="1"/>
    <col min="14" max="14" width="12.5703125" customWidth="1"/>
  </cols>
  <sheetData>
    <row r="1" spans="1:13" ht="15.75" x14ac:dyDescent="0.25">
      <c r="A1" s="1"/>
      <c r="B1" s="1"/>
      <c r="C1" s="1"/>
      <c r="D1" s="1"/>
      <c r="E1" s="1"/>
      <c r="F1" s="2"/>
      <c r="G1" s="3"/>
      <c r="H1" s="4"/>
      <c r="I1" s="3"/>
      <c r="J1" s="5" t="s">
        <v>0</v>
      </c>
      <c r="K1" s="3"/>
      <c r="L1" s="4" t="s">
        <v>160</v>
      </c>
      <c r="M1" s="3"/>
    </row>
    <row r="2" spans="1:13" ht="18" x14ac:dyDescent="0.25">
      <c r="A2" s="405" t="s">
        <v>159</v>
      </c>
      <c r="B2" s="405"/>
      <c r="C2" s="405"/>
      <c r="D2" s="405"/>
      <c r="E2" s="405"/>
      <c r="F2" s="405"/>
      <c r="G2" s="406"/>
      <c r="H2" s="406"/>
      <c r="I2" s="406"/>
      <c r="J2" s="4"/>
      <c r="K2" s="3"/>
      <c r="L2" s="4"/>
      <c r="M2" s="3"/>
    </row>
    <row r="3" spans="1:13" ht="15.75" x14ac:dyDescent="0.25">
      <c r="A3" s="7"/>
      <c r="B3" s="7"/>
      <c r="C3" s="7"/>
      <c r="D3" s="7"/>
      <c r="E3" s="7"/>
      <c r="F3" s="8"/>
      <c r="G3" s="8"/>
      <c r="H3" s="9"/>
      <c r="I3" s="10"/>
      <c r="J3" s="4"/>
      <c r="K3" s="3"/>
      <c r="L3" s="4"/>
      <c r="M3" s="3"/>
    </row>
    <row r="4" spans="1:13" ht="15.75" x14ac:dyDescent="0.25">
      <c r="A4" s="407" t="s">
        <v>1</v>
      </c>
      <c r="B4" s="407"/>
      <c r="C4" s="407"/>
      <c r="D4" s="407"/>
      <c r="E4" s="407"/>
      <c r="F4" s="407"/>
      <c r="G4" s="408"/>
      <c r="H4" s="408"/>
      <c r="I4" s="408"/>
      <c r="J4" s="4"/>
      <c r="K4" s="3"/>
      <c r="L4" s="4"/>
      <c r="M4" s="3"/>
    </row>
    <row r="5" spans="1:13" ht="15.75" x14ac:dyDescent="0.25">
      <c r="A5" s="7"/>
      <c r="B5" s="7"/>
      <c r="C5" s="7"/>
      <c r="D5" s="7"/>
      <c r="E5" s="7"/>
      <c r="F5" s="7"/>
      <c r="G5" s="7"/>
      <c r="H5" s="9"/>
      <c r="I5" s="10"/>
      <c r="J5" s="4"/>
      <c r="K5" s="3"/>
      <c r="L5" s="4"/>
      <c r="M5" s="3"/>
    </row>
    <row r="6" spans="1:13" ht="15.75" x14ac:dyDescent="0.25">
      <c r="A6" s="407" t="s">
        <v>2</v>
      </c>
      <c r="B6" s="407"/>
      <c r="C6" s="407"/>
      <c r="D6" s="407"/>
      <c r="E6" s="407"/>
      <c r="F6" s="407"/>
      <c r="G6" s="408"/>
      <c r="H6" s="408"/>
      <c r="I6" s="408"/>
      <c r="J6" s="4"/>
      <c r="K6" s="3"/>
      <c r="L6" s="4"/>
      <c r="M6" s="3"/>
    </row>
    <row r="7" spans="1:13" x14ac:dyDescent="0.25">
      <c r="A7" s="1"/>
      <c r="B7" s="1"/>
      <c r="C7" s="1"/>
      <c r="D7" s="1"/>
      <c r="E7" s="1"/>
      <c r="F7" s="1"/>
      <c r="G7" s="1"/>
      <c r="H7" s="11"/>
      <c r="I7" s="6"/>
      <c r="J7" s="4"/>
      <c r="K7" s="3"/>
      <c r="L7" s="4"/>
      <c r="M7" s="3"/>
    </row>
    <row r="8" spans="1:13" ht="15.75" thickBot="1" x14ac:dyDescent="0.3">
      <c r="A8" s="12"/>
      <c r="B8" s="12"/>
      <c r="C8" s="12"/>
      <c r="D8" s="12"/>
      <c r="E8" s="12"/>
      <c r="F8" s="12"/>
      <c r="G8" s="12"/>
      <c r="H8" s="13"/>
      <c r="I8" s="6"/>
      <c r="J8" s="4"/>
      <c r="K8" s="14"/>
      <c r="L8" s="4"/>
      <c r="M8" s="191" t="s">
        <v>229</v>
      </c>
    </row>
    <row r="9" spans="1:13" ht="37.5" thickBot="1" x14ac:dyDescent="0.3">
      <c r="A9" s="15" t="s">
        <v>4</v>
      </c>
      <c r="B9" s="409" t="s">
        <v>5</v>
      </c>
      <c r="C9" s="410"/>
      <c r="D9" s="16" t="s">
        <v>6</v>
      </c>
      <c r="E9" s="17" t="s">
        <v>7</v>
      </c>
      <c r="F9" s="17" t="s">
        <v>8</v>
      </c>
      <c r="G9" s="18" t="s">
        <v>9</v>
      </c>
      <c r="H9" s="19" t="s">
        <v>10</v>
      </c>
      <c r="I9" s="18" t="s">
        <v>11</v>
      </c>
      <c r="J9" s="20" t="s">
        <v>12</v>
      </c>
      <c r="K9" s="18" t="s">
        <v>11</v>
      </c>
      <c r="L9" s="19" t="s">
        <v>161</v>
      </c>
      <c r="M9" s="18" t="s">
        <v>11</v>
      </c>
    </row>
    <row r="10" spans="1:13" ht="23.25" thickBot="1" x14ac:dyDescent="0.3">
      <c r="A10" s="21" t="s">
        <v>13</v>
      </c>
      <c r="B10" s="416" t="s">
        <v>18</v>
      </c>
      <c r="C10" s="417"/>
      <c r="D10" s="128" t="s">
        <v>18</v>
      </c>
      <c r="E10" s="129" t="s">
        <v>18</v>
      </c>
      <c r="F10" s="127" t="s">
        <v>156</v>
      </c>
      <c r="G10" s="22">
        <f>+G11+G12</f>
        <v>19000</v>
      </c>
      <c r="H10" s="22"/>
      <c r="I10" s="23"/>
      <c r="J10" s="24"/>
      <c r="K10" s="22">
        <f>+K11+K12</f>
        <v>31312.017990000004</v>
      </c>
      <c r="L10" s="24">
        <f>L12+L11</f>
        <v>10000</v>
      </c>
      <c r="M10" s="22">
        <f>+M11+M12</f>
        <v>41312.01799</v>
      </c>
    </row>
    <row r="11" spans="1:13" ht="23.25" thickBot="1" x14ac:dyDescent="0.3">
      <c r="A11" s="21" t="s">
        <v>13</v>
      </c>
      <c r="B11" s="418" t="s">
        <v>157</v>
      </c>
      <c r="C11" s="419"/>
      <c r="D11" s="419"/>
      <c r="E11" s="419"/>
      <c r="F11" s="420"/>
      <c r="G11" s="22">
        <v>4000</v>
      </c>
      <c r="H11" s="22"/>
      <c r="I11" s="23"/>
      <c r="J11" s="24"/>
      <c r="K11" s="24">
        <v>6403.7406199999996</v>
      </c>
      <c r="L11" s="24">
        <v>0</v>
      </c>
      <c r="M11" s="24">
        <v>6403.7406199999996</v>
      </c>
    </row>
    <row r="12" spans="1:13" ht="23.25" thickBot="1" x14ac:dyDescent="0.3">
      <c r="A12" s="21" t="s">
        <v>13</v>
      </c>
      <c r="B12" s="413" t="s">
        <v>158</v>
      </c>
      <c r="C12" s="414"/>
      <c r="D12" s="414"/>
      <c r="E12" s="414"/>
      <c r="F12" s="415"/>
      <c r="G12" s="24">
        <f>+G13+G112+G133+G140+G189</f>
        <v>15000</v>
      </c>
      <c r="H12" s="22"/>
      <c r="I12" s="23"/>
      <c r="J12" s="24"/>
      <c r="K12" s="24">
        <f>+K13+K112+K133+K140+K189</f>
        <v>24908.277370000003</v>
      </c>
      <c r="L12" s="24">
        <f>L13+L112+L133+L140+L189</f>
        <v>10000</v>
      </c>
      <c r="M12" s="24">
        <f>+M13+M112+M133+M140+M189</f>
        <v>34908.277370000003</v>
      </c>
    </row>
    <row r="13" spans="1:13" ht="23.25" thickBot="1" x14ac:dyDescent="0.3">
      <c r="A13" s="94" t="s">
        <v>13</v>
      </c>
      <c r="B13" s="411" t="s">
        <v>14</v>
      </c>
      <c r="C13" s="412"/>
      <c r="D13" s="412"/>
      <c r="E13" s="412"/>
      <c r="F13" s="95" t="s">
        <v>15</v>
      </c>
      <c r="G13" s="104">
        <v>0</v>
      </c>
      <c r="H13" s="104">
        <f>SUM(H14:H111)/2</f>
        <v>1738.02421</v>
      </c>
      <c r="I13" s="105">
        <f t="shared" ref="I13:I75" si="0">+G13+H13</f>
        <v>1738.02421</v>
      </c>
      <c r="J13" s="99">
        <f>+J66</f>
        <v>50</v>
      </c>
      <c r="K13" s="99">
        <f t="shared" ref="K13:K75" si="1">+I13+J13</f>
        <v>1788.02421</v>
      </c>
      <c r="L13" s="99">
        <f>+L66</f>
        <v>0</v>
      </c>
      <c r="M13" s="99">
        <f t="shared" ref="M13:M76" si="2">+K13+L13</f>
        <v>1788.02421</v>
      </c>
    </row>
    <row r="14" spans="1:13" ht="23.25" hidden="1" x14ac:dyDescent="0.25">
      <c r="A14" s="130" t="s">
        <v>13</v>
      </c>
      <c r="B14" s="131" t="s">
        <v>16</v>
      </c>
      <c r="C14" s="132" t="s">
        <v>17</v>
      </c>
      <c r="D14" s="133" t="s">
        <v>18</v>
      </c>
      <c r="E14" s="133" t="s">
        <v>18</v>
      </c>
      <c r="F14" s="134" t="s">
        <v>15</v>
      </c>
      <c r="G14" s="32">
        <v>0</v>
      </c>
      <c r="H14" s="32">
        <v>223.54221000000001</v>
      </c>
      <c r="I14" s="33">
        <f t="shared" si="0"/>
        <v>223.54221000000001</v>
      </c>
      <c r="J14" s="47">
        <v>0</v>
      </c>
      <c r="K14" s="47">
        <f t="shared" si="1"/>
        <v>223.54221000000001</v>
      </c>
      <c r="L14" s="47">
        <v>0</v>
      </c>
      <c r="M14" s="47">
        <f t="shared" si="2"/>
        <v>223.54221000000001</v>
      </c>
    </row>
    <row r="15" spans="1:13" ht="15.75" hidden="1" thickBot="1" x14ac:dyDescent="0.3">
      <c r="A15" s="56"/>
      <c r="B15" s="403"/>
      <c r="C15" s="404"/>
      <c r="D15" s="102">
        <v>3419</v>
      </c>
      <c r="E15" s="102">
        <v>5901</v>
      </c>
      <c r="F15" s="103" t="s">
        <v>19</v>
      </c>
      <c r="G15" s="48">
        <v>0</v>
      </c>
      <c r="H15" s="48">
        <v>223.54221000000001</v>
      </c>
      <c r="I15" s="49">
        <f t="shared" si="0"/>
        <v>223.54221000000001</v>
      </c>
      <c r="J15" s="50">
        <v>0</v>
      </c>
      <c r="K15" s="50">
        <f t="shared" si="1"/>
        <v>223.54221000000001</v>
      </c>
      <c r="L15" s="50">
        <v>0</v>
      </c>
      <c r="M15" s="50">
        <f t="shared" si="2"/>
        <v>223.54221000000001</v>
      </c>
    </row>
    <row r="16" spans="1:13" ht="34.5" hidden="1" x14ac:dyDescent="0.25">
      <c r="A16" s="25" t="s">
        <v>13</v>
      </c>
      <c r="B16" s="26">
        <v>3040207</v>
      </c>
      <c r="C16" s="27" t="s">
        <v>17</v>
      </c>
      <c r="D16" s="28" t="s">
        <v>18</v>
      </c>
      <c r="E16" s="29" t="s">
        <v>18</v>
      </c>
      <c r="F16" s="30" t="s">
        <v>20</v>
      </c>
      <c r="G16" s="31">
        <v>0</v>
      </c>
      <c r="H16" s="32">
        <v>80</v>
      </c>
      <c r="I16" s="33">
        <f t="shared" si="0"/>
        <v>80</v>
      </c>
      <c r="J16" s="34">
        <v>0</v>
      </c>
      <c r="K16" s="34">
        <f t="shared" si="1"/>
        <v>80</v>
      </c>
      <c r="L16" s="34">
        <v>0</v>
      </c>
      <c r="M16" s="34">
        <f t="shared" si="2"/>
        <v>80</v>
      </c>
    </row>
    <row r="17" spans="1:13" ht="15.75" hidden="1" thickBot="1" x14ac:dyDescent="0.3">
      <c r="A17" s="35"/>
      <c r="B17" s="36"/>
      <c r="C17" s="37"/>
      <c r="D17" s="38">
        <v>3419</v>
      </c>
      <c r="E17" s="39">
        <v>5909</v>
      </c>
      <c r="F17" s="40" t="s">
        <v>21</v>
      </c>
      <c r="G17" s="41">
        <v>0</v>
      </c>
      <c r="H17" s="41">
        <v>80</v>
      </c>
      <c r="I17" s="42">
        <f t="shared" si="0"/>
        <v>80</v>
      </c>
      <c r="J17" s="43">
        <v>0</v>
      </c>
      <c r="K17" s="43">
        <f t="shared" si="1"/>
        <v>80</v>
      </c>
      <c r="L17" s="43">
        <v>0</v>
      </c>
      <c r="M17" s="43">
        <f t="shared" si="2"/>
        <v>80</v>
      </c>
    </row>
    <row r="18" spans="1:13" ht="34.5" hidden="1" x14ac:dyDescent="0.25">
      <c r="A18" s="25" t="s">
        <v>13</v>
      </c>
      <c r="B18" s="26">
        <v>3040222</v>
      </c>
      <c r="C18" s="27" t="s">
        <v>17</v>
      </c>
      <c r="D18" s="28" t="s">
        <v>18</v>
      </c>
      <c r="E18" s="29" t="s">
        <v>18</v>
      </c>
      <c r="F18" s="30" t="s">
        <v>22</v>
      </c>
      <c r="G18" s="44">
        <v>0</v>
      </c>
      <c r="H18" s="45">
        <v>2</v>
      </c>
      <c r="I18" s="46">
        <f t="shared" si="0"/>
        <v>2</v>
      </c>
      <c r="J18" s="47">
        <v>0</v>
      </c>
      <c r="K18" s="47">
        <f t="shared" si="1"/>
        <v>2</v>
      </c>
      <c r="L18" s="47">
        <v>0</v>
      </c>
      <c r="M18" s="47">
        <f t="shared" si="2"/>
        <v>2</v>
      </c>
    </row>
    <row r="19" spans="1:13" ht="15.75" hidden="1" thickBot="1" x14ac:dyDescent="0.3">
      <c r="A19" s="35"/>
      <c r="B19" s="36"/>
      <c r="C19" s="37"/>
      <c r="D19" s="38">
        <v>3419</v>
      </c>
      <c r="E19" s="39">
        <v>5909</v>
      </c>
      <c r="F19" s="40" t="s">
        <v>21</v>
      </c>
      <c r="G19" s="48">
        <v>0</v>
      </c>
      <c r="H19" s="48">
        <v>2</v>
      </c>
      <c r="I19" s="49">
        <f t="shared" si="0"/>
        <v>2</v>
      </c>
      <c r="J19" s="50">
        <v>0</v>
      </c>
      <c r="K19" s="50">
        <f t="shared" si="1"/>
        <v>2</v>
      </c>
      <c r="L19" s="50">
        <v>0</v>
      </c>
      <c r="M19" s="50">
        <f t="shared" si="2"/>
        <v>2</v>
      </c>
    </row>
    <row r="20" spans="1:13" ht="34.5" hidden="1" x14ac:dyDescent="0.25">
      <c r="A20" s="25" t="s">
        <v>13</v>
      </c>
      <c r="B20" s="26">
        <v>3040251</v>
      </c>
      <c r="C20" s="27" t="s">
        <v>17</v>
      </c>
      <c r="D20" s="28" t="s">
        <v>18</v>
      </c>
      <c r="E20" s="29" t="s">
        <v>18</v>
      </c>
      <c r="F20" s="30" t="s">
        <v>23</v>
      </c>
      <c r="G20" s="31">
        <v>0</v>
      </c>
      <c r="H20" s="32">
        <v>11.132</v>
      </c>
      <c r="I20" s="33">
        <f t="shared" si="0"/>
        <v>11.132</v>
      </c>
      <c r="J20" s="34">
        <v>0</v>
      </c>
      <c r="K20" s="34">
        <f t="shared" si="1"/>
        <v>11.132</v>
      </c>
      <c r="L20" s="34">
        <v>0</v>
      </c>
      <c r="M20" s="34">
        <f t="shared" si="2"/>
        <v>11.132</v>
      </c>
    </row>
    <row r="21" spans="1:13" ht="15.75" hidden="1" thickBot="1" x14ac:dyDescent="0.3">
      <c r="A21" s="35"/>
      <c r="B21" s="36"/>
      <c r="C21" s="37"/>
      <c r="D21" s="38">
        <v>3419</v>
      </c>
      <c r="E21" s="39">
        <v>5909</v>
      </c>
      <c r="F21" s="40" t="s">
        <v>21</v>
      </c>
      <c r="G21" s="41">
        <v>0</v>
      </c>
      <c r="H21" s="41">
        <v>11.132</v>
      </c>
      <c r="I21" s="42">
        <f t="shared" si="0"/>
        <v>11.132</v>
      </c>
      <c r="J21" s="43">
        <v>0</v>
      </c>
      <c r="K21" s="43">
        <f t="shared" si="1"/>
        <v>11.132</v>
      </c>
      <c r="L21" s="43">
        <v>0</v>
      </c>
      <c r="M21" s="43">
        <f t="shared" si="2"/>
        <v>11.132</v>
      </c>
    </row>
    <row r="22" spans="1:13" ht="33.75" hidden="1" x14ac:dyDescent="0.25">
      <c r="A22" s="51" t="s">
        <v>13</v>
      </c>
      <c r="B22" s="52">
        <v>3040263</v>
      </c>
      <c r="C22" s="53" t="s">
        <v>17</v>
      </c>
      <c r="D22" s="54" t="s">
        <v>18</v>
      </c>
      <c r="E22" s="54" t="s">
        <v>18</v>
      </c>
      <c r="F22" s="55" t="s">
        <v>24</v>
      </c>
      <c r="G22" s="45">
        <v>0</v>
      </c>
      <c r="H22" s="45">
        <v>20</v>
      </c>
      <c r="I22" s="46">
        <f t="shared" si="0"/>
        <v>20</v>
      </c>
      <c r="J22" s="47">
        <v>0</v>
      </c>
      <c r="K22" s="47">
        <f t="shared" si="1"/>
        <v>20</v>
      </c>
      <c r="L22" s="47">
        <v>0</v>
      </c>
      <c r="M22" s="47">
        <f t="shared" si="2"/>
        <v>20</v>
      </c>
    </row>
    <row r="23" spans="1:13" ht="15.75" hidden="1" thickBot="1" x14ac:dyDescent="0.3">
      <c r="A23" s="56"/>
      <c r="B23" s="403" t="s">
        <v>25</v>
      </c>
      <c r="C23" s="404"/>
      <c r="D23" s="57">
        <v>3419</v>
      </c>
      <c r="E23" s="57">
        <v>5222</v>
      </c>
      <c r="F23" s="58" t="s">
        <v>26</v>
      </c>
      <c r="G23" s="48">
        <v>0</v>
      </c>
      <c r="H23" s="48">
        <v>20</v>
      </c>
      <c r="I23" s="49">
        <f t="shared" si="0"/>
        <v>20</v>
      </c>
      <c r="J23" s="50">
        <v>0</v>
      </c>
      <c r="K23" s="50">
        <f t="shared" si="1"/>
        <v>20</v>
      </c>
      <c r="L23" s="50">
        <v>0</v>
      </c>
      <c r="M23" s="50">
        <f t="shared" si="2"/>
        <v>20</v>
      </c>
    </row>
    <row r="24" spans="1:13" ht="22.5" hidden="1" x14ac:dyDescent="0.25">
      <c r="A24" s="51" t="s">
        <v>13</v>
      </c>
      <c r="B24" s="52">
        <v>3040272</v>
      </c>
      <c r="C24" s="53" t="s">
        <v>17</v>
      </c>
      <c r="D24" s="54" t="s">
        <v>18</v>
      </c>
      <c r="E24" s="54" t="s">
        <v>18</v>
      </c>
      <c r="F24" s="55" t="s">
        <v>27</v>
      </c>
      <c r="G24" s="32">
        <v>0</v>
      </c>
      <c r="H24" s="32">
        <v>28</v>
      </c>
      <c r="I24" s="33">
        <f t="shared" si="0"/>
        <v>28</v>
      </c>
      <c r="J24" s="34">
        <v>0</v>
      </c>
      <c r="K24" s="34">
        <f t="shared" si="1"/>
        <v>28</v>
      </c>
      <c r="L24" s="34">
        <v>0</v>
      </c>
      <c r="M24" s="34">
        <f t="shared" si="2"/>
        <v>28</v>
      </c>
    </row>
    <row r="25" spans="1:13" ht="15.75" hidden="1" thickBot="1" x14ac:dyDescent="0.3">
      <c r="A25" s="56"/>
      <c r="B25" s="403" t="s">
        <v>25</v>
      </c>
      <c r="C25" s="404"/>
      <c r="D25" s="57">
        <v>3419</v>
      </c>
      <c r="E25" s="57">
        <v>5222</v>
      </c>
      <c r="F25" s="58" t="s">
        <v>26</v>
      </c>
      <c r="G25" s="41">
        <v>0</v>
      </c>
      <c r="H25" s="41">
        <v>28</v>
      </c>
      <c r="I25" s="42">
        <f t="shared" si="0"/>
        <v>28</v>
      </c>
      <c r="J25" s="43">
        <v>0</v>
      </c>
      <c r="K25" s="43">
        <f t="shared" si="1"/>
        <v>28</v>
      </c>
      <c r="L25" s="43">
        <v>0</v>
      </c>
      <c r="M25" s="43">
        <f t="shared" si="2"/>
        <v>28</v>
      </c>
    </row>
    <row r="26" spans="1:13" ht="22.5" hidden="1" x14ac:dyDescent="0.25">
      <c r="A26" s="51" t="s">
        <v>13</v>
      </c>
      <c r="B26" s="52">
        <v>3040294</v>
      </c>
      <c r="C26" s="53" t="s">
        <v>17</v>
      </c>
      <c r="D26" s="54" t="s">
        <v>18</v>
      </c>
      <c r="E26" s="54" t="s">
        <v>18</v>
      </c>
      <c r="F26" s="55" t="s">
        <v>28</v>
      </c>
      <c r="G26" s="45">
        <v>0</v>
      </c>
      <c r="H26" s="45">
        <v>14</v>
      </c>
      <c r="I26" s="46">
        <f t="shared" si="0"/>
        <v>14</v>
      </c>
      <c r="J26" s="47">
        <v>0</v>
      </c>
      <c r="K26" s="47">
        <f t="shared" si="1"/>
        <v>14</v>
      </c>
      <c r="L26" s="47">
        <v>0</v>
      </c>
      <c r="M26" s="47">
        <f t="shared" si="2"/>
        <v>14</v>
      </c>
    </row>
    <row r="27" spans="1:13" ht="15.75" hidden="1" thickBot="1" x14ac:dyDescent="0.3">
      <c r="A27" s="56"/>
      <c r="B27" s="403" t="s">
        <v>25</v>
      </c>
      <c r="C27" s="404"/>
      <c r="D27" s="57">
        <v>3419</v>
      </c>
      <c r="E27" s="57">
        <v>5222</v>
      </c>
      <c r="F27" s="58" t="s">
        <v>26</v>
      </c>
      <c r="G27" s="48">
        <v>0</v>
      </c>
      <c r="H27" s="48">
        <v>14</v>
      </c>
      <c r="I27" s="49">
        <f t="shared" si="0"/>
        <v>14</v>
      </c>
      <c r="J27" s="50">
        <v>0</v>
      </c>
      <c r="K27" s="50">
        <f t="shared" si="1"/>
        <v>14</v>
      </c>
      <c r="L27" s="50">
        <v>0</v>
      </c>
      <c r="M27" s="50">
        <f t="shared" si="2"/>
        <v>14</v>
      </c>
    </row>
    <row r="28" spans="1:13" ht="23.25" hidden="1" thickBot="1" x14ac:dyDescent="0.3">
      <c r="A28" s="51" t="s">
        <v>13</v>
      </c>
      <c r="B28" s="52">
        <v>3040299</v>
      </c>
      <c r="C28" s="53" t="s">
        <v>17</v>
      </c>
      <c r="D28" s="54" t="s">
        <v>18</v>
      </c>
      <c r="E28" s="54" t="s">
        <v>18</v>
      </c>
      <c r="F28" s="55" t="s">
        <v>29</v>
      </c>
      <c r="G28" s="59">
        <v>0</v>
      </c>
      <c r="H28" s="59">
        <v>7</v>
      </c>
      <c r="I28" s="60">
        <f t="shared" si="0"/>
        <v>7</v>
      </c>
      <c r="J28" s="34">
        <v>0</v>
      </c>
      <c r="K28" s="34">
        <f t="shared" si="1"/>
        <v>7</v>
      </c>
      <c r="L28" s="34">
        <v>0</v>
      </c>
      <c r="M28" s="34">
        <f t="shared" si="2"/>
        <v>7</v>
      </c>
    </row>
    <row r="29" spans="1:13" ht="15.75" hidden="1" thickBot="1" x14ac:dyDescent="0.3">
      <c r="A29" s="56"/>
      <c r="B29" s="403" t="s">
        <v>25</v>
      </c>
      <c r="C29" s="404"/>
      <c r="D29" s="57">
        <v>3419</v>
      </c>
      <c r="E29" s="57">
        <v>5222</v>
      </c>
      <c r="F29" s="58" t="s">
        <v>26</v>
      </c>
      <c r="G29" s="61">
        <v>0</v>
      </c>
      <c r="H29" s="61">
        <v>7</v>
      </c>
      <c r="I29" s="62">
        <f t="shared" si="0"/>
        <v>7</v>
      </c>
      <c r="J29" s="43">
        <v>0</v>
      </c>
      <c r="K29" s="43">
        <f t="shared" si="1"/>
        <v>7</v>
      </c>
      <c r="L29" s="43">
        <v>0</v>
      </c>
      <c r="M29" s="43">
        <f t="shared" si="2"/>
        <v>7</v>
      </c>
    </row>
    <row r="30" spans="1:13" ht="33.75" hidden="1" x14ac:dyDescent="0.25">
      <c r="A30" s="51" t="s">
        <v>13</v>
      </c>
      <c r="B30" s="52">
        <v>3040328</v>
      </c>
      <c r="C30" s="53" t="s">
        <v>17</v>
      </c>
      <c r="D30" s="54" t="s">
        <v>18</v>
      </c>
      <c r="E30" s="54" t="s">
        <v>18</v>
      </c>
      <c r="F30" s="55" t="s">
        <v>30</v>
      </c>
      <c r="G30" s="32">
        <v>0</v>
      </c>
      <c r="H30" s="32">
        <v>20</v>
      </c>
      <c r="I30" s="33">
        <f t="shared" si="0"/>
        <v>20</v>
      </c>
      <c r="J30" s="47">
        <v>0</v>
      </c>
      <c r="K30" s="47">
        <f t="shared" si="1"/>
        <v>20</v>
      </c>
      <c r="L30" s="47">
        <v>0</v>
      </c>
      <c r="M30" s="47">
        <f t="shared" si="2"/>
        <v>20</v>
      </c>
    </row>
    <row r="31" spans="1:13" ht="15.75" hidden="1" thickBot="1" x14ac:dyDescent="0.3">
      <c r="A31" s="56"/>
      <c r="B31" s="403" t="s">
        <v>25</v>
      </c>
      <c r="C31" s="404"/>
      <c r="D31" s="57">
        <v>3419</v>
      </c>
      <c r="E31" s="57">
        <v>5222</v>
      </c>
      <c r="F31" s="58" t="s">
        <v>26</v>
      </c>
      <c r="G31" s="41">
        <v>0</v>
      </c>
      <c r="H31" s="41">
        <v>20</v>
      </c>
      <c r="I31" s="42">
        <f t="shared" si="0"/>
        <v>20</v>
      </c>
      <c r="J31" s="50">
        <v>0</v>
      </c>
      <c r="K31" s="50">
        <f t="shared" si="1"/>
        <v>20</v>
      </c>
      <c r="L31" s="50">
        <v>0</v>
      </c>
      <c r="M31" s="50">
        <f t="shared" si="2"/>
        <v>20</v>
      </c>
    </row>
    <row r="32" spans="1:13" ht="34.5" hidden="1" x14ac:dyDescent="0.25">
      <c r="A32" s="63" t="s">
        <v>13</v>
      </c>
      <c r="B32" s="52" t="s">
        <v>31</v>
      </c>
      <c r="C32" s="53" t="s">
        <v>17</v>
      </c>
      <c r="D32" s="54" t="s">
        <v>18</v>
      </c>
      <c r="E32" s="54" t="s">
        <v>18</v>
      </c>
      <c r="F32" s="64" t="s">
        <v>32</v>
      </c>
      <c r="G32" s="44">
        <v>0</v>
      </c>
      <c r="H32" s="45">
        <v>2.35</v>
      </c>
      <c r="I32" s="46">
        <f t="shared" si="0"/>
        <v>2.35</v>
      </c>
      <c r="J32" s="34">
        <v>0</v>
      </c>
      <c r="K32" s="34">
        <f t="shared" si="1"/>
        <v>2.35</v>
      </c>
      <c r="L32" s="34">
        <v>0</v>
      </c>
      <c r="M32" s="34">
        <f t="shared" si="2"/>
        <v>2.35</v>
      </c>
    </row>
    <row r="33" spans="1:13" ht="15.75" hidden="1" thickBot="1" x14ac:dyDescent="0.3">
      <c r="A33" s="65"/>
      <c r="B33" s="403" t="s">
        <v>25</v>
      </c>
      <c r="C33" s="404"/>
      <c r="D33" s="57">
        <v>3419</v>
      </c>
      <c r="E33" s="57">
        <v>5909</v>
      </c>
      <c r="F33" s="66" t="s">
        <v>21</v>
      </c>
      <c r="G33" s="48">
        <v>0</v>
      </c>
      <c r="H33" s="48">
        <v>2.35</v>
      </c>
      <c r="I33" s="49">
        <f t="shared" si="0"/>
        <v>2.35</v>
      </c>
      <c r="J33" s="43">
        <v>0</v>
      </c>
      <c r="K33" s="43">
        <f t="shared" si="1"/>
        <v>2.35</v>
      </c>
      <c r="L33" s="43">
        <v>0</v>
      </c>
      <c r="M33" s="43">
        <f t="shared" si="2"/>
        <v>2.35</v>
      </c>
    </row>
    <row r="34" spans="1:13" ht="22.5" hidden="1" x14ac:dyDescent="0.25">
      <c r="A34" s="51" t="s">
        <v>13</v>
      </c>
      <c r="B34" s="52">
        <v>3040349</v>
      </c>
      <c r="C34" s="53" t="s">
        <v>17</v>
      </c>
      <c r="D34" s="54" t="s">
        <v>18</v>
      </c>
      <c r="E34" s="54" t="s">
        <v>18</v>
      </c>
      <c r="F34" s="55" t="s">
        <v>33</v>
      </c>
      <c r="G34" s="32">
        <v>0</v>
      </c>
      <c r="H34" s="32">
        <v>20</v>
      </c>
      <c r="I34" s="33">
        <f t="shared" si="0"/>
        <v>20</v>
      </c>
      <c r="J34" s="47">
        <v>0</v>
      </c>
      <c r="K34" s="47">
        <f t="shared" si="1"/>
        <v>20</v>
      </c>
      <c r="L34" s="47">
        <v>0</v>
      </c>
      <c r="M34" s="47">
        <f t="shared" si="2"/>
        <v>20</v>
      </c>
    </row>
    <row r="35" spans="1:13" ht="15.75" hidden="1" thickBot="1" x14ac:dyDescent="0.3">
      <c r="A35" s="56"/>
      <c r="B35" s="403" t="s">
        <v>25</v>
      </c>
      <c r="C35" s="404"/>
      <c r="D35" s="57">
        <v>3419</v>
      </c>
      <c r="E35" s="57">
        <v>5222</v>
      </c>
      <c r="F35" s="58" t="s">
        <v>26</v>
      </c>
      <c r="G35" s="41">
        <v>0</v>
      </c>
      <c r="H35" s="41">
        <v>20</v>
      </c>
      <c r="I35" s="42">
        <f t="shared" si="0"/>
        <v>20</v>
      </c>
      <c r="J35" s="50">
        <v>0</v>
      </c>
      <c r="K35" s="50">
        <f t="shared" si="1"/>
        <v>20</v>
      </c>
      <c r="L35" s="50">
        <v>0</v>
      </c>
      <c r="M35" s="50">
        <f t="shared" si="2"/>
        <v>20</v>
      </c>
    </row>
    <row r="36" spans="1:13" ht="22.5" hidden="1" x14ac:dyDescent="0.25">
      <c r="A36" s="51" t="s">
        <v>13</v>
      </c>
      <c r="B36" s="52">
        <v>3040352</v>
      </c>
      <c r="C36" s="53" t="s">
        <v>17</v>
      </c>
      <c r="D36" s="54" t="s">
        <v>18</v>
      </c>
      <c r="E36" s="54" t="s">
        <v>18</v>
      </c>
      <c r="F36" s="55" t="s">
        <v>34</v>
      </c>
      <c r="G36" s="45">
        <v>0</v>
      </c>
      <c r="H36" s="45">
        <v>14</v>
      </c>
      <c r="I36" s="46">
        <f t="shared" si="0"/>
        <v>14</v>
      </c>
      <c r="J36" s="34">
        <v>0</v>
      </c>
      <c r="K36" s="34">
        <f t="shared" si="1"/>
        <v>14</v>
      </c>
      <c r="L36" s="34">
        <v>0</v>
      </c>
      <c r="M36" s="34">
        <f t="shared" si="2"/>
        <v>14</v>
      </c>
    </row>
    <row r="37" spans="1:13" ht="15.75" hidden="1" thickBot="1" x14ac:dyDescent="0.3">
      <c r="A37" s="56"/>
      <c r="B37" s="403" t="s">
        <v>25</v>
      </c>
      <c r="C37" s="404"/>
      <c r="D37" s="57">
        <v>3419</v>
      </c>
      <c r="E37" s="57">
        <v>5222</v>
      </c>
      <c r="F37" s="58" t="s">
        <v>26</v>
      </c>
      <c r="G37" s="48">
        <v>0</v>
      </c>
      <c r="H37" s="48">
        <v>14</v>
      </c>
      <c r="I37" s="49">
        <f t="shared" si="0"/>
        <v>14</v>
      </c>
      <c r="J37" s="43">
        <v>0</v>
      </c>
      <c r="K37" s="43">
        <f t="shared" si="1"/>
        <v>14</v>
      </c>
      <c r="L37" s="43">
        <v>0</v>
      </c>
      <c r="M37" s="43">
        <f t="shared" si="2"/>
        <v>14</v>
      </c>
    </row>
    <row r="38" spans="1:13" ht="22.5" hidden="1" x14ac:dyDescent="0.25">
      <c r="A38" s="51" t="s">
        <v>13</v>
      </c>
      <c r="B38" s="52">
        <v>4200002</v>
      </c>
      <c r="C38" s="53" t="s">
        <v>17</v>
      </c>
      <c r="D38" s="67" t="s">
        <v>18</v>
      </c>
      <c r="E38" s="67" t="s">
        <v>18</v>
      </c>
      <c r="F38" s="68" t="s">
        <v>35</v>
      </c>
      <c r="G38" s="32">
        <v>0</v>
      </c>
      <c r="H38" s="32">
        <v>12</v>
      </c>
      <c r="I38" s="33">
        <f t="shared" si="0"/>
        <v>12</v>
      </c>
      <c r="J38" s="47">
        <v>0</v>
      </c>
      <c r="K38" s="47">
        <f t="shared" si="1"/>
        <v>12</v>
      </c>
      <c r="L38" s="47">
        <v>0</v>
      </c>
      <c r="M38" s="47">
        <f t="shared" si="2"/>
        <v>12</v>
      </c>
    </row>
    <row r="39" spans="1:13" ht="15.75" hidden="1" thickBot="1" x14ac:dyDescent="0.3">
      <c r="A39" s="56"/>
      <c r="B39" s="69" t="s">
        <v>25</v>
      </c>
      <c r="C39" s="70"/>
      <c r="D39" s="57">
        <v>3419</v>
      </c>
      <c r="E39" s="57">
        <v>5222</v>
      </c>
      <c r="F39" s="58" t="s">
        <v>26</v>
      </c>
      <c r="G39" s="41">
        <v>0</v>
      </c>
      <c r="H39" s="41">
        <v>12</v>
      </c>
      <c r="I39" s="42">
        <f t="shared" si="0"/>
        <v>12</v>
      </c>
      <c r="J39" s="50">
        <v>0</v>
      </c>
      <c r="K39" s="50">
        <f t="shared" si="1"/>
        <v>12</v>
      </c>
      <c r="L39" s="50">
        <v>0</v>
      </c>
      <c r="M39" s="50">
        <f t="shared" si="2"/>
        <v>12</v>
      </c>
    </row>
    <row r="40" spans="1:13" ht="33.75" hidden="1" x14ac:dyDescent="0.25">
      <c r="A40" s="51" t="s">
        <v>13</v>
      </c>
      <c r="B40" s="52">
        <v>4200003</v>
      </c>
      <c r="C40" s="53" t="s">
        <v>17</v>
      </c>
      <c r="D40" s="67" t="s">
        <v>18</v>
      </c>
      <c r="E40" s="67" t="s">
        <v>18</v>
      </c>
      <c r="F40" s="68" t="s">
        <v>36</v>
      </c>
      <c r="G40" s="45">
        <v>0</v>
      </c>
      <c r="H40" s="45">
        <v>120</v>
      </c>
      <c r="I40" s="46">
        <f t="shared" si="0"/>
        <v>120</v>
      </c>
      <c r="J40" s="34">
        <v>0</v>
      </c>
      <c r="K40" s="34">
        <f t="shared" si="1"/>
        <v>120</v>
      </c>
      <c r="L40" s="34">
        <v>0</v>
      </c>
      <c r="M40" s="34">
        <f t="shared" si="2"/>
        <v>120</v>
      </c>
    </row>
    <row r="41" spans="1:13" ht="15.75" hidden="1" thickBot="1" x14ac:dyDescent="0.3">
      <c r="A41" s="56"/>
      <c r="B41" s="69" t="s">
        <v>25</v>
      </c>
      <c r="C41" s="70"/>
      <c r="D41" s="57">
        <v>3419</v>
      </c>
      <c r="E41" s="57">
        <v>5222</v>
      </c>
      <c r="F41" s="58" t="s">
        <v>26</v>
      </c>
      <c r="G41" s="48">
        <v>0</v>
      </c>
      <c r="H41" s="48">
        <v>120</v>
      </c>
      <c r="I41" s="49">
        <f t="shared" si="0"/>
        <v>120</v>
      </c>
      <c r="J41" s="43">
        <v>0</v>
      </c>
      <c r="K41" s="43">
        <f t="shared" si="1"/>
        <v>120</v>
      </c>
      <c r="L41" s="43">
        <v>0</v>
      </c>
      <c r="M41" s="43">
        <f t="shared" si="2"/>
        <v>120</v>
      </c>
    </row>
    <row r="42" spans="1:13" ht="33.75" hidden="1" x14ac:dyDescent="0.25">
      <c r="A42" s="51" t="s">
        <v>13</v>
      </c>
      <c r="B42" s="52">
        <v>4200004</v>
      </c>
      <c r="C42" s="53" t="s">
        <v>17</v>
      </c>
      <c r="D42" s="67" t="s">
        <v>18</v>
      </c>
      <c r="E42" s="67" t="s">
        <v>18</v>
      </c>
      <c r="F42" s="68" t="s">
        <v>37</v>
      </c>
      <c r="G42" s="32">
        <v>0</v>
      </c>
      <c r="H42" s="32">
        <v>12</v>
      </c>
      <c r="I42" s="33">
        <f t="shared" si="0"/>
        <v>12</v>
      </c>
      <c r="J42" s="47">
        <v>0</v>
      </c>
      <c r="K42" s="47">
        <f t="shared" si="1"/>
        <v>12</v>
      </c>
      <c r="L42" s="47">
        <v>0</v>
      </c>
      <c r="M42" s="47">
        <f t="shared" si="2"/>
        <v>12</v>
      </c>
    </row>
    <row r="43" spans="1:13" ht="15.75" hidden="1" thickBot="1" x14ac:dyDescent="0.3">
      <c r="A43" s="56"/>
      <c r="B43" s="69" t="s">
        <v>25</v>
      </c>
      <c r="C43" s="70"/>
      <c r="D43" s="57">
        <v>3419</v>
      </c>
      <c r="E43" s="57">
        <v>5222</v>
      </c>
      <c r="F43" s="58" t="s">
        <v>26</v>
      </c>
      <c r="G43" s="41">
        <v>0</v>
      </c>
      <c r="H43" s="41">
        <v>12</v>
      </c>
      <c r="I43" s="42">
        <f t="shared" si="0"/>
        <v>12</v>
      </c>
      <c r="J43" s="50">
        <v>0</v>
      </c>
      <c r="K43" s="50">
        <f t="shared" si="1"/>
        <v>12</v>
      </c>
      <c r="L43" s="50">
        <v>0</v>
      </c>
      <c r="M43" s="50">
        <f t="shared" si="2"/>
        <v>12</v>
      </c>
    </row>
    <row r="44" spans="1:13" ht="22.5" hidden="1" x14ac:dyDescent="0.25">
      <c r="A44" s="51" t="s">
        <v>13</v>
      </c>
      <c r="B44" s="52">
        <v>4200005</v>
      </c>
      <c r="C44" s="53" t="s">
        <v>17</v>
      </c>
      <c r="D44" s="67" t="s">
        <v>18</v>
      </c>
      <c r="E44" s="67" t="s">
        <v>18</v>
      </c>
      <c r="F44" s="68" t="s">
        <v>38</v>
      </c>
      <c r="G44" s="45">
        <v>0</v>
      </c>
      <c r="H44" s="45">
        <v>120</v>
      </c>
      <c r="I44" s="46">
        <f t="shared" si="0"/>
        <v>120</v>
      </c>
      <c r="J44" s="34">
        <v>0</v>
      </c>
      <c r="K44" s="34">
        <f t="shared" si="1"/>
        <v>120</v>
      </c>
      <c r="L44" s="34">
        <v>0</v>
      </c>
      <c r="M44" s="34">
        <f t="shared" si="2"/>
        <v>120</v>
      </c>
    </row>
    <row r="45" spans="1:13" ht="15.75" hidden="1" thickBot="1" x14ac:dyDescent="0.3">
      <c r="A45" s="56"/>
      <c r="B45" s="69" t="s">
        <v>25</v>
      </c>
      <c r="C45" s="70"/>
      <c r="D45" s="57">
        <v>3419</v>
      </c>
      <c r="E45" s="57">
        <v>5222</v>
      </c>
      <c r="F45" s="58" t="s">
        <v>26</v>
      </c>
      <c r="G45" s="48">
        <v>0</v>
      </c>
      <c r="H45" s="48">
        <v>120</v>
      </c>
      <c r="I45" s="49">
        <f t="shared" si="0"/>
        <v>120</v>
      </c>
      <c r="J45" s="43">
        <v>0</v>
      </c>
      <c r="K45" s="43">
        <f t="shared" si="1"/>
        <v>120</v>
      </c>
      <c r="L45" s="43">
        <v>0</v>
      </c>
      <c r="M45" s="43">
        <f t="shared" si="2"/>
        <v>120</v>
      </c>
    </row>
    <row r="46" spans="1:13" ht="33.75" hidden="1" x14ac:dyDescent="0.25">
      <c r="A46" s="51" t="s">
        <v>13</v>
      </c>
      <c r="B46" s="52">
        <v>4200006</v>
      </c>
      <c r="C46" s="53" t="s">
        <v>17</v>
      </c>
      <c r="D46" s="67" t="s">
        <v>18</v>
      </c>
      <c r="E46" s="67" t="s">
        <v>18</v>
      </c>
      <c r="F46" s="68" t="s">
        <v>39</v>
      </c>
      <c r="G46" s="32">
        <v>0</v>
      </c>
      <c r="H46" s="32">
        <v>12</v>
      </c>
      <c r="I46" s="33">
        <f t="shared" si="0"/>
        <v>12</v>
      </c>
      <c r="J46" s="47">
        <v>0</v>
      </c>
      <c r="K46" s="47">
        <f t="shared" si="1"/>
        <v>12</v>
      </c>
      <c r="L46" s="47">
        <v>0</v>
      </c>
      <c r="M46" s="47">
        <f t="shared" si="2"/>
        <v>12</v>
      </c>
    </row>
    <row r="47" spans="1:13" ht="15.75" hidden="1" thickBot="1" x14ac:dyDescent="0.3">
      <c r="A47" s="56"/>
      <c r="B47" s="69" t="s">
        <v>25</v>
      </c>
      <c r="C47" s="70"/>
      <c r="D47" s="57">
        <v>3419</v>
      </c>
      <c r="E47" s="57">
        <v>5222</v>
      </c>
      <c r="F47" s="58" t="s">
        <v>26</v>
      </c>
      <c r="G47" s="41">
        <v>0</v>
      </c>
      <c r="H47" s="41">
        <v>12</v>
      </c>
      <c r="I47" s="42">
        <f t="shared" si="0"/>
        <v>12</v>
      </c>
      <c r="J47" s="50">
        <v>0</v>
      </c>
      <c r="K47" s="50">
        <f t="shared" si="1"/>
        <v>12</v>
      </c>
      <c r="L47" s="50">
        <v>0</v>
      </c>
      <c r="M47" s="50">
        <f t="shared" si="2"/>
        <v>12</v>
      </c>
    </row>
    <row r="48" spans="1:13" ht="33.75" hidden="1" x14ac:dyDescent="0.25">
      <c r="A48" s="51" t="s">
        <v>13</v>
      </c>
      <c r="B48" s="52">
        <v>4200007</v>
      </c>
      <c r="C48" s="53" t="s">
        <v>17</v>
      </c>
      <c r="D48" s="67" t="s">
        <v>18</v>
      </c>
      <c r="E48" s="67" t="s">
        <v>18</v>
      </c>
      <c r="F48" s="68" t="s">
        <v>40</v>
      </c>
      <c r="G48" s="45">
        <v>0</v>
      </c>
      <c r="H48" s="45">
        <v>12</v>
      </c>
      <c r="I48" s="46">
        <f t="shared" si="0"/>
        <v>12</v>
      </c>
      <c r="J48" s="34">
        <v>0</v>
      </c>
      <c r="K48" s="34">
        <f t="shared" si="1"/>
        <v>12</v>
      </c>
      <c r="L48" s="34">
        <v>0</v>
      </c>
      <c r="M48" s="34">
        <f t="shared" si="2"/>
        <v>12</v>
      </c>
    </row>
    <row r="49" spans="1:13" ht="15.75" hidden="1" thickBot="1" x14ac:dyDescent="0.3">
      <c r="A49" s="56"/>
      <c r="B49" s="69" t="s">
        <v>25</v>
      </c>
      <c r="C49" s="70"/>
      <c r="D49" s="57">
        <v>3419</v>
      </c>
      <c r="E49" s="57">
        <v>5222</v>
      </c>
      <c r="F49" s="58" t="s">
        <v>26</v>
      </c>
      <c r="G49" s="48">
        <v>0</v>
      </c>
      <c r="H49" s="48">
        <v>12</v>
      </c>
      <c r="I49" s="49">
        <f t="shared" si="0"/>
        <v>12</v>
      </c>
      <c r="J49" s="43">
        <v>0</v>
      </c>
      <c r="K49" s="43">
        <f t="shared" si="1"/>
        <v>12</v>
      </c>
      <c r="L49" s="43">
        <v>0</v>
      </c>
      <c r="M49" s="43">
        <f t="shared" si="2"/>
        <v>12</v>
      </c>
    </row>
    <row r="50" spans="1:13" ht="22.5" hidden="1" x14ac:dyDescent="0.25">
      <c r="A50" s="51" t="s">
        <v>13</v>
      </c>
      <c r="B50" s="52">
        <v>4200010</v>
      </c>
      <c r="C50" s="53" t="s">
        <v>17</v>
      </c>
      <c r="D50" s="67" t="s">
        <v>18</v>
      </c>
      <c r="E50" s="67" t="s">
        <v>18</v>
      </c>
      <c r="F50" s="68" t="s">
        <v>41</v>
      </c>
      <c r="G50" s="32">
        <v>0</v>
      </c>
      <c r="H50" s="32">
        <v>12</v>
      </c>
      <c r="I50" s="33">
        <f t="shared" si="0"/>
        <v>12</v>
      </c>
      <c r="J50" s="47">
        <v>0</v>
      </c>
      <c r="K50" s="47">
        <f t="shared" si="1"/>
        <v>12</v>
      </c>
      <c r="L50" s="47">
        <v>0</v>
      </c>
      <c r="M50" s="47">
        <f t="shared" si="2"/>
        <v>12</v>
      </c>
    </row>
    <row r="51" spans="1:13" ht="15.75" hidden="1" thickBot="1" x14ac:dyDescent="0.3">
      <c r="A51" s="56"/>
      <c r="B51" s="69" t="s">
        <v>25</v>
      </c>
      <c r="C51" s="70"/>
      <c r="D51" s="57">
        <v>3419</v>
      </c>
      <c r="E51" s="57">
        <v>5222</v>
      </c>
      <c r="F51" s="58" t="s">
        <v>26</v>
      </c>
      <c r="G51" s="41">
        <v>0</v>
      </c>
      <c r="H51" s="41">
        <v>12</v>
      </c>
      <c r="I51" s="42">
        <f t="shared" si="0"/>
        <v>12</v>
      </c>
      <c r="J51" s="50">
        <v>0</v>
      </c>
      <c r="K51" s="50">
        <f t="shared" si="1"/>
        <v>12</v>
      </c>
      <c r="L51" s="50">
        <v>0</v>
      </c>
      <c r="M51" s="50">
        <f t="shared" si="2"/>
        <v>12</v>
      </c>
    </row>
    <row r="52" spans="1:13" ht="33.75" hidden="1" x14ac:dyDescent="0.25">
      <c r="A52" s="51" t="s">
        <v>13</v>
      </c>
      <c r="B52" s="52">
        <v>4200011</v>
      </c>
      <c r="C52" s="53" t="s">
        <v>17</v>
      </c>
      <c r="D52" s="67" t="s">
        <v>18</v>
      </c>
      <c r="E52" s="67" t="s">
        <v>18</v>
      </c>
      <c r="F52" s="68" t="s">
        <v>42</v>
      </c>
      <c r="G52" s="45">
        <v>0</v>
      </c>
      <c r="H52" s="45">
        <v>84</v>
      </c>
      <c r="I52" s="46">
        <f t="shared" si="0"/>
        <v>84</v>
      </c>
      <c r="J52" s="34">
        <v>0</v>
      </c>
      <c r="K52" s="34">
        <f t="shared" si="1"/>
        <v>84</v>
      </c>
      <c r="L52" s="34">
        <v>0</v>
      </c>
      <c r="M52" s="34">
        <f t="shared" si="2"/>
        <v>84</v>
      </c>
    </row>
    <row r="53" spans="1:13" ht="15.75" hidden="1" thickBot="1" x14ac:dyDescent="0.3">
      <c r="A53" s="56"/>
      <c r="B53" s="69" t="s">
        <v>25</v>
      </c>
      <c r="C53" s="70"/>
      <c r="D53" s="57">
        <v>3419</v>
      </c>
      <c r="E53" s="57">
        <v>5222</v>
      </c>
      <c r="F53" s="58" t="s">
        <v>26</v>
      </c>
      <c r="G53" s="48">
        <v>0</v>
      </c>
      <c r="H53" s="48">
        <v>84</v>
      </c>
      <c r="I53" s="49">
        <f t="shared" si="0"/>
        <v>84</v>
      </c>
      <c r="J53" s="43">
        <v>0</v>
      </c>
      <c r="K53" s="43">
        <f t="shared" si="1"/>
        <v>84</v>
      </c>
      <c r="L53" s="43">
        <v>0</v>
      </c>
      <c r="M53" s="43">
        <f t="shared" si="2"/>
        <v>84</v>
      </c>
    </row>
    <row r="54" spans="1:13" ht="33.75" hidden="1" x14ac:dyDescent="0.25">
      <c r="A54" s="51" t="s">
        <v>13</v>
      </c>
      <c r="B54" s="52">
        <v>4200012</v>
      </c>
      <c r="C54" s="53" t="s">
        <v>17</v>
      </c>
      <c r="D54" s="67" t="s">
        <v>18</v>
      </c>
      <c r="E54" s="67" t="s">
        <v>18</v>
      </c>
      <c r="F54" s="68" t="s">
        <v>43</v>
      </c>
      <c r="G54" s="32">
        <v>0</v>
      </c>
      <c r="H54" s="32">
        <v>12</v>
      </c>
      <c r="I54" s="33">
        <f t="shared" si="0"/>
        <v>12</v>
      </c>
      <c r="J54" s="47">
        <v>0</v>
      </c>
      <c r="K54" s="47">
        <f t="shared" si="1"/>
        <v>12</v>
      </c>
      <c r="L54" s="47">
        <v>0</v>
      </c>
      <c r="M54" s="47">
        <f t="shared" si="2"/>
        <v>12</v>
      </c>
    </row>
    <row r="55" spans="1:13" ht="15.75" hidden="1" thickBot="1" x14ac:dyDescent="0.3">
      <c r="A55" s="56"/>
      <c r="B55" s="69" t="s">
        <v>25</v>
      </c>
      <c r="C55" s="70"/>
      <c r="D55" s="57">
        <v>3419</v>
      </c>
      <c r="E55" s="57">
        <v>5222</v>
      </c>
      <c r="F55" s="58" t="s">
        <v>26</v>
      </c>
      <c r="G55" s="41">
        <v>0</v>
      </c>
      <c r="H55" s="41">
        <v>12</v>
      </c>
      <c r="I55" s="42">
        <f t="shared" si="0"/>
        <v>12</v>
      </c>
      <c r="J55" s="50">
        <v>0</v>
      </c>
      <c r="K55" s="50">
        <f t="shared" si="1"/>
        <v>12</v>
      </c>
      <c r="L55" s="50">
        <v>0</v>
      </c>
      <c r="M55" s="50">
        <f t="shared" si="2"/>
        <v>12</v>
      </c>
    </row>
    <row r="56" spans="1:13" ht="34.5" hidden="1" thickBot="1" x14ac:dyDescent="0.3">
      <c r="A56" s="51" t="s">
        <v>13</v>
      </c>
      <c r="B56" s="52">
        <v>4200013</v>
      </c>
      <c r="C56" s="53" t="s">
        <v>17</v>
      </c>
      <c r="D56" s="67" t="s">
        <v>18</v>
      </c>
      <c r="E56" s="67" t="s">
        <v>18</v>
      </c>
      <c r="F56" s="68" t="s">
        <v>44</v>
      </c>
      <c r="G56" s="45">
        <v>0</v>
      </c>
      <c r="H56" s="45">
        <v>55</v>
      </c>
      <c r="I56" s="46">
        <f t="shared" si="0"/>
        <v>55</v>
      </c>
      <c r="J56" s="71">
        <v>0</v>
      </c>
      <c r="K56" s="34">
        <f t="shared" si="1"/>
        <v>55</v>
      </c>
      <c r="L56" s="71">
        <v>0</v>
      </c>
      <c r="M56" s="34">
        <f t="shared" si="2"/>
        <v>55</v>
      </c>
    </row>
    <row r="57" spans="1:13" ht="15.75" hidden="1" thickBot="1" x14ac:dyDescent="0.3">
      <c r="A57" s="56"/>
      <c r="B57" s="69" t="s">
        <v>25</v>
      </c>
      <c r="C57" s="70"/>
      <c r="D57" s="57">
        <v>3419</v>
      </c>
      <c r="E57" s="57">
        <v>5222</v>
      </c>
      <c r="F57" s="58" t="s">
        <v>26</v>
      </c>
      <c r="G57" s="48">
        <v>0</v>
      </c>
      <c r="H57" s="48">
        <v>55</v>
      </c>
      <c r="I57" s="49">
        <f t="shared" si="0"/>
        <v>55</v>
      </c>
      <c r="J57" s="72">
        <v>0</v>
      </c>
      <c r="K57" s="43">
        <f t="shared" si="1"/>
        <v>55</v>
      </c>
      <c r="L57" s="72">
        <v>0</v>
      </c>
      <c r="M57" s="43">
        <f t="shared" si="2"/>
        <v>55</v>
      </c>
    </row>
    <row r="58" spans="1:13" ht="22.5" hidden="1" x14ac:dyDescent="0.25">
      <c r="A58" s="51" t="s">
        <v>13</v>
      </c>
      <c r="B58" s="52">
        <v>4200017</v>
      </c>
      <c r="C58" s="53" t="s">
        <v>17</v>
      </c>
      <c r="D58" s="67" t="s">
        <v>18</v>
      </c>
      <c r="E58" s="67" t="s">
        <v>18</v>
      </c>
      <c r="F58" s="68" t="s">
        <v>45</v>
      </c>
      <c r="G58" s="32">
        <v>0</v>
      </c>
      <c r="H58" s="32">
        <v>12</v>
      </c>
      <c r="I58" s="33">
        <f t="shared" si="0"/>
        <v>12</v>
      </c>
      <c r="J58" s="47">
        <v>0</v>
      </c>
      <c r="K58" s="47">
        <f t="shared" si="1"/>
        <v>12</v>
      </c>
      <c r="L58" s="47">
        <v>0</v>
      </c>
      <c r="M58" s="47">
        <f t="shared" si="2"/>
        <v>12</v>
      </c>
    </row>
    <row r="59" spans="1:13" ht="15.75" hidden="1" thickBot="1" x14ac:dyDescent="0.3">
      <c r="A59" s="56"/>
      <c r="B59" s="69" t="s">
        <v>25</v>
      </c>
      <c r="C59" s="70"/>
      <c r="D59" s="57">
        <v>3419</v>
      </c>
      <c r="E59" s="57">
        <v>5222</v>
      </c>
      <c r="F59" s="58" t="s">
        <v>26</v>
      </c>
      <c r="G59" s="41">
        <v>0</v>
      </c>
      <c r="H59" s="41">
        <v>12</v>
      </c>
      <c r="I59" s="42">
        <f t="shared" si="0"/>
        <v>12</v>
      </c>
      <c r="J59" s="50">
        <v>0</v>
      </c>
      <c r="K59" s="50">
        <f t="shared" si="1"/>
        <v>12</v>
      </c>
      <c r="L59" s="50">
        <v>0</v>
      </c>
      <c r="M59" s="50">
        <f t="shared" si="2"/>
        <v>12</v>
      </c>
    </row>
    <row r="60" spans="1:13" ht="22.5" hidden="1" x14ac:dyDescent="0.25">
      <c r="A60" s="51" t="s">
        <v>13</v>
      </c>
      <c r="B60" s="52">
        <v>4200019</v>
      </c>
      <c r="C60" s="53" t="s">
        <v>17</v>
      </c>
      <c r="D60" s="67" t="s">
        <v>18</v>
      </c>
      <c r="E60" s="67" t="s">
        <v>18</v>
      </c>
      <c r="F60" s="68" t="s">
        <v>46</v>
      </c>
      <c r="G60" s="45">
        <v>0</v>
      </c>
      <c r="H60" s="45">
        <v>12</v>
      </c>
      <c r="I60" s="46">
        <f t="shared" si="0"/>
        <v>12</v>
      </c>
      <c r="J60" s="34">
        <v>0</v>
      </c>
      <c r="K60" s="34">
        <f t="shared" si="1"/>
        <v>12</v>
      </c>
      <c r="L60" s="34">
        <v>0</v>
      </c>
      <c r="M60" s="34">
        <f t="shared" si="2"/>
        <v>12</v>
      </c>
    </row>
    <row r="61" spans="1:13" ht="15.75" hidden="1" thickBot="1" x14ac:dyDescent="0.3">
      <c r="A61" s="56"/>
      <c r="B61" s="69" t="s">
        <v>25</v>
      </c>
      <c r="C61" s="70"/>
      <c r="D61" s="57">
        <v>3419</v>
      </c>
      <c r="E61" s="57">
        <v>5222</v>
      </c>
      <c r="F61" s="58" t="s">
        <v>26</v>
      </c>
      <c r="G61" s="48">
        <v>0</v>
      </c>
      <c r="H61" s="48">
        <v>12</v>
      </c>
      <c r="I61" s="49">
        <f t="shared" si="0"/>
        <v>12</v>
      </c>
      <c r="J61" s="43">
        <v>0</v>
      </c>
      <c r="K61" s="43">
        <f t="shared" si="1"/>
        <v>12</v>
      </c>
      <c r="L61" s="43">
        <v>0</v>
      </c>
      <c r="M61" s="43">
        <f t="shared" si="2"/>
        <v>12</v>
      </c>
    </row>
    <row r="62" spans="1:13" ht="33.75" hidden="1" x14ac:dyDescent="0.25">
      <c r="A62" s="51" t="s">
        <v>13</v>
      </c>
      <c r="B62" s="52">
        <v>4200020</v>
      </c>
      <c r="C62" s="53" t="s">
        <v>17</v>
      </c>
      <c r="D62" s="67" t="s">
        <v>18</v>
      </c>
      <c r="E62" s="67" t="s">
        <v>18</v>
      </c>
      <c r="F62" s="68" t="s">
        <v>47</v>
      </c>
      <c r="G62" s="32">
        <v>0</v>
      </c>
      <c r="H62" s="32">
        <v>12</v>
      </c>
      <c r="I62" s="33">
        <f t="shared" si="0"/>
        <v>12</v>
      </c>
      <c r="J62" s="47">
        <v>0</v>
      </c>
      <c r="K62" s="47">
        <f t="shared" si="1"/>
        <v>12</v>
      </c>
      <c r="L62" s="47">
        <v>0</v>
      </c>
      <c r="M62" s="47">
        <f t="shared" si="2"/>
        <v>12</v>
      </c>
    </row>
    <row r="63" spans="1:13" ht="15.75" hidden="1" thickBot="1" x14ac:dyDescent="0.3">
      <c r="A63" s="56"/>
      <c r="B63" s="69" t="s">
        <v>25</v>
      </c>
      <c r="C63" s="70"/>
      <c r="D63" s="57">
        <v>3419</v>
      </c>
      <c r="E63" s="57">
        <v>5222</v>
      </c>
      <c r="F63" s="58" t="s">
        <v>26</v>
      </c>
      <c r="G63" s="41">
        <v>0</v>
      </c>
      <c r="H63" s="41">
        <v>12</v>
      </c>
      <c r="I63" s="42">
        <f t="shared" si="0"/>
        <v>12</v>
      </c>
      <c r="J63" s="50">
        <v>0</v>
      </c>
      <c r="K63" s="50">
        <f t="shared" si="1"/>
        <v>12</v>
      </c>
      <c r="L63" s="50">
        <v>0</v>
      </c>
      <c r="M63" s="50">
        <f t="shared" si="2"/>
        <v>12</v>
      </c>
    </row>
    <row r="64" spans="1:13" ht="22.5" hidden="1" x14ac:dyDescent="0.25">
      <c r="A64" s="51" t="s">
        <v>13</v>
      </c>
      <c r="B64" s="52">
        <v>4200021</v>
      </c>
      <c r="C64" s="53" t="s">
        <v>17</v>
      </c>
      <c r="D64" s="67" t="s">
        <v>18</v>
      </c>
      <c r="E64" s="67" t="s">
        <v>18</v>
      </c>
      <c r="F64" s="68" t="s">
        <v>48</v>
      </c>
      <c r="G64" s="45">
        <v>0</v>
      </c>
      <c r="H64" s="45">
        <v>12</v>
      </c>
      <c r="I64" s="46">
        <f t="shared" si="0"/>
        <v>12</v>
      </c>
      <c r="J64" s="34">
        <v>0</v>
      </c>
      <c r="K64" s="34">
        <f t="shared" si="1"/>
        <v>12</v>
      </c>
      <c r="L64" s="34">
        <v>0</v>
      </c>
      <c r="M64" s="34">
        <f t="shared" si="2"/>
        <v>12</v>
      </c>
    </row>
    <row r="65" spans="1:13" ht="15.75" hidden="1" thickBot="1" x14ac:dyDescent="0.3">
      <c r="A65" s="56"/>
      <c r="B65" s="69" t="s">
        <v>25</v>
      </c>
      <c r="C65" s="70"/>
      <c r="D65" s="57">
        <v>3419</v>
      </c>
      <c r="E65" s="57">
        <v>5222</v>
      </c>
      <c r="F65" s="58" t="s">
        <v>26</v>
      </c>
      <c r="G65" s="48">
        <v>0</v>
      </c>
      <c r="H65" s="48">
        <v>12</v>
      </c>
      <c r="I65" s="49">
        <f t="shared" si="0"/>
        <v>12</v>
      </c>
      <c r="J65" s="43">
        <v>0</v>
      </c>
      <c r="K65" s="43">
        <f t="shared" si="1"/>
        <v>12</v>
      </c>
      <c r="L65" s="43">
        <v>0</v>
      </c>
      <c r="M65" s="43">
        <f t="shared" si="2"/>
        <v>12</v>
      </c>
    </row>
    <row r="66" spans="1:13" ht="33.75" hidden="1" x14ac:dyDescent="0.25">
      <c r="A66" s="51" t="s">
        <v>13</v>
      </c>
      <c r="B66" s="52">
        <v>4200024</v>
      </c>
      <c r="C66" s="53" t="s">
        <v>17</v>
      </c>
      <c r="D66" s="67" t="s">
        <v>18</v>
      </c>
      <c r="E66" s="67" t="s">
        <v>18</v>
      </c>
      <c r="F66" s="68" t="s">
        <v>49</v>
      </c>
      <c r="G66" s="32">
        <v>0</v>
      </c>
      <c r="H66" s="32">
        <v>0</v>
      </c>
      <c r="I66" s="33">
        <v>0</v>
      </c>
      <c r="J66" s="47">
        <v>50</v>
      </c>
      <c r="K66" s="47">
        <f t="shared" si="1"/>
        <v>50</v>
      </c>
      <c r="L66" s="47">
        <v>0</v>
      </c>
      <c r="M66" s="47">
        <f t="shared" si="2"/>
        <v>50</v>
      </c>
    </row>
    <row r="67" spans="1:13" ht="15.75" hidden="1" thickBot="1" x14ac:dyDescent="0.3">
      <c r="A67" s="56"/>
      <c r="B67" s="69" t="s">
        <v>25</v>
      </c>
      <c r="C67" s="70"/>
      <c r="D67" s="57">
        <v>3419</v>
      </c>
      <c r="E67" s="57">
        <v>5222</v>
      </c>
      <c r="F67" s="58" t="s">
        <v>26</v>
      </c>
      <c r="G67" s="41">
        <v>0</v>
      </c>
      <c r="H67" s="41">
        <v>0</v>
      </c>
      <c r="I67" s="42">
        <v>0</v>
      </c>
      <c r="J67" s="43">
        <v>50</v>
      </c>
      <c r="K67" s="43">
        <f t="shared" si="1"/>
        <v>50</v>
      </c>
      <c r="L67" s="43">
        <v>0</v>
      </c>
      <c r="M67" s="43">
        <f t="shared" si="2"/>
        <v>50</v>
      </c>
    </row>
    <row r="68" spans="1:13" ht="33.75" hidden="1" x14ac:dyDescent="0.25">
      <c r="A68" s="51" t="s">
        <v>13</v>
      </c>
      <c r="B68" s="52">
        <v>4200026</v>
      </c>
      <c r="C68" s="53" t="s">
        <v>17</v>
      </c>
      <c r="D68" s="67" t="s">
        <v>18</v>
      </c>
      <c r="E68" s="67" t="s">
        <v>18</v>
      </c>
      <c r="F68" s="68" t="s">
        <v>50</v>
      </c>
      <c r="G68" s="45">
        <v>0</v>
      </c>
      <c r="H68" s="45">
        <v>60</v>
      </c>
      <c r="I68" s="46">
        <f t="shared" si="0"/>
        <v>60</v>
      </c>
      <c r="J68" s="47">
        <v>0</v>
      </c>
      <c r="K68" s="47">
        <f t="shared" si="1"/>
        <v>60</v>
      </c>
      <c r="L68" s="47">
        <v>0</v>
      </c>
      <c r="M68" s="47">
        <f t="shared" si="2"/>
        <v>60</v>
      </c>
    </row>
    <row r="69" spans="1:13" ht="15.75" hidden="1" thickBot="1" x14ac:dyDescent="0.3">
      <c r="A69" s="56"/>
      <c r="B69" s="69" t="s">
        <v>25</v>
      </c>
      <c r="C69" s="70"/>
      <c r="D69" s="57">
        <v>3419</v>
      </c>
      <c r="E69" s="57">
        <v>5222</v>
      </c>
      <c r="F69" s="58" t="s">
        <v>26</v>
      </c>
      <c r="G69" s="41">
        <v>0</v>
      </c>
      <c r="H69" s="41">
        <v>60</v>
      </c>
      <c r="I69" s="42">
        <f t="shared" si="0"/>
        <v>60</v>
      </c>
      <c r="J69" s="50">
        <v>0</v>
      </c>
      <c r="K69" s="50">
        <f t="shared" si="1"/>
        <v>60</v>
      </c>
      <c r="L69" s="50">
        <v>0</v>
      </c>
      <c r="M69" s="50">
        <f t="shared" si="2"/>
        <v>60</v>
      </c>
    </row>
    <row r="70" spans="1:13" ht="22.5" hidden="1" x14ac:dyDescent="0.25">
      <c r="A70" s="51" t="s">
        <v>13</v>
      </c>
      <c r="B70" s="52">
        <v>4200027</v>
      </c>
      <c r="C70" s="53" t="s">
        <v>17</v>
      </c>
      <c r="D70" s="67" t="s">
        <v>18</v>
      </c>
      <c r="E70" s="67" t="s">
        <v>18</v>
      </c>
      <c r="F70" s="68" t="s">
        <v>51</v>
      </c>
      <c r="G70" s="45">
        <v>0</v>
      </c>
      <c r="H70" s="45">
        <v>120</v>
      </c>
      <c r="I70" s="46">
        <f t="shared" si="0"/>
        <v>120</v>
      </c>
      <c r="J70" s="34">
        <v>0</v>
      </c>
      <c r="K70" s="34">
        <f t="shared" si="1"/>
        <v>120</v>
      </c>
      <c r="L70" s="34">
        <v>0</v>
      </c>
      <c r="M70" s="34">
        <f t="shared" si="2"/>
        <v>120</v>
      </c>
    </row>
    <row r="71" spans="1:13" ht="15.75" hidden="1" thickBot="1" x14ac:dyDescent="0.3">
      <c r="A71" s="56"/>
      <c r="B71" s="69" t="s">
        <v>25</v>
      </c>
      <c r="C71" s="70"/>
      <c r="D71" s="57">
        <v>3419</v>
      </c>
      <c r="E71" s="57">
        <v>5222</v>
      </c>
      <c r="F71" s="58" t="s">
        <v>26</v>
      </c>
      <c r="G71" s="48">
        <v>0</v>
      </c>
      <c r="H71" s="48">
        <v>120</v>
      </c>
      <c r="I71" s="49">
        <f t="shared" si="0"/>
        <v>120</v>
      </c>
      <c r="J71" s="43">
        <v>0</v>
      </c>
      <c r="K71" s="43">
        <f t="shared" si="1"/>
        <v>120</v>
      </c>
      <c r="L71" s="43">
        <v>0</v>
      </c>
      <c r="M71" s="43">
        <f t="shared" si="2"/>
        <v>120</v>
      </c>
    </row>
    <row r="72" spans="1:13" ht="22.5" hidden="1" x14ac:dyDescent="0.25">
      <c r="A72" s="51" t="s">
        <v>13</v>
      </c>
      <c r="B72" s="52">
        <v>4200028</v>
      </c>
      <c r="C72" s="53" t="s">
        <v>17</v>
      </c>
      <c r="D72" s="67" t="s">
        <v>18</v>
      </c>
      <c r="E72" s="67" t="s">
        <v>18</v>
      </c>
      <c r="F72" s="68" t="s">
        <v>52</v>
      </c>
      <c r="G72" s="32">
        <v>0</v>
      </c>
      <c r="H72" s="32">
        <v>120</v>
      </c>
      <c r="I72" s="33">
        <f t="shared" si="0"/>
        <v>120</v>
      </c>
      <c r="J72" s="47">
        <v>0</v>
      </c>
      <c r="K72" s="47">
        <f t="shared" si="1"/>
        <v>120</v>
      </c>
      <c r="L72" s="47">
        <v>0</v>
      </c>
      <c r="M72" s="47">
        <f t="shared" si="2"/>
        <v>120</v>
      </c>
    </row>
    <row r="73" spans="1:13" ht="15.75" hidden="1" thickBot="1" x14ac:dyDescent="0.3">
      <c r="A73" s="56"/>
      <c r="B73" s="69" t="s">
        <v>25</v>
      </c>
      <c r="C73" s="70"/>
      <c r="D73" s="57">
        <v>3419</v>
      </c>
      <c r="E73" s="57">
        <v>5222</v>
      </c>
      <c r="F73" s="58" t="s">
        <v>26</v>
      </c>
      <c r="G73" s="41">
        <v>0</v>
      </c>
      <c r="H73" s="41">
        <v>120</v>
      </c>
      <c r="I73" s="42">
        <f t="shared" si="0"/>
        <v>120</v>
      </c>
      <c r="J73" s="50">
        <v>0</v>
      </c>
      <c r="K73" s="50">
        <f t="shared" si="1"/>
        <v>120</v>
      </c>
      <c r="L73" s="50">
        <v>0</v>
      </c>
      <c r="M73" s="50">
        <f t="shared" si="2"/>
        <v>120</v>
      </c>
    </row>
    <row r="74" spans="1:13" ht="33.75" hidden="1" x14ac:dyDescent="0.25">
      <c r="A74" s="51" t="s">
        <v>13</v>
      </c>
      <c r="B74" s="52">
        <v>4200029</v>
      </c>
      <c r="C74" s="53" t="s">
        <v>17</v>
      </c>
      <c r="D74" s="67" t="s">
        <v>18</v>
      </c>
      <c r="E74" s="67" t="s">
        <v>18</v>
      </c>
      <c r="F74" s="68" t="s">
        <v>53</v>
      </c>
      <c r="G74" s="45">
        <v>0</v>
      </c>
      <c r="H74" s="45">
        <v>12</v>
      </c>
      <c r="I74" s="46">
        <f t="shared" si="0"/>
        <v>12</v>
      </c>
      <c r="J74" s="34">
        <v>0</v>
      </c>
      <c r="K74" s="34">
        <f t="shared" si="1"/>
        <v>12</v>
      </c>
      <c r="L74" s="34">
        <v>0</v>
      </c>
      <c r="M74" s="34">
        <f t="shared" si="2"/>
        <v>12</v>
      </c>
    </row>
    <row r="75" spans="1:13" ht="15.75" hidden="1" thickBot="1" x14ac:dyDescent="0.3">
      <c r="A75" s="56"/>
      <c r="B75" s="69" t="s">
        <v>25</v>
      </c>
      <c r="C75" s="70"/>
      <c r="D75" s="57">
        <v>3419</v>
      </c>
      <c r="E75" s="57">
        <v>5222</v>
      </c>
      <c r="F75" s="58" t="s">
        <v>26</v>
      </c>
      <c r="G75" s="48">
        <v>0</v>
      </c>
      <c r="H75" s="48">
        <v>12</v>
      </c>
      <c r="I75" s="49">
        <f t="shared" si="0"/>
        <v>12</v>
      </c>
      <c r="J75" s="43">
        <v>0</v>
      </c>
      <c r="K75" s="43">
        <f t="shared" si="1"/>
        <v>12</v>
      </c>
      <c r="L75" s="43">
        <v>0</v>
      </c>
      <c r="M75" s="43">
        <f t="shared" si="2"/>
        <v>12</v>
      </c>
    </row>
    <row r="76" spans="1:13" ht="33.75" hidden="1" x14ac:dyDescent="0.25">
      <c r="A76" s="51" t="s">
        <v>13</v>
      </c>
      <c r="B76" s="52">
        <v>4200031</v>
      </c>
      <c r="C76" s="53" t="s">
        <v>17</v>
      </c>
      <c r="D76" s="67" t="s">
        <v>18</v>
      </c>
      <c r="E76" s="67" t="s">
        <v>18</v>
      </c>
      <c r="F76" s="68" t="s">
        <v>54</v>
      </c>
      <c r="G76" s="32">
        <v>0</v>
      </c>
      <c r="H76" s="32">
        <v>12</v>
      </c>
      <c r="I76" s="33">
        <f t="shared" ref="I76:I139" si="3">+G76+H76</f>
        <v>12</v>
      </c>
      <c r="J76" s="47">
        <v>0</v>
      </c>
      <c r="K76" s="47">
        <f t="shared" ref="K76:K139" si="4">+I76+J76</f>
        <v>12</v>
      </c>
      <c r="L76" s="47">
        <v>0</v>
      </c>
      <c r="M76" s="47">
        <f t="shared" si="2"/>
        <v>12</v>
      </c>
    </row>
    <row r="77" spans="1:13" ht="15.75" hidden="1" thickBot="1" x14ac:dyDescent="0.3">
      <c r="A77" s="56"/>
      <c r="B77" s="69" t="s">
        <v>25</v>
      </c>
      <c r="C77" s="70"/>
      <c r="D77" s="57">
        <v>3419</v>
      </c>
      <c r="E77" s="57">
        <v>5222</v>
      </c>
      <c r="F77" s="58" t="s">
        <v>26</v>
      </c>
      <c r="G77" s="41">
        <v>0</v>
      </c>
      <c r="H77" s="41">
        <v>12</v>
      </c>
      <c r="I77" s="42">
        <f t="shared" si="3"/>
        <v>12</v>
      </c>
      <c r="J77" s="50">
        <v>0</v>
      </c>
      <c r="K77" s="50">
        <f t="shared" si="4"/>
        <v>12</v>
      </c>
      <c r="L77" s="50">
        <v>0</v>
      </c>
      <c r="M77" s="50">
        <f t="shared" ref="M77:M140" si="5">+K77+L77</f>
        <v>12</v>
      </c>
    </row>
    <row r="78" spans="1:13" ht="22.5" hidden="1" x14ac:dyDescent="0.25">
      <c r="A78" s="51" t="s">
        <v>13</v>
      </c>
      <c r="B78" s="52">
        <v>4200033</v>
      </c>
      <c r="C78" s="53" t="s">
        <v>17</v>
      </c>
      <c r="D78" s="67" t="s">
        <v>18</v>
      </c>
      <c r="E78" s="67" t="s">
        <v>18</v>
      </c>
      <c r="F78" s="68" t="s">
        <v>55</v>
      </c>
      <c r="G78" s="45">
        <v>0</v>
      </c>
      <c r="H78" s="45">
        <v>12</v>
      </c>
      <c r="I78" s="46">
        <f t="shared" si="3"/>
        <v>12</v>
      </c>
      <c r="J78" s="34">
        <v>0</v>
      </c>
      <c r="K78" s="34">
        <f t="shared" si="4"/>
        <v>12</v>
      </c>
      <c r="L78" s="34">
        <v>0</v>
      </c>
      <c r="M78" s="34">
        <f t="shared" si="5"/>
        <v>12</v>
      </c>
    </row>
    <row r="79" spans="1:13" ht="15.75" hidden="1" thickBot="1" x14ac:dyDescent="0.3">
      <c r="A79" s="56"/>
      <c r="B79" s="69" t="s">
        <v>25</v>
      </c>
      <c r="C79" s="70"/>
      <c r="D79" s="57">
        <v>3419</v>
      </c>
      <c r="E79" s="57">
        <v>5222</v>
      </c>
      <c r="F79" s="58" t="s">
        <v>26</v>
      </c>
      <c r="G79" s="48">
        <v>0</v>
      </c>
      <c r="H79" s="48">
        <v>12</v>
      </c>
      <c r="I79" s="49">
        <f t="shared" si="3"/>
        <v>12</v>
      </c>
      <c r="J79" s="43">
        <v>0</v>
      </c>
      <c r="K79" s="43">
        <f t="shared" si="4"/>
        <v>12</v>
      </c>
      <c r="L79" s="43">
        <v>0</v>
      </c>
      <c r="M79" s="43">
        <f t="shared" si="5"/>
        <v>12</v>
      </c>
    </row>
    <row r="80" spans="1:13" ht="22.5" hidden="1" x14ac:dyDescent="0.25">
      <c r="A80" s="51" t="s">
        <v>13</v>
      </c>
      <c r="B80" s="52">
        <v>4200035</v>
      </c>
      <c r="C80" s="53" t="s">
        <v>17</v>
      </c>
      <c r="D80" s="67" t="s">
        <v>18</v>
      </c>
      <c r="E80" s="67" t="s">
        <v>18</v>
      </c>
      <c r="F80" s="68" t="s">
        <v>56</v>
      </c>
      <c r="G80" s="32">
        <v>0</v>
      </c>
      <c r="H80" s="32">
        <v>12</v>
      </c>
      <c r="I80" s="33">
        <f t="shared" si="3"/>
        <v>12</v>
      </c>
      <c r="J80" s="47">
        <v>0</v>
      </c>
      <c r="K80" s="47">
        <f t="shared" si="4"/>
        <v>12</v>
      </c>
      <c r="L80" s="47">
        <v>0</v>
      </c>
      <c r="M80" s="47">
        <f t="shared" si="5"/>
        <v>12</v>
      </c>
    </row>
    <row r="81" spans="1:13" ht="15.75" hidden="1" thickBot="1" x14ac:dyDescent="0.3">
      <c r="A81" s="56"/>
      <c r="B81" s="69" t="s">
        <v>25</v>
      </c>
      <c r="C81" s="70"/>
      <c r="D81" s="57">
        <v>3419</v>
      </c>
      <c r="E81" s="57">
        <v>5222</v>
      </c>
      <c r="F81" s="58" t="s">
        <v>26</v>
      </c>
      <c r="G81" s="41">
        <v>0</v>
      </c>
      <c r="H81" s="41">
        <v>12</v>
      </c>
      <c r="I81" s="42">
        <f t="shared" si="3"/>
        <v>12</v>
      </c>
      <c r="J81" s="50">
        <v>0</v>
      </c>
      <c r="K81" s="50">
        <f t="shared" si="4"/>
        <v>12</v>
      </c>
      <c r="L81" s="50">
        <v>0</v>
      </c>
      <c r="M81" s="50">
        <f t="shared" si="5"/>
        <v>12</v>
      </c>
    </row>
    <row r="82" spans="1:13" ht="33.75" hidden="1" x14ac:dyDescent="0.25">
      <c r="A82" s="51" t="s">
        <v>13</v>
      </c>
      <c r="B82" s="52">
        <v>4200037</v>
      </c>
      <c r="C82" s="53" t="s">
        <v>17</v>
      </c>
      <c r="D82" s="67" t="s">
        <v>18</v>
      </c>
      <c r="E82" s="67" t="s">
        <v>18</v>
      </c>
      <c r="F82" s="68" t="s">
        <v>57</v>
      </c>
      <c r="G82" s="45">
        <v>0</v>
      </c>
      <c r="H82" s="45">
        <v>12</v>
      </c>
      <c r="I82" s="46">
        <f t="shared" si="3"/>
        <v>12</v>
      </c>
      <c r="J82" s="34">
        <v>0</v>
      </c>
      <c r="K82" s="34">
        <f t="shared" si="4"/>
        <v>12</v>
      </c>
      <c r="L82" s="34">
        <v>0</v>
      </c>
      <c r="M82" s="34">
        <f t="shared" si="5"/>
        <v>12</v>
      </c>
    </row>
    <row r="83" spans="1:13" ht="15.75" hidden="1" thickBot="1" x14ac:dyDescent="0.3">
      <c r="A83" s="56"/>
      <c r="B83" s="69" t="s">
        <v>25</v>
      </c>
      <c r="C83" s="70"/>
      <c r="D83" s="57">
        <v>3419</v>
      </c>
      <c r="E83" s="57">
        <v>5222</v>
      </c>
      <c r="F83" s="58" t="s">
        <v>26</v>
      </c>
      <c r="G83" s="48">
        <v>0</v>
      </c>
      <c r="H83" s="48">
        <v>12</v>
      </c>
      <c r="I83" s="49">
        <f t="shared" si="3"/>
        <v>12</v>
      </c>
      <c r="J83" s="43">
        <v>0</v>
      </c>
      <c r="K83" s="43">
        <f t="shared" si="4"/>
        <v>12</v>
      </c>
      <c r="L83" s="43">
        <v>0</v>
      </c>
      <c r="M83" s="43">
        <f t="shared" si="5"/>
        <v>12</v>
      </c>
    </row>
    <row r="84" spans="1:13" ht="22.5" hidden="1" x14ac:dyDescent="0.25">
      <c r="A84" s="51" t="s">
        <v>13</v>
      </c>
      <c r="B84" s="52">
        <v>4200038</v>
      </c>
      <c r="C84" s="53" t="s">
        <v>17</v>
      </c>
      <c r="D84" s="67" t="s">
        <v>18</v>
      </c>
      <c r="E84" s="67" t="s">
        <v>18</v>
      </c>
      <c r="F84" s="68" t="s">
        <v>58</v>
      </c>
      <c r="G84" s="32">
        <v>0</v>
      </c>
      <c r="H84" s="32">
        <v>12</v>
      </c>
      <c r="I84" s="33">
        <f t="shared" si="3"/>
        <v>12</v>
      </c>
      <c r="J84" s="47">
        <v>0</v>
      </c>
      <c r="K84" s="47">
        <f t="shared" si="4"/>
        <v>12</v>
      </c>
      <c r="L84" s="47">
        <v>0</v>
      </c>
      <c r="M84" s="47">
        <f t="shared" si="5"/>
        <v>12</v>
      </c>
    </row>
    <row r="85" spans="1:13" ht="15.75" hidden="1" thickBot="1" x14ac:dyDescent="0.3">
      <c r="A85" s="56"/>
      <c r="B85" s="69" t="s">
        <v>25</v>
      </c>
      <c r="C85" s="70"/>
      <c r="D85" s="57">
        <v>3419</v>
      </c>
      <c r="E85" s="57">
        <v>5222</v>
      </c>
      <c r="F85" s="58" t="s">
        <v>26</v>
      </c>
      <c r="G85" s="41">
        <v>0</v>
      </c>
      <c r="H85" s="41">
        <v>12</v>
      </c>
      <c r="I85" s="42">
        <f t="shared" si="3"/>
        <v>12</v>
      </c>
      <c r="J85" s="50">
        <v>0</v>
      </c>
      <c r="K85" s="50">
        <f t="shared" si="4"/>
        <v>12</v>
      </c>
      <c r="L85" s="50">
        <v>0</v>
      </c>
      <c r="M85" s="50">
        <f t="shared" si="5"/>
        <v>12</v>
      </c>
    </row>
    <row r="86" spans="1:13" ht="22.5" hidden="1" x14ac:dyDescent="0.25">
      <c r="A86" s="51" t="s">
        <v>13</v>
      </c>
      <c r="B86" s="52">
        <v>4200044</v>
      </c>
      <c r="C86" s="53" t="s">
        <v>17</v>
      </c>
      <c r="D86" s="67" t="s">
        <v>18</v>
      </c>
      <c r="E86" s="67" t="s">
        <v>18</v>
      </c>
      <c r="F86" s="68" t="s">
        <v>59</v>
      </c>
      <c r="G86" s="45">
        <v>0</v>
      </c>
      <c r="H86" s="45">
        <v>50</v>
      </c>
      <c r="I86" s="46">
        <f t="shared" si="3"/>
        <v>50</v>
      </c>
      <c r="J86" s="34">
        <v>0</v>
      </c>
      <c r="K86" s="34">
        <f t="shared" si="4"/>
        <v>50</v>
      </c>
      <c r="L86" s="34">
        <v>0</v>
      </c>
      <c r="M86" s="34">
        <f t="shared" si="5"/>
        <v>50</v>
      </c>
    </row>
    <row r="87" spans="1:13" ht="15.75" hidden="1" thickBot="1" x14ac:dyDescent="0.3">
      <c r="A87" s="56"/>
      <c r="B87" s="69" t="s">
        <v>25</v>
      </c>
      <c r="C87" s="70"/>
      <c r="D87" s="57">
        <v>3419</v>
      </c>
      <c r="E87" s="57">
        <v>5222</v>
      </c>
      <c r="F87" s="58" t="s">
        <v>26</v>
      </c>
      <c r="G87" s="48">
        <v>0</v>
      </c>
      <c r="H87" s="48">
        <v>50</v>
      </c>
      <c r="I87" s="49">
        <f t="shared" si="3"/>
        <v>50</v>
      </c>
      <c r="J87" s="43">
        <v>0</v>
      </c>
      <c r="K87" s="43">
        <f t="shared" si="4"/>
        <v>50</v>
      </c>
      <c r="L87" s="43">
        <v>0</v>
      </c>
      <c r="M87" s="43">
        <f t="shared" si="5"/>
        <v>50</v>
      </c>
    </row>
    <row r="88" spans="1:13" ht="22.5" hidden="1" x14ac:dyDescent="0.25">
      <c r="A88" s="51" t="s">
        <v>13</v>
      </c>
      <c r="B88" s="52">
        <v>4200045</v>
      </c>
      <c r="C88" s="53" t="s">
        <v>17</v>
      </c>
      <c r="D88" s="67" t="s">
        <v>18</v>
      </c>
      <c r="E88" s="67" t="s">
        <v>18</v>
      </c>
      <c r="F88" s="68" t="s">
        <v>60</v>
      </c>
      <c r="G88" s="32">
        <v>0</v>
      </c>
      <c r="H88" s="32">
        <v>82</v>
      </c>
      <c r="I88" s="33">
        <f t="shared" si="3"/>
        <v>82</v>
      </c>
      <c r="J88" s="47">
        <v>0</v>
      </c>
      <c r="K88" s="47">
        <f t="shared" si="4"/>
        <v>82</v>
      </c>
      <c r="L88" s="47">
        <v>0</v>
      </c>
      <c r="M88" s="47">
        <f t="shared" si="5"/>
        <v>82</v>
      </c>
    </row>
    <row r="89" spans="1:13" ht="15.75" hidden="1" thickBot="1" x14ac:dyDescent="0.3">
      <c r="A89" s="56"/>
      <c r="B89" s="69" t="s">
        <v>25</v>
      </c>
      <c r="C89" s="70"/>
      <c r="D89" s="57">
        <v>3419</v>
      </c>
      <c r="E89" s="57">
        <v>5222</v>
      </c>
      <c r="F89" s="58" t="s">
        <v>26</v>
      </c>
      <c r="G89" s="41">
        <v>0</v>
      </c>
      <c r="H89" s="41">
        <v>82</v>
      </c>
      <c r="I89" s="42">
        <f t="shared" si="3"/>
        <v>82</v>
      </c>
      <c r="J89" s="50">
        <v>0</v>
      </c>
      <c r="K89" s="50">
        <f t="shared" si="4"/>
        <v>82</v>
      </c>
      <c r="L89" s="50">
        <v>0</v>
      </c>
      <c r="M89" s="50">
        <f t="shared" si="5"/>
        <v>82</v>
      </c>
    </row>
    <row r="90" spans="1:13" ht="33.75" hidden="1" x14ac:dyDescent="0.25">
      <c r="A90" s="51" t="s">
        <v>13</v>
      </c>
      <c r="B90" s="52">
        <v>4200049</v>
      </c>
      <c r="C90" s="53" t="s">
        <v>17</v>
      </c>
      <c r="D90" s="67" t="s">
        <v>18</v>
      </c>
      <c r="E90" s="67" t="s">
        <v>18</v>
      </c>
      <c r="F90" s="68" t="s">
        <v>61</v>
      </c>
      <c r="G90" s="45">
        <v>0</v>
      </c>
      <c r="H90" s="45">
        <v>54</v>
      </c>
      <c r="I90" s="46">
        <f t="shared" si="3"/>
        <v>54</v>
      </c>
      <c r="J90" s="34">
        <v>0</v>
      </c>
      <c r="K90" s="34">
        <f t="shared" si="4"/>
        <v>54</v>
      </c>
      <c r="L90" s="34">
        <v>0</v>
      </c>
      <c r="M90" s="34">
        <f t="shared" si="5"/>
        <v>54</v>
      </c>
    </row>
    <row r="91" spans="1:13" ht="15.75" hidden="1" thickBot="1" x14ac:dyDescent="0.3">
      <c r="A91" s="56"/>
      <c r="B91" s="69" t="s">
        <v>25</v>
      </c>
      <c r="C91" s="70"/>
      <c r="D91" s="57">
        <v>3419</v>
      </c>
      <c r="E91" s="57">
        <v>5222</v>
      </c>
      <c r="F91" s="58" t="s">
        <v>26</v>
      </c>
      <c r="G91" s="48">
        <v>0</v>
      </c>
      <c r="H91" s="48">
        <v>54</v>
      </c>
      <c r="I91" s="49">
        <f t="shared" si="3"/>
        <v>54</v>
      </c>
      <c r="J91" s="43">
        <v>0</v>
      </c>
      <c r="K91" s="43">
        <f t="shared" si="4"/>
        <v>54</v>
      </c>
      <c r="L91" s="43">
        <v>0</v>
      </c>
      <c r="M91" s="43">
        <f t="shared" si="5"/>
        <v>54</v>
      </c>
    </row>
    <row r="92" spans="1:13" ht="22.5" hidden="1" x14ac:dyDescent="0.25">
      <c r="A92" s="51" t="s">
        <v>13</v>
      </c>
      <c r="B92" s="52">
        <v>4200050</v>
      </c>
      <c r="C92" s="53" t="s">
        <v>17</v>
      </c>
      <c r="D92" s="67" t="s">
        <v>18</v>
      </c>
      <c r="E92" s="67" t="s">
        <v>18</v>
      </c>
      <c r="F92" s="68" t="s">
        <v>62</v>
      </c>
      <c r="G92" s="32">
        <v>0</v>
      </c>
      <c r="H92" s="32">
        <v>84</v>
      </c>
      <c r="I92" s="33">
        <f t="shared" si="3"/>
        <v>84</v>
      </c>
      <c r="J92" s="47">
        <v>0</v>
      </c>
      <c r="K92" s="47">
        <f t="shared" si="4"/>
        <v>84</v>
      </c>
      <c r="L92" s="47">
        <v>0</v>
      </c>
      <c r="M92" s="47">
        <f t="shared" si="5"/>
        <v>84</v>
      </c>
    </row>
    <row r="93" spans="1:13" ht="15.75" hidden="1" thickBot="1" x14ac:dyDescent="0.3">
      <c r="A93" s="56"/>
      <c r="B93" s="69" t="s">
        <v>25</v>
      </c>
      <c r="C93" s="70"/>
      <c r="D93" s="57">
        <v>3419</v>
      </c>
      <c r="E93" s="57">
        <v>5222</v>
      </c>
      <c r="F93" s="58" t="s">
        <v>26</v>
      </c>
      <c r="G93" s="41">
        <v>0</v>
      </c>
      <c r="H93" s="41">
        <v>84</v>
      </c>
      <c r="I93" s="42">
        <f t="shared" si="3"/>
        <v>84</v>
      </c>
      <c r="J93" s="50">
        <v>0</v>
      </c>
      <c r="K93" s="50">
        <f t="shared" si="4"/>
        <v>84</v>
      </c>
      <c r="L93" s="50">
        <v>0</v>
      </c>
      <c r="M93" s="50">
        <f t="shared" si="5"/>
        <v>84</v>
      </c>
    </row>
    <row r="94" spans="1:13" ht="33.75" hidden="1" x14ac:dyDescent="0.25">
      <c r="A94" s="51" t="s">
        <v>13</v>
      </c>
      <c r="B94" s="52">
        <v>4200052</v>
      </c>
      <c r="C94" s="53" t="s">
        <v>17</v>
      </c>
      <c r="D94" s="67" t="s">
        <v>18</v>
      </c>
      <c r="E94" s="67" t="s">
        <v>18</v>
      </c>
      <c r="F94" s="68" t="s">
        <v>63</v>
      </c>
      <c r="G94" s="45">
        <v>0</v>
      </c>
      <c r="H94" s="45">
        <v>12</v>
      </c>
      <c r="I94" s="46">
        <f t="shared" si="3"/>
        <v>12</v>
      </c>
      <c r="J94" s="34">
        <v>0</v>
      </c>
      <c r="K94" s="34">
        <f t="shared" si="4"/>
        <v>12</v>
      </c>
      <c r="L94" s="34">
        <v>0</v>
      </c>
      <c r="M94" s="34">
        <f t="shared" si="5"/>
        <v>12</v>
      </c>
    </row>
    <row r="95" spans="1:13" ht="15.75" hidden="1" thickBot="1" x14ac:dyDescent="0.3">
      <c r="A95" s="56"/>
      <c r="B95" s="69" t="s">
        <v>25</v>
      </c>
      <c r="C95" s="70"/>
      <c r="D95" s="57">
        <v>3419</v>
      </c>
      <c r="E95" s="57">
        <v>5222</v>
      </c>
      <c r="F95" s="58" t="s">
        <v>26</v>
      </c>
      <c r="G95" s="48">
        <v>0</v>
      </c>
      <c r="H95" s="48">
        <v>12</v>
      </c>
      <c r="I95" s="49">
        <f t="shared" si="3"/>
        <v>12</v>
      </c>
      <c r="J95" s="43">
        <v>0</v>
      </c>
      <c r="K95" s="43">
        <f t="shared" si="4"/>
        <v>12</v>
      </c>
      <c r="L95" s="43">
        <v>0</v>
      </c>
      <c r="M95" s="43">
        <f t="shared" si="5"/>
        <v>12</v>
      </c>
    </row>
    <row r="96" spans="1:13" ht="33.75" hidden="1" x14ac:dyDescent="0.25">
      <c r="A96" s="51" t="s">
        <v>13</v>
      </c>
      <c r="B96" s="52">
        <v>4200053</v>
      </c>
      <c r="C96" s="53" t="s">
        <v>17</v>
      </c>
      <c r="D96" s="67" t="s">
        <v>18</v>
      </c>
      <c r="E96" s="67" t="s">
        <v>18</v>
      </c>
      <c r="F96" s="68" t="s">
        <v>64</v>
      </c>
      <c r="G96" s="32">
        <v>0</v>
      </c>
      <c r="H96" s="32">
        <v>61</v>
      </c>
      <c r="I96" s="33">
        <f t="shared" si="3"/>
        <v>61</v>
      </c>
      <c r="J96" s="47">
        <v>0</v>
      </c>
      <c r="K96" s="47">
        <f t="shared" si="4"/>
        <v>61</v>
      </c>
      <c r="L96" s="47">
        <v>0</v>
      </c>
      <c r="M96" s="47">
        <f t="shared" si="5"/>
        <v>61</v>
      </c>
    </row>
    <row r="97" spans="1:13" ht="15.75" hidden="1" thickBot="1" x14ac:dyDescent="0.3">
      <c r="A97" s="56"/>
      <c r="B97" s="69" t="s">
        <v>25</v>
      </c>
      <c r="C97" s="70"/>
      <c r="D97" s="57">
        <v>3419</v>
      </c>
      <c r="E97" s="57">
        <v>5222</v>
      </c>
      <c r="F97" s="58" t="s">
        <v>26</v>
      </c>
      <c r="G97" s="41">
        <v>0</v>
      </c>
      <c r="H97" s="41">
        <v>61</v>
      </c>
      <c r="I97" s="42">
        <f t="shared" si="3"/>
        <v>61</v>
      </c>
      <c r="J97" s="50">
        <v>0</v>
      </c>
      <c r="K97" s="50">
        <f t="shared" si="4"/>
        <v>61</v>
      </c>
      <c r="L97" s="50">
        <v>0</v>
      </c>
      <c r="M97" s="50">
        <f t="shared" si="5"/>
        <v>61</v>
      </c>
    </row>
    <row r="98" spans="1:13" ht="22.5" hidden="1" x14ac:dyDescent="0.25">
      <c r="A98" s="51" t="s">
        <v>13</v>
      </c>
      <c r="B98" s="52">
        <v>4200057</v>
      </c>
      <c r="C98" s="53" t="s">
        <v>17</v>
      </c>
      <c r="D98" s="67" t="s">
        <v>18</v>
      </c>
      <c r="E98" s="67" t="s">
        <v>18</v>
      </c>
      <c r="F98" s="68" t="s">
        <v>65</v>
      </c>
      <c r="G98" s="45">
        <v>0</v>
      </c>
      <c r="H98" s="45">
        <v>12</v>
      </c>
      <c r="I98" s="46">
        <f t="shared" si="3"/>
        <v>12</v>
      </c>
      <c r="J98" s="34">
        <v>0</v>
      </c>
      <c r="K98" s="34">
        <f t="shared" si="4"/>
        <v>12</v>
      </c>
      <c r="L98" s="34">
        <v>0</v>
      </c>
      <c r="M98" s="34">
        <f t="shared" si="5"/>
        <v>12</v>
      </c>
    </row>
    <row r="99" spans="1:13" ht="15.75" hidden="1" thickBot="1" x14ac:dyDescent="0.3">
      <c r="A99" s="56"/>
      <c r="B99" s="69" t="s">
        <v>25</v>
      </c>
      <c r="C99" s="70"/>
      <c r="D99" s="57">
        <v>3419</v>
      </c>
      <c r="E99" s="57">
        <v>5222</v>
      </c>
      <c r="F99" s="58" t="s">
        <v>26</v>
      </c>
      <c r="G99" s="48">
        <v>0</v>
      </c>
      <c r="H99" s="48">
        <v>12</v>
      </c>
      <c r="I99" s="49">
        <f t="shared" si="3"/>
        <v>12</v>
      </c>
      <c r="J99" s="43">
        <v>0</v>
      </c>
      <c r="K99" s="43">
        <f t="shared" si="4"/>
        <v>12</v>
      </c>
      <c r="L99" s="43">
        <v>0</v>
      </c>
      <c r="M99" s="43">
        <f t="shared" si="5"/>
        <v>12</v>
      </c>
    </row>
    <row r="100" spans="1:13" ht="22.5" hidden="1" x14ac:dyDescent="0.25">
      <c r="A100" s="51" t="s">
        <v>13</v>
      </c>
      <c r="B100" s="52">
        <v>4200066</v>
      </c>
      <c r="C100" s="53" t="s">
        <v>17</v>
      </c>
      <c r="D100" s="67" t="s">
        <v>18</v>
      </c>
      <c r="E100" s="67" t="s">
        <v>18</v>
      </c>
      <c r="F100" s="68" t="s">
        <v>66</v>
      </c>
      <c r="G100" s="32">
        <v>0</v>
      </c>
      <c r="H100" s="32">
        <v>12</v>
      </c>
      <c r="I100" s="33">
        <f t="shared" si="3"/>
        <v>12</v>
      </c>
      <c r="J100" s="47">
        <v>0</v>
      </c>
      <c r="K100" s="47">
        <f t="shared" si="4"/>
        <v>12</v>
      </c>
      <c r="L100" s="47">
        <v>0</v>
      </c>
      <c r="M100" s="47">
        <f t="shared" si="5"/>
        <v>12</v>
      </c>
    </row>
    <row r="101" spans="1:13" ht="15.75" hidden="1" thickBot="1" x14ac:dyDescent="0.3">
      <c r="A101" s="56"/>
      <c r="B101" s="69" t="s">
        <v>25</v>
      </c>
      <c r="C101" s="70"/>
      <c r="D101" s="57">
        <v>3419</v>
      </c>
      <c r="E101" s="57">
        <v>5222</v>
      </c>
      <c r="F101" s="58" t="s">
        <v>26</v>
      </c>
      <c r="G101" s="41">
        <v>0</v>
      </c>
      <c r="H101" s="41">
        <v>12</v>
      </c>
      <c r="I101" s="42">
        <f t="shared" si="3"/>
        <v>12</v>
      </c>
      <c r="J101" s="50">
        <v>0</v>
      </c>
      <c r="K101" s="50">
        <f t="shared" si="4"/>
        <v>12</v>
      </c>
      <c r="L101" s="50">
        <v>0</v>
      </c>
      <c r="M101" s="50">
        <f t="shared" si="5"/>
        <v>12</v>
      </c>
    </row>
    <row r="102" spans="1:13" ht="33.75" hidden="1" x14ac:dyDescent="0.25">
      <c r="A102" s="51" t="s">
        <v>13</v>
      </c>
      <c r="B102" s="52">
        <v>4200067</v>
      </c>
      <c r="C102" s="53" t="s">
        <v>17</v>
      </c>
      <c r="D102" s="67" t="s">
        <v>18</v>
      </c>
      <c r="E102" s="67" t="s">
        <v>18</v>
      </c>
      <c r="F102" s="68" t="s">
        <v>67</v>
      </c>
      <c r="G102" s="45">
        <v>0</v>
      </c>
      <c r="H102" s="45">
        <v>10.6</v>
      </c>
      <c r="I102" s="46">
        <f t="shared" si="3"/>
        <v>10.6</v>
      </c>
      <c r="J102" s="34">
        <v>0</v>
      </c>
      <c r="K102" s="34">
        <f t="shared" si="4"/>
        <v>10.6</v>
      </c>
      <c r="L102" s="34">
        <v>0</v>
      </c>
      <c r="M102" s="34">
        <f t="shared" si="5"/>
        <v>10.6</v>
      </c>
    </row>
    <row r="103" spans="1:13" ht="15.75" hidden="1" thickBot="1" x14ac:dyDescent="0.3">
      <c r="A103" s="56"/>
      <c r="B103" s="69" t="s">
        <v>25</v>
      </c>
      <c r="C103" s="70"/>
      <c r="D103" s="57">
        <v>3419</v>
      </c>
      <c r="E103" s="57">
        <v>5222</v>
      </c>
      <c r="F103" s="58" t="s">
        <v>26</v>
      </c>
      <c r="G103" s="48">
        <v>0</v>
      </c>
      <c r="H103" s="48">
        <v>10.6</v>
      </c>
      <c r="I103" s="49">
        <f t="shared" si="3"/>
        <v>10.6</v>
      </c>
      <c r="J103" s="43">
        <v>0</v>
      </c>
      <c r="K103" s="43">
        <f t="shared" si="4"/>
        <v>10.6</v>
      </c>
      <c r="L103" s="43">
        <v>0</v>
      </c>
      <c r="M103" s="43">
        <f t="shared" si="5"/>
        <v>10.6</v>
      </c>
    </row>
    <row r="104" spans="1:13" ht="22.5" hidden="1" x14ac:dyDescent="0.25">
      <c r="A104" s="51" t="s">
        <v>13</v>
      </c>
      <c r="B104" s="52">
        <v>4200068</v>
      </c>
      <c r="C104" s="53" t="s">
        <v>17</v>
      </c>
      <c r="D104" s="67" t="s">
        <v>18</v>
      </c>
      <c r="E104" s="67" t="s">
        <v>18</v>
      </c>
      <c r="F104" s="68" t="s">
        <v>68</v>
      </c>
      <c r="G104" s="32">
        <v>0</v>
      </c>
      <c r="H104" s="32">
        <v>12</v>
      </c>
      <c r="I104" s="33">
        <f t="shared" si="3"/>
        <v>12</v>
      </c>
      <c r="J104" s="47">
        <v>0</v>
      </c>
      <c r="K104" s="47">
        <f t="shared" si="4"/>
        <v>12</v>
      </c>
      <c r="L104" s="47">
        <v>0</v>
      </c>
      <c r="M104" s="47">
        <f t="shared" si="5"/>
        <v>12</v>
      </c>
    </row>
    <row r="105" spans="1:13" ht="15.75" hidden="1" thickBot="1" x14ac:dyDescent="0.3">
      <c r="A105" s="56"/>
      <c r="B105" s="69" t="s">
        <v>25</v>
      </c>
      <c r="C105" s="70"/>
      <c r="D105" s="57">
        <v>3419</v>
      </c>
      <c r="E105" s="57">
        <v>5222</v>
      </c>
      <c r="F105" s="58" t="s">
        <v>26</v>
      </c>
      <c r="G105" s="41">
        <v>0</v>
      </c>
      <c r="H105" s="41">
        <v>12</v>
      </c>
      <c r="I105" s="42">
        <f t="shared" si="3"/>
        <v>12</v>
      </c>
      <c r="J105" s="50">
        <v>0</v>
      </c>
      <c r="K105" s="50">
        <f t="shared" si="4"/>
        <v>12</v>
      </c>
      <c r="L105" s="50">
        <v>0</v>
      </c>
      <c r="M105" s="50">
        <f t="shared" si="5"/>
        <v>12</v>
      </c>
    </row>
    <row r="106" spans="1:13" ht="33.75" hidden="1" x14ac:dyDescent="0.25">
      <c r="A106" s="51" t="s">
        <v>13</v>
      </c>
      <c r="B106" s="52">
        <v>4200070</v>
      </c>
      <c r="C106" s="53" t="s">
        <v>17</v>
      </c>
      <c r="D106" s="67" t="s">
        <v>18</v>
      </c>
      <c r="E106" s="67" t="s">
        <v>18</v>
      </c>
      <c r="F106" s="68" t="s">
        <v>69</v>
      </c>
      <c r="G106" s="45">
        <v>0</v>
      </c>
      <c r="H106" s="45">
        <v>12</v>
      </c>
      <c r="I106" s="46">
        <f t="shared" si="3"/>
        <v>12</v>
      </c>
      <c r="J106" s="34">
        <v>0</v>
      </c>
      <c r="K106" s="34">
        <f t="shared" si="4"/>
        <v>12</v>
      </c>
      <c r="L106" s="34">
        <v>0</v>
      </c>
      <c r="M106" s="34">
        <f t="shared" si="5"/>
        <v>12</v>
      </c>
    </row>
    <row r="107" spans="1:13" ht="15.75" hidden="1" thickBot="1" x14ac:dyDescent="0.3">
      <c r="A107" s="56"/>
      <c r="B107" s="69" t="s">
        <v>25</v>
      </c>
      <c r="C107" s="70"/>
      <c r="D107" s="57">
        <v>3419</v>
      </c>
      <c r="E107" s="57">
        <v>5222</v>
      </c>
      <c r="F107" s="58" t="s">
        <v>26</v>
      </c>
      <c r="G107" s="48">
        <v>0</v>
      </c>
      <c r="H107" s="48">
        <v>12</v>
      </c>
      <c r="I107" s="49">
        <f t="shared" si="3"/>
        <v>12</v>
      </c>
      <c r="J107" s="43">
        <v>0</v>
      </c>
      <c r="K107" s="43">
        <f t="shared" si="4"/>
        <v>12</v>
      </c>
      <c r="L107" s="43">
        <v>0</v>
      </c>
      <c r="M107" s="43">
        <f t="shared" si="5"/>
        <v>12</v>
      </c>
    </row>
    <row r="108" spans="1:13" ht="22.5" hidden="1" x14ac:dyDescent="0.25">
      <c r="A108" s="51" t="s">
        <v>13</v>
      </c>
      <c r="B108" s="52">
        <v>4200072</v>
      </c>
      <c r="C108" s="53" t="s">
        <v>17</v>
      </c>
      <c r="D108" s="67" t="s">
        <v>18</v>
      </c>
      <c r="E108" s="67" t="s">
        <v>18</v>
      </c>
      <c r="F108" s="68" t="s">
        <v>70</v>
      </c>
      <c r="G108" s="32">
        <v>0</v>
      </c>
      <c r="H108" s="32">
        <v>11.4</v>
      </c>
      <c r="I108" s="33">
        <f t="shared" si="3"/>
        <v>11.4</v>
      </c>
      <c r="J108" s="47">
        <v>0</v>
      </c>
      <c r="K108" s="47">
        <f t="shared" si="4"/>
        <v>11.4</v>
      </c>
      <c r="L108" s="47">
        <v>0</v>
      </c>
      <c r="M108" s="47">
        <f t="shared" si="5"/>
        <v>11.4</v>
      </c>
    </row>
    <row r="109" spans="1:13" ht="15.75" hidden="1" thickBot="1" x14ac:dyDescent="0.3">
      <c r="A109" s="56"/>
      <c r="B109" s="69" t="s">
        <v>25</v>
      </c>
      <c r="C109" s="70"/>
      <c r="D109" s="57">
        <v>3419</v>
      </c>
      <c r="E109" s="57">
        <v>5222</v>
      </c>
      <c r="F109" s="58" t="s">
        <v>26</v>
      </c>
      <c r="G109" s="41">
        <v>0</v>
      </c>
      <c r="H109" s="41">
        <v>11.4</v>
      </c>
      <c r="I109" s="42">
        <f t="shared" si="3"/>
        <v>11.4</v>
      </c>
      <c r="J109" s="50">
        <v>0</v>
      </c>
      <c r="K109" s="50">
        <f t="shared" si="4"/>
        <v>11.4</v>
      </c>
      <c r="L109" s="50">
        <v>0</v>
      </c>
      <c r="M109" s="50">
        <f t="shared" si="5"/>
        <v>11.4</v>
      </c>
    </row>
    <row r="110" spans="1:13" ht="33.75" hidden="1" x14ac:dyDescent="0.25">
      <c r="A110" s="51" t="s">
        <v>13</v>
      </c>
      <c r="B110" s="52">
        <v>4200075</v>
      </c>
      <c r="C110" s="53" t="s">
        <v>17</v>
      </c>
      <c r="D110" s="67" t="s">
        <v>18</v>
      </c>
      <c r="E110" s="67" t="s">
        <v>18</v>
      </c>
      <c r="F110" s="68" t="s">
        <v>71</v>
      </c>
      <c r="G110" s="45">
        <v>0</v>
      </c>
      <c r="H110" s="45">
        <v>12</v>
      </c>
      <c r="I110" s="46">
        <f t="shared" si="3"/>
        <v>12</v>
      </c>
      <c r="J110" s="34">
        <v>0</v>
      </c>
      <c r="K110" s="34">
        <f t="shared" si="4"/>
        <v>12</v>
      </c>
      <c r="L110" s="34">
        <v>0</v>
      </c>
      <c r="M110" s="34">
        <f t="shared" si="5"/>
        <v>12</v>
      </c>
    </row>
    <row r="111" spans="1:13" ht="15.75" hidden="1" thickBot="1" x14ac:dyDescent="0.3">
      <c r="A111" s="73"/>
      <c r="B111" s="74" t="s">
        <v>25</v>
      </c>
      <c r="C111" s="75"/>
      <c r="D111" s="39">
        <v>3419</v>
      </c>
      <c r="E111" s="39">
        <v>5222</v>
      </c>
      <c r="F111" s="40" t="s">
        <v>26</v>
      </c>
      <c r="G111" s="41">
        <v>0</v>
      </c>
      <c r="H111" s="41">
        <v>12</v>
      </c>
      <c r="I111" s="42">
        <f t="shared" si="3"/>
        <v>12</v>
      </c>
      <c r="J111" s="43">
        <v>0</v>
      </c>
      <c r="K111" s="43">
        <f t="shared" si="4"/>
        <v>12</v>
      </c>
      <c r="L111" s="43">
        <v>0</v>
      </c>
      <c r="M111" s="43">
        <f t="shared" si="5"/>
        <v>12</v>
      </c>
    </row>
    <row r="112" spans="1:13" ht="23.25" thickBot="1" x14ac:dyDescent="0.3">
      <c r="A112" s="94" t="s">
        <v>13</v>
      </c>
      <c r="B112" s="411" t="s">
        <v>72</v>
      </c>
      <c r="C112" s="412"/>
      <c r="D112" s="412" t="s">
        <v>18</v>
      </c>
      <c r="E112" s="423" t="s">
        <v>18</v>
      </c>
      <c r="F112" s="95" t="s">
        <v>73</v>
      </c>
      <c r="G112" s="104">
        <v>0</v>
      </c>
      <c r="H112" s="104">
        <f>SUM(H113:H132)/2</f>
        <v>460.20000000000005</v>
      </c>
      <c r="I112" s="105">
        <f t="shared" si="3"/>
        <v>460.20000000000005</v>
      </c>
      <c r="J112" s="98">
        <v>0</v>
      </c>
      <c r="K112" s="98">
        <f t="shared" si="4"/>
        <v>460.20000000000005</v>
      </c>
      <c r="L112" s="98">
        <v>0</v>
      </c>
      <c r="M112" s="98">
        <f t="shared" si="5"/>
        <v>460.20000000000005</v>
      </c>
    </row>
    <row r="113" spans="1:13" ht="22.5" hidden="1" x14ac:dyDescent="0.25">
      <c r="A113" s="116" t="s">
        <v>13</v>
      </c>
      <c r="B113" s="117">
        <v>4210000</v>
      </c>
      <c r="C113" s="135" t="s">
        <v>17</v>
      </c>
      <c r="D113" s="136" t="s">
        <v>18</v>
      </c>
      <c r="E113" s="136" t="s">
        <v>18</v>
      </c>
      <c r="F113" s="137" t="s">
        <v>74</v>
      </c>
      <c r="G113" s="80">
        <v>0</v>
      </c>
      <c r="H113" s="32">
        <v>134.81800000000001</v>
      </c>
      <c r="I113" s="33">
        <f t="shared" si="3"/>
        <v>134.81800000000001</v>
      </c>
      <c r="J113" s="47">
        <v>0</v>
      </c>
      <c r="K113" s="47">
        <f t="shared" si="4"/>
        <v>134.81800000000001</v>
      </c>
      <c r="L113" s="47">
        <v>0</v>
      </c>
      <c r="M113" s="47">
        <f t="shared" si="5"/>
        <v>134.81800000000001</v>
      </c>
    </row>
    <row r="114" spans="1:13" ht="15.75" hidden="1" thickBot="1" x14ac:dyDescent="0.3">
      <c r="A114" s="81"/>
      <c r="B114" s="82"/>
      <c r="C114" s="83"/>
      <c r="D114" s="84">
        <v>3419</v>
      </c>
      <c r="E114" s="84">
        <v>5901</v>
      </c>
      <c r="F114" s="85" t="s">
        <v>19</v>
      </c>
      <c r="G114" s="88">
        <v>0</v>
      </c>
      <c r="H114" s="48">
        <v>134.81800000000001</v>
      </c>
      <c r="I114" s="49">
        <f t="shared" si="3"/>
        <v>134.81800000000001</v>
      </c>
      <c r="J114" s="50">
        <v>0</v>
      </c>
      <c r="K114" s="50">
        <f t="shared" si="4"/>
        <v>134.81800000000001</v>
      </c>
      <c r="L114" s="50">
        <v>0</v>
      </c>
      <c r="M114" s="50">
        <f t="shared" si="5"/>
        <v>134.81800000000001</v>
      </c>
    </row>
    <row r="115" spans="1:13" ht="22.5" hidden="1" x14ac:dyDescent="0.25">
      <c r="A115" s="63" t="s">
        <v>13</v>
      </c>
      <c r="B115" s="76">
        <v>3050079</v>
      </c>
      <c r="C115" s="77" t="s">
        <v>17</v>
      </c>
      <c r="D115" s="78" t="s">
        <v>18</v>
      </c>
      <c r="E115" s="78" t="s">
        <v>18</v>
      </c>
      <c r="F115" s="79" t="s">
        <v>75</v>
      </c>
      <c r="G115" s="80">
        <v>0</v>
      </c>
      <c r="H115" s="32">
        <v>12</v>
      </c>
      <c r="I115" s="33">
        <f t="shared" si="3"/>
        <v>12</v>
      </c>
      <c r="J115" s="34">
        <v>0</v>
      </c>
      <c r="K115" s="34">
        <f t="shared" si="4"/>
        <v>12</v>
      </c>
      <c r="L115" s="34">
        <v>0</v>
      </c>
      <c r="M115" s="34">
        <f t="shared" si="5"/>
        <v>12</v>
      </c>
    </row>
    <row r="116" spans="1:13" ht="15.75" hidden="1" thickBot="1" x14ac:dyDescent="0.3">
      <c r="A116" s="81"/>
      <c r="B116" s="82" t="s">
        <v>25</v>
      </c>
      <c r="C116" s="83"/>
      <c r="D116" s="84">
        <v>3419</v>
      </c>
      <c r="E116" s="84">
        <v>5222</v>
      </c>
      <c r="F116" s="85" t="s">
        <v>26</v>
      </c>
      <c r="G116" s="86">
        <v>0</v>
      </c>
      <c r="H116" s="41">
        <v>12</v>
      </c>
      <c r="I116" s="42">
        <f t="shared" si="3"/>
        <v>12</v>
      </c>
      <c r="J116" s="43">
        <v>0</v>
      </c>
      <c r="K116" s="43">
        <f t="shared" si="4"/>
        <v>12</v>
      </c>
      <c r="L116" s="43">
        <v>0</v>
      </c>
      <c r="M116" s="43">
        <f t="shared" si="5"/>
        <v>12</v>
      </c>
    </row>
    <row r="117" spans="1:13" ht="22.5" hidden="1" x14ac:dyDescent="0.25">
      <c r="A117" s="63" t="s">
        <v>13</v>
      </c>
      <c r="B117" s="76">
        <v>3050319</v>
      </c>
      <c r="C117" s="77" t="s">
        <v>17</v>
      </c>
      <c r="D117" s="78" t="s">
        <v>18</v>
      </c>
      <c r="E117" s="78" t="s">
        <v>18</v>
      </c>
      <c r="F117" s="79" t="s">
        <v>76</v>
      </c>
      <c r="G117" s="87">
        <v>0</v>
      </c>
      <c r="H117" s="45">
        <v>35</v>
      </c>
      <c r="I117" s="46">
        <f t="shared" si="3"/>
        <v>35</v>
      </c>
      <c r="J117" s="47">
        <v>0</v>
      </c>
      <c r="K117" s="47">
        <f t="shared" si="4"/>
        <v>35</v>
      </c>
      <c r="L117" s="47">
        <v>0</v>
      </c>
      <c r="M117" s="47">
        <f t="shared" si="5"/>
        <v>35</v>
      </c>
    </row>
    <row r="118" spans="1:13" ht="15.75" hidden="1" thickBot="1" x14ac:dyDescent="0.3">
      <c r="A118" s="81"/>
      <c r="B118" s="82" t="s">
        <v>25</v>
      </c>
      <c r="C118" s="83"/>
      <c r="D118" s="84">
        <v>3419</v>
      </c>
      <c r="E118" s="84">
        <v>5222</v>
      </c>
      <c r="F118" s="85" t="s">
        <v>26</v>
      </c>
      <c r="G118" s="88">
        <v>0</v>
      </c>
      <c r="H118" s="48">
        <v>35</v>
      </c>
      <c r="I118" s="49">
        <f t="shared" si="3"/>
        <v>35</v>
      </c>
      <c r="J118" s="50">
        <v>0</v>
      </c>
      <c r="K118" s="50">
        <f t="shared" si="4"/>
        <v>35</v>
      </c>
      <c r="L118" s="50">
        <v>0</v>
      </c>
      <c r="M118" s="50">
        <f t="shared" si="5"/>
        <v>35</v>
      </c>
    </row>
    <row r="119" spans="1:13" ht="22.5" hidden="1" x14ac:dyDescent="0.25">
      <c r="A119" s="63" t="s">
        <v>13</v>
      </c>
      <c r="B119" s="76">
        <v>3050355</v>
      </c>
      <c r="C119" s="77" t="s">
        <v>17</v>
      </c>
      <c r="D119" s="78" t="s">
        <v>18</v>
      </c>
      <c r="E119" s="78" t="s">
        <v>18</v>
      </c>
      <c r="F119" s="79" t="s">
        <v>77</v>
      </c>
      <c r="G119" s="80">
        <v>0</v>
      </c>
      <c r="H119" s="32">
        <v>20</v>
      </c>
      <c r="I119" s="33">
        <f t="shared" si="3"/>
        <v>20</v>
      </c>
      <c r="J119" s="34">
        <v>0</v>
      </c>
      <c r="K119" s="34">
        <f t="shared" si="4"/>
        <v>20</v>
      </c>
      <c r="L119" s="34">
        <v>0</v>
      </c>
      <c r="M119" s="34">
        <f t="shared" si="5"/>
        <v>20</v>
      </c>
    </row>
    <row r="120" spans="1:13" ht="15.75" hidden="1" thickBot="1" x14ac:dyDescent="0.3">
      <c r="A120" s="81"/>
      <c r="B120" s="82" t="s">
        <v>25</v>
      </c>
      <c r="C120" s="83"/>
      <c r="D120" s="84">
        <v>3419</v>
      </c>
      <c r="E120" s="84">
        <v>5222</v>
      </c>
      <c r="F120" s="85" t="s">
        <v>26</v>
      </c>
      <c r="G120" s="86">
        <v>0</v>
      </c>
      <c r="H120" s="41">
        <v>20</v>
      </c>
      <c r="I120" s="42">
        <f t="shared" si="3"/>
        <v>20</v>
      </c>
      <c r="J120" s="43">
        <v>0</v>
      </c>
      <c r="K120" s="43">
        <f t="shared" si="4"/>
        <v>20</v>
      </c>
      <c r="L120" s="43">
        <v>0</v>
      </c>
      <c r="M120" s="43">
        <f t="shared" si="5"/>
        <v>20</v>
      </c>
    </row>
    <row r="121" spans="1:13" ht="23.25" hidden="1" x14ac:dyDescent="0.25">
      <c r="A121" s="63" t="s">
        <v>13</v>
      </c>
      <c r="B121" s="76">
        <v>3050305</v>
      </c>
      <c r="C121" s="77" t="s">
        <v>17</v>
      </c>
      <c r="D121" s="78" t="s">
        <v>18</v>
      </c>
      <c r="E121" s="78" t="s">
        <v>18</v>
      </c>
      <c r="F121" s="30" t="s">
        <v>78</v>
      </c>
      <c r="G121" s="44">
        <v>0</v>
      </c>
      <c r="H121" s="45">
        <v>10.382</v>
      </c>
      <c r="I121" s="46">
        <f t="shared" si="3"/>
        <v>10.382</v>
      </c>
      <c r="J121" s="47">
        <v>0</v>
      </c>
      <c r="K121" s="47">
        <f t="shared" si="4"/>
        <v>10.382</v>
      </c>
      <c r="L121" s="47">
        <v>0</v>
      </c>
      <c r="M121" s="47">
        <f t="shared" si="5"/>
        <v>10.382</v>
      </c>
    </row>
    <row r="122" spans="1:13" ht="15.75" hidden="1" thickBot="1" x14ac:dyDescent="0.3">
      <c r="A122" s="81"/>
      <c r="B122" s="82" t="s">
        <v>25</v>
      </c>
      <c r="C122" s="83"/>
      <c r="D122" s="84">
        <v>3419</v>
      </c>
      <c r="E122" s="84">
        <v>5909</v>
      </c>
      <c r="F122" s="85" t="s">
        <v>21</v>
      </c>
      <c r="G122" s="88">
        <v>0</v>
      </c>
      <c r="H122" s="48">
        <v>10.382</v>
      </c>
      <c r="I122" s="49">
        <f t="shared" si="3"/>
        <v>10.382</v>
      </c>
      <c r="J122" s="50">
        <v>0</v>
      </c>
      <c r="K122" s="50">
        <f t="shared" si="4"/>
        <v>10.382</v>
      </c>
      <c r="L122" s="50">
        <v>0</v>
      </c>
      <c r="M122" s="50">
        <f t="shared" si="5"/>
        <v>10.382</v>
      </c>
    </row>
    <row r="123" spans="1:13" ht="22.5" hidden="1" x14ac:dyDescent="0.25">
      <c r="A123" s="63" t="s">
        <v>13</v>
      </c>
      <c r="B123" s="76">
        <v>4210001</v>
      </c>
      <c r="C123" s="77" t="s">
        <v>17</v>
      </c>
      <c r="D123" s="78" t="s">
        <v>18</v>
      </c>
      <c r="E123" s="78" t="s">
        <v>18</v>
      </c>
      <c r="F123" s="79" t="s">
        <v>79</v>
      </c>
      <c r="G123" s="80">
        <v>0</v>
      </c>
      <c r="H123" s="32">
        <v>12</v>
      </c>
      <c r="I123" s="33">
        <f t="shared" si="3"/>
        <v>12</v>
      </c>
      <c r="J123" s="34">
        <v>0</v>
      </c>
      <c r="K123" s="34">
        <f t="shared" si="4"/>
        <v>12</v>
      </c>
      <c r="L123" s="34">
        <v>0</v>
      </c>
      <c r="M123" s="34">
        <f t="shared" si="5"/>
        <v>12</v>
      </c>
    </row>
    <row r="124" spans="1:13" ht="15.75" hidden="1" thickBot="1" x14ac:dyDescent="0.3">
      <c r="A124" s="89"/>
      <c r="B124" s="90" t="s">
        <v>25</v>
      </c>
      <c r="C124" s="91"/>
      <c r="D124" s="92">
        <v>3419</v>
      </c>
      <c r="E124" s="92">
        <v>5222</v>
      </c>
      <c r="F124" s="93" t="s">
        <v>26</v>
      </c>
      <c r="G124" s="86">
        <v>0</v>
      </c>
      <c r="H124" s="41">
        <v>12</v>
      </c>
      <c r="I124" s="42">
        <f t="shared" si="3"/>
        <v>12</v>
      </c>
      <c r="J124" s="43">
        <v>0</v>
      </c>
      <c r="K124" s="43">
        <f t="shared" si="4"/>
        <v>12</v>
      </c>
      <c r="L124" s="43">
        <v>0</v>
      </c>
      <c r="M124" s="43">
        <f t="shared" si="5"/>
        <v>12</v>
      </c>
    </row>
    <row r="125" spans="1:13" ht="22.5" hidden="1" x14ac:dyDescent="0.25">
      <c r="A125" s="63" t="s">
        <v>13</v>
      </c>
      <c r="B125" s="76">
        <v>4210024</v>
      </c>
      <c r="C125" s="77" t="s">
        <v>17</v>
      </c>
      <c r="D125" s="78" t="s">
        <v>18</v>
      </c>
      <c r="E125" s="78" t="s">
        <v>18</v>
      </c>
      <c r="F125" s="79" t="s">
        <v>80</v>
      </c>
      <c r="G125" s="87">
        <v>0</v>
      </c>
      <c r="H125" s="45">
        <v>21</v>
      </c>
      <c r="I125" s="46">
        <f t="shared" si="3"/>
        <v>21</v>
      </c>
      <c r="J125" s="47">
        <v>0</v>
      </c>
      <c r="K125" s="47">
        <f t="shared" si="4"/>
        <v>21</v>
      </c>
      <c r="L125" s="47">
        <v>0</v>
      </c>
      <c r="M125" s="47">
        <f t="shared" si="5"/>
        <v>21</v>
      </c>
    </row>
    <row r="126" spans="1:13" ht="15.75" hidden="1" thickBot="1" x14ac:dyDescent="0.3">
      <c r="A126" s="89"/>
      <c r="B126" s="90" t="s">
        <v>25</v>
      </c>
      <c r="C126" s="91"/>
      <c r="D126" s="92">
        <v>3419</v>
      </c>
      <c r="E126" s="92">
        <v>5222</v>
      </c>
      <c r="F126" s="93" t="s">
        <v>26</v>
      </c>
      <c r="G126" s="88">
        <v>0</v>
      </c>
      <c r="H126" s="48">
        <v>21</v>
      </c>
      <c r="I126" s="49">
        <f t="shared" si="3"/>
        <v>21</v>
      </c>
      <c r="J126" s="50">
        <v>0</v>
      </c>
      <c r="K126" s="50">
        <f t="shared" si="4"/>
        <v>21</v>
      </c>
      <c r="L126" s="50">
        <v>0</v>
      </c>
      <c r="M126" s="50">
        <f t="shared" si="5"/>
        <v>21</v>
      </c>
    </row>
    <row r="127" spans="1:13" ht="22.5" hidden="1" x14ac:dyDescent="0.25">
      <c r="A127" s="63" t="s">
        <v>13</v>
      </c>
      <c r="B127" s="76">
        <v>4210027</v>
      </c>
      <c r="C127" s="77" t="s">
        <v>17</v>
      </c>
      <c r="D127" s="78" t="s">
        <v>18</v>
      </c>
      <c r="E127" s="78" t="s">
        <v>18</v>
      </c>
      <c r="F127" s="79" t="s">
        <v>81</v>
      </c>
      <c r="G127" s="80">
        <v>0</v>
      </c>
      <c r="H127" s="32">
        <v>21</v>
      </c>
      <c r="I127" s="33">
        <f t="shared" si="3"/>
        <v>21</v>
      </c>
      <c r="J127" s="34">
        <v>0</v>
      </c>
      <c r="K127" s="34">
        <f t="shared" si="4"/>
        <v>21</v>
      </c>
      <c r="L127" s="34">
        <v>0</v>
      </c>
      <c r="M127" s="34">
        <f t="shared" si="5"/>
        <v>21</v>
      </c>
    </row>
    <row r="128" spans="1:13" ht="15.75" hidden="1" thickBot="1" x14ac:dyDescent="0.3">
      <c r="A128" s="89"/>
      <c r="B128" s="90" t="s">
        <v>25</v>
      </c>
      <c r="C128" s="91"/>
      <c r="D128" s="92">
        <v>3419</v>
      </c>
      <c r="E128" s="92">
        <v>5222</v>
      </c>
      <c r="F128" s="93" t="s">
        <v>26</v>
      </c>
      <c r="G128" s="86">
        <v>0</v>
      </c>
      <c r="H128" s="41">
        <v>21</v>
      </c>
      <c r="I128" s="42">
        <f t="shared" si="3"/>
        <v>21</v>
      </c>
      <c r="J128" s="43">
        <v>0</v>
      </c>
      <c r="K128" s="43">
        <f t="shared" si="4"/>
        <v>21</v>
      </c>
      <c r="L128" s="43">
        <v>0</v>
      </c>
      <c r="M128" s="43">
        <f t="shared" si="5"/>
        <v>21</v>
      </c>
    </row>
    <row r="129" spans="1:15" ht="33.75" hidden="1" x14ac:dyDescent="0.25">
      <c r="A129" s="51" t="s">
        <v>13</v>
      </c>
      <c r="B129" s="52">
        <v>4210112</v>
      </c>
      <c r="C129" s="53" t="s">
        <v>17</v>
      </c>
      <c r="D129" s="67" t="s">
        <v>18</v>
      </c>
      <c r="E129" s="67" t="s">
        <v>18</v>
      </c>
      <c r="F129" s="68" t="s">
        <v>82</v>
      </c>
      <c r="G129" s="45">
        <v>0</v>
      </c>
      <c r="H129" s="45">
        <v>97</v>
      </c>
      <c r="I129" s="46">
        <f t="shared" si="3"/>
        <v>97</v>
      </c>
      <c r="J129" s="47">
        <v>0</v>
      </c>
      <c r="K129" s="47">
        <f t="shared" si="4"/>
        <v>97</v>
      </c>
      <c r="L129" s="47">
        <v>0</v>
      </c>
      <c r="M129" s="47">
        <f t="shared" si="5"/>
        <v>97</v>
      </c>
    </row>
    <row r="130" spans="1:15" ht="15.75" hidden="1" thickBot="1" x14ac:dyDescent="0.3">
      <c r="A130" s="56"/>
      <c r="B130" s="69" t="s">
        <v>25</v>
      </c>
      <c r="C130" s="70"/>
      <c r="D130" s="57">
        <v>3419</v>
      </c>
      <c r="E130" s="57">
        <v>5222</v>
      </c>
      <c r="F130" s="58" t="s">
        <v>26</v>
      </c>
      <c r="G130" s="48">
        <v>0</v>
      </c>
      <c r="H130" s="48">
        <v>97</v>
      </c>
      <c r="I130" s="49">
        <f t="shared" si="3"/>
        <v>97</v>
      </c>
      <c r="J130" s="50">
        <v>0</v>
      </c>
      <c r="K130" s="50">
        <f t="shared" si="4"/>
        <v>97</v>
      </c>
      <c r="L130" s="50">
        <v>0</v>
      </c>
      <c r="M130" s="50">
        <f t="shared" si="5"/>
        <v>97</v>
      </c>
    </row>
    <row r="131" spans="1:15" ht="22.5" hidden="1" x14ac:dyDescent="0.25">
      <c r="A131" s="51" t="s">
        <v>13</v>
      </c>
      <c r="B131" s="52">
        <v>4210117</v>
      </c>
      <c r="C131" s="53" t="s">
        <v>17</v>
      </c>
      <c r="D131" s="67" t="s">
        <v>18</v>
      </c>
      <c r="E131" s="67" t="s">
        <v>18</v>
      </c>
      <c r="F131" s="68" t="s">
        <v>83</v>
      </c>
      <c r="G131" s="32">
        <v>0</v>
      </c>
      <c r="H131" s="32">
        <v>97</v>
      </c>
      <c r="I131" s="33">
        <f t="shared" si="3"/>
        <v>97</v>
      </c>
      <c r="J131" s="34">
        <v>0</v>
      </c>
      <c r="K131" s="34">
        <f t="shared" si="4"/>
        <v>97</v>
      </c>
      <c r="L131" s="34">
        <v>0</v>
      </c>
      <c r="M131" s="34">
        <f t="shared" si="5"/>
        <v>97</v>
      </c>
    </row>
    <row r="132" spans="1:15" ht="15.75" hidden="1" thickBot="1" x14ac:dyDescent="0.3">
      <c r="A132" s="73"/>
      <c r="B132" s="74" t="s">
        <v>25</v>
      </c>
      <c r="C132" s="75"/>
      <c r="D132" s="39">
        <v>3419</v>
      </c>
      <c r="E132" s="39">
        <v>5222</v>
      </c>
      <c r="F132" s="40" t="s">
        <v>26</v>
      </c>
      <c r="G132" s="41">
        <v>0</v>
      </c>
      <c r="H132" s="41">
        <v>97</v>
      </c>
      <c r="I132" s="42">
        <f t="shared" si="3"/>
        <v>97</v>
      </c>
      <c r="J132" s="43">
        <v>0</v>
      </c>
      <c r="K132" s="43">
        <f t="shared" si="4"/>
        <v>97</v>
      </c>
      <c r="L132" s="43">
        <v>0</v>
      </c>
      <c r="M132" s="43">
        <f t="shared" si="5"/>
        <v>97</v>
      </c>
    </row>
    <row r="133" spans="1:15" ht="15.75" thickBot="1" x14ac:dyDescent="0.3">
      <c r="A133" s="94" t="s">
        <v>13</v>
      </c>
      <c r="B133" s="411" t="s">
        <v>84</v>
      </c>
      <c r="C133" s="412"/>
      <c r="D133" s="412" t="s">
        <v>18</v>
      </c>
      <c r="E133" s="423" t="s">
        <v>18</v>
      </c>
      <c r="F133" s="95" t="s">
        <v>85</v>
      </c>
      <c r="G133" s="96">
        <v>400</v>
      </c>
      <c r="H133" s="96">
        <f>SUM(H134:H139)/2</f>
        <v>162</v>
      </c>
      <c r="I133" s="97">
        <f t="shared" si="3"/>
        <v>562</v>
      </c>
      <c r="J133" s="98">
        <v>0</v>
      </c>
      <c r="K133" s="98">
        <f t="shared" si="4"/>
        <v>562</v>
      </c>
      <c r="L133" s="98">
        <v>0</v>
      </c>
      <c r="M133" s="98">
        <f t="shared" si="5"/>
        <v>562</v>
      </c>
    </row>
    <row r="134" spans="1:15" hidden="1" x14ac:dyDescent="0.25">
      <c r="A134" s="116" t="s">
        <v>13</v>
      </c>
      <c r="B134" s="117" t="s">
        <v>86</v>
      </c>
      <c r="C134" s="135" t="s">
        <v>17</v>
      </c>
      <c r="D134" s="136" t="s">
        <v>18</v>
      </c>
      <c r="E134" s="136" t="s">
        <v>18</v>
      </c>
      <c r="F134" s="137" t="s">
        <v>85</v>
      </c>
      <c r="G134" s="80">
        <v>400</v>
      </c>
      <c r="H134" s="32">
        <f>+H135</f>
        <v>122</v>
      </c>
      <c r="I134" s="33">
        <f t="shared" si="3"/>
        <v>522</v>
      </c>
      <c r="J134" s="47">
        <v>0</v>
      </c>
      <c r="K134" s="47">
        <f t="shared" si="4"/>
        <v>522</v>
      </c>
      <c r="L134" s="47">
        <v>0</v>
      </c>
      <c r="M134" s="47">
        <f t="shared" si="5"/>
        <v>522</v>
      </c>
    </row>
    <row r="135" spans="1:15" ht="15.75" hidden="1" thickBot="1" x14ac:dyDescent="0.3">
      <c r="A135" s="81"/>
      <c r="B135" s="82"/>
      <c r="C135" s="83"/>
      <c r="D135" s="84">
        <v>3419</v>
      </c>
      <c r="E135" s="84">
        <v>5901</v>
      </c>
      <c r="F135" s="85" t="s">
        <v>19</v>
      </c>
      <c r="G135" s="88">
        <v>400</v>
      </c>
      <c r="H135" s="48">
        <v>122</v>
      </c>
      <c r="I135" s="49">
        <f t="shared" si="3"/>
        <v>522</v>
      </c>
      <c r="J135" s="50">
        <v>0</v>
      </c>
      <c r="K135" s="50">
        <f t="shared" si="4"/>
        <v>522</v>
      </c>
      <c r="L135" s="50">
        <v>0</v>
      </c>
      <c r="M135" s="50">
        <f t="shared" si="5"/>
        <v>522</v>
      </c>
    </row>
    <row r="136" spans="1:15" ht="22.5" hidden="1" x14ac:dyDescent="0.25">
      <c r="A136" s="63" t="s">
        <v>13</v>
      </c>
      <c r="B136" s="76">
        <v>3060011</v>
      </c>
      <c r="C136" s="100" t="s">
        <v>17</v>
      </c>
      <c r="D136" s="67" t="s">
        <v>18</v>
      </c>
      <c r="E136" s="76" t="s">
        <v>18</v>
      </c>
      <c r="F136" s="68" t="s">
        <v>87</v>
      </c>
      <c r="G136" s="32">
        <v>0</v>
      </c>
      <c r="H136" s="32">
        <v>8</v>
      </c>
      <c r="I136" s="33">
        <f t="shared" si="3"/>
        <v>8</v>
      </c>
      <c r="J136" s="34">
        <v>0</v>
      </c>
      <c r="K136" s="34">
        <f t="shared" si="4"/>
        <v>8</v>
      </c>
      <c r="L136" s="34">
        <v>0</v>
      </c>
      <c r="M136" s="34">
        <f t="shared" si="5"/>
        <v>8</v>
      </c>
    </row>
    <row r="137" spans="1:15" ht="15.75" hidden="1" thickBot="1" x14ac:dyDescent="0.3">
      <c r="A137" s="81"/>
      <c r="B137" s="82"/>
      <c r="C137" s="101"/>
      <c r="D137" s="102">
        <v>3419</v>
      </c>
      <c r="E137" s="82">
        <v>5222</v>
      </c>
      <c r="F137" s="103" t="s">
        <v>26</v>
      </c>
      <c r="G137" s="41">
        <v>0</v>
      </c>
      <c r="H137" s="41">
        <v>8</v>
      </c>
      <c r="I137" s="42">
        <f t="shared" si="3"/>
        <v>8</v>
      </c>
      <c r="J137" s="43">
        <v>0</v>
      </c>
      <c r="K137" s="43">
        <f t="shared" si="4"/>
        <v>8</v>
      </c>
      <c r="L137" s="43">
        <v>0</v>
      </c>
      <c r="M137" s="43">
        <f t="shared" si="5"/>
        <v>8</v>
      </c>
    </row>
    <row r="138" spans="1:15" ht="22.5" hidden="1" x14ac:dyDescent="0.25">
      <c r="A138" s="51" t="s">
        <v>13</v>
      </c>
      <c r="B138" s="52">
        <v>4220001</v>
      </c>
      <c r="C138" s="53" t="s">
        <v>17</v>
      </c>
      <c r="D138" s="67" t="s">
        <v>18</v>
      </c>
      <c r="E138" s="67" t="s">
        <v>18</v>
      </c>
      <c r="F138" s="68" t="s">
        <v>88</v>
      </c>
      <c r="G138" s="45">
        <v>0</v>
      </c>
      <c r="H138" s="45">
        <v>32</v>
      </c>
      <c r="I138" s="46">
        <f t="shared" si="3"/>
        <v>32</v>
      </c>
      <c r="J138" s="47">
        <v>0</v>
      </c>
      <c r="K138" s="47">
        <f t="shared" si="4"/>
        <v>32</v>
      </c>
      <c r="L138" s="47">
        <v>0</v>
      </c>
      <c r="M138" s="47">
        <f t="shared" si="5"/>
        <v>32</v>
      </c>
    </row>
    <row r="139" spans="1:15" ht="15.75" hidden="1" thickBot="1" x14ac:dyDescent="0.3">
      <c r="A139" s="73"/>
      <c r="B139" s="74"/>
      <c r="C139" s="75"/>
      <c r="D139" s="39">
        <v>3419</v>
      </c>
      <c r="E139" s="39">
        <v>5222</v>
      </c>
      <c r="F139" s="40" t="s">
        <v>26</v>
      </c>
      <c r="G139" s="41">
        <v>0</v>
      </c>
      <c r="H139" s="41">
        <v>32</v>
      </c>
      <c r="I139" s="42">
        <f t="shared" si="3"/>
        <v>32</v>
      </c>
      <c r="J139" s="50">
        <v>0</v>
      </c>
      <c r="K139" s="50">
        <f t="shared" si="4"/>
        <v>32</v>
      </c>
      <c r="L139" s="50">
        <v>0</v>
      </c>
      <c r="M139" s="50">
        <f t="shared" si="5"/>
        <v>32</v>
      </c>
    </row>
    <row r="140" spans="1:15" ht="15.75" thickBot="1" x14ac:dyDescent="0.3">
      <c r="A140" s="94" t="s">
        <v>13</v>
      </c>
      <c r="B140" s="411" t="s">
        <v>89</v>
      </c>
      <c r="C140" s="412"/>
      <c r="D140" s="412" t="s">
        <v>18</v>
      </c>
      <c r="E140" s="423" t="s">
        <v>18</v>
      </c>
      <c r="F140" s="95" t="s">
        <v>90</v>
      </c>
      <c r="G140" s="104">
        <v>3000</v>
      </c>
      <c r="H140" s="104">
        <f>SUM(H141:H188)/2</f>
        <v>3053.6011600000002</v>
      </c>
      <c r="I140" s="105">
        <f t="shared" ref="I140:I188" si="6">+G140+H140</f>
        <v>6053.6011600000002</v>
      </c>
      <c r="J140" s="99">
        <v>0</v>
      </c>
      <c r="K140" s="99">
        <f t="shared" ref="K140:K188" si="7">+I140+J140</f>
        <v>6053.6011600000002</v>
      </c>
      <c r="L140" s="99">
        <v>2000</v>
      </c>
      <c r="M140" s="99">
        <f t="shared" si="5"/>
        <v>8053.6011600000002</v>
      </c>
      <c r="N140" s="143" t="s">
        <v>162</v>
      </c>
      <c r="O140" s="143"/>
    </row>
    <row r="141" spans="1:15" x14ac:dyDescent="0.25">
      <c r="A141" s="130" t="s">
        <v>13</v>
      </c>
      <c r="B141" s="138" t="s">
        <v>91</v>
      </c>
      <c r="C141" s="139" t="s">
        <v>17</v>
      </c>
      <c r="D141" s="133" t="s">
        <v>18</v>
      </c>
      <c r="E141" s="140" t="s">
        <v>18</v>
      </c>
      <c r="F141" s="134" t="s">
        <v>90</v>
      </c>
      <c r="G141" s="32">
        <v>3000</v>
      </c>
      <c r="H141" s="32">
        <f>+H142</f>
        <v>2342.1801599999999</v>
      </c>
      <c r="I141" s="33">
        <f t="shared" si="6"/>
        <v>5342.1801599999999</v>
      </c>
      <c r="J141" s="47">
        <v>0</v>
      </c>
      <c r="K141" s="47">
        <f t="shared" si="7"/>
        <v>5342.1801599999999</v>
      </c>
      <c r="L141" s="47">
        <v>2000</v>
      </c>
      <c r="M141" s="47">
        <f t="shared" ref="M141:M204" si="8">+K141+L141</f>
        <v>7342.1801599999999</v>
      </c>
      <c r="N141" s="143" t="s">
        <v>162</v>
      </c>
      <c r="O141" s="143"/>
    </row>
    <row r="142" spans="1:15" ht="15.75" thickBot="1" x14ac:dyDescent="0.3">
      <c r="A142" s="56"/>
      <c r="B142" s="141"/>
      <c r="C142" s="142"/>
      <c r="D142" s="102">
        <v>3419</v>
      </c>
      <c r="E142" s="82">
        <v>5901</v>
      </c>
      <c r="F142" s="103" t="s">
        <v>19</v>
      </c>
      <c r="G142" s="48">
        <v>3000</v>
      </c>
      <c r="H142" s="48">
        <v>2342.1801599999999</v>
      </c>
      <c r="I142" s="49">
        <f t="shared" si="6"/>
        <v>5342.1801599999999</v>
      </c>
      <c r="J142" s="50">
        <v>0</v>
      </c>
      <c r="K142" s="50">
        <f t="shared" si="7"/>
        <v>5342.1801599999999</v>
      </c>
      <c r="L142" s="50">
        <v>2000</v>
      </c>
      <c r="M142" s="50">
        <f t="shared" si="8"/>
        <v>7342.1801599999999</v>
      </c>
      <c r="N142" s="143" t="s">
        <v>162</v>
      </c>
      <c r="O142" s="143"/>
    </row>
    <row r="143" spans="1:15" x14ac:dyDescent="0.25">
      <c r="A143" s="63" t="s">
        <v>13</v>
      </c>
      <c r="B143" s="76" t="s">
        <v>92</v>
      </c>
      <c r="C143" s="100" t="s">
        <v>17</v>
      </c>
      <c r="D143" s="67" t="s">
        <v>18</v>
      </c>
      <c r="E143" s="76" t="s">
        <v>18</v>
      </c>
      <c r="F143" s="68" t="s">
        <v>93</v>
      </c>
      <c r="G143" s="32">
        <v>0</v>
      </c>
      <c r="H143" s="32">
        <v>11</v>
      </c>
      <c r="I143" s="33">
        <f t="shared" si="6"/>
        <v>11</v>
      </c>
      <c r="J143" s="34">
        <v>0</v>
      </c>
      <c r="K143" s="34">
        <f t="shared" si="7"/>
        <v>11</v>
      </c>
      <c r="L143" s="34">
        <v>0</v>
      </c>
      <c r="M143" s="34">
        <f t="shared" si="8"/>
        <v>11</v>
      </c>
    </row>
    <row r="144" spans="1:15" ht="15.75" thickBot="1" x14ac:dyDescent="0.3">
      <c r="A144" s="81"/>
      <c r="B144" s="82" t="s">
        <v>25</v>
      </c>
      <c r="C144" s="101"/>
      <c r="D144" s="102">
        <v>3419</v>
      </c>
      <c r="E144" s="82">
        <v>5222</v>
      </c>
      <c r="F144" s="103" t="s">
        <v>26</v>
      </c>
      <c r="G144" s="41">
        <v>0</v>
      </c>
      <c r="H144" s="41">
        <v>11</v>
      </c>
      <c r="I144" s="42">
        <f t="shared" si="6"/>
        <v>11</v>
      </c>
      <c r="J144" s="43">
        <v>0</v>
      </c>
      <c r="K144" s="43">
        <f t="shared" si="7"/>
        <v>11</v>
      </c>
      <c r="L144" s="43">
        <v>0</v>
      </c>
      <c r="M144" s="43">
        <f t="shared" si="8"/>
        <v>11</v>
      </c>
    </row>
    <row r="145" spans="1:13" ht="22.5" x14ac:dyDescent="0.25">
      <c r="A145" s="63" t="s">
        <v>13</v>
      </c>
      <c r="B145" s="76" t="s">
        <v>94</v>
      </c>
      <c r="C145" s="100" t="s">
        <v>17</v>
      </c>
      <c r="D145" s="67" t="s">
        <v>18</v>
      </c>
      <c r="E145" s="76" t="s">
        <v>18</v>
      </c>
      <c r="F145" s="68" t="s">
        <v>95</v>
      </c>
      <c r="G145" s="45">
        <v>0</v>
      </c>
      <c r="H145" s="45">
        <v>8</v>
      </c>
      <c r="I145" s="46">
        <f t="shared" si="6"/>
        <v>8</v>
      </c>
      <c r="J145" s="47">
        <v>0</v>
      </c>
      <c r="K145" s="47">
        <f t="shared" si="7"/>
        <v>8</v>
      </c>
      <c r="L145" s="47">
        <v>0</v>
      </c>
      <c r="M145" s="47">
        <f t="shared" si="8"/>
        <v>8</v>
      </c>
    </row>
    <row r="146" spans="1:13" ht="15.75" thickBot="1" x14ac:dyDescent="0.3">
      <c r="A146" s="81"/>
      <c r="B146" s="82" t="s">
        <v>25</v>
      </c>
      <c r="C146" s="101"/>
      <c r="D146" s="102">
        <v>3419</v>
      </c>
      <c r="E146" s="82">
        <v>5222</v>
      </c>
      <c r="F146" s="103" t="s">
        <v>26</v>
      </c>
      <c r="G146" s="48">
        <v>0</v>
      </c>
      <c r="H146" s="48">
        <v>8</v>
      </c>
      <c r="I146" s="49">
        <f t="shared" si="6"/>
        <v>8</v>
      </c>
      <c r="J146" s="50">
        <v>0</v>
      </c>
      <c r="K146" s="50">
        <f t="shared" si="7"/>
        <v>8</v>
      </c>
      <c r="L146" s="50">
        <v>0</v>
      </c>
      <c r="M146" s="50">
        <f t="shared" si="8"/>
        <v>8</v>
      </c>
    </row>
    <row r="147" spans="1:13" ht="23.25" x14ac:dyDescent="0.25">
      <c r="A147" s="63" t="s">
        <v>13</v>
      </c>
      <c r="B147" s="76">
        <v>3080254</v>
      </c>
      <c r="C147" s="100" t="s">
        <v>17</v>
      </c>
      <c r="D147" s="67" t="s">
        <v>18</v>
      </c>
      <c r="E147" s="76" t="s">
        <v>18</v>
      </c>
      <c r="F147" s="30" t="s">
        <v>96</v>
      </c>
      <c r="G147" s="31">
        <v>0</v>
      </c>
      <c r="H147" s="32">
        <v>6.4210000000000003</v>
      </c>
      <c r="I147" s="33">
        <f t="shared" si="6"/>
        <v>6.4210000000000003</v>
      </c>
      <c r="J147" s="34">
        <v>0</v>
      </c>
      <c r="K147" s="34">
        <f t="shared" si="7"/>
        <v>6.4210000000000003</v>
      </c>
      <c r="L147" s="34">
        <v>0</v>
      </c>
      <c r="M147" s="34">
        <f t="shared" si="8"/>
        <v>6.4210000000000003</v>
      </c>
    </row>
    <row r="148" spans="1:13" ht="15.75" thickBot="1" x14ac:dyDescent="0.3">
      <c r="A148" s="81"/>
      <c r="B148" s="82" t="s">
        <v>25</v>
      </c>
      <c r="C148" s="101"/>
      <c r="D148" s="102">
        <v>3419</v>
      </c>
      <c r="E148" s="82">
        <v>5909</v>
      </c>
      <c r="F148" s="103" t="s">
        <v>21</v>
      </c>
      <c r="G148" s="41">
        <v>0</v>
      </c>
      <c r="H148" s="41">
        <v>6.4210000000000003</v>
      </c>
      <c r="I148" s="42">
        <f t="shared" si="6"/>
        <v>6.4210000000000003</v>
      </c>
      <c r="J148" s="43">
        <v>0</v>
      </c>
      <c r="K148" s="43">
        <f t="shared" si="7"/>
        <v>6.4210000000000003</v>
      </c>
      <c r="L148" s="43">
        <v>0</v>
      </c>
      <c r="M148" s="43">
        <f t="shared" si="8"/>
        <v>6.4210000000000003</v>
      </c>
    </row>
    <row r="149" spans="1:13" ht="33.75" x14ac:dyDescent="0.25">
      <c r="A149" s="63" t="s">
        <v>13</v>
      </c>
      <c r="B149" s="76">
        <v>3080322</v>
      </c>
      <c r="C149" s="100" t="s">
        <v>17</v>
      </c>
      <c r="D149" s="67" t="s">
        <v>18</v>
      </c>
      <c r="E149" s="76" t="s">
        <v>18</v>
      </c>
      <c r="F149" s="68" t="s">
        <v>97</v>
      </c>
      <c r="G149" s="45">
        <v>0</v>
      </c>
      <c r="H149" s="45">
        <v>45</v>
      </c>
      <c r="I149" s="46">
        <f t="shared" si="6"/>
        <v>45</v>
      </c>
      <c r="J149" s="47">
        <v>0</v>
      </c>
      <c r="K149" s="47">
        <f t="shared" si="7"/>
        <v>45</v>
      </c>
      <c r="L149" s="47">
        <v>0</v>
      </c>
      <c r="M149" s="47">
        <f t="shared" si="8"/>
        <v>45</v>
      </c>
    </row>
    <row r="150" spans="1:13" ht="15.75" thickBot="1" x14ac:dyDescent="0.3">
      <c r="A150" s="81"/>
      <c r="B150" s="82" t="s">
        <v>25</v>
      </c>
      <c r="C150" s="101"/>
      <c r="D150" s="102">
        <v>3419</v>
      </c>
      <c r="E150" s="82">
        <v>5222</v>
      </c>
      <c r="F150" s="103" t="s">
        <v>26</v>
      </c>
      <c r="G150" s="48">
        <v>0</v>
      </c>
      <c r="H150" s="48">
        <v>45</v>
      </c>
      <c r="I150" s="49">
        <f t="shared" si="6"/>
        <v>45</v>
      </c>
      <c r="J150" s="50">
        <v>0</v>
      </c>
      <c r="K150" s="50">
        <f t="shared" si="7"/>
        <v>45</v>
      </c>
      <c r="L150" s="50">
        <v>0</v>
      </c>
      <c r="M150" s="50">
        <f t="shared" si="8"/>
        <v>45</v>
      </c>
    </row>
    <row r="151" spans="1:13" ht="22.5" x14ac:dyDescent="0.25">
      <c r="A151" s="63" t="s">
        <v>13</v>
      </c>
      <c r="B151" s="76">
        <v>3080323</v>
      </c>
      <c r="C151" s="100" t="s">
        <v>17</v>
      </c>
      <c r="D151" s="67" t="s">
        <v>18</v>
      </c>
      <c r="E151" s="76" t="s">
        <v>18</v>
      </c>
      <c r="F151" s="68" t="s">
        <v>98</v>
      </c>
      <c r="G151" s="32">
        <v>0</v>
      </c>
      <c r="H151" s="32">
        <v>20</v>
      </c>
      <c r="I151" s="33">
        <f t="shared" si="6"/>
        <v>20</v>
      </c>
      <c r="J151" s="34">
        <v>0</v>
      </c>
      <c r="K151" s="34">
        <f t="shared" si="7"/>
        <v>20</v>
      </c>
      <c r="L151" s="34">
        <v>0</v>
      </c>
      <c r="M151" s="34">
        <f t="shared" si="8"/>
        <v>20</v>
      </c>
    </row>
    <row r="152" spans="1:13" ht="24" thickBot="1" x14ac:dyDescent="0.3">
      <c r="A152" s="81"/>
      <c r="B152" s="82" t="s">
        <v>25</v>
      </c>
      <c r="C152" s="101"/>
      <c r="D152" s="102">
        <v>3419</v>
      </c>
      <c r="E152" s="82">
        <v>5221</v>
      </c>
      <c r="F152" s="103" t="s">
        <v>99</v>
      </c>
      <c r="G152" s="41">
        <v>0</v>
      </c>
      <c r="H152" s="41">
        <v>20</v>
      </c>
      <c r="I152" s="42">
        <f t="shared" si="6"/>
        <v>20</v>
      </c>
      <c r="J152" s="43">
        <v>0</v>
      </c>
      <c r="K152" s="43">
        <f t="shared" si="7"/>
        <v>20</v>
      </c>
      <c r="L152" s="43">
        <v>0</v>
      </c>
      <c r="M152" s="43">
        <f t="shared" si="8"/>
        <v>20</v>
      </c>
    </row>
    <row r="153" spans="1:13" ht="22.5" x14ac:dyDescent="0.25">
      <c r="A153" s="106" t="s">
        <v>13</v>
      </c>
      <c r="B153" s="107">
        <v>4230020</v>
      </c>
      <c r="C153" s="108" t="s">
        <v>17</v>
      </c>
      <c r="D153" s="109" t="s">
        <v>18</v>
      </c>
      <c r="E153" s="107" t="s">
        <v>18</v>
      </c>
      <c r="F153" s="68" t="s">
        <v>100</v>
      </c>
      <c r="G153" s="45">
        <v>0</v>
      </c>
      <c r="H153" s="45">
        <v>20</v>
      </c>
      <c r="I153" s="46">
        <f t="shared" si="6"/>
        <v>20</v>
      </c>
      <c r="J153" s="47">
        <v>0</v>
      </c>
      <c r="K153" s="47">
        <f t="shared" si="7"/>
        <v>20</v>
      </c>
      <c r="L153" s="47">
        <v>0</v>
      </c>
      <c r="M153" s="47">
        <f t="shared" si="8"/>
        <v>20</v>
      </c>
    </row>
    <row r="154" spans="1:13" ht="15.75" thickBot="1" x14ac:dyDescent="0.3">
      <c r="A154" s="81"/>
      <c r="B154" s="82" t="s">
        <v>25</v>
      </c>
      <c r="C154" s="110"/>
      <c r="D154" s="102">
        <v>3419</v>
      </c>
      <c r="E154" s="82">
        <v>5222</v>
      </c>
      <c r="F154" s="103" t="s">
        <v>26</v>
      </c>
      <c r="G154" s="48">
        <v>0</v>
      </c>
      <c r="H154" s="48">
        <v>20</v>
      </c>
      <c r="I154" s="49">
        <f t="shared" si="6"/>
        <v>20</v>
      </c>
      <c r="J154" s="50">
        <v>0</v>
      </c>
      <c r="K154" s="50">
        <f t="shared" si="7"/>
        <v>20</v>
      </c>
      <c r="L154" s="50">
        <v>0</v>
      </c>
      <c r="M154" s="50">
        <f t="shared" si="8"/>
        <v>20</v>
      </c>
    </row>
    <row r="155" spans="1:13" ht="33.75" x14ac:dyDescent="0.25">
      <c r="A155" s="106" t="s">
        <v>13</v>
      </c>
      <c r="B155" s="107">
        <v>4230029</v>
      </c>
      <c r="C155" s="108" t="s">
        <v>17</v>
      </c>
      <c r="D155" s="109" t="s">
        <v>18</v>
      </c>
      <c r="E155" s="107" t="s">
        <v>18</v>
      </c>
      <c r="F155" s="68" t="s">
        <v>101</v>
      </c>
      <c r="G155" s="32">
        <v>0</v>
      </c>
      <c r="H155" s="32">
        <v>52</v>
      </c>
      <c r="I155" s="33">
        <f t="shared" si="6"/>
        <v>52</v>
      </c>
      <c r="J155" s="34">
        <v>0</v>
      </c>
      <c r="K155" s="34">
        <f t="shared" si="7"/>
        <v>52</v>
      </c>
      <c r="L155" s="34">
        <v>0</v>
      </c>
      <c r="M155" s="34">
        <f t="shared" si="8"/>
        <v>52</v>
      </c>
    </row>
    <row r="156" spans="1:13" ht="15.75" thickBot="1" x14ac:dyDescent="0.3">
      <c r="A156" s="81"/>
      <c r="B156" s="82" t="s">
        <v>25</v>
      </c>
      <c r="C156" s="110"/>
      <c r="D156" s="102">
        <v>3419</v>
      </c>
      <c r="E156" s="82">
        <v>5222</v>
      </c>
      <c r="F156" s="103" t="s">
        <v>26</v>
      </c>
      <c r="G156" s="41">
        <v>0</v>
      </c>
      <c r="H156" s="41">
        <v>52</v>
      </c>
      <c r="I156" s="42">
        <f t="shared" si="6"/>
        <v>52</v>
      </c>
      <c r="J156" s="43">
        <v>0</v>
      </c>
      <c r="K156" s="43">
        <f t="shared" si="7"/>
        <v>52</v>
      </c>
      <c r="L156" s="43">
        <v>0</v>
      </c>
      <c r="M156" s="43">
        <f t="shared" si="8"/>
        <v>52</v>
      </c>
    </row>
    <row r="157" spans="1:13" ht="33.75" x14ac:dyDescent="0.25">
      <c r="A157" s="106" t="s">
        <v>13</v>
      </c>
      <c r="B157" s="107">
        <v>4230041</v>
      </c>
      <c r="C157" s="108" t="s">
        <v>17</v>
      </c>
      <c r="D157" s="109" t="s">
        <v>18</v>
      </c>
      <c r="E157" s="107" t="s">
        <v>18</v>
      </c>
      <c r="F157" s="68" t="s">
        <v>102</v>
      </c>
      <c r="G157" s="45">
        <v>0</v>
      </c>
      <c r="H157" s="45">
        <v>66</v>
      </c>
      <c r="I157" s="46">
        <f t="shared" si="6"/>
        <v>66</v>
      </c>
      <c r="J157" s="47">
        <v>0</v>
      </c>
      <c r="K157" s="47">
        <f t="shared" si="7"/>
        <v>66</v>
      </c>
      <c r="L157" s="47">
        <v>0</v>
      </c>
      <c r="M157" s="47">
        <f t="shared" si="8"/>
        <v>66</v>
      </c>
    </row>
    <row r="158" spans="1:13" ht="15.75" thickBot="1" x14ac:dyDescent="0.3">
      <c r="A158" s="81"/>
      <c r="B158" s="82" t="s">
        <v>25</v>
      </c>
      <c r="C158" s="110"/>
      <c r="D158" s="102">
        <v>3419</v>
      </c>
      <c r="E158" s="82">
        <v>5222</v>
      </c>
      <c r="F158" s="103" t="s">
        <v>26</v>
      </c>
      <c r="G158" s="48">
        <v>0</v>
      </c>
      <c r="H158" s="48">
        <v>66</v>
      </c>
      <c r="I158" s="49">
        <f t="shared" si="6"/>
        <v>66</v>
      </c>
      <c r="J158" s="50">
        <v>0</v>
      </c>
      <c r="K158" s="50">
        <f t="shared" si="7"/>
        <v>66</v>
      </c>
      <c r="L158" s="50">
        <v>0</v>
      </c>
      <c r="M158" s="50">
        <f t="shared" si="8"/>
        <v>66</v>
      </c>
    </row>
    <row r="159" spans="1:13" ht="22.5" x14ac:dyDescent="0.25">
      <c r="A159" s="106" t="s">
        <v>13</v>
      </c>
      <c r="B159" s="107">
        <v>4230042</v>
      </c>
      <c r="C159" s="108" t="s">
        <v>17</v>
      </c>
      <c r="D159" s="109" t="s">
        <v>18</v>
      </c>
      <c r="E159" s="107" t="s">
        <v>18</v>
      </c>
      <c r="F159" s="68" t="s">
        <v>103</v>
      </c>
      <c r="G159" s="32">
        <v>0</v>
      </c>
      <c r="H159" s="32">
        <v>20</v>
      </c>
      <c r="I159" s="33">
        <f t="shared" si="6"/>
        <v>20</v>
      </c>
      <c r="J159" s="34">
        <v>0</v>
      </c>
      <c r="K159" s="34">
        <f t="shared" si="7"/>
        <v>20</v>
      </c>
      <c r="L159" s="34">
        <v>0</v>
      </c>
      <c r="M159" s="34">
        <f t="shared" si="8"/>
        <v>20</v>
      </c>
    </row>
    <row r="160" spans="1:13" ht="15.75" thickBot="1" x14ac:dyDescent="0.3">
      <c r="A160" s="81"/>
      <c r="B160" s="82" t="s">
        <v>25</v>
      </c>
      <c r="C160" s="110"/>
      <c r="D160" s="102">
        <v>3419</v>
      </c>
      <c r="E160" s="82">
        <v>5222</v>
      </c>
      <c r="F160" s="103" t="s">
        <v>26</v>
      </c>
      <c r="G160" s="41">
        <v>0</v>
      </c>
      <c r="H160" s="41">
        <v>20</v>
      </c>
      <c r="I160" s="42">
        <f t="shared" si="6"/>
        <v>20</v>
      </c>
      <c r="J160" s="43">
        <v>0</v>
      </c>
      <c r="K160" s="43">
        <f t="shared" si="7"/>
        <v>20</v>
      </c>
      <c r="L160" s="43">
        <v>0</v>
      </c>
      <c r="M160" s="43">
        <f t="shared" si="8"/>
        <v>20</v>
      </c>
    </row>
    <row r="161" spans="1:13" ht="22.5" x14ac:dyDescent="0.25">
      <c r="A161" s="106" t="s">
        <v>13</v>
      </c>
      <c r="B161" s="107">
        <v>4230046</v>
      </c>
      <c r="C161" s="108" t="s">
        <v>17</v>
      </c>
      <c r="D161" s="109" t="s">
        <v>18</v>
      </c>
      <c r="E161" s="107" t="s">
        <v>18</v>
      </c>
      <c r="F161" s="68" t="s">
        <v>104</v>
      </c>
      <c r="G161" s="45">
        <v>0</v>
      </c>
      <c r="H161" s="45">
        <v>70</v>
      </c>
      <c r="I161" s="46">
        <f t="shared" si="6"/>
        <v>70</v>
      </c>
      <c r="J161" s="47">
        <v>0</v>
      </c>
      <c r="K161" s="47">
        <f t="shared" si="7"/>
        <v>70</v>
      </c>
      <c r="L161" s="47">
        <v>0</v>
      </c>
      <c r="M161" s="47">
        <f t="shared" si="8"/>
        <v>70</v>
      </c>
    </row>
    <row r="162" spans="1:13" ht="15.75" thickBot="1" x14ac:dyDescent="0.3">
      <c r="A162" s="81"/>
      <c r="B162" s="82" t="s">
        <v>25</v>
      </c>
      <c r="C162" s="110"/>
      <c r="D162" s="102">
        <v>3419</v>
      </c>
      <c r="E162" s="82">
        <v>5222</v>
      </c>
      <c r="F162" s="103" t="s">
        <v>26</v>
      </c>
      <c r="G162" s="48">
        <v>0</v>
      </c>
      <c r="H162" s="48">
        <v>70</v>
      </c>
      <c r="I162" s="49">
        <f t="shared" si="6"/>
        <v>70</v>
      </c>
      <c r="J162" s="50">
        <v>0</v>
      </c>
      <c r="K162" s="50">
        <f t="shared" si="7"/>
        <v>70</v>
      </c>
      <c r="L162" s="50">
        <v>0</v>
      </c>
      <c r="M162" s="50">
        <f t="shared" si="8"/>
        <v>70</v>
      </c>
    </row>
    <row r="163" spans="1:13" ht="33.75" x14ac:dyDescent="0.25">
      <c r="A163" s="106" t="s">
        <v>13</v>
      </c>
      <c r="B163" s="107">
        <v>4230047</v>
      </c>
      <c r="C163" s="108" t="s">
        <v>17</v>
      </c>
      <c r="D163" s="109" t="s">
        <v>18</v>
      </c>
      <c r="E163" s="107" t="s">
        <v>18</v>
      </c>
      <c r="F163" s="68" t="s">
        <v>105</v>
      </c>
      <c r="G163" s="32">
        <v>0</v>
      </c>
      <c r="H163" s="32">
        <v>20</v>
      </c>
      <c r="I163" s="33">
        <f t="shared" si="6"/>
        <v>20</v>
      </c>
      <c r="J163" s="34">
        <v>0</v>
      </c>
      <c r="K163" s="34">
        <f t="shared" si="7"/>
        <v>20</v>
      </c>
      <c r="L163" s="34">
        <v>0</v>
      </c>
      <c r="M163" s="34">
        <f t="shared" si="8"/>
        <v>20</v>
      </c>
    </row>
    <row r="164" spans="1:13" ht="15.75" thickBot="1" x14ac:dyDescent="0.3">
      <c r="A164" s="81"/>
      <c r="B164" s="82" t="s">
        <v>25</v>
      </c>
      <c r="C164" s="110"/>
      <c r="D164" s="102">
        <v>3419</v>
      </c>
      <c r="E164" s="82">
        <v>5222</v>
      </c>
      <c r="F164" s="103" t="s">
        <v>26</v>
      </c>
      <c r="G164" s="41">
        <v>0</v>
      </c>
      <c r="H164" s="41">
        <v>20</v>
      </c>
      <c r="I164" s="42">
        <f t="shared" si="6"/>
        <v>20</v>
      </c>
      <c r="J164" s="43">
        <v>0</v>
      </c>
      <c r="K164" s="43">
        <f t="shared" si="7"/>
        <v>20</v>
      </c>
      <c r="L164" s="43">
        <v>0</v>
      </c>
      <c r="M164" s="43">
        <f t="shared" si="8"/>
        <v>20</v>
      </c>
    </row>
    <row r="165" spans="1:13" ht="33.75" x14ac:dyDescent="0.25">
      <c r="A165" s="106" t="s">
        <v>13</v>
      </c>
      <c r="B165" s="107">
        <v>4230052</v>
      </c>
      <c r="C165" s="108" t="s">
        <v>17</v>
      </c>
      <c r="D165" s="109" t="s">
        <v>18</v>
      </c>
      <c r="E165" s="107" t="s">
        <v>18</v>
      </c>
      <c r="F165" s="68" t="s">
        <v>106</v>
      </c>
      <c r="G165" s="45">
        <v>0</v>
      </c>
      <c r="H165" s="45">
        <v>20</v>
      </c>
      <c r="I165" s="46">
        <f t="shared" si="6"/>
        <v>20</v>
      </c>
      <c r="J165" s="47">
        <v>0</v>
      </c>
      <c r="K165" s="47">
        <f t="shared" si="7"/>
        <v>20</v>
      </c>
      <c r="L165" s="47">
        <v>0</v>
      </c>
      <c r="M165" s="47">
        <f t="shared" si="8"/>
        <v>20</v>
      </c>
    </row>
    <row r="166" spans="1:13" ht="15.75" thickBot="1" x14ac:dyDescent="0.3">
      <c r="A166" s="81"/>
      <c r="B166" s="82" t="s">
        <v>25</v>
      </c>
      <c r="C166" s="110"/>
      <c r="D166" s="102">
        <v>3419</v>
      </c>
      <c r="E166" s="82">
        <v>5222</v>
      </c>
      <c r="F166" s="103" t="s">
        <v>26</v>
      </c>
      <c r="G166" s="48">
        <v>0</v>
      </c>
      <c r="H166" s="48">
        <v>20</v>
      </c>
      <c r="I166" s="49">
        <f t="shared" si="6"/>
        <v>20</v>
      </c>
      <c r="J166" s="50">
        <v>0</v>
      </c>
      <c r="K166" s="50">
        <f t="shared" si="7"/>
        <v>20</v>
      </c>
      <c r="L166" s="50">
        <v>0</v>
      </c>
      <c r="M166" s="50">
        <f t="shared" si="8"/>
        <v>20</v>
      </c>
    </row>
    <row r="167" spans="1:13" ht="22.5" x14ac:dyDescent="0.25">
      <c r="A167" s="106" t="s">
        <v>13</v>
      </c>
      <c r="B167" s="107">
        <v>4230057</v>
      </c>
      <c r="C167" s="108" t="s">
        <v>17</v>
      </c>
      <c r="D167" s="109" t="s">
        <v>18</v>
      </c>
      <c r="E167" s="107" t="s">
        <v>18</v>
      </c>
      <c r="F167" s="68" t="s">
        <v>107</v>
      </c>
      <c r="G167" s="32">
        <v>0</v>
      </c>
      <c r="H167" s="32">
        <v>28</v>
      </c>
      <c r="I167" s="33">
        <f t="shared" si="6"/>
        <v>28</v>
      </c>
      <c r="J167" s="34">
        <v>0</v>
      </c>
      <c r="K167" s="34">
        <f t="shared" si="7"/>
        <v>28</v>
      </c>
      <c r="L167" s="34">
        <v>0</v>
      </c>
      <c r="M167" s="34">
        <f t="shared" si="8"/>
        <v>28</v>
      </c>
    </row>
    <row r="168" spans="1:13" ht="15.75" thickBot="1" x14ac:dyDescent="0.3">
      <c r="A168" s="81"/>
      <c r="B168" s="82" t="s">
        <v>25</v>
      </c>
      <c r="C168" s="110"/>
      <c r="D168" s="102">
        <v>3419</v>
      </c>
      <c r="E168" s="82">
        <v>5222</v>
      </c>
      <c r="F168" s="103" t="s">
        <v>26</v>
      </c>
      <c r="G168" s="41">
        <v>0</v>
      </c>
      <c r="H168" s="41">
        <v>28</v>
      </c>
      <c r="I168" s="42">
        <f t="shared" si="6"/>
        <v>28</v>
      </c>
      <c r="J168" s="43">
        <v>0</v>
      </c>
      <c r="K168" s="43">
        <f t="shared" si="7"/>
        <v>28</v>
      </c>
      <c r="L168" s="43">
        <v>0</v>
      </c>
      <c r="M168" s="43">
        <f t="shared" si="8"/>
        <v>28</v>
      </c>
    </row>
    <row r="169" spans="1:13" ht="22.5" x14ac:dyDescent="0.25">
      <c r="A169" s="106" t="s">
        <v>13</v>
      </c>
      <c r="B169" s="107">
        <v>4230070</v>
      </c>
      <c r="C169" s="108" t="s">
        <v>17</v>
      </c>
      <c r="D169" s="109" t="s">
        <v>18</v>
      </c>
      <c r="E169" s="107" t="s">
        <v>18</v>
      </c>
      <c r="F169" s="68" t="s">
        <v>108</v>
      </c>
      <c r="G169" s="45">
        <v>0</v>
      </c>
      <c r="H169" s="45">
        <v>29</v>
      </c>
      <c r="I169" s="46">
        <f t="shared" si="6"/>
        <v>29</v>
      </c>
      <c r="J169" s="47">
        <v>0</v>
      </c>
      <c r="K169" s="47">
        <f t="shared" si="7"/>
        <v>29</v>
      </c>
      <c r="L169" s="47">
        <v>0</v>
      </c>
      <c r="M169" s="47">
        <f t="shared" si="8"/>
        <v>29</v>
      </c>
    </row>
    <row r="170" spans="1:13" ht="15.75" thickBot="1" x14ac:dyDescent="0.3">
      <c r="A170" s="81"/>
      <c r="B170" s="82" t="s">
        <v>25</v>
      </c>
      <c r="C170" s="110"/>
      <c r="D170" s="102">
        <v>3419</v>
      </c>
      <c r="E170" s="82">
        <v>5222</v>
      </c>
      <c r="F170" s="103" t="s">
        <v>26</v>
      </c>
      <c r="G170" s="48">
        <v>0</v>
      </c>
      <c r="H170" s="48">
        <v>29</v>
      </c>
      <c r="I170" s="49">
        <f t="shared" si="6"/>
        <v>29</v>
      </c>
      <c r="J170" s="50">
        <v>0</v>
      </c>
      <c r="K170" s="50">
        <f t="shared" si="7"/>
        <v>29</v>
      </c>
      <c r="L170" s="50">
        <v>0</v>
      </c>
      <c r="M170" s="50">
        <f t="shared" si="8"/>
        <v>29</v>
      </c>
    </row>
    <row r="171" spans="1:13" ht="22.5" x14ac:dyDescent="0.25">
      <c r="A171" s="106" t="s">
        <v>13</v>
      </c>
      <c r="B171" s="107">
        <v>4230075</v>
      </c>
      <c r="C171" s="108" t="s">
        <v>17</v>
      </c>
      <c r="D171" s="109" t="s">
        <v>18</v>
      </c>
      <c r="E171" s="107" t="s">
        <v>18</v>
      </c>
      <c r="F171" s="68" t="s">
        <v>109</v>
      </c>
      <c r="G171" s="32">
        <v>0</v>
      </c>
      <c r="H171" s="32">
        <v>70</v>
      </c>
      <c r="I171" s="33">
        <f t="shared" si="6"/>
        <v>70</v>
      </c>
      <c r="J171" s="34">
        <v>0</v>
      </c>
      <c r="K171" s="34">
        <f t="shared" si="7"/>
        <v>70</v>
      </c>
      <c r="L171" s="34">
        <v>0</v>
      </c>
      <c r="M171" s="34">
        <f t="shared" si="8"/>
        <v>70</v>
      </c>
    </row>
    <row r="172" spans="1:13" ht="15.75" thickBot="1" x14ac:dyDescent="0.3">
      <c r="A172" s="81"/>
      <c r="B172" s="82" t="s">
        <v>25</v>
      </c>
      <c r="C172" s="110"/>
      <c r="D172" s="102">
        <v>3419</v>
      </c>
      <c r="E172" s="82">
        <v>5222</v>
      </c>
      <c r="F172" s="103" t="s">
        <v>26</v>
      </c>
      <c r="G172" s="41">
        <v>0</v>
      </c>
      <c r="H172" s="41">
        <v>70</v>
      </c>
      <c r="I172" s="42">
        <f t="shared" si="6"/>
        <v>70</v>
      </c>
      <c r="J172" s="43">
        <v>0</v>
      </c>
      <c r="K172" s="43">
        <f t="shared" si="7"/>
        <v>70</v>
      </c>
      <c r="L172" s="43">
        <v>0</v>
      </c>
      <c r="M172" s="43">
        <f t="shared" si="8"/>
        <v>70</v>
      </c>
    </row>
    <row r="173" spans="1:13" ht="22.5" x14ac:dyDescent="0.25">
      <c r="A173" s="106" t="s">
        <v>13</v>
      </c>
      <c r="B173" s="107">
        <v>4230079</v>
      </c>
      <c r="C173" s="108" t="s">
        <v>17</v>
      </c>
      <c r="D173" s="109" t="s">
        <v>18</v>
      </c>
      <c r="E173" s="107" t="s">
        <v>18</v>
      </c>
      <c r="F173" s="68" t="s">
        <v>110</v>
      </c>
      <c r="G173" s="45">
        <v>0</v>
      </c>
      <c r="H173" s="45">
        <v>28</v>
      </c>
      <c r="I173" s="46">
        <f t="shared" si="6"/>
        <v>28</v>
      </c>
      <c r="J173" s="47">
        <v>0</v>
      </c>
      <c r="K173" s="47">
        <f t="shared" si="7"/>
        <v>28</v>
      </c>
      <c r="L173" s="47">
        <v>0</v>
      </c>
      <c r="M173" s="47">
        <f t="shared" si="8"/>
        <v>28</v>
      </c>
    </row>
    <row r="174" spans="1:13" ht="15.75" thickBot="1" x14ac:dyDescent="0.3">
      <c r="A174" s="81"/>
      <c r="B174" s="82" t="s">
        <v>25</v>
      </c>
      <c r="C174" s="110"/>
      <c r="D174" s="102">
        <v>3419</v>
      </c>
      <c r="E174" s="82">
        <v>5222</v>
      </c>
      <c r="F174" s="103" t="s">
        <v>26</v>
      </c>
      <c r="G174" s="48">
        <v>0</v>
      </c>
      <c r="H174" s="48">
        <v>28</v>
      </c>
      <c r="I174" s="49">
        <f t="shared" si="6"/>
        <v>28</v>
      </c>
      <c r="J174" s="50">
        <v>0</v>
      </c>
      <c r="K174" s="50">
        <f t="shared" si="7"/>
        <v>28</v>
      </c>
      <c r="L174" s="50">
        <v>0</v>
      </c>
      <c r="M174" s="50">
        <f t="shared" si="8"/>
        <v>28</v>
      </c>
    </row>
    <row r="175" spans="1:13" ht="33.75" x14ac:dyDescent="0.25">
      <c r="A175" s="106" t="s">
        <v>13</v>
      </c>
      <c r="B175" s="107">
        <v>4230080</v>
      </c>
      <c r="C175" s="108" t="s">
        <v>17</v>
      </c>
      <c r="D175" s="109" t="s">
        <v>18</v>
      </c>
      <c r="E175" s="107" t="s">
        <v>18</v>
      </c>
      <c r="F175" s="68" t="s">
        <v>111</v>
      </c>
      <c r="G175" s="32">
        <v>0</v>
      </c>
      <c r="H175" s="32">
        <v>20</v>
      </c>
      <c r="I175" s="33">
        <f t="shared" si="6"/>
        <v>20</v>
      </c>
      <c r="J175" s="34">
        <v>0</v>
      </c>
      <c r="K175" s="34">
        <f t="shared" si="7"/>
        <v>20</v>
      </c>
      <c r="L175" s="34">
        <v>0</v>
      </c>
      <c r="M175" s="34">
        <f t="shared" si="8"/>
        <v>20</v>
      </c>
    </row>
    <row r="176" spans="1:13" ht="24" thickBot="1" x14ac:dyDescent="0.3">
      <c r="A176" s="81"/>
      <c r="B176" s="82" t="s">
        <v>25</v>
      </c>
      <c r="C176" s="110"/>
      <c r="D176" s="102">
        <v>3419</v>
      </c>
      <c r="E176" s="82">
        <v>5221</v>
      </c>
      <c r="F176" s="103" t="s">
        <v>99</v>
      </c>
      <c r="G176" s="41">
        <v>0</v>
      </c>
      <c r="H176" s="41">
        <v>20</v>
      </c>
      <c r="I176" s="42">
        <f t="shared" si="6"/>
        <v>20</v>
      </c>
      <c r="J176" s="43">
        <v>0</v>
      </c>
      <c r="K176" s="43">
        <f t="shared" si="7"/>
        <v>20</v>
      </c>
      <c r="L176" s="43">
        <v>0</v>
      </c>
      <c r="M176" s="43">
        <f t="shared" si="8"/>
        <v>20</v>
      </c>
    </row>
    <row r="177" spans="1:14" ht="33.75" x14ac:dyDescent="0.25">
      <c r="A177" s="106" t="s">
        <v>13</v>
      </c>
      <c r="B177" s="107">
        <v>4230081</v>
      </c>
      <c r="C177" s="108" t="s">
        <v>17</v>
      </c>
      <c r="D177" s="109" t="s">
        <v>18</v>
      </c>
      <c r="E177" s="107" t="s">
        <v>18</v>
      </c>
      <c r="F177" s="68" t="s">
        <v>112</v>
      </c>
      <c r="G177" s="45">
        <v>0</v>
      </c>
      <c r="H177" s="45">
        <v>31</v>
      </c>
      <c r="I177" s="46">
        <f t="shared" si="6"/>
        <v>31</v>
      </c>
      <c r="J177" s="47">
        <v>0</v>
      </c>
      <c r="K177" s="47">
        <f t="shared" si="7"/>
        <v>31</v>
      </c>
      <c r="L177" s="47">
        <v>0</v>
      </c>
      <c r="M177" s="47">
        <f t="shared" si="8"/>
        <v>31</v>
      </c>
    </row>
    <row r="178" spans="1:14" ht="15.75" thickBot="1" x14ac:dyDescent="0.3">
      <c r="A178" s="81"/>
      <c r="B178" s="82" t="s">
        <v>25</v>
      </c>
      <c r="C178" s="110"/>
      <c r="D178" s="102">
        <v>3419</v>
      </c>
      <c r="E178" s="82">
        <v>5222</v>
      </c>
      <c r="F178" s="103" t="s">
        <v>26</v>
      </c>
      <c r="G178" s="48">
        <v>0</v>
      </c>
      <c r="H178" s="48">
        <v>31</v>
      </c>
      <c r="I178" s="49">
        <f t="shared" si="6"/>
        <v>31</v>
      </c>
      <c r="J178" s="50">
        <v>0</v>
      </c>
      <c r="K178" s="50">
        <f t="shared" si="7"/>
        <v>31</v>
      </c>
      <c r="L178" s="50">
        <v>0</v>
      </c>
      <c r="M178" s="50">
        <f t="shared" si="8"/>
        <v>31</v>
      </c>
    </row>
    <row r="179" spans="1:14" x14ac:dyDescent="0.25">
      <c r="A179" s="106" t="s">
        <v>13</v>
      </c>
      <c r="B179" s="107">
        <v>4230088</v>
      </c>
      <c r="C179" s="108" t="s">
        <v>17</v>
      </c>
      <c r="D179" s="109" t="s">
        <v>18</v>
      </c>
      <c r="E179" s="107" t="s">
        <v>18</v>
      </c>
      <c r="F179" s="68" t="s">
        <v>113</v>
      </c>
      <c r="G179" s="32">
        <v>0</v>
      </c>
      <c r="H179" s="32">
        <v>26</v>
      </c>
      <c r="I179" s="33">
        <f t="shared" si="6"/>
        <v>26</v>
      </c>
      <c r="J179" s="34">
        <v>0</v>
      </c>
      <c r="K179" s="34">
        <f t="shared" si="7"/>
        <v>26</v>
      </c>
      <c r="L179" s="34">
        <v>0</v>
      </c>
      <c r="M179" s="34">
        <f t="shared" si="8"/>
        <v>26</v>
      </c>
    </row>
    <row r="180" spans="1:14" ht="15.75" thickBot="1" x14ac:dyDescent="0.3">
      <c r="A180" s="81"/>
      <c r="B180" s="82" t="s">
        <v>25</v>
      </c>
      <c r="C180" s="110"/>
      <c r="D180" s="102">
        <v>3419</v>
      </c>
      <c r="E180" s="82">
        <v>5222</v>
      </c>
      <c r="F180" s="103" t="s">
        <v>26</v>
      </c>
      <c r="G180" s="41">
        <v>0</v>
      </c>
      <c r="H180" s="41">
        <v>26</v>
      </c>
      <c r="I180" s="42">
        <f t="shared" si="6"/>
        <v>26</v>
      </c>
      <c r="J180" s="43">
        <v>0</v>
      </c>
      <c r="K180" s="43">
        <f t="shared" si="7"/>
        <v>26</v>
      </c>
      <c r="L180" s="43">
        <v>0</v>
      </c>
      <c r="M180" s="43">
        <f t="shared" si="8"/>
        <v>26</v>
      </c>
    </row>
    <row r="181" spans="1:14" ht="22.5" x14ac:dyDescent="0.25">
      <c r="A181" s="106" t="s">
        <v>13</v>
      </c>
      <c r="B181" s="107">
        <v>4230089</v>
      </c>
      <c r="C181" s="108" t="s">
        <v>17</v>
      </c>
      <c r="D181" s="109" t="s">
        <v>18</v>
      </c>
      <c r="E181" s="107" t="s">
        <v>18</v>
      </c>
      <c r="F181" s="68" t="s">
        <v>114</v>
      </c>
      <c r="G181" s="45">
        <v>0</v>
      </c>
      <c r="H181" s="45">
        <v>20</v>
      </c>
      <c r="I181" s="46">
        <f t="shared" si="6"/>
        <v>20</v>
      </c>
      <c r="J181" s="47">
        <v>0</v>
      </c>
      <c r="K181" s="47">
        <f t="shared" si="7"/>
        <v>20</v>
      </c>
      <c r="L181" s="47">
        <v>0</v>
      </c>
      <c r="M181" s="47">
        <f t="shared" si="8"/>
        <v>20</v>
      </c>
    </row>
    <row r="182" spans="1:14" ht="15.75" thickBot="1" x14ac:dyDescent="0.3">
      <c r="A182" s="81"/>
      <c r="B182" s="82" t="s">
        <v>25</v>
      </c>
      <c r="C182" s="110"/>
      <c r="D182" s="102">
        <v>3419</v>
      </c>
      <c r="E182" s="82">
        <v>5222</v>
      </c>
      <c r="F182" s="103" t="s">
        <v>26</v>
      </c>
      <c r="G182" s="48">
        <v>0</v>
      </c>
      <c r="H182" s="48">
        <v>20</v>
      </c>
      <c r="I182" s="49">
        <f t="shared" si="6"/>
        <v>20</v>
      </c>
      <c r="J182" s="50">
        <v>0</v>
      </c>
      <c r="K182" s="50">
        <f t="shared" si="7"/>
        <v>20</v>
      </c>
      <c r="L182" s="50">
        <v>0</v>
      </c>
      <c r="M182" s="50">
        <f t="shared" si="8"/>
        <v>20</v>
      </c>
    </row>
    <row r="183" spans="1:14" ht="22.5" x14ac:dyDescent="0.25">
      <c r="A183" s="106" t="s">
        <v>13</v>
      </c>
      <c r="B183" s="107">
        <v>4230090</v>
      </c>
      <c r="C183" s="108" t="s">
        <v>17</v>
      </c>
      <c r="D183" s="109" t="s">
        <v>18</v>
      </c>
      <c r="E183" s="107" t="s">
        <v>18</v>
      </c>
      <c r="F183" s="68" t="s">
        <v>115</v>
      </c>
      <c r="G183" s="32">
        <v>0</v>
      </c>
      <c r="H183" s="32">
        <v>20</v>
      </c>
      <c r="I183" s="33">
        <f t="shared" si="6"/>
        <v>20</v>
      </c>
      <c r="J183" s="34">
        <v>0</v>
      </c>
      <c r="K183" s="34">
        <f t="shared" si="7"/>
        <v>20</v>
      </c>
      <c r="L183" s="34">
        <v>0</v>
      </c>
      <c r="M183" s="34">
        <f t="shared" si="8"/>
        <v>20</v>
      </c>
    </row>
    <row r="184" spans="1:14" ht="15.75" thickBot="1" x14ac:dyDescent="0.3">
      <c r="A184" s="81"/>
      <c r="B184" s="82" t="s">
        <v>25</v>
      </c>
      <c r="C184" s="110"/>
      <c r="D184" s="102">
        <v>3419</v>
      </c>
      <c r="E184" s="82">
        <v>5222</v>
      </c>
      <c r="F184" s="103" t="s">
        <v>26</v>
      </c>
      <c r="G184" s="41">
        <v>0</v>
      </c>
      <c r="H184" s="41">
        <v>20</v>
      </c>
      <c r="I184" s="42">
        <f t="shared" si="6"/>
        <v>20</v>
      </c>
      <c r="J184" s="43">
        <v>0</v>
      </c>
      <c r="K184" s="43">
        <f t="shared" si="7"/>
        <v>20</v>
      </c>
      <c r="L184" s="43">
        <v>0</v>
      </c>
      <c r="M184" s="43">
        <f t="shared" si="8"/>
        <v>20</v>
      </c>
    </row>
    <row r="185" spans="1:14" ht="33.75" x14ac:dyDescent="0.25">
      <c r="A185" s="106" t="s">
        <v>13</v>
      </c>
      <c r="B185" s="107">
        <v>4230096</v>
      </c>
      <c r="C185" s="108" t="s">
        <v>17</v>
      </c>
      <c r="D185" s="109" t="s">
        <v>18</v>
      </c>
      <c r="E185" s="107" t="s">
        <v>18</v>
      </c>
      <c r="F185" s="68" t="s">
        <v>116</v>
      </c>
      <c r="G185" s="32">
        <v>0</v>
      </c>
      <c r="H185" s="32">
        <v>37</v>
      </c>
      <c r="I185" s="33">
        <f t="shared" si="6"/>
        <v>37</v>
      </c>
      <c r="J185" s="47">
        <v>0</v>
      </c>
      <c r="K185" s="47">
        <f t="shared" si="7"/>
        <v>37</v>
      </c>
      <c r="L185" s="47">
        <v>0</v>
      </c>
      <c r="M185" s="47">
        <f t="shared" si="8"/>
        <v>37</v>
      </c>
    </row>
    <row r="186" spans="1:14" ht="15.75" thickBot="1" x14ac:dyDescent="0.3">
      <c r="A186" s="81"/>
      <c r="B186" s="82" t="s">
        <v>25</v>
      </c>
      <c r="C186" s="110"/>
      <c r="D186" s="102">
        <v>3419</v>
      </c>
      <c r="E186" s="82">
        <v>5222</v>
      </c>
      <c r="F186" s="103" t="s">
        <v>26</v>
      </c>
      <c r="G186" s="41">
        <v>0</v>
      </c>
      <c r="H186" s="41">
        <v>37</v>
      </c>
      <c r="I186" s="42">
        <f t="shared" si="6"/>
        <v>37</v>
      </c>
      <c r="J186" s="50">
        <v>0</v>
      </c>
      <c r="K186" s="50">
        <f t="shared" si="7"/>
        <v>37</v>
      </c>
      <c r="L186" s="50">
        <v>0</v>
      </c>
      <c r="M186" s="50">
        <f t="shared" si="8"/>
        <v>37</v>
      </c>
    </row>
    <row r="187" spans="1:14" ht="22.5" x14ac:dyDescent="0.25">
      <c r="A187" s="106" t="s">
        <v>13</v>
      </c>
      <c r="B187" s="107">
        <v>4230120</v>
      </c>
      <c r="C187" s="108" t="s">
        <v>17</v>
      </c>
      <c r="D187" s="109" t="s">
        <v>18</v>
      </c>
      <c r="E187" s="107" t="s">
        <v>18</v>
      </c>
      <c r="F187" s="68" t="s">
        <v>117</v>
      </c>
      <c r="G187" s="32">
        <v>0</v>
      </c>
      <c r="H187" s="32">
        <v>44</v>
      </c>
      <c r="I187" s="33">
        <f t="shared" si="6"/>
        <v>44</v>
      </c>
      <c r="J187" s="34">
        <v>0</v>
      </c>
      <c r="K187" s="34">
        <f t="shared" si="7"/>
        <v>44</v>
      </c>
      <c r="L187" s="34">
        <v>0</v>
      </c>
      <c r="M187" s="34">
        <f t="shared" si="8"/>
        <v>44</v>
      </c>
    </row>
    <row r="188" spans="1:14" ht="15.75" thickBot="1" x14ac:dyDescent="0.3">
      <c r="A188" s="89"/>
      <c r="B188" s="90" t="s">
        <v>25</v>
      </c>
      <c r="C188" s="111"/>
      <c r="D188" s="112">
        <v>3419</v>
      </c>
      <c r="E188" s="90">
        <v>5222</v>
      </c>
      <c r="F188" s="113" t="s">
        <v>26</v>
      </c>
      <c r="G188" s="41">
        <v>0</v>
      </c>
      <c r="H188" s="41">
        <v>44</v>
      </c>
      <c r="I188" s="42">
        <f t="shared" si="6"/>
        <v>44</v>
      </c>
      <c r="J188" s="43">
        <v>0</v>
      </c>
      <c r="K188" s="43">
        <f t="shared" si="7"/>
        <v>44</v>
      </c>
      <c r="L188" s="43">
        <v>0</v>
      </c>
      <c r="M188" s="43">
        <f t="shared" si="8"/>
        <v>44</v>
      </c>
    </row>
    <row r="189" spans="1:14" ht="23.25" thickBot="1" x14ac:dyDescent="0.3">
      <c r="A189" s="114" t="s">
        <v>13</v>
      </c>
      <c r="B189" s="421" t="s">
        <v>120</v>
      </c>
      <c r="C189" s="422"/>
      <c r="D189" s="422" t="s">
        <v>18</v>
      </c>
      <c r="E189" s="422" t="s">
        <v>18</v>
      </c>
      <c r="F189" s="115" t="s">
        <v>121</v>
      </c>
      <c r="G189" s="104">
        <v>11600</v>
      </c>
      <c r="H189" s="104">
        <f t="shared" ref="H189" si="9">SUM(H190:H259)/2</f>
        <v>4444.4520000000011</v>
      </c>
      <c r="I189" s="105">
        <f t="shared" ref="I189:I259" si="10">+G189+H189</f>
        <v>16044.452000000001</v>
      </c>
      <c r="J189" s="98">
        <v>0</v>
      </c>
      <c r="K189" s="98">
        <f t="shared" ref="K189:K259" si="11">+I189+J189</f>
        <v>16044.452000000001</v>
      </c>
      <c r="L189" s="98">
        <v>8000</v>
      </c>
      <c r="M189" s="98">
        <f t="shared" si="8"/>
        <v>24044.452000000001</v>
      </c>
      <c r="N189" s="143" t="s">
        <v>162</v>
      </c>
    </row>
    <row r="190" spans="1:14" ht="22.5" x14ac:dyDescent="0.25">
      <c r="A190" s="116" t="s">
        <v>13</v>
      </c>
      <c r="B190" s="117">
        <v>4260000</v>
      </c>
      <c r="C190" s="118" t="s">
        <v>17</v>
      </c>
      <c r="D190" s="119" t="s">
        <v>18</v>
      </c>
      <c r="E190" s="117" t="s">
        <v>18</v>
      </c>
      <c r="F190" s="120" t="s">
        <v>121</v>
      </c>
      <c r="G190" s="32">
        <v>11600</v>
      </c>
      <c r="H190" s="32">
        <f>+H191</f>
        <v>3057.5520000000001</v>
      </c>
      <c r="I190" s="33">
        <f t="shared" si="10"/>
        <v>14657.552</v>
      </c>
      <c r="J190" s="47">
        <v>0</v>
      </c>
      <c r="K190" s="47">
        <f t="shared" si="11"/>
        <v>14657.552</v>
      </c>
      <c r="L190" s="47">
        <v>8000</v>
      </c>
      <c r="M190" s="47">
        <f t="shared" si="8"/>
        <v>22657.552</v>
      </c>
      <c r="N190" s="143" t="s">
        <v>162</v>
      </c>
    </row>
    <row r="191" spans="1:14" ht="15.75" thickBot="1" x14ac:dyDescent="0.3">
      <c r="A191" s="81"/>
      <c r="B191" s="82"/>
      <c r="C191" s="101"/>
      <c r="D191" s="102">
        <v>3419</v>
      </c>
      <c r="E191" s="82">
        <v>5901</v>
      </c>
      <c r="F191" s="103" t="s">
        <v>19</v>
      </c>
      <c r="G191" s="48">
        <v>11600</v>
      </c>
      <c r="H191" s="48">
        <v>3057.5520000000001</v>
      </c>
      <c r="I191" s="49">
        <f t="shared" si="10"/>
        <v>14657.552</v>
      </c>
      <c r="J191" s="50">
        <v>0</v>
      </c>
      <c r="K191" s="50">
        <f t="shared" si="11"/>
        <v>14657.552</v>
      </c>
      <c r="L191" s="50">
        <v>8000</v>
      </c>
      <c r="M191" s="50">
        <f t="shared" si="8"/>
        <v>22657.552</v>
      </c>
      <c r="N191" s="143" t="s">
        <v>162</v>
      </c>
    </row>
    <row r="192" spans="1:14" ht="33.75" x14ac:dyDescent="0.25">
      <c r="A192" s="63" t="s">
        <v>13</v>
      </c>
      <c r="B192" s="76">
        <v>4260002</v>
      </c>
      <c r="C192" s="100" t="s">
        <v>17</v>
      </c>
      <c r="D192" s="67" t="s">
        <v>18</v>
      </c>
      <c r="E192" s="76" t="s">
        <v>18</v>
      </c>
      <c r="F192" s="68" t="s">
        <v>122</v>
      </c>
      <c r="G192" s="32">
        <v>0</v>
      </c>
      <c r="H192" s="32">
        <v>13.2</v>
      </c>
      <c r="I192" s="33">
        <f t="shared" si="10"/>
        <v>13.2</v>
      </c>
      <c r="J192" s="34">
        <v>0</v>
      </c>
      <c r="K192" s="34">
        <f t="shared" si="11"/>
        <v>13.2</v>
      </c>
      <c r="L192" s="34">
        <v>0</v>
      </c>
      <c r="M192" s="34">
        <f t="shared" si="8"/>
        <v>13.2</v>
      </c>
    </row>
    <row r="193" spans="1:13" ht="15.75" thickBot="1" x14ac:dyDescent="0.3">
      <c r="A193" s="81"/>
      <c r="B193" s="82"/>
      <c r="C193" s="101"/>
      <c r="D193" s="102">
        <v>3419</v>
      </c>
      <c r="E193" s="82">
        <v>5222</v>
      </c>
      <c r="F193" s="103" t="s">
        <v>26</v>
      </c>
      <c r="G193" s="41">
        <v>0</v>
      </c>
      <c r="H193" s="41">
        <v>13.2</v>
      </c>
      <c r="I193" s="42">
        <f t="shared" si="10"/>
        <v>13.2</v>
      </c>
      <c r="J193" s="43">
        <v>0</v>
      </c>
      <c r="K193" s="43">
        <f t="shared" si="11"/>
        <v>13.2</v>
      </c>
      <c r="L193" s="43">
        <v>0</v>
      </c>
      <c r="M193" s="43">
        <f t="shared" si="8"/>
        <v>13.2</v>
      </c>
    </row>
    <row r="194" spans="1:13" ht="33.75" x14ac:dyDescent="0.25">
      <c r="A194" s="63" t="s">
        <v>13</v>
      </c>
      <c r="B194" s="76">
        <v>4260003</v>
      </c>
      <c r="C194" s="100" t="s">
        <v>17</v>
      </c>
      <c r="D194" s="67" t="s">
        <v>18</v>
      </c>
      <c r="E194" s="76" t="s">
        <v>18</v>
      </c>
      <c r="F194" s="68" t="s">
        <v>123</v>
      </c>
      <c r="G194" s="45">
        <v>0</v>
      </c>
      <c r="H194" s="45">
        <v>30</v>
      </c>
      <c r="I194" s="46">
        <f t="shared" si="10"/>
        <v>30</v>
      </c>
      <c r="J194" s="47">
        <v>0</v>
      </c>
      <c r="K194" s="47">
        <f t="shared" si="11"/>
        <v>30</v>
      </c>
      <c r="L194" s="47">
        <v>0</v>
      </c>
      <c r="M194" s="47">
        <f t="shared" si="8"/>
        <v>30</v>
      </c>
    </row>
    <row r="195" spans="1:13" ht="15.75" thickBot="1" x14ac:dyDescent="0.3">
      <c r="A195" s="81"/>
      <c r="B195" s="82"/>
      <c r="C195" s="101"/>
      <c r="D195" s="102">
        <v>3419</v>
      </c>
      <c r="E195" s="82">
        <v>5222</v>
      </c>
      <c r="F195" s="103" t="s">
        <v>26</v>
      </c>
      <c r="G195" s="48">
        <v>0</v>
      </c>
      <c r="H195" s="48">
        <v>30</v>
      </c>
      <c r="I195" s="49">
        <f t="shared" si="10"/>
        <v>30</v>
      </c>
      <c r="J195" s="50">
        <v>0</v>
      </c>
      <c r="K195" s="50">
        <f t="shared" si="11"/>
        <v>30</v>
      </c>
      <c r="L195" s="50">
        <v>0</v>
      </c>
      <c r="M195" s="50">
        <f t="shared" si="8"/>
        <v>30</v>
      </c>
    </row>
    <row r="196" spans="1:13" ht="33.75" x14ac:dyDescent="0.25">
      <c r="A196" s="63" t="s">
        <v>13</v>
      </c>
      <c r="B196" s="76">
        <v>4260004</v>
      </c>
      <c r="C196" s="100" t="s">
        <v>17</v>
      </c>
      <c r="D196" s="67" t="s">
        <v>18</v>
      </c>
      <c r="E196" s="76" t="s">
        <v>18</v>
      </c>
      <c r="F196" s="68" t="s">
        <v>124</v>
      </c>
      <c r="G196" s="32">
        <v>0</v>
      </c>
      <c r="H196" s="32">
        <v>30</v>
      </c>
      <c r="I196" s="33">
        <f t="shared" si="10"/>
        <v>30</v>
      </c>
      <c r="J196" s="34">
        <v>0</v>
      </c>
      <c r="K196" s="34">
        <f t="shared" si="11"/>
        <v>30</v>
      </c>
      <c r="L196" s="34">
        <v>0</v>
      </c>
      <c r="M196" s="34">
        <f t="shared" si="8"/>
        <v>30</v>
      </c>
    </row>
    <row r="197" spans="1:13" ht="15.75" thickBot="1" x14ac:dyDescent="0.3">
      <c r="A197" s="81"/>
      <c r="B197" s="82"/>
      <c r="C197" s="101"/>
      <c r="D197" s="102">
        <v>3419</v>
      </c>
      <c r="E197" s="82">
        <v>5222</v>
      </c>
      <c r="F197" s="103" t="s">
        <v>26</v>
      </c>
      <c r="G197" s="41">
        <v>0</v>
      </c>
      <c r="H197" s="41">
        <v>30</v>
      </c>
      <c r="I197" s="42">
        <f t="shared" si="10"/>
        <v>30</v>
      </c>
      <c r="J197" s="43">
        <v>0</v>
      </c>
      <c r="K197" s="43">
        <f t="shared" si="11"/>
        <v>30</v>
      </c>
      <c r="L197" s="43">
        <v>0</v>
      </c>
      <c r="M197" s="43">
        <f t="shared" si="8"/>
        <v>30</v>
      </c>
    </row>
    <row r="198" spans="1:13" ht="22.5" x14ac:dyDescent="0.25">
      <c r="A198" s="63" t="s">
        <v>13</v>
      </c>
      <c r="B198" s="76">
        <v>4260005</v>
      </c>
      <c r="C198" s="100" t="s">
        <v>17</v>
      </c>
      <c r="D198" s="67" t="s">
        <v>18</v>
      </c>
      <c r="E198" s="76" t="s">
        <v>18</v>
      </c>
      <c r="F198" s="68" t="s">
        <v>125</v>
      </c>
      <c r="G198" s="45">
        <v>0</v>
      </c>
      <c r="H198" s="45">
        <v>30</v>
      </c>
      <c r="I198" s="46">
        <f t="shared" si="10"/>
        <v>30</v>
      </c>
      <c r="J198" s="47">
        <v>0</v>
      </c>
      <c r="K198" s="47">
        <f t="shared" si="11"/>
        <v>30</v>
      </c>
      <c r="L198" s="47">
        <v>0</v>
      </c>
      <c r="M198" s="47">
        <f t="shared" si="8"/>
        <v>30</v>
      </c>
    </row>
    <row r="199" spans="1:13" ht="15.75" thickBot="1" x14ac:dyDescent="0.3">
      <c r="A199" s="81"/>
      <c r="B199" s="82"/>
      <c r="C199" s="101"/>
      <c r="D199" s="102">
        <v>3419</v>
      </c>
      <c r="E199" s="82">
        <v>5222</v>
      </c>
      <c r="F199" s="103" t="s">
        <v>26</v>
      </c>
      <c r="G199" s="121">
        <v>0</v>
      </c>
      <c r="H199" s="121">
        <v>30</v>
      </c>
      <c r="I199" s="122">
        <f t="shared" si="10"/>
        <v>30</v>
      </c>
      <c r="J199" s="50">
        <v>0</v>
      </c>
      <c r="K199" s="50">
        <f t="shared" si="11"/>
        <v>30</v>
      </c>
      <c r="L199" s="50">
        <v>0</v>
      </c>
      <c r="M199" s="50">
        <f t="shared" si="8"/>
        <v>30</v>
      </c>
    </row>
    <row r="200" spans="1:13" ht="33.75" x14ac:dyDescent="0.25">
      <c r="A200" s="63" t="s">
        <v>13</v>
      </c>
      <c r="B200" s="76">
        <v>4260007</v>
      </c>
      <c r="C200" s="100" t="s">
        <v>17</v>
      </c>
      <c r="D200" s="67" t="s">
        <v>18</v>
      </c>
      <c r="E200" s="76" t="s">
        <v>18</v>
      </c>
      <c r="F200" s="68" t="s">
        <v>126</v>
      </c>
      <c r="G200" s="123">
        <v>0</v>
      </c>
      <c r="H200" s="123">
        <v>300</v>
      </c>
      <c r="I200" s="124">
        <f t="shared" si="10"/>
        <v>300</v>
      </c>
      <c r="J200" s="34">
        <v>0</v>
      </c>
      <c r="K200" s="34">
        <f t="shared" si="11"/>
        <v>300</v>
      </c>
      <c r="L200" s="34">
        <v>0</v>
      </c>
      <c r="M200" s="34">
        <f t="shared" si="8"/>
        <v>300</v>
      </c>
    </row>
    <row r="201" spans="1:13" ht="15.75" thickBot="1" x14ac:dyDescent="0.3">
      <c r="A201" s="81"/>
      <c r="B201" s="82"/>
      <c r="C201" s="101"/>
      <c r="D201" s="102">
        <v>3419</v>
      </c>
      <c r="E201" s="82">
        <v>5222</v>
      </c>
      <c r="F201" s="103" t="s">
        <v>26</v>
      </c>
      <c r="G201" s="48">
        <v>0</v>
      </c>
      <c r="H201" s="48">
        <v>300</v>
      </c>
      <c r="I201" s="49">
        <f t="shared" si="10"/>
        <v>300</v>
      </c>
      <c r="J201" s="43">
        <v>0</v>
      </c>
      <c r="K201" s="43">
        <f t="shared" si="11"/>
        <v>300</v>
      </c>
      <c r="L201" s="43">
        <v>0</v>
      </c>
      <c r="M201" s="43">
        <f t="shared" si="8"/>
        <v>300</v>
      </c>
    </row>
    <row r="202" spans="1:13" ht="22.5" x14ac:dyDescent="0.25">
      <c r="A202" s="63" t="s">
        <v>13</v>
      </c>
      <c r="B202" s="76">
        <v>4260008</v>
      </c>
      <c r="C202" s="100" t="s">
        <v>17</v>
      </c>
      <c r="D202" s="67" t="s">
        <v>18</v>
      </c>
      <c r="E202" s="76" t="s">
        <v>18</v>
      </c>
      <c r="F202" s="68" t="s">
        <v>127</v>
      </c>
      <c r="G202" s="32">
        <v>0</v>
      </c>
      <c r="H202" s="32">
        <v>18</v>
      </c>
      <c r="I202" s="33">
        <f t="shared" si="10"/>
        <v>18</v>
      </c>
      <c r="J202" s="47">
        <v>0</v>
      </c>
      <c r="K202" s="47">
        <f t="shared" si="11"/>
        <v>18</v>
      </c>
      <c r="L202" s="47">
        <v>0</v>
      </c>
      <c r="M202" s="47">
        <f t="shared" si="8"/>
        <v>18</v>
      </c>
    </row>
    <row r="203" spans="1:13" ht="15.75" thickBot="1" x14ac:dyDescent="0.3">
      <c r="A203" s="81"/>
      <c r="B203" s="82"/>
      <c r="C203" s="101"/>
      <c r="D203" s="102">
        <v>3419</v>
      </c>
      <c r="E203" s="82">
        <v>5222</v>
      </c>
      <c r="F203" s="103" t="s">
        <v>26</v>
      </c>
      <c r="G203" s="41">
        <v>0</v>
      </c>
      <c r="H203" s="41">
        <v>18</v>
      </c>
      <c r="I203" s="42">
        <f t="shared" si="10"/>
        <v>18</v>
      </c>
      <c r="J203" s="50">
        <v>0</v>
      </c>
      <c r="K203" s="50">
        <f t="shared" si="11"/>
        <v>18</v>
      </c>
      <c r="L203" s="50">
        <v>0</v>
      </c>
      <c r="M203" s="50">
        <f t="shared" si="8"/>
        <v>18</v>
      </c>
    </row>
    <row r="204" spans="1:13" ht="33.75" x14ac:dyDescent="0.25">
      <c r="A204" s="63" t="s">
        <v>13</v>
      </c>
      <c r="B204" s="76">
        <v>4260009</v>
      </c>
      <c r="C204" s="100" t="s">
        <v>17</v>
      </c>
      <c r="D204" s="67" t="s">
        <v>18</v>
      </c>
      <c r="E204" s="76" t="s">
        <v>18</v>
      </c>
      <c r="F204" s="68" t="s">
        <v>128</v>
      </c>
      <c r="G204" s="45">
        <v>0</v>
      </c>
      <c r="H204" s="45">
        <v>30</v>
      </c>
      <c r="I204" s="46">
        <f t="shared" si="10"/>
        <v>30</v>
      </c>
      <c r="J204" s="34">
        <v>0</v>
      </c>
      <c r="K204" s="34">
        <f t="shared" si="11"/>
        <v>30</v>
      </c>
      <c r="L204" s="34">
        <v>0</v>
      </c>
      <c r="M204" s="34">
        <f t="shared" si="8"/>
        <v>30</v>
      </c>
    </row>
    <row r="205" spans="1:13" ht="15.75" thickBot="1" x14ac:dyDescent="0.3">
      <c r="A205" s="81"/>
      <c r="B205" s="82"/>
      <c r="C205" s="101"/>
      <c r="D205" s="102">
        <v>3419</v>
      </c>
      <c r="E205" s="82">
        <v>5222</v>
      </c>
      <c r="F205" s="103" t="s">
        <v>26</v>
      </c>
      <c r="G205" s="48">
        <v>0</v>
      </c>
      <c r="H205" s="48">
        <v>30</v>
      </c>
      <c r="I205" s="49">
        <f t="shared" si="10"/>
        <v>30</v>
      </c>
      <c r="J205" s="43">
        <v>0</v>
      </c>
      <c r="K205" s="43">
        <f t="shared" si="11"/>
        <v>30</v>
      </c>
      <c r="L205" s="43">
        <v>0</v>
      </c>
      <c r="M205" s="43">
        <f t="shared" ref="M205:M259" si="12">+K205+L205</f>
        <v>30</v>
      </c>
    </row>
    <row r="206" spans="1:13" ht="33.75" x14ac:dyDescent="0.25">
      <c r="A206" s="63" t="s">
        <v>13</v>
      </c>
      <c r="B206" s="76">
        <v>4260010</v>
      </c>
      <c r="C206" s="100" t="s">
        <v>17</v>
      </c>
      <c r="D206" s="67" t="s">
        <v>18</v>
      </c>
      <c r="E206" s="76" t="s">
        <v>18</v>
      </c>
      <c r="F206" s="68" t="s">
        <v>129</v>
      </c>
      <c r="G206" s="32">
        <v>0</v>
      </c>
      <c r="H206" s="32">
        <v>10.199999999999999</v>
      </c>
      <c r="I206" s="33">
        <f t="shared" si="10"/>
        <v>10.199999999999999</v>
      </c>
      <c r="J206" s="47">
        <v>0</v>
      </c>
      <c r="K206" s="47">
        <f t="shared" si="11"/>
        <v>10.199999999999999</v>
      </c>
      <c r="L206" s="47">
        <v>0</v>
      </c>
      <c r="M206" s="47">
        <f t="shared" si="12"/>
        <v>10.199999999999999</v>
      </c>
    </row>
    <row r="207" spans="1:13" ht="15.75" thickBot="1" x14ac:dyDescent="0.3">
      <c r="A207" s="81"/>
      <c r="B207" s="82"/>
      <c r="C207" s="101"/>
      <c r="D207" s="102">
        <v>3419</v>
      </c>
      <c r="E207" s="82">
        <v>5222</v>
      </c>
      <c r="F207" s="103" t="s">
        <v>26</v>
      </c>
      <c r="G207" s="41">
        <v>0</v>
      </c>
      <c r="H207" s="41">
        <v>10.199999999999999</v>
      </c>
      <c r="I207" s="42">
        <f t="shared" si="10"/>
        <v>10.199999999999999</v>
      </c>
      <c r="J207" s="50">
        <v>0</v>
      </c>
      <c r="K207" s="50">
        <f t="shared" si="11"/>
        <v>10.199999999999999</v>
      </c>
      <c r="L207" s="50">
        <v>0</v>
      </c>
      <c r="M207" s="50">
        <f t="shared" si="12"/>
        <v>10.199999999999999</v>
      </c>
    </row>
    <row r="208" spans="1:13" ht="22.5" x14ac:dyDescent="0.25">
      <c r="A208" s="63" t="s">
        <v>13</v>
      </c>
      <c r="B208" s="76">
        <v>4260011</v>
      </c>
      <c r="C208" s="100" t="s">
        <v>17</v>
      </c>
      <c r="D208" s="67" t="s">
        <v>18</v>
      </c>
      <c r="E208" s="76" t="s">
        <v>18</v>
      </c>
      <c r="F208" s="68" t="s">
        <v>130</v>
      </c>
      <c r="G208" s="45">
        <v>0</v>
      </c>
      <c r="H208" s="45">
        <v>204</v>
      </c>
      <c r="I208" s="46">
        <f t="shared" si="10"/>
        <v>204</v>
      </c>
      <c r="J208" s="34">
        <v>0</v>
      </c>
      <c r="K208" s="34">
        <f t="shared" si="11"/>
        <v>204</v>
      </c>
      <c r="L208" s="34">
        <v>0</v>
      </c>
      <c r="M208" s="34">
        <f t="shared" si="12"/>
        <v>204</v>
      </c>
    </row>
    <row r="209" spans="1:13" ht="15.75" thickBot="1" x14ac:dyDescent="0.3">
      <c r="A209" s="81"/>
      <c r="B209" s="82"/>
      <c r="C209" s="101"/>
      <c r="D209" s="102">
        <v>3419</v>
      </c>
      <c r="E209" s="82">
        <v>5222</v>
      </c>
      <c r="F209" s="103" t="s">
        <v>26</v>
      </c>
      <c r="G209" s="48">
        <v>0</v>
      </c>
      <c r="H209" s="48">
        <v>204</v>
      </c>
      <c r="I209" s="49">
        <f t="shared" si="10"/>
        <v>204</v>
      </c>
      <c r="J209" s="43">
        <v>0</v>
      </c>
      <c r="K209" s="43">
        <f t="shared" si="11"/>
        <v>204</v>
      </c>
      <c r="L209" s="43">
        <v>0</v>
      </c>
      <c r="M209" s="43">
        <f t="shared" si="12"/>
        <v>204</v>
      </c>
    </row>
    <row r="210" spans="1:13" ht="45" x14ac:dyDescent="0.25">
      <c r="A210" s="63" t="s">
        <v>13</v>
      </c>
      <c r="B210" s="76">
        <v>4260013</v>
      </c>
      <c r="C210" s="100" t="s">
        <v>17</v>
      </c>
      <c r="D210" s="67" t="s">
        <v>18</v>
      </c>
      <c r="E210" s="76" t="s">
        <v>18</v>
      </c>
      <c r="F210" s="68" t="s">
        <v>131</v>
      </c>
      <c r="G210" s="32">
        <v>0</v>
      </c>
      <c r="H210" s="32">
        <v>40</v>
      </c>
      <c r="I210" s="33">
        <f t="shared" si="10"/>
        <v>40</v>
      </c>
      <c r="J210" s="47">
        <v>0</v>
      </c>
      <c r="K210" s="47">
        <f t="shared" si="11"/>
        <v>40</v>
      </c>
      <c r="L210" s="47">
        <v>0</v>
      </c>
      <c r="M210" s="47">
        <f t="shared" si="12"/>
        <v>40</v>
      </c>
    </row>
    <row r="211" spans="1:13" ht="15.75" thickBot="1" x14ac:dyDescent="0.3">
      <c r="A211" s="81"/>
      <c r="B211" s="82"/>
      <c r="C211" s="101"/>
      <c r="D211" s="102">
        <v>3419</v>
      </c>
      <c r="E211" s="82">
        <v>5222</v>
      </c>
      <c r="F211" s="103" t="s">
        <v>26</v>
      </c>
      <c r="G211" s="41">
        <v>0</v>
      </c>
      <c r="H211" s="41">
        <v>40</v>
      </c>
      <c r="I211" s="42">
        <f t="shared" si="10"/>
        <v>40</v>
      </c>
      <c r="J211" s="50">
        <v>0</v>
      </c>
      <c r="K211" s="50">
        <f t="shared" si="11"/>
        <v>40</v>
      </c>
      <c r="L211" s="50">
        <v>0</v>
      </c>
      <c r="M211" s="50">
        <f t="shared" si="12"/>
        <v>40</v>
      </c>
    </row>
    <row r="212" spans="1:13" ht="33.75" x14ac:dyDescent="0.25">
      <c r="A212" s="63" t="s">
        <v>13</v>
      </c>
      <c r="B212" s="76">
        <v>4260015</v>
      </c>
      <c r="C212" s="100" t="s">
        <v>17</v>
      </c>
      <c r="D212" s="67" t="s">
        <v>18</v>
      </c>
      <c r="E212" s="76" t="s">
        <v>18</v>
      </c>
      <c r="F212" s="68" t="s">
        <v>132</v>
      </c>
      <c r="G212" s="45">
        <v>0</v>
      </c>
      <c r="H212" s="45">
        <v>30</v>
      </c>
      <c r="I212" s="46">
        <f t="shared" si="10"/>
        <v>30</v>
      </c>
      <c r="J212" s="34">
        <v>0</v>
      </c>
      <c r="K212" s="34">
        <f t="shared" si="11"/>
        <v>30</v>
      </c>
      <c r="L212" s="34">
        <v>0</v>
      </c>
      <c r="M212" s="34">
        <f t="shared" si="12"/>
        <v>30</v>
      </c>
    </row>
    <row r="213" spans="1:13" ht="15.75" thickBot="1" x14ac:dyDescent="0.3">
      <c r="A213" s="81"/>
      <c r="B213" s="82"/>
      <c r="C213" s="101"/>
      <c r="D213" s="102">
        <v>3419</v>
      </c>
      <c r="E213" s="82">
        <v>5222</v>
      </c>
      <c r="F213" s="103" t="s">
        <v>26</v>
      </c>
      <c r="G213" s="48">
        <v>0</v>
      </c>
      <c r="H213" s="48">
        <v>30</v>
      </c>
      <c r="I213" s="49">
        <f t="shared" si="10"/>
        <v>30</v>
      </c>
      <c r="J213" s="43">
        <v>0</v>
      </c>
      <c r="K213" s="43">
        <f t="shared" si="11"/>
        <v>30</v>
      </c>
      <c r="L213" s="43">
        <v>0</v>
      </c>
      <c r="M213" s="43">
        <f t="shared" si="12"/>
        <v>30</v>
      </c>
    </row>
    <row r="214" spans="1:13" ht="33.75" x14ac:dyDescent="0.25">
      <c r="A214" s="63" t="s">
        <v>13</v>
      </c>
      <c r="B214" s="76">
        <v>4260016</v>
      </c>
      <c r="C214" s="100" t="s">
        <v>17</v>
      </c>
      <c r="D214" s="67" t="s">
        <v>18</v>
      </c>
      <c r="E214" s="76" t="s">
        <v>18</v>
      </c>
      <c r="F214" s="68" t="s">
        <v>133</v>
      </c>
      <c r="G214" s="32">
        <v>0</v>
      </c>
      <c r="H214" s="32">
        <v>30</v>
      </c>
      <c r="I214" s="33">
        <f t="shared" si="10"/>
        <v>30</v>
      </c>
      <c r="J214" s="47">
        <v>0</v>
      </c>
      <c r="K214" s="47">
        <f t="shared" si="11"/>
        <v>30</v>
      </c>
      <c r="L214" s="47">
        <v>0</v>
      </c>
      <c r="M214" s="47">
        <f t="shared" si="12"/>
        <v>30</v>
      </c>
    </row>
    <row r="215" spans="1:13" ht="15.75" thickBot="1" x14ac:dyDescent="0.3">
      <c r="A215" s="81"/>
      <c r="B215" s="82"/>
      <c r="C215" s="101"/>
      <c r="D215" s="102">
        <v>3419</v>
      </c>
      <c r="E215" s="82">
        <v>5222</v>
      </c>
      <c r="F215" s="103" t="s">
        <v>26</v>
      </c>
      <c r="G215" s="41">
        <v>0</v>
      </c>
      <c r="H215" s="41">
        <v>30</v>
      </c>
      <c r="I215" s="42">
        <f t="shared" si="10"/>
        <v>30</v>
      </c>
      <c r="J215" s="50">
        <v>0</v>
      </c>
      <c r="K215" s="50">
        <f t="shared" si="11"/>
        <v>30</v>
      </c>
      <c r="L215" s="50">
        <v>0</v>
      </c>
      <c r="M215" s="50">
        <f t="shared" si="12"/>
        <v>30</v>
      </c>
    </row>
    <row r="216" spans="1:13" ht="33.75" x14ac:dyDescent="0.25">
      <c r="A216" s="63" t="s">
        <v>13</v>
      </c>
      <c r="B216" s="76">
        <v>4260018</v>
      </c>
      <c r="C216" s="100" t="s">
        <v>17</v>
      </c>
      <c r="D216" s="67" t="s">
        <v>18</v>
      </c>
      <c r="E216" s="76" t="s">
        <v>18</v>
      </c>
      <c r="F216" s="68" t="s">
        <v>134</v>
      </c>
      <c r="G216" s="45">
        <v>0</v>
      </c>
      <c r="H216" s="45">
        <v>24</v>
      </c>
      <c r="I216" s="46">
        <f t="shared" si="10"/>
        <v>24</v>
      </c>
      <c r="J216" s="34">
        <v>0</v>
      </c>
      <c r="K216" s="34">
        <f t="shared" si="11"/>
        <v>24</v>
      </c>
      <c r="L216" s="34">
        <v>0</v>
      </c>
      <c r="M216" s="34">
        <f t="shared" si="12"/>
        <v>24</v>
      </c>
    </row>
    <row r="217" spans="1:13" ht="15.75" thickBot="1" x14ac:dyDescent="0.3">
      <c r="A217" s="81"/>
      <c r="B217" s="82"/>
      <c r="C217" s="101"/>
      <c r="D217" s="102">
        <v>3419</v>
      </c>
      <c r="E217" s="82">
        <v>5222</v>
      </c>
      <c r="F217" s="103" t="s">
        <v>26</v>
      </c>
      <c r="G217" s="48">
        <v>0</v>
      </c>
      <c r="H217" s="48">
        <v>24</v>
      </c>
      <c r="I217" s="49">
        <f t="shared" si="10"/>
        <v>24</v>
      </c>
      <c r="J217" s="43">
        <v>0</v>
      </c>
      <c r="K217" s="43">
        <f t="shared" si="11"/>
        <v>24</v>
      </c>
      <c r="L217" s="43">
        <v>0</v>
      </c>
      <c r="M217" s="43">
        <f t="shared" si="12"/>
        <v>24</v>
      </c>
    </row>
    <row r="218" spans="1:13" ht="33.75" x14ac:dyDescent="0.25">
      <c r="A218" s="63" t="s">
        <v>13</v>
      </c>
      <c r="B218" s="76">
        <v>4260019</v>
      </c>
      <c r="C218" s="100" t="s">
        <v>17</v>
      </c>
      <c r="D218" s="67" t="s">
        <v>18</v>
      </c>
      <c r="E218" s="76" t="s">
        <v>18</v>
      </c>
      <c r="F218" s="68" t="s">
        <v>135</v>
      </c>
      <c r="G218" s="32">
        <v>0</v>
      </c>
      <c r="H218" s="32">
        <v>30</v>
      </c>
      <c r="I218" s="33">
        <f t="shared" si="10"/>
        <v>30</v>
      </c>
      <c r="J218" s="47">
        <v>0</v>
      </c>
      <c r="K218" s="47">
        <f t="shared" si="11"/>
        <v>30</v>
      </c>
      <c r="L218" s="47">
        <v>0</v>
      </c>
      <c r="M218" s="47">
        <f t="shared" si="12"/>
        <v>30</v>
      </c>
    </row>
    <row r="219" spans="1:13" ht="15.75" thickBot="1" x14ac:dyDescent="0.3">
      <c r="A219" s="81"/>
      <c r="B219" s="82"/>
      <c r="C219" s="101"/>
      <c r="D219" s="102">
        <v>3419</v>
      </c>
      <c r="E219" s="82">
        <v>5222</v>
      </c>
      <c r="F219" s="103" t="s">
        <v>26</v>
      </c>
      <c r="G219" s="41">
        <v>0</v>
      </c>
      <c r="H219" s="41">
        <v>30</v>
      </c>
      <c r="I219" s="42">
        <f t="shared" si="10"/>
        <v>30</v>
      </c>
      <c r="J219" s="50">
        <v>0</v>
      </c>
      <c r="K219" s="50">
        <f t="shared" si="11"/>
        <v>30</v>
      </c>
      <c r="L219" s="50">
        <v>0</v>
      </c>
      <c r="M219" s="50">
        <f t="shared" si="12"/>
        <v>30</v>
      </c>
    </row>
    <row r="220" spans="1:13" ht="33.75" x14ac:dyDescent="0.25">
      <c r="A220" s="63" t="s">
        <v>13</v>
      </c>
      <c r="B220" s="76">
        <v>4260021</v>
      </c>
      <c r="C220" s="100" t="s">
        <v>17</v>
      </c>
      <c r="D220" s="67" t="s">
        <v>18</v>
      </c>
      <c r="E220" s="76" t="s">
        <v>18</v>
      </c>
      <c r="F220" s="68" t="s">
        <v>136</v>
      </c>
      <c r="G220" s="45">
        <v>0</v>
      </c>
      <c r="H220" s="45">
        <v>30</v>
      </c>
      <c r="I220" s="46">
        <f t="shared" si="10"/>
        <v>30</v>
      </c>
      <c r="J220" s="34">
        <v>0</v>
      </c>
      <c r="K220" s="34">
        <f t="shared" si="11"/>
        <v>30</v>
      </c>
      <c r="L220" s="34">
        <v>0</v>
      </c>
      <c r="M220" s="34">
        <f t="shared" si="12"/>
        <v>30</v>
      </c>
    </row>
    <row r="221" spans="1:13" ht="15.75" thickBot="1" x14ac:dyDescent="0.3">
      <c r="A221" s="81"/>
      <c r="B221" s="82"/>
      <c r="C221" s="101"/>
      <c r="D221" s="102">
        <v>3419</v>
      </c>
      <c r="E221" s="82">
        <v>5222</v>
      </c>
      <c r="F221" s="103" t="s">
        <v>26</v>
      </c>
      <c r="G221" s="48">
        <v>0</v>
      </c>
      <c r="H221" s="48">
        <v>30</v>
      </c>
      <c r="I221" s="49">
        <f t="shared" si="10"/>
        <v>30</v>
      </c>
      <c r="J221" s="43">
        <v>0</v>
      </c>
      <c r="K221" s="43">
        <f t="shared" si="11"/>
        <v>30</v>
      </c>
      <c r="L221" s="43">
        <v>0</v>
      </c>
      <c r="M221" s="43">
        <f t="shared" si="12"/>
        <v>30</v>
      </c>
    </row>
    <row r="222" spans="1:13" ht="22.5" x14ac:dyDescent="0.25">
      <c r="A222" s="63" t="s">
        <v>13</v>
      </c>
      <c r="B222" s="76">
        <v>4260022</v>
      </c>
      <c r="C222" s="100" t="s">
        <v>17</v>
      </c>
      <c r="D222" s="67" t="s">
        <v>18</v>
      </c>
      <c r="E222" s="76" t="s">
        <v>18</v>
      </c>
      <c r="F222" s="68" t="s">
        <v>137</v>
      </c>
      <c r="G222" s="32">
        <v>0</v>
      </c>
      <c r="H222" s="32">
        <v>11.6</v>
      </c>
      <c r="I222" s="33">
        <f t="shared" si="10"/>
        <v>11.6</v>
      </c>
      <c r="J222" s="47">
        <v>0</v>
      </c>
      <c r="K222" s="47">
        <f t="shared" si="11"/>
        <v>11.6</v>
      </c>
      <c r="L222" s="47">
        <v>0</v>
      </c>
      <c r="M222" s="47">
        <f t="shared" si="12"/>
        <v>11.6</v>
      </c>
    </row>
    <row r="223" spans="1:13" ht="15.75" thickBot="1" x14ac:dyDescent="0.3">
      <c r="A223" s="81"/>
      <c r="B223" s="82"/>
      <c r="C223" s="101"/>
      <c r="D223" s="102">
        <v>3419</v>
      </c>
      <c r="E223" s="82">
        <v>5222</v>
      </c>
      <c r="F223" s="103" t="s">
        <v>26</v>
      </c>
      <c r="G223" s="41">
        <v>0</v>
      </c>
      <c r="H223" s="41">
        <v>11.6</v>
      </c>
      <c r="I223" s="42">
        <f t="shared" si="10"/>
        <v>11.6</v>
      </c>
      <c r="J223" s="50">
        <v>0</v>
      </c>
      <c r="K223" s="50">
        <f t="shared" si="11"/>
        <v>11.6</v>
      </c>
      <c r="L223" s="50">
        <v>0</v>
      </c>
      <c r="M223" s="50">
        <f t="shared" si="12"/>
        <v>11.6</v>
      </c>
    </row>
    <row r="224" spans="1:13" ht="22.5" x14ac:dyDescent="0.25">
      <c r="A224" s="63" t="s">
        <v>13</v>
      </c>
      <c r="B224" s="76">
        <v>4260023</v>
      </c>
      <c r="C224" s="100" t="s">
        <v>17</v>
      </c>
      <c r="D224" s="67" t="s">
        <v>18</v>
      </c>
      <c r="E224" s="76" t="s">
        <v>18</v>
      </c>
      <c r="F224" s="68" t="s">
        <v>138</v>
      </c>
      <c r="G224" s="32">
        <v>0</v>
      </c>
      <c r="H224" s="32">
        <v>24</v>
      </c>
      <c r="I224" s="33">
        <f t="shared" si="10"/>
        <v>24</v>
      </c>
      <c r="J224" s="34">
        <v>0</v>
      </c>
      <c r="K224" s="34">
        <f t="shared" si="11"/>
        <v>24</v>
      </c>
      <c r="L224" s="34">
        <v>0</v>
      </c>
      <c r="M224" s="34">
        <f t="shared" si="12"/>
        <v>24</v>
      </c>
    </row>
    <row r="225" spans="1:13" ht="15.75" thickBot="1" x14ac:dyDescent="0.3">
      <c r="A225" s="81"/>
      <c r="B225" s="82"/>
      <c r="C225" s="101"/>
      <c r="D225" s="102">
        <v>3419</v>
      </c>
      <c r="E225" s="82">
        <v>5222</v>
      </c>
      <c r="F225" s="103" t="s">
        <v>26</v>
      </c>
      <c r="G225" s="41">
        <v>0</v>
      </c>
      <c r="H225" s="41">
        <v>24</v>
      </c>
      <c r="I225" s="42">
        <f t="shared" si="10"/>
        <v>24</v>
      </c>
      <c r="J225" s="43">
        <v>0</v>
      </c>
      <c r="K225" s="43">
        <f t="shared" si="11"/>
        <v>24</v>
      </c>
      <c r="L225" s="43">
        <v>0</v>
      </c>
      <c r="M225" s="43">
        <f t="shared" si="12"/>
        <v>24</v>
      </c>
    </row>
    <row r="226" spans="1:13" ht="22.5" x14ac:dyDescent="0.25">
      <c r="A226" s="63" t="s">
        <v>13</v>
      </c>
      <c r="B226" s="76">
        <v>4260028</v>
      </c>
      <c r="C226" s="100" t="s">
        <v>17</v>
      </c>
      <c r="D226" s="67" t="s">
        <v>18</v>
      </c>
      <c r="E226" s="76" t="s">
        <v>18</v>
      </c>
      <c r="F226" s="68" t="s">
        <v>139</v>
      </c>
      <c r="G226" s="32">
        <v>0</v>
      </c>
      <c r="H226" s="32">
        <v>17.399999999999999</v>
      </c>
      <c r="I226" s="33">
        <f t="shared" si="10"/>
        <v>17.399999999999999</v>
      </c>
      <c r="J226" s="47">
        <v>0</v>
      </c>
      <c r="K226" s="47">
        <f t="shared" si="11"/>
        <v>17.399999999999999</v>
      </c>
      <c r="L226" s="47">
        <v>0</v>
      </c>
      <c r="M226" s="47">
        <f t="shared" si="12"/>
        <v>17.399999999999999</v>
      </c>
    </row>
    <row r="227" spans="1:13" ht="15.75" thickBot="1" x14ac:dyDescent="0.3">
      <c r="A227" s="81"/>
      <c r="B227" s="82"/>
      <c r="C227" s="101"/>
      <c r="D227" s="102">
        <v>3419</v>
      </c>
      <c r="E227" s="82">
        <v>5222</v>
      </c>
      <c r="F227" s="103" t="s">
        <v>26</v>
      </c>
      <c r="G227" s="41">
        <v>0</v>
      </c>
      <c r="H227" s="41">
        <v>17.399999999999999</v>
      </c>
      <c r="I227" s="42">
        <f t="shared" si="10"/>
        <v>17.399999999999999</v>
      </c>
      <c r="J227" s="125">
        <v>0</v>
      </c>
      <c r="K227" s="125">
        <f t="shared" si="11"/>
        <v>17.399999999999999</v>
      </c>
      <c r="L227" s="125">
        <v>0</v>
      </c>
      <c r="M227" s="125">
        <f t="shared" si="12"/>
        <v>17.399999999999999</v>
      </c>
    </row>
    <row r="228" spans="1:13" ht="33.75" x14ac:dyDescent="0.25">
      <c r="A228" s="63" t="s">
        <v>13</v>
      </c>
      <c r="B228" s="76">
        <v>4260031</v>
      </c>
      <c r="C228" s="100" t="s">
        <v>17</v>
      </c>
      <c r="D228" s="67" t="s">
        <v>18</v>
      </c>
      <c r="E228" s="76" t="s">
        <v>18</v>
      </c>
      <c r="F228" s="68" t="s">
        <v>140</v>
      </c>
      <c r="G228" s="45">
        <v>0</v>
      </c>
      <c r="H228" s="45">
        <v>27</v>
      </c>
      <c r="I228" s="46">
        <f t="shared" si="10"/>
        <v>27</v>
      </c>
      <c r="J228" s="126">
        <v>0</v>
      </c>
      <c r="K228" s="126">
        <f t="shared" si="11"/>
        <v>27</v>
      </c>
      <c r="L228" s="126">
        <v>0</v>
      </c>
      <c r="M228" s="126">
        <f t="shared" si="12"/>
        <v>27</v>
      </c>
    </row>
    <row r="229" spans="1:13" ht="15.75" thickBot="1" x14ac:dyDescent="0.3">
      <c r="A229" s="81"/>
      <c r="B229" s="82"/>
      <c r="C229" s="101"/>
      <c r="D229" s="102">
        <v>3419</v>
      </c>
      <c r="E229" s="82">
        <v>5222</v>
      </c>
      <c r="F229" s="103" t="s">
        <v>26</v>
      </c>
      <c r="G229" s="48">
        <v>0</v>
      </c>
      <c r="H229" s="48">
        <v>27</v>
      </c>
      <c r="I229" s="49">
        <f t="shared" si="10"/>
        <v>27</v>
      </c>
      <c r="J229" s="50">
        <v>0</v>
      </c>
      <c r="K229" s="50">
        <f t="shared" si="11"/>
        <v>27</v>
      </c>
      <c r="L229" s="50">
        <v>0</v>
      </c>
      <c r="M229" s="50">
        <f t="shared" si="12"/>
        <v>27</v>
      </c>
    </row>
    <row r="230" spans="1:13" ht="33.75" x14ac:dyDescent="0.25">
      <c r="A230" s="63" t="s">
        <v>13</v>
      </c>
      <c r="B230" s="76">
        <v>4260033</v>
      </c>
      <c r="C230" s="100" t="s">
        <v>17</v>
      </c>
      <c r="D230" s="67" t="s">
        <v>18</v>
      </c>
      <c r="E230" s="76" t="s">
        <v>18</v>
      </c>
      <c r="F230" s="68" t="s">
        <v>141</v>
      </c>
      <c r="G230" s="32">
        <v>0</v>
      </c>
      <c r="H230" s="32">
        <v>28.5</v>
      </c>
      <c r="I230" s="33">
        <f t="shared" si="10"/>
        <v>28.5</v>
      </c>
      <c r="J230" s="34">
        <v>0</v>
      </c>
      <c r="K230" s="34">
        <f t="shared" si="11"/>
        <v>28.5</v>
      </c>
      <c r="L230" s="34">
        <v>0</v>
      </c>
      <c r="M230" s="34">
        <f t="shared" si="12"/>
        <v>28.5</v>
      </c>
    </row>
    <row r="231" spans="1:13" ht="15.75" thickBot="1" x14ac:dyDescent="0.3">
      <c r="A231" s="81"/>
      <c r="B231" s="82"/>
      <c r="C231" s="101"/>
      <c r="D231" s="102">
        <v>3419</v>
      </c>
      <c r="E231" s="82">
        <v>5222</v>
      </c>
      <c r="F231" s="103" t="s">
        <v>26</v>
      </c>
      <c r="G231" s="41">
        <v>0</v>
      </c>
      <c r="H231" s="41">
        <v>28.5</v>
      </c>
      <c r="I231" s="42">
        <f t="shared" si="10"/>
        <v>28.5</v>
      </c>
      <c r="J231" s="43">
        <v>0</v>
      </c>
      <c r="K231" s="43">
        <f t="shared" si="11"/>
        <v>28.5</v>
      </c>
      <c r="L231" s="43">
        <v>0</v>
      </c>
      <c r="M231" s="43">
        <f t="shared" si="12"/>
        <v>28.5</v>
      </c>
    </row>
    <row r="232" spans="1:13" ht="33.75" x14ac:dyDescent="0.25">
      <c r="A232" s="63" t="s">
        <v>13</v>
      </c>
      <c r="B232" s="76">
        <v>4260034</v>
      </c>
      <c r="C232" s="100" t="s">
        <v>17</v>
      </c>
      <c r="D232" s="67" t="s">
        <v>18</v>
      </c>
      <c r="E232" s="76" t="s">
        <v>18</v>
      </c>
      <c r="F232" s="68" t="s">
        <v>142</v>
      </c>
      <c r="G232" s="45">
        <v>0</v>
      </c>
      <c r="H232" s="45">
        <v>30</v>
      </c>
      <c r="I232" s="46">
        <f t="shared" si="10"/>
        <v>30</v>
      </c>
      <c r="J232" s="47">
        <v>0</v>
      </c>
      <c r="K232" s="47">
        <f t="shared" si="11"/>
        <v>30</v>
      </c>
      <c r="L232" s="47">
        <v>0</v>
      </c>
      <c r="M232" s="47">
        <f t="shared" si="12"/>
        <v>30</v>
      </c>
    </row>
    <row r="233" spans="1:13" ht="15.75" thickBot="1" x14ac:dyDescent="0.3">
      <c r="A233" s="81"/>
      <c r="B233" s="82"/>
      <c r="C233" s="101"/>
      <c r="D233" s="102">
        <v>3419</v>
      </c>
      <c r="E233" s="82">
        <v>5222</v>
      </c>
      <c r="F233" s="103" t="s">
        <v>26</v>
      </c>
      <c r="G233" s="48">
        <v>0</v>
      </c>
      <c r="H233" s="48">
        <v>30</v>
      </c>
      <c r="I233" s="49">
        <f t="shared" si="10"/>
        <v>30</v>
      </c>
      <c r="J233" s="50">
        <v>0</v>
      </c>
      <c r="K233" s="50">
        <f t="shared" si="11"/>
        <v>30</v>
      </c>
      <c r="L233" s="50">
        <v>0</v>
      </c>
      <c r="M233" s="50">
        <f t="shared" si="12"/>
        <v>30</v>
      </c>
    </row>
    <row r="234" spans="1:13" ht="33.75" x14ac:dyDescent="0.25">
      <c r="A234" s="63" t="s">
        <v>13</v>
      </c>
      <c r="B234" s="76">
        <v>4260035</v>
      </c>
      <c r="C234" s="100" t="s">
        <v>17</v>
      </c>
      <c r="D234" s="67" t="s">
        <v>18</v>
      </c>
      <c r="E234" s="76" t="s">
        <v>18</v>
      </c>
      <c r="F234" s="68" t="s">
        <v>143</v>
      </c>
      <c r="G234" s="32">
        <v>0</v>
      </c>
      <c r="H234" s="32">
        <v>18.3</v>
      </c>
      <c r="I234" s="33">
        <f t="shared" si="10"/>
        <v>18.3</v>
      </c>
      <c r="J234" s="34">
        <v>0</v>
      </c>
      <c r="K234" s="34">
        <f t="shared" si="11"/>
        <v>18.3</v>
      </c>
      <c r="L234" s="34">
        <v>0</v>
      </c>
      <c r="M234" s="34">
        <f t="shared" si="12"/>
        <v>18.3</v>
      </c>
    </row>
    <row r="235" spans="1:13" ht="15.75" thickBot="1" x14ac:dyDescent="0.3">
      <c r="A235" s="81"/>
      <c r="B235" s="82"/>
      <c r="C235" s="101"/>
      <c r="D235" s="102">
        <v>3419</v>
      </c>
      <c r="E235" s="82">
        <v>5222</v>
      </c>
      <c r="F235" s="103" t="s">
        <v>26</v>
      </c>
      <c r="G235" s="41">
        <v>0</v>
      </c>
      <c r="H235" s="41">
        <v>18.3</v>
      </c>
      <c r="I235" s="42">
        <f t="shared" si="10"/>
        <v>18.3</v>
      </c>
      <c r="J235" s="43">
        <v>0</v>
      </c>
      <c r="K235" s="43">
        <f t="shared" si="11"/>
        <v>18.3</v>
      </c>
      <c r="L235" s="43">
        <v>0</v>
      </c>
      <c r="M235" s="43">
        <f t="shared" si="12"/>
        <v>18.3</v>
      </c>
    </row>
    <row r="236" spans="1:13" ht="33.75" x14ac:dyDescent="0.25">
      <c r="A236" s="63" t="s">
        <v>13</v>
      </c>
      <c r="B236" s="76">
        <v>4260038</v>
      </c>
      <c r="C236" s="100" t="s">
        <v>17</v>
      </c>
      <c r="D236" s="67" t="s">
        <v>18</v>
      </c>
      <c r="E236" s="76" t="s">
        <v>18</v>
      </c>
      <c r="F236" s="68" t="s">
        <v>144</v>
      </c>
      <c r="G236" s="45">
        <v>0</v>
      </c>
      <c r="H236" s="45">
        <v>24</v>
      </c>
      <c r="I236" s="46">
        <f t="shared" si="10"/>
        <v>24</v>
      </c>
      <c r="J236" s="47">
        <v>0</v>
      </c>
      <c r="K236" s="47">
        <f t="shared" si="11"/>
        <v>24</v>
      </c>
      <c r="L236" s="47">
        <v>0</v>
      </c>
      <c r="M236" s="47">
        <f t="shared" si="12"/>
        <v>24</v>
      </c>
    </row>
    <row r="237" spans="1:13" ht="15.75" thickBot="1" x14ac:dyDescent="0.3">
      <c r="A237" s="81"/>
      <c r="B237" s="82"/>
      <c r="C237" s="101"/>
      <c r="D237" s="102">
        <v>3419</v>
      </c>
      <c r="E237" s="82">
        <v>5222</v>
      </c>
      <c r="F237" s="103" t="s">
        <v>26</v>
      </c>
      <c r="G237" s="48">
        <v>0</v>
      </c>
      <c r="H237" s="48">
        <v>24</v>
      </c>
      <c r="I237" s="49">
        <f t="shared" si="10"/>
        <v>24</v>
      </c>
      <c r="J237" s="50">
        <v>0</v>
      </c>
      <c r="K237" s="50">
        <f t="shared" si="11"/>
        <v>24</v>
      </c>
      <c r="L237" s="50">
        <v>0</v>
      </c>
      <c r="M237" s="50">
        <f t="shared" si="12"/>
        <v>24</v>
      </c>
    </row>
    <row r="238" spans="1:13" ht="22.5" x14ac:dyDescent="0.25">
      <c r="A238" s="63" t="s">
        <v>13</v>
      </c>
      <c r="B238" s="76">
        <v>4260039</v>
      </c>
      <c r="C238" s="100" t="s">
        <v>17</v>
      </c>
      <c r="D238" s="67" t="s">
        <v>18</v>
      </c>
      <c r="E238" s="76" t="s">
        <v>18</v>
      </c>
      <c r="F238" s="68" t="s">
        <v>145</v>
      </c>
      <c r="G238" s="32">
        <v>0</v>
      </c>
      <c r="H238" s="32">
        <v>40</v>
      </c>
      <c r="I238" s="33">
        <f t="shared" si="10"/>
        <v>40</v>
      </c>
      <c r="J238" s="34">
        <v>0</v>
      </c>
      <c r="K238" s="34">
        <f t="shared" si="11"/>
        <v>40</v>
      </c>
      <c r="L238" s="34">
        <v>0</v>
      </c>
      <c r="M238" s="34">
        <f t="shared" si="12"/>
        <v>40</v>
      </c>
    </row>
    <row r="239" spans="1:13" ht="15.75" thickBot="1" x14ac:dyDescent="0.3">
      <c r="A239" s="81"/>
      <c r="B239" s="82"/>
      <c r="C239" s="101"/>
      <c r="D239" s="102">
        <v>3419</v>
      </c>
      <c r="E239" s="82">
        <v>5222</v>
      </c>
      <c r="F239" s="103" t="s">
        <v>26</v>
      </c>
      <c r="G239" s="41">
        <v>0</v>
      </c>
      <c r="H239" s="41">
        <v>40</v>
      </c>
      <c r="I239" s="42">
        <f t="shared" si="10"/>
        <v>40</v>
      </c>
      <c r="J239" s="43">
        <v>0</v>
      </c>
      <c r="K239" s="43">
        <f t="shared" si="11"/>
        <v>40</v>
      </c>
      <c r="L239" s="43">
        <v>0</v>
      </c>
      <c r="M239" s="43">
        <f t="shared" si="12"/>
        <v>40</v>
      </c>
    </row>
    <row r="240" spans="1:13" ht="33.75" x14ac:dyDescent="0.25">
      <c r="A240" s="63" t="s">
        <v>13</v>
      </c>
      <c r="B240" s="76">
        <v>4260044</v>
      </c>
      <c r="C240" s="100" t="s">
        <v>17</v>
      </c>
      <c r="D240" s="67" t="s">
        <v>18</v>
      </c>
      <c r="E240" s="76" t="s">
        <v>18</v>
      </c>
      <c r="F240" s="68" t="s">
        <v>146</v>
      </c>
      <c r="G240" s="45">
        <v>0</v>
      </c>
      <c r="H240" s="45">
        <v>10.5</v>
      </c>
      <c r="I240" s="46">
        <f t="shared" si="10"/>
        <v>10.5</v>
      </c>
      <c r="J240" s="47">
        <v>0</v>
      </c>
      <c r="K240" s="47">
        <f t="shared" si="11"/>
        <v>10.5</v>
      </c>
      <c r="L240" s="47">
        <v>0</v>
      </c>
      <c r="M240" s="47">
        <f t="shared" si="12"/>
        <v>10.5</v>
      </c>
    </row>
    <row r="241" spans="1:13" ht="15.75" thickBot="1" x14ac:dyDescent="0.3">
      <c r="A241" s="81"/>
      <c r="B241" s="82"/>
      <c r="C241" s="101"/>
      <c r="D241" s="102">
        <v>3419</v>
      </c>
      <c r="E241" s="82">
        <v>5222</v>
      </c>
      <c r="F241" s="103" t="s">
        <v>26</v>
      </c>
      <c r="G241" s="48">
        <v>0</v>
      </c>
      <c r="H241" s="48">
        <v>10.5</v>
      </c>
      <c r="I241" s="49">
        <f t="shared" si="10"/>
        <v>10.5</v>
      </c>
      <c r="J241" s="50">
        <v>0</v>
      </c>
      <c r="K241" s="50">
        <f t="shared" si="11"/>
        <v>10.5</v>
      </c>
      <c r="L241" s="50">
        <v>0</v>
      </c>
      <c r="M241" s="50">
        <f t="shared" si="12"/>
        <v>10.5</v>
      </c>
    </row>
    <row r="242" spans="1:13" ht="33.75" x14ac:dyDescent="0.25">
      <c r="A242" s="63" t="s">
        <v>13</v>
      </c>
      <c r="B242" s="76">
        <v>4260046</v>
      </c>
      <c r="C242" s="100" t="s">
        <v>17</v>
      </c>
      <c r="D242" s="67" t="s">
        <v>18</v>
      </c>
      <c r="E242" s="76" t="s">
        <v>18</v>
      </c>
      <c r="F242" s="68" t="s">
        <v>147</v>
      </c>
      <c r="G242" s="32">
        <v>0</v>
      </c>
      <c r="H242" s="32">
        <v>60</v>
      </c>
      <c r="I242" s="33">
        <f t="shared" si="10"/>
        <v>60</v>
      </c>
      <c r="J242" s="34">
        <v>0</v>
      </c>
      <c r="K242" s="34">
        <f t="shared" si="11"/>
        <v>60</v>
      </c>
      <c r="L242" s="34">
        <v>0</v>
      </c>
      <c r="M242" s="34">
        <f t="shared" si="12"/>
        <v>60</v>
      </c>
    </row>
    <row r="243" spans="1:13" ht="15.75" thickBot="1" x14ac:dyDescent="0.3">
      <c r="A243" s="81"/>
      <c r="B243" s="82"/>
      <c r="C243" s="101"/>
      <c r="D243" s="102">
        <v>3419</v>
      </c>
      <c r="E243" s="82">
        <v>5222</v>
      </c>
      <c r="F243" s="103" t="s">
        <v>26</v>
      </c>
      <c r="G243" s="41">
        <v>0</v>
      </c>
      <c r="H243" s="41">
        <v>60</v>
      </c>
      <c r="I243" s="42">
        <f t="shared" si="10"/>
        <v>60</v>
      </c>
      <c r="J243" s="43">
        <v>0</v>
      </c>
      <c r="K243" s="43">
        <f t="shared" si="11"/>
        <v>60</v>
      </c>
      <c r="L243" s="43">
        <v>0</v>
      </c>
      <c r="M243" s="43">
        <f t="shared" si="12"/>
        <v>60</v>
      </c>
    </row>
    <row r="244" spans="1:13" ht="33.75" x14ac:dyDescent="0.25">
      <c r="A244" s="63" t="s">
        <v>13</v>
      </c>
      <c r="B244" s="76">
        <v>4260056</v>
      </c>
      <c r="C244" s="100" t="s">
        <v>17</v>
      </c>
      <c r="D244" s="67" t="s">
        <v>18</v>
      </c>
      <c r="E244" s="76" t="s">
        <v>18</v>
      </c>
      <c r="F244" s="68" t="s">
        <v>148</v>
      </c>
      <c r="G244" s="45">
        <v>0</v>
      </c>
      <c r="H244" s="45">
        <v>30</v>
      </c>
      <c r="I244" s="46">
        <f t="shared" si="10"/>
        <v>30</v>
      </c>
      <c r="J244" s="47">
        <v>0</v>
      </c>
      <c r="K244" s="47">
        <f t="shared" si="11"/>
        <v>30</v>
      </c>
      <c r="L244" s="47">
        <v>0</v>
      </c>
      <c r="M244" s="47">
        <f t="shared" si="12"/>
        <v>30</v>
      </c>
    </row>
    <row r="245" spans="1:13" ht="15.75" thickBot="1" x14ac:dyDescent="0.3">
      <c r="A245" s="81"/>
      <c r="B245" s="82"/>
      <c r="C245" s="101"/>
      <c r="D245" s="102">
        <v>3419</v>
      </c>
      <c r="E245" s="82">
        <v>5222</v>
      </c>
      <c r="F245" s="103" t="s">
        <v>26</v>
      </c>
      <c r="G245" s="48">
        <v>0</v>
      </c>
      <c r="H245" s="48">
        <v>30</v>
      </c>
      <c r="I245" s="49">
        <f t="shared" si="10"/>
        <v>30</v>
      </c>
      <c r="J245" s="50">
        <v>0</v>
      </c>
      <c r="K245" s="50">
        <f t="shared" si="11"/>
        <v>30</v>
      </c>
      <c r="L245" s="50">
        <v>0</v>
      </c>
      <c r="M245" s="50">
        <f t="shared" si="12"/>
        <v>30</v>
      </c>
    </row>
    <row r="246" spans="1:13" ht="22.5" x14ac:dyDescent="0.25">
      <c r="A246" s="63" t="s">
        <v>13</v>
      </c>
      <c r="B246" s="76">
        <v>4260061</v>
      </c>
      <c r="C246" s="100" t="s">
        <v>17</v>
      </c>
      <c r="D246" s="67" t="s">
        <v>18</v>
      </c>
      <c r="E246" s="76" t="s">
        <v>18</v>
      </c>
      <c r="F246" s="68" t="s">
        <v>149</v>
      </c>
      <c r="G246" s="32">
        <v>0</v>
      </c>
      <c r="H246" s="32">
        <v>11.7</v>
      </c>
      <c r="I246" s="33">
        <f t="shared" si="10"/>
        <v>11.7</v>
      </c>
      <c r="J246" s="34">
        <v>0</v>
      </c>
      <c r="K246" s="34">
        <f t="shared" si="11"/>
        <v>11.7</v>
      </c>
      <c r="L246" s="34">
        <v>0</v>
      </c>
      <c r="M246" s="34">
        <f t="shared" si="12"/>
        <v>11.7</v>
      </c>
    </row>
    <row r="247" spans="1:13" ht="15.75" thickBot="1" x14ac:dyDescent="0.3">
      <c r="A247" s="81"/>
      <c r="B247" s="82"/>
      <c r="C247" s="101"/>
      <c r="D247" s="102">
        <v>3419</v>
      </c>
      <c r="E247" s="82">
        <v>5222</v>
      </c>
      <c r="F247" s="103" t="s">
        <v>26</v>
      </c>
      <c r="G247" s="41">
        <v>0</v>
      </c>
      <c r="H247" s="41">
        <v>11.7</v>
      </c>
      <c r="I247" s="42">
        <f t="shared" si="10"/>
        <v>11.7</v>
      </c>
      <c r="J247" s="43">
        <v>0</v>
      </c>
      <c r="K247" s="43">
        <f t="shared" si="11"/>
        <v>11.7</v>
      </c>
      <c r="L247" s="43">
        <v>0</v>
      </c>
      <c r="M247" s="43">
        <f t="shared" si="12"/>
        <v>11.7</v>
      </c>
    </row>
    <row r="248" spans="1:13" ht="22.5" x14ac:dyDescent="0.25">
      <c r="A248" s="63" t="s">
        <v>13</v>
      </c>
      <c r="B248" s="76">
        <v>4260067</v>
      </c>
      <c r="C248" s="100" t="s">
        <v>17</v>
      </c>
      <c r="D248" s="67" t="s">
        <v>18</v>
      </c>
      <c r="E248" s="76" t="s">
        <v>18</v>
      </c>
      <c r="F248" s="68" t="s">
        <v>150</v>
      </c>
      <c r="G248" s="45">
        <v>0</v>
      </c>
      <c r="H248" s="45">
        <v>18</v>
      </c>
      <c r="I248" s="46">
        <f t="shared" si="10"/>
        <v>18</v>
      </c>
      <c r="J248" s="47">
        <v>0</v>
      </c>
      <c r="K248" s="47">
        <f t="shared" si="11"/>
        <v>18</v>
      </c>
      <c r="L248" s="47">
        <v>0</v>
      </c>
      <c r="M248" s="47">
        <f t="shared" si="12"/>
        <v>18</v>
      </c>
    </row>
    <row r="249" spans="1:13" ht="15.75" thickBot="1" x14ac:dyDescent="0.3">
      <c r="A249" s="81"/>
      <c r="B249" s="82"/>
      <c r="C249" s="101"/>
      <c r="D249" s="102">
        <v>3419</v>
      </c>
      <c r="E249" s="82">
        <v>5222</v>
      </c>
      <c r="F249" s="103" t="s">
        <v>26</v>
      </c>
      <c r="G249" s="48">
        <v>0</v>
      </c>
      <c r="H249" s="48">
        <v>18</v>
      </c>
      <c r="I249" s="49">
        <f t="shared" si="10"/>
        <v>18</v>
      </c>
      <c r="J249" s="50">
        <v>0</v>
      </c>
      <c r="K249" s="50">
        <f t="shared" si="11"/>
        <v>18</v>
      </c>
      <c r="L249" s="50">
        <v>0</v>
      </c>
      <c r="M249" s="50">
        <f t="shared" si="12"/>
        <v>18</v>
      </c>
    </row>
    <row r="250" spans="1:13" ht="33.75" x14ac:dyDescent="0.25">
      <c r="A250" s="63" t="s">
        <v>13</v>
      </c>
      <c r="B250" s="76">
        <v>4260072</v>
      </c>
      <c r="C250" s="100" t="s">
        <v>17</v>
      </c>
      <c r="D250" s="67" t="s">
        <v>18</v>
      </c>
      <c r="E250" s="76" t="s">
        <v>18</v>
      </c>
      <c r="F250" s="68" t="s">
        <v>151</v>
      </c>
      <c r="G250" s="32">
        <v>0</v>
      </c>
      <c r="H250" s="32">
        <v>40</v>
      </c>
      <c r="I250" s="33">
        <f t="shared" si="10"/>
        <v>40</v>
      </c>
      <c r="J250" s="34">
        <v>0</v>
      </c>
      <c r="K250" s="34">
        <f t="shared" si="11"/>
        <v>40</v>
      </c>
      <c r="L250" s="34">
        <v>0</v>
      </c>
      <c r="M250" s="34">
        <f t="shared" si="12"/>
        <v>40</v>
      </c>
    </row>
    <row r="251" spans="1:13" ht="15.75" thickBot="1" x14ac:dyDescent="0.3">
      <c r="A251" s="81"/>
      <c r="B251" s="82"/>
      <c r="C251" s="101"/>
      <c r="D251" s="102">
        <v>3419</v>
      </c>
      <c r="E251" s="82">
        <v>5222</v>
      </c>
      <c r="F251" s="103" t="s">
        <v>26</v>
      </c>
      <c r="G251" s="41">
        <v>0</v>
      </c>
      <c r="H251" s="41">
        <v>40</v>
      </c>
      <c r="I251" s="42">
        <f t="shared" si="10"/>
        <v>40</v>
      </c>
      <c r="J251" s="43">
        <v>0</v>
      </c>
      <c r="K251" s="43">
        <f t="shared" si="11"/>
        <v>40</v>
      </c>
      <c r="L251" s="43">
        <v>0</v>
      </c>
      <c r="M251" s="43">
        <f t="shared" si="12"/>
        <v>40</v>
      </c>
    </row>
    <row r="252" spans="1:13" ht="33.75" x14ac:dyDescent="0.25">
      <c r="A252" s="63" t="s">
        <v>13</v>
      </c>
      <c r="B252" s="76">
        <v>4260073</v>
      </c>
      <c r="C252" s="100" t="s">
        <v>17</v>
      </c>
      <c r="D252" s="67" t="s">
        <v>18</v>
      </c>
      <c r="E252" s="76" t="s">
        <v>18</v>
      </c>
      <c r="F252" s="68" t="s">
        <v>152</v>
      </c>
      <c r="G252" s="45">
        <v>0</v>
      </c>
      <c r="H252" s="45">
        <v>109</v>
      </c>
      <c r="I252" s="46">
        <f t="shared" si="10"/>
        <v>109</v>
      </c>
      <c r="J252" s="47">
        <v>0</v>
      </c>
      <c r="K252" s="47">
        <f t="shared" si="11"/>
        <v>109</v>
      </c>
      <c r="L252" s="47">
        <v>0</v>
      </c>
      <c r="M252" s="47">
        <f t="shared" si="12"/>
        <v>109</v>
      </c>
    </row>
    <row r="253" spans="1:13" ht="15.75" thickBot="1" x14ac:dyDescent="0.3">
      <c r="A253" s="81"/>
      <c r="B253" s="82"/>
      <c r="C253" s="101"/>
      <c r="D253" s="102">
        <v>3419</v>
      </c>
      <c r="E253" s="82">
        <v>5222</v>
      </c>
      <c r="F253" s="103" t="s">
        <v>26</v>
      </c>
      <c r="G253" s="48">
        <v>0</v>
      </c>
      <c r="H253" s="48">
        <v>109</v>
      </c>
      <c r="I253" s="49">
        <f t="shared" si="10"/>
        <v>109</v>
      </c>
      <c r="J253" s="50">
        <v>0</v>
      </c>
      <c r="K253" s="50">
        <f t="shared" si="11"/>
        <v>109</v>
      </c>
      <c r="L253" s="50">
        <v>0</v>
      </c>
      <c r="M253" s="50">
        <f t="shared" si="12"/>
        <v>109</v>
      </c>
    </row>
    <row r="254" spans="1:13" ht="45" x14ac:dyDescent="0.25">
      <c r="A254" s="63" t="s">
        <v>13</v>
      </c>
      <c r="B254" s="76">
        <v>4260081</v>
      </c>
      <c r="C254" s="100" t="s">
        <v>17</v>
      </c>
      <c r="D254" s="67" t="s">
        <v>18</v>
      </c>
      <c r="E254" s="76" t="s">
        <v>18</v>
      </c>
      <c r="F254" s="68" t="s">
        <v>153</v>
      </c>
      <c r="G254" s="32">
        <v>0</v>
      </c>
      <c r="H254" s="32">
        <v>13.5</v>
      </c>
      <c r="I254" s="33">
        <f t="shared" si="10"/>
        <v>13.5</v>
      </c>
      <c r="J254" s="34">
        <v>0</v>
      </c>
      <c r="K254" s="34">
        <f t="shared" si="11"/>
        <v>13.5</v>
      </c>
      <c r="L254" s="34">
        <v>0</v>
      </c>
      <c r="M254" s="34">
        <f t="shared" si="12"/>
        <v>13.5</v>
      </c>
    </row>
    <row r="255" spans="1:13" ht="15.75" thickBot="1" x14ac:dyDescent="0.3">
      <c r="A255" s="81"/>
      <c r="B255" s="82"/>
      <c r="C255" s="101"/>
      <c r="D255" s="102">
        <v>3419</v>
      </c>
      <c r="E255" s="82">
        <v>5222</v>
      </c>
      <c r="F255" s="103" t="s">
        <v>26</v>
      </c>
      <c r="G255" s="41">
        <v>0</v>
      </c>
      <c r="H255" s="41">
        <v>13.5</v>
      </c>
      <c r="I255" s="42">
        <f t="shared" si="10"/>
        <v>13.5</v>
      </c>
      <c r="J255" s="43">
        <v>0</v>
      </c>
      <c r="K255" s="43">
        <f t="shared" si="11"/>
        <v>13.5</v>
      </c>
      <c r="L255" s="43">
        <v>0</v>
      </c>
      <c r="M255" s="43">
        <f t="shared" si="12"/>
        <v>13.5</v>
      </c>
    </row>
    <row r="256" spans="1:13" ht="22.5" x14ac:dyDescent="0.25">
      <c r="A256" s="63" t="s">
        <v>13</v>
      </c>
      <c r="B256" s="76">
        <v>4260089</v>
      </c>
      <c r="C256" s="100" t="s">
        <v>17</v>
      </c>
      <c r="D256" s="67" t="s">
        <v>18</v>
      </c>
      <c r="E256" s="76" t="s">
        <v>18</v>
      </c>
      <c r="F256" s="68" t="s">
        <v>154</v>
      </c>
      <c r="G256" s="45">
        <v>0</v>
      </c>
      <c r="H256" s="45">
        <v>10.199999999999999</v>
      </c>
      <c r="I256" s="46">
        <f t="shared" si="10"/>
        <v>10.199999999999999</v>
      </c>
      <c r="J256" s="47">
        <v>0</v>
      </c>
      <c r="K256" s="47">
        <f t="shared" si="11"/>
        <v>10.199999999999999</v>
      </c>
      <c r="L256" s="47">
        <v>0</v>
      </c>
      <c r="M256" s="47">
        <f t="shared" si="12"/>
        <v>10.199999999999999</v>
      </c>
    </row>
    <row r="257" spans="1:13" ht="15.75" thickBot="1" x14ac:dyDescent="0.3">
      <c r="A257" s="81"/>
      <c r="B257" s="82"/>
      <c r="C257" s="101"/>
      <c r="D257" s="102">
        <v>3419</v>
      </c>
      <c r="E257" s="82">
        <v>5222</v>
      </c>
      <c r="F257" s="103" t="s">
        <v>26</v>
      </c>
      <c r="G257" s="48">
        <v>0</v>
      </c>
      <c r="H257" s="48">
        <v>10.199999999999999</v>
      </c>
      <c r="I257" s="49">
        <f t="shared" si="10"/>
        <v>10.199999999999999</v>
      </c>
      <c r="J257" s="50">
        <v>0</v>
      </c>
      <c r="K257" s="50">
        <f t="shared" si="11"/>
        <v>10.199999999999999</v>
      </c>
      <c r="L257" s="50">
        <v>0</v>
      </c>
      <c r="M257" s="50">
        <f t="shared" si="12"/>
        <v>10.199999999999999</v>
      </c>
    </row>
    <row r="258" spans="1:13" ht="33.75" x14ac:dyDescent="0.25">
      <c r="A258" s="63" t="s">
        <v>13</v>
      </c>
      <c r="B258" s="76">
        <v>4260096</v>
      </c>
      <c r="C258" s="100" t="s">
        <v>17</v>
      </c>
      <c r="D258" s="67" t="s">
        <v>18</v>
      </c>
      <c r="E258" s="76" t="s">
        <v>18</v>
      </c>
      <c r="F258" s="68" t="s">
        <v>155</v>
      </c>
      <c r="G258" s="32">
        <v>0</v>
      </c>
      <c r="H258" s="32">
        <v>13.8</v>
      </c>
      <c r="I258" s="33">
        <f t="shared" si="10"/>
        <v>13.8</v>
      </c>
      <c r="J258" s="34">
        <v>0</v>
      </c>
      <c r="K258" s="34">
        <f t="shared" si="11"/>
        <v>13.8</v>
      </c>
      <c r="L258" s="34">
        <v>0</v>
      </c>
      <c r="M258" s="34">
        <f t="shared" si="12"/>
        <v>13.8</v>
      </c>
    </row>
    <row r="259" spans="1:13" ht="15.75" thickBot="1" x14ac:dyDescent="0.3">
      <c r="A259" s="81"/>
      <c r="B259" s="82"/>
      <c r="C259" s="101"/>
      <c r="D259" s="102">
        <v>3419</v>
      </c>
      <c r="E259" s="82">
        <v>5222</v>
      </c>
      <c r="F259" s="103" t="s">
        <v>26</v>
      </c>
      <c r="G259" s="41">
        <v>0</v>
      </c>
      <c r="H259" s="41">
        <v>13.8</v>
      </c>
      <c r="I259" s="42">
        <f t="shared" si="10"/>
        <v>13.8</v>
      </c>
      <c r="J259" s="43">
        <v>0</v>
      </c>
      <c r="K259" s="43">
        <f t="shared" si="11"/>
        <v>13.8</v>
      </c>
      <c r="L259" s="43">
        <v>0</v>
      </c>
      <c r="M259" s="43">
        <f t="shared" si="12"/>
        <v>13.8</v>
      </c>
    </row>
  </sheetData>
  <mergeCells count="21">
    <mergeCell ref="B189:E189"/>
    <mergeCell ref="B33:C33"/>
    <mergeCell ref="B35:C35"/>
    <mergeCell ref="B37:C37"/>
    <mergeCell ref="B112:E112"/>
    <mergeCell ref="B133:E133"/>
    <mergeCell ref="B140:E140"/>
    <mergeCell ref="B31:C31"/>
    <mergeCell ref="A2:I2"/>
    <mergeCell ref="A4:I4"/>
    <mergeCell ref="A6:I6"/>
    <mergeCell ref="B9:C9"/>
    <mergeCell ref="B13:E13"/>
    <mergeCell ref="B15:C15"/>
    <mergeCell ref="B23:C23"/>
    <mergeCell ref="B25:C25"/>
    <mergeCell ref="B27:C27"/>
    <mergeCell ref="B29:C29"/>
    <mergeCell ref="B12:F12"/>
    <mergeCell ref="B10:C10"/>
    <mergeCell ref="B11:F11"/>
  </mergeCells>
  <pageMargins left="0.70866141732283472" right="0.70866141732283472" top="0.78740157480314965" bottom="0.78740157480314965" header="0.31496062992125984" footer="0.31496062992125984"/>
  <pageSetup paperSize="9" scale="76" fitToHeight="4" orientation="portrait" r:id="rId1"/>
  <rowBreaks count="1" manualBreakCount="1">
    <brk id="17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0" zoomScaleNormal="100" workbookViewId="0">
      <selection activeCell="D41" sqref="D4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424" t="s">
        <v>163</v>
      </c>
      <c r="B1" s="424"/>
      <c r="C1" s="144"/>
      <c r="D1" s="144"/>
      <c r="E1" s="145" t="s">
        <v>3</v>
      </c>
    </row>
    <row r="2" spans="1:10" ht="24.75" thickBot="1" x14ac:dyDescent="0.3">
      <c r="A2" s="146" t="s">
        <v>164</v>
      </c>
      <c r="B2" s="147" t="s">
        <v>165</v>
      </c>
      <c r="C2" s="148" t="s">
        <v>166</v>
      </c>
      <c r="D2" s="148" t="s">
        <v>162</v>
      </c>
      <c r="E2" s="148" t="s">
        <v>167</v>
      </c>
    </row>
    <row r="3" spans="1:10" ht="15" customHeight="1" x14ac:dyDescent="0.25">
      <c r="A3" s="149" t="s">
        <v>168</v>
      </c>
      <c r="B3" s="150" t="s">
        <v>169</v>
      </c>
      <c r="C3" s="151">
        <f>C4+C5+C6</f>
        <v>2755867.99</v>
      </c>
      <c r="D3" s="151">
        <f>D4+D5+D6</f>
        <v>0</v>
      </c>
      <c r="E3" s="152">
        <f t="shared" ref="E3:E25" si="0">C3+D3</f>
        <v>2755867.99</v>
      </c>
    </row>
    <row r="4" spans="1:10" ht="15" customHeight="1" x14ac:dyDescent="0.25">
      <c r="A4" s="153" t="s">
        <v>170</v>
      </c>
      <c r="B4" s="154" t="s">
        <v>171</v>
      </c>
      <c r="C4" s="155">
        <v>2669964.7200000002</v>
      </c>
      <c r="D4" s="156">
        <v>0</v>
      </c>
      <c r="E4" s="157">
        <f t="shared" si="0"/>
        <v>2669964.7200000002</v>
      </c>
      <c r="J4" s="158"/>
    </row>
    <row r="5" spans="1:10" ht="15" customHeight="1" x14ac:dyDescent="0.25">
      <c r="A5" s="153" t="s">
        <v>172</v>
      </c>
      <c r="B5" s="154" t="s">
        <v>173</v>
      </c>
      <c r="C5" s="155">
        <v>85903.26999999999</v>
      </c>
      <c r="D5" s="159">
        <v>0</v>
      </c>
      <c r="E5" s="157">
        <f t="shared" si="0"/>
        <v>85903.26999999999</v>
      </c>
    </row>
    <row r="6" spans="1:10" ht="15" customHeight="1" x14ac:dyDescent="0.25">
      <c r="A6" s="153" t="s">
        <v>174</v>
      </c>
      <c r="B6" s="154" t="s">
        <v>175</v>
      </c>
      <c r="C6" s="155">
        <v>0</v>
      </c>
      <c r="D6" s="155">
        <v>0</v>
      </c>
      <c r="E6" s="157">
        <f t="shared" si="0"/>
        <v>0</v>
      </c>
    </row>
    <row r="7" spans="1:10" ht="15" customHeight="1" x14ac:dyDescent="0.25">
      <c r="A7" s="160" t="s">
        <v>176</v>
      </c>
      <c r="B7" s="154" t="s">
        <v>177</v>
      </c>
      <c r="C7" s="161">
        <f>C8+C14</f>
        <v>4582371.54</v>
      </c>
      <c r="D7" s="161">
        <f>D8+D14</f>
        <v>0</v>
      </c>
      <c r="E7" s="162">
        <f t="shared" si="0"/>
        <v>4582371.54</v>
      </c>
    </row>
    <row r="8" spans="1:10" ht="15" customHeight="1" x14ac:dyDescent="0.25">
      <c r="A8" s="153" t="s">
        <v>178</v>
      </c>
      <c r="B8" s="154" t="s">
        <v>179</v>
      </c>
      <c r="C8" s="155">
        <f>C9+C10+C12+C13+C11</f>
        <v>4578164.66</v>
      </c>
      <c r="D8" s="155">
        <f>D9+D10+D12+D13</f>
        <v>0</v>
      </c>
      <c r="E8" s="163">
        <f t="shared" si="0"/>
        <v>4578164.66</v>
      </c>
    </row>
    <row r="9" spans="1:10" ht="15" customHeight="1" x14ac:dyDescent="0.25">
      <c r="A9" s="153" t="s">
        <v>180</v>
      </c>
      <c r="B9" s="154" t="s">
        <v>181</v>
      </c>
      <c r="C9" s="155">
        <v>67590.7</v>
      </c>
      <c r="D9" s="155">
        <v>0</v>
      </c>
      <c r="E9" s="163">
        <f t="shared" si="0"/>
        <v>67590.7</v>
      </c>
    </row>
    <row r="10" spans="1:10" ht="15" customHeight="1" x14ac:dyDescent="0.25">
      <c r="A10" s="153" t="s">
        <v>182</v>
      </c>
      <c r="B10" s="154" t="s">
        <v>179</v>
      </c>
      <c r="C10" s="155">
        <v>4484440.8899999997</v>
      </c>
      <c r="D10" s="155">
        <v>0</v>
      </c>
      <c r="E10" s="163">
        <f t="shared" si="0"/>
        <v>4484440.8899999997</v>
      </c>
    </row>
    <row r="11" spans="1:10" ht="15" customHeight="1" x14ac:dyDescent="0.25">
      <c r="A11" s="153" t="s">
        <v>183</v>
      </c>
      <c r="B11" s="154">
        <v>4123</v>
      </c>
      <c r="C11" s="155">
        <v>0</v>
      </c>
      <c r="D11" s="155">
        <v>0</v>
      </c>
      <c r="E11" s="163">
        <f>SUM(C11:D11)</f>
        <v>0</v>
      </c>
    </row>
    <row r="12" spans="1:10" ht="15" customHeight="1" x14ac:dyDescent="0.25">
      <c r="A12" s="153" t="s">
        <v>184</v>
      </c>
      <c r="B12" s="154" t="s">
        <v>185</v>
      </c>
      <c r="C12" s="155">
        <v>0</v>
      </c>
      <c r="D12" s="155">
        <v>0</v>
      </c>
      <c r="E12" s="163">
        <f>SUM(C12:D12)</f>
        <v>0</v>
      </c>
    </row>
    <row r="13" spans="1:10" ht="15" customHeight="1" x14ac:dyDescent="0.25">
      <c r="A13" s="153" t="s">
        <v>186</v>
      </c>
      <c r="B13" s="154">
        <v>4121</v>
      </c>
      <c r="C13" s="155">
        <f>31370-5236.93</f>
        <v>26133.07</v>
      </c>
      <c r="D13" s="155">
        <v>0</v>
      </c>
      <c r="E13" s="163">
        <f>SUM(C13:D13)</f>
        <v>26133.07</v>
      </c>
    </row>
    <row r="14" spans="1:10" ht="15" customHeight="1" x14ac:dyDescent="0.25">
      <c r="A14" s="153" t="s">
        <v>187</v>
      </c>
      <c r="B14" s="154" t="s">
        <v>188</v>
      </c>
      <c r="C14" s="155">
        <f>C15+C16+C17+C18</f>
        <v>4206.88</v>
      </c>
      <c r="D14" s="155">
        <f>D15+D17+D18</f>
        <v>0</v>
      </c>
      <c r="E14" s="163">
        <f t="shared" si="0"/>
        <v>4206.88</v>
      </c>
    </row>
    <row r="15" spans="1:10" ht="15" customHeight="1" x14ac:dyDescent="0.25">
      <c r="A15" s="153" t="s">
        <v>189</v>
      </c>
      <c r="B15" s="154" t="s">
        <v>190</v>
      </c>
      <c r="C15" s="155">
        <v>0</v>
      </c>
      <c r="D15" s="155">
        <v>0</v>
      </c>
      <c r="E15" s="163">
        <f t="shared" si="0"/>
        <v>0</v>
      </c>
    </row>
    <row r="16" spans="1:10" ht="15" customHeight="1" x14ac:dyDescent="0.25">
      <c r="A16" s="153" t="s">
        <v>191</v>
      </c>
      <c r="B16" s="154">
        <v>4223</v>
      </c>
      <c r="C16" s="155">
        <v>0</v>
      </c>
      <c r="D16" s="155">
        <v>0</v>
      </c>
      <c r="E16" s="163">
        <f>SUM(C16:D16)</f>
        <v>0</v>
      </c>
    </row>
    <row r="17" spans="1:5" ht="15" customHeight="1" x14ac:dyDescent="0.25">
      <c r="A17" s="153" t="s">
        <v>192</v>
      </c>
      <c r="B17" s="154" t="s">
        <v>193</v>
      </c>
      <c r="C17" s="155">
        <v>0</v>
      </c>
      <c r="D17" s="155">
        <v>0</v>
      </c>
      <c r="E17" s="163">
        <f>SUM(C17:D17)</f>
        <v>0</v>
      </c>
    </row>
    <row r="18" spans="1:5" ht="15" customHeight="1" x14ac:dyDescent="0.25">
      <c r="A18" s="153" t="s">
        <v>194</v>
      </c>
      <c r="B18" s="154">
        <v>4221</v>
      </c>
      <c r="C18" s="155">
        <v>4206.88</v>
      </c>
      <c r="D18" s="155">
        <v>0</v>
      </c>
      <c r="E18" s="163">
        <f>SUM(C18:D18)</f>
        <v>4206.88</v>
      </c>
    </row>
    <row r="19" spans="1:5" ht="15" customHeight="1" x14ac:dyDescent="0.25">
      <c r="A19" s="160" t="s">
        <v>195</v>
      </c>
      <c r="B19" s="164" t="s">
        <v>196</v>
      </c>
      <c r="C19" s="161">
        <f>C3+C7</f>
        <v>7338239.5300000003</v>
      </c>
      <c r="D19" s="161">
        <f>D3+D7</f>
        <v>0</v>
      </c>
      <c r="E19" s="162">
        <f t="shared" si="0"/>
        <v>7338239.5300000003</v>
      </c>
    </row>
    <row r="20" spans="1:5" ht="15" customHeight="1" x14ac:dyDescent="0.25">
      <c r="A20" s="160" t="s">
        <v>197</v>
      </c>
      <c r="B20" s="164" t="s">
        <v>198</v>
      </c>
      <c r="C20" s="161">
        <f>SUM(C21:C24)</f>
        <v>1742695.9900000002</v>
      </c>
      <c r="D20" s="161">
        <f>SUM(D21:D24)</f>
        <v>0</v>
      </c>
      <c r="E20" s="162">
        <f t="shared" si="0"/>
        <v>1742695.9900000002</v>
      </c>
    </row>
    <row r="21" spans="1:5" ht="15" customHeight="1" x14ac:dyDescent="0.25">
      <c r="A21" s="153" t="s">
        <v>199</v>
      </c>
      <c r="B21" s="154" t="s">
        <v>200</v>
      </c>
      <c r="C21" s="155">
        <v>100564.53000000001</v>
      </c>
      <c r="D21" s="155">
        <v>0</v>
      </c>
      <c r="E21" s="163">
        <f t="shared" si="0"/>
        <v>100564.53000000001</v>
      </c>
    </row>
    <row r="22" spans="1:5" ht="15" customHeight="1" x14ac:dyDescent="0.25">
      <c r="A22" s="153" t="s">
        <v>201</v>
      </c>
      <c r="B22" s="154">
        <v>8115</v>
      </c>
      <c r="C22" s="155">
        <v>1739006.4600000002</v>
      </c>
      <c r="D22" s="155">
        <v>0</v>
      </c>
      <c r="E22" s="163">
        <f>SUM(C22:D22)</f>
        <v>1739006.4600000002</v>
      </c>
    </row>
    <row r="23" spans="1:5" ht="15" customHeight="1" x14ac:dyDescent="0.25">
      <c r="A23" s="153" t="s">
        <v>202</v>
      </c>
      <c r="B23" s="154">
        <v>8123</v>
      </c>
      <c r="C23" s="155">
        <v>0</v>
      </c>
      <c r="D23" s="155">
        <v>0</v>
      </c>
      <c r="E23" s="163">
        <f>C23+D23</f>
        <v>0</v>
      </c>
    </row>
    <row r="24" spans="1:5" ht="15" customHeight="1" thickBot="1" x14ac:dyDescent="0.3">
      <c r="A24" s="165" t="s">
        <v>203</v>
      </c>
      <c r="B24" s="166">
        <v>-8124</v>
      </c>
      <c r="C24" s="167">
        <v>-96875</v>
      </c>
      <c r="D24" s="167">
        <v>0</v>
      </c>
      <c r="E24" s="168">
        <f>C24+D24</f>
        <v>-96875</v>
      </c>
    </row>
    <row r="25" spans="1:5" ht="15" customHeight="1" thickBot="1" x14ac:dyDescent="0.3">
      <c r="A25" s="169" t="s">
        <v>204</v>
      </c>
      <c r="B25" s="170"/>
      <c r="C25" s="171">
        <f>C3+C7+C20</f>
        <v>9080935.5199999996</v>
      </c>
      <c r="D25" s="171">
        <f>D19+D20</f>
        <v>0</v>
      </c>
      <c r="E25" s="172">
        <f t="shared" si="0"/>
        <v>9080935.5199999996</v>
      </c>
    </row>
    <row r="26" spans="1:5" ht="15.75" thickBot="1" x14ac:dyDescent="0.3">
      <c r="A26" s="424" t="s">
        <v>205</v>
      </c>
      <c r="B26" s="424"/>
      <c r="C26" s="173"/>
      <c r="D26" s="173"/>
      <c r="E26" s="174" t="s">
        <v>3</v>
      </c>
    </row>
    <row r="27" spans="1:5" ht="24.75" thickBot="1" x14ac:dyDescent="0.3">
      <c r="A27" s="146" t="s">
        <v>206</v>
      </c>
      <c r="B27" s="147" t="s">
        <v>7</v>
      </c>
      <c r="C27" s="148" t="s">
        <v>166</v>
      </c>
      <c r="D27" s="148" t="s">
        <v>162</v>
      </c>
      <c r="E27" s="148" t="s">
        <v>167</v>
      </c>
    </row>
    <row r="28" spans="1:5" ht="15" customHeight="1" x14ac:dyDescent="0.25">
      <c r="A28" s="175" t="s">
        <v>207</v>
      </c>
      <c r="B28" s="176" t="s">
        <v>208</v>
      </c>
      <c r="C28" s="159">
        <v>29496.959999999999</v>
      </c>
      <c r="D28" s="159">
        <v>0</v>
      </c>
      <c r="E28" s="177">
        <f>C28+D28</f>
        <v>29496.959999999999</v>
      </c>
    </row>
    <row r="29" spans="1:5" ht="15" customHeight="1" x14ac:dyDescent="0.25">
      <c r="A29" s="178" t="s">
        <v>209</v>
      </c>
      <c r="B29" s="154" t="s">
        <v>208</v>
      </c>
      <c r="C29" s="155">
        <v>260591.53</v>
      </c>
      <c r="D29" s="159">
        <v>0</v>
      </c>
      <c r="E29" s="177">
        <f t="shared" ref="E29:E44" si="1">C29+D29</f>
        <v>260591.53</v>
      </c>
    </row>
    <row r="30" spans="1:5" ht="15" customHeight="1" x14ac:dyDescent="0.25">
      <c r="A30" s="178" t="s">
        <v>210</v>
      </c>
      <c r="B30" s="154" t="s">
        <v>211</v>
      </c>
      <c r="C30" s="155">
        <v>145945.74</v>
      </c>
      <c r="D30" s="159">
        <v>0</v>
      </c>
      <c r="E30" s="177">
        <f>SUM(C30:D30)</f>
        <v>145945.74</v>
      </c>
    </row>
    <row r="31" spans="1:5" ht="15" customHeight="1" x14ac:dyDescent="0.25">
      <c r="A31" s="178" t="s">
        <v>212</v>
      </c>
      <c r="B31" s="154" t="s">
        <v>208</v>
      </c>
      <c r="C31" s="155">
        <v>1024800</v>
      </c>
      <c r="D31" s="159">
        <v>0</v>
      </c>
      <c r="E31" s="177">
        <f t="shared" si="1"/>
        <v>1024800</v>
      </c>
    </row>
    <row r="32" spans="1:5" ht="15" customHeight="1" x14ac:dyDescent="0.25">
      <c r="A32" s="178" t="s">
        <v>213</v>
      </c>
      <c r="B32" s="154" t="s">
        <v>208</v>
      </c>
      <c r="C32" s="155">
        <v>782508.16</v>
      </c>
      <c r="D32" s="159">
        <v>0</v>
      </c>
      <c r="E32" s="177">
        <f t="shared" si="1"/>
        <v>782508.16</v>
      </c>
    </row>
    <row r="33" spans="1:5" ht="15" customHeight="1" x14ac:dyDescent="0.25">
      <c r="A33" s="178" t="s">
        <v>214</v>
      </c>
      <c r="B33" s="154" t="s">
        <v>208</v>
      </c>
      <c r="C33" s="155">
        <v>4094080.15</v>
      </c>
      <c r="D33" s="159">
        <v>0</v>
      </c>
      <c r="E33" s="177">
        <f>C33+D33</f>
        <v>4094080.15</v>
      </c>
    </row>
    <row r="34" spans="1:5" ht="15" customHeight="1" x14ac:dyDescent="0.25">
      <c r="A34" s="178" t="s">
        <v>215</v>
      </c>
      <c r="B34" s="154" t="s">
        <v>211</v>
      </c>
      <c r="C34" s="155">
        <v>533824.49</v>
      </c>
      <c r="D34" s="159">
        <v>-10000</v>
      </c>
      <c r="E34" s="177">
        <f t="shared" si="1"/>
        <v>523824.49</v>
      </c>
    </row>
    <row r="35" spans="1:5" ht="15" customHeight="1" x14ac:dyDescent="0.25">
      <c r="A35" s="178" t="s">
        <v>216</v>
      </c>
      <c r="B35" s="154" t="s">
        <v>208</v>
      </c>
      <c r="C35" s="155">
        <v>12074</v>
      </c>
      <c r="D35" s="159">
        <v>0</v>
      </c>
      <c r="E35" s="177">
        <f t="shared" si="1"/>
        <v>12074</v>
      </c>
    </row>
    <row r="36" spans="1:5" ht="15" customHeight="1" x14ac:dyDescent="0.25">
      <c r="A36" s="178" t="s">
        <v>217</v>
      </c>
      <c r="B36" s="154" t="s">
        <v>211</v>
      </c>
      <c r="C36" s="155">
        <v>792479.58000000007</v>
      </c>
      <c r="D36" s="159">
        <v>0</v>
      </c>
      <c r="E36" s="177">
        <f t="shared" si="1"/>
        <v>792479.58000000007</v>
      </c>
    </row>
    <row r="37" spans="1:5" ht="15" customHeight="1" x14ac:dyDescent="0.25">
      <c r="A37" s="178" t="s">
        <v>218</v>
      </c>
      <c r="B37" s="154" t="s">
        <v>219</v>
      </c>
      <c r="C37" s="155">
        <v>0</v>
      </c>
      <c r="D37" s="159">
        <v>0</v>
      </c>
      <c r="E37" s="177">
        <f t="shared" si="1"/>
        <v>0</v>
      </c>
    </row>
    <row r="38" spans="1:5" ht="15" customHeight="1" x14ac:dyDescent="0.25">
      <c r="A38" s="178" t="s">
        <v>220</v>
      </c>
      <c r="B38" s="154" t="s">
        <v>211</v>
      </c>
      <c r="C38" s="155">
        <v>1146563.33</v>
      </c>
      <c r="D38" s="159">
        <v>0</v>
      </c>
      <c r="E38" s="177">
        <f t="shared" si="1"/>
        <v>1146563.33</v>
      </c>
    </row>
    <row r="39" spans="1:5" ht="15" customHeight="1" x14ac:dyDescent="0.25">
      <c r="A39" s="178" t="s">
        <v>221</v>
      </c>
      <c r="B39" s="154" t="s">
        <v>211</v>
      </c>
      <c r="C39" s="155">
        <v>17500</v>
      </c>
      <c r="D39" s="159">
        <v>0</v>
      </c>
      <c r="E39" s="177">
        <f t="shared" si="1"/>
        <v>17500</v>
      </c>
    </row>
    <row r="40" spans="1:5" ht="15" customHeight="1" x14ac:dyDescent="0.25">
      <c r="A40" s="178" t="s">
        <v>222</v>
      </c>
      <c r="B40" s="154" t="s">
        <v>208</v>
      </c>
      <c r="C40" s="155">
        <v>9541.25</v>
      </c>
      <c r="D40" s="159">
        <v>0</v>
      </c>
      <c r="E40" s="177">
        <f t="shared" si="1"/>
        <v>9541.25</v>
      </c>
    </row>
    <row r="41" spans="1:5" ht="15" customHeight="1" x14ac:dyDescent="0.25">
      <c r="A41" s="178" t="s">
        <v>223</v>
      </c>
      <c r="B41" s="154" t="s">
        <v>211</v>
      </c>
      <c r="C41" s="155">
        <v>129946.22</v>
      </c>
      <c r="D41" s="159">
        <v>10000</v>
      </c>
      <c r="E41" s="177">
        <f>C41+D41</f>
        <v>139946.22</v>
      </c>
    </row>
    <row r="42" spans="1:5" ht="15" customHeight="1" x14ac:dyDescent="0.25">
      <c r="A42" s="178" t="s">
        <v>224</v>
      </c>
      <c r="B42" s="154" t="s">
        <v>211</v>
      </c>
      <c r="C42" s="155">
        <v>11471.73</v>
      </c>
      <c r="D42" s="159">
        <v>0</v>
      </c>
      <c r="E42" s="177">
        <f t="shared" si="1"/>
        <v>11471.73</v>
      </c>
    </row>
    <row r="43" spans="1:5" ht="15" customHeight="1" x14ac:dyDescent="0.25">
      <c r="A43" s="178" t="s">
        <v>225</v>
      </c>
      <c r="B43" s="154" t="s">
        <v>211</v>
      </c>
      <c r="C43" s="155">
        <v>79990.17</v>
      </c>
      <c r="D43" s="159">
        <v>0</v>
      </c>
      <c r="E43" s="177">
        <f t="shared" si="1"/>
        <v>79990.17</v>
      </c>
    </row>
    <row r="44" spans="1:5" ht="15" customHeight="1" thickBot="1" x14ac:dyDescent="0.3">
      <c r="A44" s="178" t="s">
        <v>226</v>
      </c>
      <c r="B44" s="154" t="s">
        <v>211</v>
      </c>
      <c r="C44" s="155">
        <v>10122.209999999999</v>
      </c>
      <c r="D44" s="159">
        <v>0</v>
      </c>
      <c r="E44" s="177">
        <f t="shared" si="1"/>
        <v>10122.209999999999</v>
      </c>
    </row>
    <row r="45" spans="1:5" ht="15" customHeight="1" thickBot="1" x14ac:dyDescent="0.3">
      <c r="A45" s="179" t="s">
        <v>227</v>
      </c>
      <c r="B45" s="170"/>
      <c r="C45" s="171">
        <f>C28+C29+C31+C32+C33+C34+C35+C36+C37+C38+C39+C40+C41+C42+C43+C44+C30</f>
        <v>9080935.5200000014</v>
      </c>
      <c r="D45" s="171">
        <f>SUM(D28:D44)</f>
        <v>0</v>
      </c>
      <c r="E45" s="172">
        <f>SUM(E28:E44)</f>
        <v>9080935.5200000033</v>
      </c>
    </row>
    <row r="46" spans="1:5" x14ac:dyDescent="0.25">
      <c r="C46" s="158"/>
      <c r="E46" s="158"/>
    </row>
    <row r="48" spans="1:5" x14ac:dyDescent="0.25">
      <c r="C48" s="158"/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91704</vt:lpstr>
      <vt:lpstr>92604</vt:lpstr>
      <vt:lpstr>Bilance P a V</vt:lpstr>
      <vt:lpstr>'91704'!Oblast_tisku</vt:lpstr>
      <vt:lpstr>'92604'!Oblast_tisku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2017-06-08T10:35:10Z</cp:lastPrinted>
  <dcterms:created xsi:type="dcterms:W3CDTF">2017-05-30T11:46:17Z</dcterms:created>
  <dcterms:modified xsi:type="dcterms:W3CDTF">2017-06-12T12:18:57Z</dcterms:modified>
</cp:coreProperties>
</file>