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480" windowHeight="9630" activeTab="2"/>
  </bookViews>
  <sheets>
    <sheet name="Bilance PaV" sheetId="1" r:id="rId1"/>
    <sheet name="914 05" sheetId="2" r:id="rId2"/>
    <sheet name="917 05 " sheetId="3" r:id="rId3"/>
  </sheets>
  <definedNames>
    <definedName name="_xlnm.Print_Area" localSheetId="1">'914 05'!$A$1:$K$94</definedName>
    <definedName name="_xlnm.Print_Area" localSheetId="2">'917 05 '!$A$1:$K$55</definedName>
    <definedName name="_xlnm.Print_Area" localSheetId="0">'Bilance PaV'!#REF!</definedName>
  </definedNames>
  <calcPr fullCalcOnLoad="1"/>
</workbook>
</file>

<file path=xl/sharedStrings.xml><?xml version="1.0" encoding="utf-8"?>
<sst xmlns="http://schemas.openxmlformats.org/spreadsheetml/2006/main" count="505" uniqueCount="225">
  <si>
    <t>pol.</t>
  </si>
  <si>
    <t>uk.</t>
  </si>
  <si>
    <t>č.a.</t>
  </si>
  <si>
    <t>§</t>
  </si>
  <si>
    <t>x</t>
  </si>
  <si>
    <t>0000</t>
  </si>
  <si>
    <t>tis.Kč</t>
  </si>
  <si>
    <t>91705 - T R A N S F E R Y</t>
  </si>
  <si>
    <t>Výdajový limit resortu v kapitole</t>
  </si>
  <si>
    <t>0570001</t>
  </si>
  <si>
    <t>Protidrogová politika</t>
  </si>
  <si>
    <t>neinvestiční transfery spolkům</t>
  </si>
  <si>
    <t>0580006</t>
  </si>
  <si>
    <t>Euroklíč</t>
  </si>
  <si>
    <t>0570007</t>
  </si>
  <si>
    <t>Podpora ojedinělých projektů zaměřených na řešení naléhavých potřeb financování v sociální oblasti Libereckého kraje</t>
  </si>
  <si>
    <t xml:space="preserve">Financování sociálních služeb z prostředků LK </t>
  </si>
  <si>
    <t>nespecifikované rezervy</t>
  </si>
  <si>
    <t>xxxxxxx</t>
  </si>
  <si>
    <t>xxxx</t>
  </si>
  <si>
    <t>ÚZ</t>
  </si>
  <si>
    <t>Financování soc. služeb z rozpočtu LK z prostředků MPSV</t>
  </si>
  <si>
    <t>v tis. Kč</t>
  </si>
  <si>
    <t>ukazatel</t>
  </si>
  <si>
    <t xml:space="preserve">pol. </t>
  </si>
  <si>
    <t>A/ Vlastní  příjmy</t>
  </si>
  <si>
    <t>1-3xxx</t>
  </si>
  <si>
    <t>1xxx</t>
  </si>
  <si>
    <t>2xxx</t>
  </si>
  <si>
    <t>3xxx</t>
  </si>
  <si>
    <t>B/ Dotace a příspěvky</t>
  </si>
  <si>
    <t>4xxx</t>
  </si>
  <si>
    <t>411x</t>
  </si>
  <si>
    <t>4112</t>
  </si>
  <si>
    <t>415x</t>
  </si>
  <si>
    <t>421x</t>
  </si>
  <si>
    <t>P ř í j m y   celkem</t>
  </si>
  <si>
    <t>1-4xxx</t>
  </si>
  <si>
    <t>C/ F i n a n c o v á n í</t>
  </si>
  <si>
    <t>8xxx</t>
  </si>
  <si>
    <t>8115</t>
  </si>
  <si>
    <t xml:space="preserve">Z d r o j e  L K   c e l k e m </t>
  </si>
  <si>
    <t xml:space="preserve">     ukazatel</t>
  </si>
  <si>
    <t>5xxx</t>
  </si>
  <si>
    <t>5-6xxx</t>
  </si>
  <si>
    <t>6xxx</t>
  </si>
  <si>
    <t xml:space="preserve">V ý d a je   c e l k e m </t>
  </si>
  <si>
    <t>SU</t>
  </si>
  <si>
    <t>DU</t>
  </si>
  <si>
    <t>42xx</t>
  </si>
  <si>
    <t>423x</t>
  </si>
  <si>
    <t xml:space="preserve">                                                                05 - Odbor sociálních věcí</t>
  </si>
  <si>
    <t xml:space="preserve">                                                             Kapitola 914 05 - Působnosti</t>
  </si>
  <si>
    <t>tis. Kč</t>
  </si>
  <si>
    <t>914 05 - Působnosti</t>
  </si>
  <si>
    <t>914 05 - P Ů S O B N O S T I</t>
  </si>
  <si>
    <t>Běžné (neinvestiční) výdaje resortu celkem</t>
  </si>
  <si>
    <t>Sociální práce</t>
  </si>
  <si>
    <t>RU</t>
  </si>
  <si>
    <t>051500</t>
  </si>
  <si>
    <t>Metodická pomoc obcím III, II, I</t>
  </si>
  <si>
    <t>nákup ostatních služeb</t>
  </si>
  <si>
    <t>pohoštění</t>
  </si>
  <si>
    <t>Sociálně-právní ochrana</t>
  </si>
  <si>
    <t>052000</t>
  </si>
  <si>
    <t>Metodická a právní činnost</t>
  </si>
  <si>
    <t>nákup materiálu</t>
  </si>
  <si>
    <t>052300</t>
  </si>
  <si>
    <t xml:space="preserve">Krajská setkání pěstounů </t>
  </si>
  <si>
    <t>poštovné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</si>
  <si>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</si>
  <si>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</si>
  <si>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</si>
  <si>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</si>
  <si>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</si>
  <si>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</si>
  <si>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052500</t>
  </si>
  <si>
    <t>Zabezpečení psychologických posudků pro náhradní rodinnou péči</t>
  </si>
  <si>
    <t>052600</t>
  </si>
  <si>
    <t>ostatní osobní výdaje</t>
  </si>
  <si>
    <t xml:space="preserve">  </t>
  </si>
  <si>
    <t>052800</t>
  </si>
  <si>
    <t>Rodinná politika</t>
  </si>
  <si>
    <t>náku materiálu</t>
  </si>
  <si>
    <t>Romský koordinátor</t>
  </si>
  <si>
    <t>053000</t>
  </si>
  <si>
    <t>Metodická činnost romského koordinátora</t>
  </si>
  <si>
    <t>053100</t>
  </si>
  <si>
    <t>Podpora koordinátorů pro romské záležitosti</t>
  </si>
  <si>
    <t>platy zaměstnanců v pracovním poměru</t>
  </si>
  <si>
    <t>povinné pojistné na sociální zabezpečení a příspěvek na státní politiku zaměstnanosti</t>
  </si>
  <si>
    <t>povinné pojistné na veřejné zdravotní pojištění</t>
  </si>
  <si>
    <t xml:space="preserve">Sociální služby </t>
  </si>
  <si>
    <t>054000</t>
  </si>
  <si>
    <t>Metodické vedení sociálních služeb</t>
  </si>
  <si>
    <t>konzultační,poradenské a právní služby</t>
  </si>
  <si>
    <t>054400</t>
  </si>
  <si>
    <t>Veletrh sociálních služeb</t>
  </si>
  <si>
    <t>nájemné</t>
  </si>
  <si>
    <t>054600</t>
  </si>
  <si>
    <t>Katalog poskytovatelů sociálních služeb</t>
  </si>
  <si>
    <t>Zpracování odborných posudků</t>
  </si>
  <si>
    <t>055000</t>
  </si>
  <si>
    <t>Sociální služby - odborné posudky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</si>
  <si>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</si>
  <si>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</si>
  <si>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</si>
  <si>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</si>
  <si>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</si>
  <si>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</si>
  <si>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 xml:space="preserve">zpracování dat a služby související s informačními 
a komunikačními technologiemi  </t>
  </si>
  <si>
    <t>Činnost protidrogového koordinátora</t>
  </si>
  <si>
    <t>057000</t>
  </si>
  <si>
    <t>05 - Odbor sociálních věcí</t>
  </si>
  <si>
    <r>
      <t xml:space="preserve">       </t>
    </r>
    <r>
      <rPr>
        <b/>
        <sz val="12"/>
        <rFont val="Arial CE"/>
        <family val="0"/>
      </rPr>
      <t xml:space="preserve"> Kapitola 917 05 - TRANSFERY</t>
    </r>
  </si>
  <si>
    <t>0580001</t>
  </si>
  <si>
    <t>Advaita, zapsaný ústav-protidrogové programy</t>
  </si>
  <si>
    <t>ostatní neinvestiční transfery neziskovým a podobným organizacím</t>
  </si>
  <si>
    <t>0580002</t>
  </si>
  <si>
    <t>0580003</t>
  </si>
  <si>
    <t>0570005</t>
  </si>
  <si>
    <t>Zařízení okamžité pomoci</t>
  </si>
  <si>
    <t>Hvězdička při SANREPO, o.p.s.</t>
  </si>
  <si>
    <t>0580009</t>
  </si>
  <si>
    <t>Festival národnostních menšin</t>
  </si>
  <si>
    <t>0570091</t>
  </si>
  <si>
    <t xml:space="preserve">                            ROZPIS ROZPOČTU LIBERECKÉHO KRAJE 2017</t>
  </si>
  <si>
    <t>ZR-RO č. 226/2017</t>
  </si>
  <si>
    <t>UR I. 2017</t>
  </si>
  <si>
    <t>UR II. 2017</t>
  </si>
  <si>
    <t>051600</t>
  </si>
  <si>
    <t>Dotace na výkon sociální práce</t>
  </si>
  <si>
    <t>povinné pojistné na sociální zabezpečení a příspěvevek na státní politiku zaměstnanosti</t>
  </si>
  <si>
    <t>zpracování dat a služby související s informačními a komunikačními technologiemi</t>
  </si>
  <si>
    <t>knihy, učební pomůcky a tisk</t>
  </si>
  <si>
    <t>054800</t>
  </si>
  <si>
    <t>Volnočasové aktivity seniorů Libereckého kraje</t>
  </si>
  <si>
    <t>nákup kolků</t>
  </si>
  <si>
    <t>IT aplikace (hosting, servisní podpora a přípr. úpravy - řízení sociálních služeb</t>
  </si>
  <si>
    <t>Penále za porušení rozpočtové kázně projektu IP1</t>
  </si>
  <si>
    <t>058801</t>
  </si>
  <si>
    <t>úhrady sankcí jiným rozpočtům</t>
  </si>
  <si>
    <t>058901</t>
  </si>
  <si>
    <t>Penále k odvodu do SR za porušení rozpočtové kázně projektu IP1</t>
  </si>
  <si>
    <t>Zabezpečení konzultací o výkonu pěstounské péče</t>
  </si>
  <si>
    <t>ROZPIS ROZPOČTU LIBERECKÉHO KRAJE 2017</t>
  </si>
  <si>
    <t>Neinvestiční a investiční transfery</t>
  </si>
  <si>
    <t>Most k naději, zapsaný spolek-protidrogové programy</t>
  </si>
  <si>
    <t>Laxus, zapsaný ústav - protidrogové programy</t>
  </si>
  <si>
    <t>0580018</t>
  </si>
  <si>
    <t>MAJÁK o.p.s.-protidrogové programy</t>
  </si>
  <si>
    <t>neinvestiční transfery obecně prospěšným společnostem</t>
  </si>
  <si>
    <t>0570095</t>
  </si>
  <si>
    <t>Oblastní charita Jičín</t>
  </si>
  <si>
    <t>sociálně aktivizační služby pro rodiny s dětmi</t>
  </si>
  <si>
    <t>0570096</t>
  </si>
  <si>
    <t>Centrum LIRA, z.ú.</t>
  </si>
  <si>
    <t>0570097</t>
  </si>
  <si>
    <t>Diakonie ČCE, středisko Světlo ve Vrchlabí</t>
  </si>
  <si>
    <t>osobní asistence</t>
  </si>
  <si>
    <t>0570098</t>
  </si>
  <si>
    <t>Ambeat Health Care, a.s.</t>
  </si>
  <si>
    <t>domovy pro seniory</t>
  </si>
  <si>
    <t>0570099</t>
  </si>
  <si>
    <t xml:space="preserve">Česká unie neslyšících, z. ú. </t>
  </si>
  <si>
    <t>tlumočnické služby</t>
  </si>
  <si>
    <t>0570100</t>
  </si>
  <si>
    <t>Fokus Liberec o.p.s.</t>
  </si>
  <si>
    <t>chráněné bydlení</t>
  </si>
  <si>
    <t>0580017</t>
  </si>
  <si>
    <t>Činnost Krajské rady seniorů Libereckého kraje</t>
  </si>
  <si>
    <t>1523</t>
  </si>
  <si>
    <t>Paprsek při Dětském centru Liberec, p.o.</t>
  </si>
  <si>
    <t xml:space="preserve"> </t>
  </si>
  <si>
    <t>Centrum pro dětský sluch Tamtam, o.p.s.</t>
  </si>
  <si>
    <t>0570101</t>
  </si>
  <si>
    <t>raná péče</t>
  </si>
  <si>
    <t>0570102</t>
  </si>
  <si>
    <t>Tyfloservis o.p.s.</t>
  </si>
  <si>
    <t>0570103</t>
  </si>
  <si>
    <t>MAJÁK o.p.s</t>
  </si>
  <si>
    <t>sociální rehabilitace</t>
  </si>
  <si>
    <t>NZDM Zapes - reg. č. 6714275</t>
  </si>
  <si>
    <t>NZDM Voraz - reg. č. 6899978</t>
  </si>
  <si>
    <t>NZDM Vagón - reg. č. 8975100</t>
  </si>
  <si>
    <t>Zdrojová část rozpočtu LK 2017</t>
  </si>
  <si>
    <t>UR 2017 I.</t>
  </si>
  <si>
    <t>UR 2017 II.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</si>
  <si>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</si>
  <si>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</si>
  <si>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</si>
  <si>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</si>
  <si>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</si>
  <si>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</si>
  <si>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</si>
  <si>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</si>
  <si>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</si>
  <si>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</si>
  <si>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st.f.)</t>
  </si>
  <si>
    <t xml:space="preserve">    Dotace od regionální rady</t>
  </si>
  <si>
    <t xml:space="preserve">    Dotace ze zahraničí</t>
  </si>
  <si>
    <t xml:space="preserve">    Dotace od obcí</t>
  </si>
  <si>
    <t>1. Zapojení fondů z r. 2016</t>
  </si>
  <si>
    <t>2. Zapojení  zákl.běžného účtu z r. 2016</t>
  </si>
  <si>
    <t>3. Uhrazené splátky dlouhod.půjč.</t>
  </si>
  <si>
    <t>Výdajová část rozpočtu LK 2017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</si>
  <si>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</si>
  <si>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</si>
  <si>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</si>
  <si>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</si>
  <si>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</si>
  <si>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</si>
  <si>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</si>
  <si>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</si>
  <si>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</si>
  <si>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</si>
  <si>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</si>
  <si>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</si>
  <si>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</si>
  <si>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</si>
  <si>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</si>
  <si>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</si>
  <si>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</si>
  <si>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ZR-RO č. 226/17</t>
  </si>
  <si>
    <t>022_P01_ZR_RO_226_17_XLS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</si>
</sst>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\ _K_č"/>
    <numFmt numFmtId="167" formatCode="#,##0.000"/>
    <numFmt numFmtId="168" formatCode="[$-405]d\.\ mmmm\ yyyy"/>
    <numFmt numFmtId="169" formatCode="0.000"/>
    <numFmt numFmtId="170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18"/>
      <name val="Arial"/>
      <family val="2"/>
    </font>
    <font>
      <b/>
      <sz val="8"/>
      <name val="Arial CE"/>
      <family val="2"/>
    </font>
    <font>
      <b/>
      <sz val="10"/>
      <color indexed="18"/>
      <name val="Arial"/>
      <family val="2"/>
    </font>
    <font>
      <sz val="8"/>
      <color indexed="17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57">
      <alignment/>
      <protection/>
    </xf>
    <xf numFmtId="0" fontId="8" fillId="0" borderId="0" xfId="56">
      <alignment/>
      <protection/>
    </xf>
    <xf numFmtId="0" fontId="0" fillId="0" borderId="0" xfId="58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4" fillId="33" borderId="12" xfId="57" applyFont="1" applyFill="1" applyBorder="1" applyAlignment="1">
      <alignment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horizontal="right"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4" fillId="0" borderId="19" xfId="57" applyFont="1" applyBorder="1" applyAlignment="1">
      <alignment horizontal="center" vertical="center"/>
      <protection/>
    </xf>
    <xf numFmtId="49" fontId="4" fillId="0" borderId="23" xfId="57" applyNumberFormat="1" applyFont="1" applyBorder="1" applyAlignment="1">
      <alignment horizontal="center" vertical="center"/>
      <protection/>
    </xf>
    <xf numFmtId="0" fontId="4" fillId="33" borderId="20" xfId="57" applyFont="1" applyFill="1" applyBorder="1" applyAlignment="1">
      <alignment vertical="center"/>
      <protection/>
    </xf>
    <xf numFmtId="0" fontId="38" fillId="0" borderId="0" xfId="55">
      <alignment/>
      <protection/>
    </xf>
    <xf numFmtId="0" fontId="5" fillId="0" borderId="0" xfId="57" applyFont="1" applyAlignment="1">
      <alignment horizontal="center" vertical="center"/>
      <protection/>
    </xf>
    <xf numFmtId="0" fontId="0" fillId="0" borderId="0" xfId="51" applyBorder="1">
      <alignment/>
      <protection/>
    </xf>
    <xf numFmtId="0" fontId="0" fillId="0" borderId="0" xfId="5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16" fillId="10" borderId="24" xfId="51" applyFont="1" applyFill="1" applyBorder="1" applyAlignment="1">
      <alignment horizontal="center" vertical="center"/>
      <protection/>
    </xf>
    <xf numFmtId="0" fontId="16" fillId="10" borderId="25" xfId="51" applyFont="1" applyFill="1" applyBorder="1" applyAlignment="1">
      <alignment horizontal="center" vertical="center"/>
      <protection/>
    </xf>
    <xf numFmtId="0" fontId="16" fillId="10" borderId="26" xfId="51" applyFont="1" applyFill="1" applyBorder="1" applyAlignment="1">
      <alignment horizontal="center" vertical="center"/>
      <protection/>
    </xf>
    <xf numFmtId="0" fontId="7" fillId="10" borderId="10" xfId="51" applyFont="1" applyFill="1" applyBorder="1" applyAlignment="1">
      <alignment horizontal="center" vertical="center"/>
      <protection/>
    </xf>
    <xf numFmtId="0" fontId="7" fillId="10" borderId="10" xfId="54" applyFont="1" applyFill="1" applyBorder="1" applyAlignment="1">
      <alignment horizontal="center" vertical="center"/>
      <protection/>
    </xf>
    <xf numFmtId="0" fontId="7" fillId="10" borderId="16" xfId="54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15" fillId="0" borderId="30" xfId="57" applyFont="1" applyFill="1" applyBorder="1" applyAlignment="1">
      <alignment horizontal="center" vertical="center"/>
      <protection/>
    </xf>
    <xf numFmtId="0" fontId="15" fillId="0" borderId="31" xfId="57" applyFont="1" applyFill="1" applyBorder="1" applyAlignment="1">
      <alignment horizontal="center" vertical="center"/>
      <protection/>
    </xf>
    <xf numFmtId="0" fontId="15" fillId="0" borderId="32" xfId="57" applyFont="1" applyFill="1" applyBorder="1" applyAlignment="1">
      <alignment horizontal="center" vertical="center"/>
      <protection/>
    </xf>
    <xf numFmtId="0" fontId="15" fillId="0" borderId="13" xfId="57" applyFont="1" applyBorder="1" applyAlignment="1">
      <alignment horizontal="center" vertical="center"/>
      <protection/>
    </xf>
    <xf numFmtId="0" fontId="15" fillId="0" borderId="32" xfId="57" applyFont="1" applyFill="1" applyBorder="1" applyAlignment="1">
      <alignment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33" xfId="57" applyFont="1" applyFill="1" applyBorder="1" applyAlignment="1">
      <alignment horizontal="center" vertical="center"/>
      <protection/>
    </xf>
    <xf numFmtId="49" fontId="7" fillId="0" borderId="34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7" fillId="0" borderId="34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36" xfId="57" applyFont="1" applyFill="1" applyBorder="1" applyAlignment="1">
      <alignment horizontal="center" vertical="center"/>
      <protection/>
    </xf>
    <xf numFmtId="49" fontId="4" fillId="0" borderId="23" xfId="57" applyNumberFormat="1" applyFont="1" applyFill="1" applyBorder="1" applyAlignment="1">
      <alignment horizontal="center" vertical="center"/>
      <protection/>
    </xf>
    <xf numFmtId="49" fontId="4" fillId="0" borderId="37" xfId="57" applyNumberFormat="1" applyFont="1" applyFill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vertical="center"/>
      <protection/>
    </xf>
    <xf numFmtId="0" fontId="15" fillId="0" borderId="30" xfId="57" applyFont="1" applyBorder="1" applyAlignment="1">
      <alignment horizontal="center" vertical="center"/>
      <protection/>
    </xf>
    <xf numFmtId="0" fontId="15" fillId="0" borderId="31" xfId="57" applyFont="1" applyBorder="1" applyAlignment="1">
      <alignment horizontal="center" vertical="center"/>
      <protection/>
    </xf>
    <xf numFmtId="0" fontId="15" fillId="0" borderId="32" xfId="57" applyFont="1" applyBorder="1" applyAlignment="1">
      <alignment vertical="center"/>
      <protection/>
    </xf>
    <xf numFmtId="0" fontId="7" fillId="0" borderId="17" xfId="57" applyFont="1" applyBorder="1" applyAlignment="1">
      <alignment horizontal="center" vertical="center"/>
      <protection/>
    </xf>
    <xf numFmtId="0" fontId="7" fillId="0" borderId="33" xfId="57" applyFont="1" applyBorder="1" applyAlignment="1">
      <alignment horizontal="center" vertical="center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0" fontId="4" fillId="0" borderId="36" xfId="57" applyFont="1" applyBorder="1" applyAlignment="1">
      <alignment horizontal="center" vertical="center"/>
      <protection/>
    </xf>
    <xf numFmtId="0" fontId="4" fillId="0" borderId="20" xfId="57" applyFont="1" applyFill="1" applyBorder="1" applyAlignment="1">
      <alignment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vertical="center"/>
      <protection/>
    </xf>
    <xf numFmtId="0" fontId="7" fillId="0" borderId="19" xfId="57" applyFont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34" xfId="57" applyFont="1" applyFill="1" applyBorder="1" applyAlignment="1">
      <alignment horizontal="center" vertical="center"/>
      <protection/>
    </xf>
    <xf numFmtId="0" fontId="4" fillId="0" borderId="34" xfId="57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vertical="center"/>
      <protection/>
    </xf>
    <xf numFmtId="0" fontId="7" fillId="0" borderId="36" xfId="57" applyFont="1" applyBorder="1" applyAlignment="1">
      <alignment horizontal="center" vertical="center"/>
      <protection/>
    </xf>
    <xf numFmtId="49" fontId="7" fillId="0" borderId="23" xfId="57" applyNumberFormat="1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vertical="center" wrapText="1"/>
      <protection/>
    </xf>
    <xf numFmtId="0" fontId="7" fillId="33" borderId="38" xfId="57" applyFont="1" applyFill="1" applyBorder="1" applyAlignment="1">
      <alignment horizontal="center"/>
      <protection/>
    </xf>
    <xf numFmtId="0" fontId="7" fillId="33" borderId="20" xfId="57" applyFont="1" applyFill="1" applyBorder="1" applyAlignment="1">
      <alignment horizontal="center"/>
      <protection/>
    </xf>
    <xf numFmtId="49" fontId="7" fillId="33" borderId="23" xfId="57" applyNumberFormat="1" applyFont="1" applyFill="1" applyBorder="1" applyAlignment="1">
      <alignment horizontal="center"/>
      <protection/>
    </xf>
    <xf numFmtId="49" fontId="7" fillId="33" borderId="35" xfId="57" applyNumberFormat="1" applyFont="1" applyFill="1" applyBorder="1" applyAlignment="1">
      <alignment horizontal="center"/>
      <protection/>
    </xf>
    <xf numFmtId="0" fontId="7" fillId="33" borderId="18" xfId="57" applyFont="1" applyFill="1" applyBorder="1" applyAlignment="1">
      <alignment horizontal="center"/>
      <protection/>
    </xf>
    <xf numFmtId="0" fontId="7" fillId="33" borderId="34" xfId="57" applyFont="1" applyFill="1" applyBorder="1" applyAlignment="1">
      <alignment horizontal="center"/>
      <protection/>
    </xf>
    <xf numFmtId="0" fontId="7" fillId="33" borderId="23" xfId="57" applyFont="1" applyFill="1" applyBorder="1">
      <alignment/>
      <protection/>
    </xf>
    <xf numFmtId="0" fontId="4" fillId="33" borderId="19" xfId="57" applyFont="1" applyFill="1" applyBorder="1" applyAlignment="1">
      <alignment horizontal="center"/>
      <protection/>
    </xf>
    <xf numFmtId="0" fontId="4" fillId="33" borderId="37" xfId="57" applyFont="1" applyFill="1" applyBorder="1" applyAlignment="1">
      <alignment horizontal="center"/>
      <protection/>
    </xf>
    <xf numFmtId="49" fontId="4" fillId="33" borderId="34" xfId="57" applyNumberFormat="1" applyFont="1" applyFill="1" applyBorder="1" applyAlignment="1">
      <alignment horizontal="center"/>
      <protection/>
    </xf>
    <xf numFmtId="49" fontId="4" fillId="33" borderId="35" xfId="57" applyNumberFormat="1" applyFont="1" applyFill="1" applyBorder="1" applyAlignment="1">
      <alignment horizontal="center"/>
      <protection/>
    </xf>
    <xf numFmtId="0" fontId="4" fillId="33" borderId="20" xfId="57" applyFont="1" applyFill="1" applyBorder="1" applyAlignment="1">
      <alignment horizontal="center"/>
      <protection/>
    </xf>
    <xf numFmtId="0" fontId="4" fillId="33" borderId="23" xfId="57" applyFont="1" applyFill="1" applyBorder="1" applyAlignment="1">
      <alignment horizontal="center"/>
      <protection/>
    </xf>
    <xf numFmtId="0" fontId="4" fillId="33" borderId="23" xfId="57" applyFont="1" applyFill="1" applyBorder="1">
      <alignment/>
      <protection/>
    </xf>
    <xf numFmtId="0" fontId="4" fillId="0" borderId="18" xfId="57" applyFont="1" applyFill="1" applyBorder="1" applyAlignment="1">
      <alignment vertical="center"/>
      <protection/>
    </xf>
    <xf numFmtId="0" fontId="7" fillId="0" borderId="39" xfId="57" applyFont="1" applyBorder="1" applyAlignment="1">
      <alignment horizontal="center" vertical="center"/>
      <protection/>
    </xf>
    <xf numFmtId="0" fontId="7" fillId="0" borderId="40" xfId="57" applyFont="1" applyBorder="1" applyAlignment="1">
      <alignment horizontal="center" vertical="center"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7" fillId="0" borderId="41" xfId="57" applyNumberFormat="1" applyFont="1" applyFill="1" applyBorder="1" applyAlignment="1">
      <alignment horizontal="center" vertical="center"/>
      <protection/>
    </xf>
    <xf numFmtId="0" fontId="15" fillId="33" borderId="30" xfId="57" applyFont="1" applyFill="1" applyBorder="1" applyAlignment="1">
      <alignment horizontal="center" vertical="center"/>
      <protection/>
    </xf>
    <xf numFmtId="0" fontId="15" fillId="33" borderId="31" xfId="57" applyFont="1" applyFill="1" applyBorder="1" applyAlignment="1">
      <alignment horizontal="center" vertical="center"/>
      <protection/>
    </xf>
    <xf numFmtId="0" fontId="15" fillId="33" borderId="32" xfId="57" applyFont="1" applyFill="1" applyBorder="1" applyAlignment="1">
      <alignment horizontal="center" vertical="center"/>
      <protection/>
    </xf>
    <xf numFmtId="0" fontId="15" fillId="33" borderId="13" xfId="57" applyFont="1" applyFill="1" applyBorder="1" applyAlignment="1">
      <alignment horizontal="center" vertical="center"/>
      <protection/>
    </xf>
    <xf numFmtId="0" fontId="15" fillId="33" borderId="32" xfId="57" applyFont="1" applyFill="1" applyBorder="1" applyAlignment="1">
      <alignment vertical="center"/>
      <protection/>
    </xf>
    <xf numFmtId="0" fontId="7" fillId="33" borderId="17" xfId="57" applyFont="1" applyFill="1" applyBorder="1" applyAlignment="1">
      <alignment horizontal="center" vertical="center"/>
      <protection/>
    </xf>
    <xf numFmtId="0" fontId="7" fillId="33" borderId="33" xfId="57" applyFont="1" applyFill="1" applyBorder="1" applyAlignment="1">
      <alignment horizontal="center" vertical="center"/>
      <protection/>
    </xf>
    <xf numFmtId="49" fontId="7" fillId="33" borderId="34" xfId="57" applyNumberFormat="1" applyFont="1" applyFill="1" applyBorder="1" applyAlignment="1">
      <alignment horizontal="center" vertical="center"/>
      <protection/>
    </xf>
    <xf numFmtId="49" fontId="7" fillId="33" borderId="35" xfId="57" applyNumberFormat="1" applyFont="1" applyFill="1" applyBorder="1" applyAlignment="1">
      <alignment horizontal="center" vertical="center"/>
      <protection/>
    </xf>
    <xf numFmtId="0" fontId="7" fillId="33" borderId="18" xfId="57" applyFont="1" applyFill="1" applyBorder="1" applyAlignment="1">
      <alignment horizontal="center" vertical="center"/>
      <protection/>
    </xf>
    <xf numFmtId="0" fontId="7" fillId="33" borderId="34" xfId="57" applyFont="1" applyFill="1" applyBorder="1" applyAlignment="1">
      <alignment horizontal="center" vertical="center"/>
      <protection/>
    </xf>
    <xf numFmtId="0" fontId="7" fillId="33" borderId="18" xfId="57" applyFont="1" applyFill="1" applyBorder="1" applyAlignment="1">
      <alignment vertical="center"/>
      <protection/>
    </xf>
    <xf numFmtId="0" fontId="4" fillId="33" borderId="19" xfId="57" applyFont="1" applyFill="1" applyBorder="1" applyAlignment="1">
      <alignment horizontal="center" vertical="center"/>
      <protection/>
    </xf>
    <xf numFmtId="0" fontId="4" fillId="33" borderId="36" xfId="57" applyFont="1" applyFill="1" applyBorder="1" applyAlignment="1">
      <alignment horizontal="center" vertical="center"/>
      <protection/>
    </xf>
    <xf numFmtId="49" fontId="4" fillId="33" borderId="23" xfId="57" applyNumberFormat="1" applyFont="1" applyFill="1" applyBorder="1" applyAlignment="1">
      <alignment horizontal="center" vertical="center"/>
      <protection/>
    </xf>
    <xf numFmtId="49" fontId="4" fillId="33" borderId="37" xfId="57" applyNumberFormat="1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/>
      <protection/>
    </xf>
    <xf numFmtId="0" fontId="4" fillId="33" borderId="42" xfId="57" applyFont="1" applyFill="1" applyBorder="1" applyAlignment="1">
      <alignment horizontal="center" vertical="center"/>
      <protection/>
    </xf>
    <xf numFmtId="0" fontId="4" fillId="33" borderId="43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49" fontId="4" fillId="33" borderId="42" xfId="57" applyNumberFormat="1" applyFont="1" applyFill="1" applyBorder="1" applyAlignment="1">
      <alignment horizontal="center" vertical="center"/>
      <protection/>
    </xf>
    <xf numFmtId="49" fontId="4" fillId="33" borderId="44" xfId="57" applyNumberFormat="1" applyFont="1" applyFill="1" applyBorder="1" applyAlignment="1">
      <alignment horizontal="center" vertical="center"/>
      <protection/>
    </xf>
    <xf numFmtId="0" fontId="4" fillId="33" borderId="45" xfId="57" applyFont="1" applyFill="1" applyBorder="1" applyAlignment="1">
      <alignment horizontal="center" vertical="center"/>
      <protection/>
    </xf>
    <xf numFmtId="0" fontId="4" fillId="33" borderId="46" xfId="57" applyFont="1" applyFill="1" applyBorder="1" applyAlignment="1">
      <alignment horizontal="center" vertical="center"/>
      <protection/>
    </xf>
    <xf numFmtId="0" fontId="7" fillId="33" borderId="19" xfId="57" applyFont="1" applyFill="1" applyBorder="1" applyAlignment="1">
      <alignment horizontal="center"/>
      <protection/>
    </xf>
    <xf numFmtId="49" fontId="7" fillId="33" borderId="37" xfId="57" applyNumberFormat="1" applyFont="1" applyFill="1" applyBorder="1" applyAlignment="1">
      <alignment horizontal="center"/>
      <protection/>
    </xf>
    <xf numFmtId="0" fontId="7" fillId="33" borderId="20" xfId="57" applyFont="1" applyFill="1" applyBorder="1" applyAlignment="1">
      <alignment horizontal="center" vertical="center" wrapText="1"/>
      <protection/>
    </xf>
    <xf numFmtId="0" fontId="7" fillId="33" borderId="20" xfId="51" applyFont="1" applyFill="1" applyBorder="1" applyAlignment="1">
      <alignment horizontal="center" vertical="center" wrapText="1"/>
      <protection/>
    </xf>
    <xf numFmtId="0" fontId="7" fillId="33" borderId="23" xfId="59" applyFont="1" applyFill="1" applyBorder="1" applyAlignment="1">
      <alignment vertical="center" wrapText="1"/>
      <protection/>
    </xf>
    <xf numFmtId="49" fontId="4" fillId="33" borderId="23" xfId="57" applyNumberFormat="1" applyFont="1" applyFill="1" applyBorder="1" applyAlignment="1">
      <alignment horizontal="center"/>
      <protection/>
    </xf>
    <xf numFmtId="49" fontId="4" fillId="33" borderId="37" xfId="57" applyNumberFormat="1" applyFont="1" applyFill="1" applyBorder="1" applyAlignment="1">
      <alignment horizont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3" xfId="57" applyFont="1" applyFill="1" applyBorder="1" applyAlignment="1">
      <alignment wrapText="1"/>
      <protection/>
    </xf>
    <xf numFmtId="0" fontId="4" fillId="33" borderId="21" xfId="57" applyFont="1" applyFill="1" applyBorder="1" applyAlignment="1">
      <alignment horizontal="center"/>
      <protection/>
    </xf>
    <xf numFmtId="0" fontId="4" fillId="33" borderId="22" xfId="57" applyFont="1" applyFill="1" applyBorder="1" applyAlignment="1">
      <alignment horizontal="center"/>
      <protection/>
    </xf>
    <xf numFmtId="49" fontId="4" fillId="33" borderId="46" xfId="57" applyNumberFormat="1" applyFont="1" applyFill="1" applyBorder="1" applyAlignment="1">
      <alignment horizontal="center"/>
      <protection/>
    </xf>
    <xf numFmtId="49" fontId="4" fillId="33" borderId="47" xfId="57" applyNumberFormat="1" applyFont="1" applyFill="1" applyBorder="1" applyAlignment="1">
      <alignment horizontal="center"/>
      <protection/>
    </xf>
    <xf numFmtId="0" fontId="4" fillId="33" borderId="22" xfId="57" applyNumberFormat="1" applyFont="1" applyFill="1" applyBorder="1" applyAlignment="1">
      <alignment horizontal="center"/>
      <protection/>
    </xf>
    <xf numFmtId="0" fontId="4" fillId="33" borderId="46" xfId="57" applyFont="1" applyFill="1" applyBorder="1">
      <alignment/>
      <protection/>
    </xf>
    <xf numFmtId="49" fontId="7" fillId="33" borderId="37" xfId="57" applyNumberFormat="1" applyFont="1" applyFill="1" applyBorder="1" applyAlignment="1">
      <alignment horizontal="center" vertical="center"/>
      <protection/>
    </xf>
    <xf numFmtId="0" fontId="4" fillId="33" borderId="17" xfId="57" applyFont="1" applyFill="1" applyBorder="1" applyAlignment="1">
      <alignment horizontal="center" vertical="center"/>
      <protection/>
    </xf>
    <xf numFmtId="0" fontId="4" fillId="33" borderId="33" xfId="57" applyFont="1" applyFill="1" applyBorder="1" applyAlignment="1">
      <alignment horizontal="center" vertical="center"/>
      <protection/>
    </xf>
    <xf numFmtId="49" fontId="4" fillId="33" borderId="34" xfId="57" applyNumberFormat="1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/>
      <protection/>
    </xf>
    <xf numFmtId="0" fontId="4" fillId="33" borderId="34" xfId="57" applyFont="1" applyFill="1" applyBorder="1" applyAlignment="1">
      <alignment horizontal="center" vertical="center"/>
      <protection/>
    </xf>
    <xf numFmtId="0" fontId="4" fillId="33" borderId="34" xfId="57" applyFont="1" applyFill="1" applyBorder="1" applyAlignment="1">
      <alignment vertical="center"/>
      <protection/>
    </xf>
    <xf numFmtId="49" fontId="4" fillId="33" borderId="47" xfId="57" applyNumberFormat="1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vertical="center"/>
      <protection/>
    </xf>
    <xf numFmtId="0" fontId="4" fillId="33" borderId="23" xfId="57" applyFont="1" applyFill="1" applyBorder="1" applyAlignment="1">
      <alignment horizontal="center" vertical="center"/>
      <protection/>
    </xf>
    <xf numFmtId="49" fontId="4" fillId="33" borderId="23" xfId="57" applyNumberFormat="1" applyFont="1" applyFill="1" applyBorder="1" applyAlignment="1">
      <alignment horizontal="center" vertical="center"/>
      <protection/>
    </xf>
    <xf numFmtId="0" fontId="7" fillId="33" borderId="19" xfId="57" applyFont="1" applyFill="1" applyBorder="1" applyAlignment="1">
      <alignment horizontal="center" vertical="center"/>
      <protection/>
    </xf>
    <xf numFmtId="0" fontId="7" fillId="33" borderId="36" xfId="57" applyFont="1" applyFill="1" applyBorder="1" applyAlignment="1">
      <alignment horizontal="center" vertical="center"/>
      <protection/>
    </xf>
    <xf numFmtId="49" fontId="7" fillId="33" borderId="23" xfId="57" applyNumberFormat="1" applyFont="1" applyFill="1" applyBorder="1" applyAlignment="1">
      <alignment horizontal="center" vertical="center"/>
      <protection/>
    </xf>
    <xf numFmtId="0" fontId="7" fillId="33" borderId="20" xfId="57" applyFont="1" applyFill="1" applyBorder="1" applyAlignment="1">
      <alignment horizontal="center" vertical="center"/>
      <protection/>
    </xf>
    <xf numFmtId="0" fontId="7" fillId="33" borderId="20" xfId="57" applyFont="1" applyFill="1" applyBorder="1" applyAlignment="1">
      <alignment horizontal="left" vertical="center"/>
      <protection/>
    </xf>
    <xf numFmtId="0" fontId="4" fillId="33" borderId="19" xfId="57" applyFont="1" applyFill="1" applyBorder="1" applyAlignment="1">
      <alignment horizontal="center" vertical="center"/>
      <protection/>
    </xf>
    <xf numFmtId="0" fontId="4" fillId="33" borderId="36" xfId="57" applyFont="1" applyFill="1" applyBorder="1" applyAlignment="1">
      <alignment horizontal="center" vertical="center"/>
      <protection/>
    </xf>
    <xf numFmtId="49" fontId="18" fillId="33" borderId="23" xfId="57" applyNumberFormat="1" applyFont="1" applyFill="1" applyBorder="1" applyAlignment="1">
      <alignment horizontal="center" vertical="center"/>
      <protection/>
    </xf>
    <xf numFmtId="49" fontId="18" fillId="33" borderId="37" xfId="57" applyNumberFormat="1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vertical="center"/>
      <protection/>
    </xf>
    <xf numFmtId="49" fontId="7" fillId="33" borderId="35" xfId="57" applyNumberFormat="1" applyFont="1" applyFill="1" applyBorder="1" applyAlignment="1">
      <alignment horizontal="center" vertical="center"/>
      <protection/>
    </xf>
    <xf numFmtId="0" fontId="4" fillId="33" borderId="43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49" fontId="4" fillId="33" borderId="42" xfId="57" applyNumberFormat="1" applyFont="1" applyFill="1" applyBorder="1" applyAlignment="1">
      <alignment horizontal="center" vertical="center"/>
      <protection/>
    </xf>
    <xf numFmtId="0" fontId="4" fillId="33" borderId="45" xfId="57" applyFont="1" applyFill="1" applyBorder="1" applyAlignment="1">
      <alignment vertical="center"/>
      <protection/>
    </xf>
    <xf numFmtId="0" fontId="0" fillId="33" borderId="35" xfId="51" applyFont="1" applyFill="1" applyBorder="1" applyAlignment="1">
      <alignment vertical="center"/>
      <protection/>
    </xf>
    <xf numFmtId="0" fontId="4" fillId="33" borderId="45" xfId="57" applyFont="1" applyFill="1" applyBorder="1" applyAlignment="1">
      <alignment horizontal="center" vertical="center"/>
      <protection/>
    </xf>
    <xf numFmtId="0" fontId="4" fillId="33" borderId="39" xfId="57" applyFont="1" applyFill="1" applyBorder="1" applyAlignment="1">
      <alignment horizontal="center" vertical="center"/>
      <protection/>
    </xf>
    <xf numFmtId="0" fontId="4" fillId="33" borderId="40" xfId="57" applyFont="1" applyFill="1" applyBorder="1" applyAlignment="1">
      <alignment horizontal="center" vertical="center"/>
      <protection/>
    </xf>
    <xf numFmtId="49" fontId="4" fillId="33" borderId="11" xfId="57" applyNumberFormat="1" applyFont="1" applyFill="1" applyBorder="1" applyAlignment="1">
      <alignment horizontal="center" vertical="center"/>
      <protection/>
    </xf>
    <xf numFmtId="49" fontId="4" fillId="33" borderId="41" xfId="57" applyNumberFormat="1" applyFont="1" applyFill="1" applyBorder="1" applyAlignment="1">
      <alignment horizontal="center" vertical="center"/>
      <protection/>
    </xf>
    <xf numFmtId="0" fontId="4" fillId="33" borderId="12" xfId="57" applyFont="1" applyFill="1" applyBorder="1" applyAlignment="1">
      <alignment horizontal="center" vertical="center"/>
      <protection/>
    </xf>
    <xf numFmtId="0" fontId="0" fillId="33" borderId="37" xfId="51" applyFont="1" applyFill="1" applyBorder="1" applyAlignment="1">
      <alignment vertical="center"/>
      <protection/>
    </xf>
    <xf numFmtId="0" fontId="7" fillId="33" borderId="23" xfId="57" applyFont="1" applyFill="1" applyBorder="1" applyAlignment="1">
      <alignment horizontal="center" vertical="center"/>
      <protection/>
    </xf>
    <xf numFmtId="0" fontId="4" fillId="33" borderId="39" xfId="57" applyFont="1" applyFill="1" applyBorder="1" applyAlignment="1">
      <alignment horizontal="center" vertical="center"/>
      <protection/>
    </xf>
    <xf numFmtId="0" fontId="4" fillId="33" borderId="40" xfId="57" applyFont="1" applyFill="1" applyBorder="1" applyAlignment="1">
      <alignment horizontal="center" vertical="center"/>
      <protection/>
    </xf>
    <xf numFmtId="0" fontId="4" fillId="33" borderId="12" xfId="57" applyFont="1" applyFill="1" applyBorder="1" applyAlignment="1">
      <alignment vertical="center" wrapText="1"/>
      <protection/>
    </xf>
    <xf numFmtId="0" fontId="7" fillId="10" borderId="10" xfId="54" applyFont="1" applyFill="1" applyBorder="1" applyAlignment="1">
      <alignment horizontal="center" vertical="center" wrapText="1"/>
      <protection/>
    </xf>
    <xf numFmtId="167" fontId="7" fillId="0" borderId="28" xfId="57" applyNumberFormat="1" applyFont="1" applyFill="1" applyBorder="1" applyAlignment="1">
      <alignment horizontal="right" vertical="center"/>
      <protection/>
    </xf>
    <xf numFmtId="167" fontId="7" fillId="0" borderId="10" xfId="57" applyNumberFormat="1" applyFont="1" applyFill="1" applyBorder="1" applyAlignment="1">
      <alignment horizontal="right" vertical="center"/>
      <protection/>
    </xf>
    <xf numFmtId="167" fontId="7" fillId="0" borderId="16" xfId="57" applyNumberFormat="1" applyFont="1" applyFill="1" applyBorder="1" applyAlignment="1">
      <alignment horizontal="right" vertical="center"/>
      <protection/>
    </xf>
    <xf numFmtId="167" fontId="15" fillId="0" borderId="31" xfId="57" applyNumberFormat="1" applyFont="1" applyBorder="1" applyAlignment="1">
      <alignment horizontal="right" vertical="center"/>
      <protection/>
    </xf>
    <xf numFmtId="167" fontId="15" fillId="0" borderId="32" xfId="57" applyNumberFormat="1" applyFont="1" applyFill="1" applyBorder="1" applyAlignment="1">
      <alignment horizontal="right" vertical="center"/>
      <protection/>
    </xf>
    <xf numFmtId="167" fontId="15" fillId="0" borderId="48" xfId="57" applyNumberFormat="1" applyFont="1" applyBorder="1" applyAlignment="1">
      <alignment horizontal="right" vertical="center"/>
      <protection/>
    </xf>
    <xf numFmtId="167" fontId="7" fillId="0" borderId="33" xfId="57" applyNumberFormat="1" applyFont="1" applyBorder="1" applyAlignment="1">
      <alignment horizontal="right" vertical="center"/>
      <protection/>
    </xf>
    <xf numFmtId="167" fontId="7" fillId="0" borderId="18" xfId="57" applyNumberFormat="1" applyFont="1" applyFill="1" applyBorder="1" applyAlignment="1">
      <alignment horizontal="right" vertical="center"/>
      <protection/>
    </xf>
    <xf numFmtId="167" fontId="7" fillId="0" borderId="49" xfId="57" applyNumberFormat="1" applyFont="1" applyBorder="1" applyAlignment="1">
      <alignment horizontal="right" vertical="center"/>
      <protection/>
    </xf>
    <xf numFmtId="167" fontId="4" fillId="0" borderId="36" xfId="57" applyNumberFormat="1" applyFont="1" applyFill="1" applyBorder="1" applyAlignment="1">
      <alignment horizontal="right" vertical="center"/>
      <protection/>
    </xf>
    <xf numFmtId="167" fontId="4" fillId="0" borderId="20" xfId="57" applyNumberFormat="1" applyFont="1" applyFill="1" applyBorder="1" applyAlignment="1">
      <alignment horizontal="right" vertical="center"/>
      <protection/>
    </xf>
    <xf numFmtId="167" fontId="4" fillId="0" borderId="50" xfId="57" applyNumberFormat="1" applyFont="1" applyFill="1" applyBorder="1" applyAlignment="1">
      <alignment horizontal="right" vertical="center"/>
      <protection/>
    </xf>
    <xf numFmtId="167" fontId="4" fillId="33" borderId="33" xfId="57" applyNumberFormat="1" applyFont="1" applyFill="1" applyBorder="1" applyAlignment="1">
      <alignment horizontal="right" vertical="center"/>
      <protection/>
    </xf>
    <xf numFmtId="167" fontId="4" fillId="33" borderId="49" xfId="57" applyNumberFormat="1" applyFont="1" applyFill="1" applyBorder="1" applyAlignment="1">
      <alignment horizontal="right" vertical="center"/>
      <protection/>
    </xf>
    <xf numFmtId="167" fontId="7" fillId="0" borderId="36" xfId="57" applyNumberFormat="1" applyFont="1" applyBorder="1" applyAlignment="1">
      <alignment horizontal="right" vertical="center"/>
      <protection/>
    </xf>
    <xf numFmtId="167" fontId="7" fillId="0" borderId="20" xfId="57" applyNumberFormat="1" applyFont="1" applyFill="1" applyBorder="1" applyAlignment="1">
      <alignment horizontal="right" vertical="center"/>
      <protection/>
    </xf>
    <xf numFmtId="167" fontId="7" fillId="0" borderId="50" xfId="57" applyNumberFormat="1" applyFont="1" applyBorder="1" applyAlignment="1">
      <alignment horizontal="right" vertical="center"/>
      <protection/>
    </xf>
    <xf numFmtId="167" fontId="4" fillId="33" borderId="36" xfId="57" applyNumberFormat="1" applyFont="1" applyFill="1" applyBorder="1" applyAlignment="1">
      <alignment horizontal="right" vertical="center"/>
      <protection/>
    </xf>
    <xf numFmtId="167" fontId="4" fillId="33" borderId="50" xfId="57" applyNumberFormat="1" applyFont="1" applyFill="1" applyBorder="1" applyAlignment="1">
      <alignment horizontal="right" vertical="center"/>
      <protection/>
    </xf>
    <xf numFmtId="167" fontId="4" fillId="0" borderId="20" xfId="57" applyNumberFormat="1" applyFont="1" applyBorder="1" applyAlignment="1">
      <alignment horizontal="right"/>
      <protection/>
    </xf>
    <xf numFmtId="167" fontId="4" fillId="0" borderId="35" xfId="57" applyNumberFormat="1" applyFont="1" applyFill="1" applyBorder="1" applyAlignment="1">
      <alignment horizontal="right" vertical="center"/>
      <protection/>
    </xf>
    <xf numFmtId="167" fontId="4" fillId="0" borderId="50" xfId="57" applyNumberFormat="1" applyFont="1" applyBorder="1" applyAlignment="1">
      <alignment horizontal="right"/>
      <protection/>
    </xf>
    <xf numFmtId="167" fontId="7" fillId="0" borderId="35" xfId="57" applyNumberFormat="1" applyFont="1" applyFill="1" applyBorder="1" applyAlignment="1">
      <alignment horizontal="right" vertical="center"/>
      <protection/>
    </xf>
    <xf numFmtId="167" fontId="4" fillId="0" borderId="37" xfId="57" applyNumberFormat="1" applyFont="1" applyFill="1" applyBorder="1" applyAlignment="1">
      <alignment horizontal="right" vertical="center"/>
      <protection/>
    </xf>
    <xf numFmtId="167" fontId="4" fillId="0" borderId="36" xfId="57" applyNumberFormat="1" applyFont="1" applyBorder="1" applyAlignment="1">
      <alignment horizontal="right" vertical="center"/>
      <protection/>
    </xf>
    <xf numFmtId="167" fontId="4" fillId="0" borderId="50" xfId="57" applyNumberFormat="1" applyFont="1" applyBorder="1" applyAlignment="1">
      <alignment horizontal="right" vertical="center"/>
      <protection/>
    </xf>
    <xf numFmtId="167" fontId="7" fillId="0" borderId="20" xfId="57" applyNumberFormat="1" applyFont="1" applyBorder="1" applyAlignment="1">
      <alignment horizontal="right" vertical="center"/>
      <protection/>
    </xf>
    <xf numFmtId="167" fontId="4" fillId="0" borderId="18" xfId="57" applyNumberFormat="1" applyFont="1" applyBorder="1" applyAlignment="1">
      <alignment horizontal="right" vertical="center"/>
      <protection/>
    </xf>
    <xf numFmtId="167" fontId="4" fillId="0" borderId="18" xfId="57" applyNumberFormat="1" applyFont="1" applyFill="1" applyBorder="1" applyAlignment="1">
      <alignment horizontal="right" vertical="center"/>
      <protection/>
    </xf>
    <xf numFmtId="167" fontId="4" fillId="0" borderId="49" xfId="57" applyNumberFormat="1" applyFont="1" applyBorder="1" applyAlignment="1">
      <alignment horizontal="right" vertical="center"/>
      <protection/>
    </xf>
    <xf numFmtId="167" fontId="4" fillId="0" borderId="33" xfId="57" applyNumberFormat="1" applyFont="1" applyBorder="1" applyAlignment="1">
      <alignment horizontal="right" vertical="center"/>
      <protection/>
    </xf>
    <xf numFmtId="167" fontId="15" fillId="33" borderId="31" xfId="57" applyNumberFormat="1" applyFont="1" applyFill="1" applyBorder="1" applyAlignment="1">
      <alignment horizontal="right" vertical="center"/>
      <protection/>
    </xf>
    <xf numFmtId="167" fontId="15" fillId="33" borderId="32" xfId="57" applyNumberFormat="1" applyFont="1" applyFill="1" applyBorder="1" applyAlignment="1">
      <alignment horizontal="right" vertical="center"/>
      <protection/>
    </xf>
    <xf numFmtId="167" fontId="15" fillId="33" borderId="48" xfId="57" applyNumberFormat="1" applyFont="1" applyFill="1" applyBorder="1" applyAlignment="1">
      <alignment horizontal="right" vertical="center"/>
      <protection/>
    </xf>
    <xf numFmtId="167" fontId="7" fillId="33" borderId="33" xfId="57" applyNumberFormat="1" applyFont="1" applyFill="1" applyBorder="1" applyAlignment="1">
      <alignment horizontal="right" vertical="center"/>
      <protection/>
    </xf>
    <xf numFmtId="167" fontId="7" fillId="33" borderId="18" xfId="57" applyNumberFormat="1" applyFont="1" applyFill="1" applyBorder="1" applyAlignment="1">
      <alignment horizontal="right" vertical="center"/>
      <protection/>
    </xf>
    <xf numFmtId="167" fontId="7" fillId="33" borderId="49" xfId="57" applyNumberFormat="1" applyFont="1" applyFill="1" applyBorder="1" applyAlignment="1">
      <alignment horizontal="right" vertical="center"/>
      <protection/>
    </xf>
    <xf numFmtId="167" fontId="4" fillId="33" borderId="20" xfId="57" applyNumberFormat="1" applyFont="1" applyFill="1" applyBorder="1" applyAlignment="1">
      <alignment horizontal="right" vertical="center"/>
      <protection/>
    </xf>
    <xf numFmtId="167" fontId="4" fillId="33" borderId="22" xfId="57" applyNumberFormat="1" applyFont="1" applyFill="1" applyBorder="1" applyAlignment="1">
      <alignment horizontal="right" vertical="center"/>
      <protection/>
    </xf>
    <xf numFmtId="167" fontId="4" fillId="33" borderId="0" xfId="57" applyNumberFormat="1" applyFont="1" applyFill="1" applyBorder="1" applyAlignment="1">
      <alignment horizontal="right" vertical="center"/>
      <protection/>
    </xf>
    <xf numFmtId="167" fontId="4" fillId="33" borderId="51" xfId="57" applyNumberFormat="1" applyFont="1" applyFill="1" applyBorder="1" applyAlignment="1">
      <alignment horizontal="right" vertical="center"/>
      <protection/>
    </xf>
    <xf numFmtId="4" fontId="7" fillId="33" borderId="23" xfId="57" applyNumberFormat="1" applyFont="1" applyFill="1" applyBorder="1" applyAlignment="1">
      <alignment horizontal="right"/>
      <protection/>
    </xf>
    <xf numFmtId="167" fontId="7" fillId="33" borderId="20" xfId="57" applyNumberFormat="1" applyFont="1" applyFill="1" applyBorder="1" applyAlignment="1">
      <alignment horizontal="right" vertical="center"/>
      <protection/>
    </xf>
    <xf numFmtId="167" fontId="7" fillId="33" borderId="50" xfId="57" applyNumberFormat="1" applyFont="1" applyFill="1" applyBorder="1" applyAlignment="1">
      <alignment horizontal="right" vertical="center"/>
      <protection/>
    </xf>
    <xf numFmtId="4" fontId="4" fillId="33" borderId="23" xfId="57" applyNumberFormat="1" applyFont="1" applyFill="1" applyBorder="1" applyAlignment="1">
      <alignment horizontal="right"/>
      <protection/>
    </xf>
    <xf numFmtId="4" fontId="4" fillId="33" borderId="11" xfId="57" applyNumberFormat="1" applyFont="1" applyFill="1" applyBorder="1" applyAlignment="1">
      <alignment horizontal="right"/>
      <protection/>
    </xf>
    <xf numFmtId="167" fontId="4" fillId="33" borderId="12" xfId="57" applyNumberFormat="1" applyFont="1" applyFill="1" applyBorder="1" applyAlignment="1">
      <alignment horizontal="right" vertical="center"/>
      <protection/>
    </xf>
    <xf numFmtId="167" fontId="7" fillId="33" borderId="36" xfId="57" applyNumberFormat="1" applyFont="1" applyFill="1" applyBorder="1" applyAlignment="1">
      <alignment horizontal="right" vertical="center"/>
      <protection/>
    </xf>
    <xf numFmtId="167" fontId="7" fillId="33" borderId="22" xfId="57" applyNumberFormat="1" applyFont="1" applyFill="1" applyBorder="1" applyAlignment="1">
      <alignment horizontal="right" vertical="center"/>
      <protection/>
    </xf>
    <xf numFmtId="167" fontId="4" fillId="33" borderId="18" xfId="57" applyNumberFormat="1" applyFont="1" applyFill="1" applyBorder="1" applyAlignment="1">
      <alignment horizontal="right"/>
      <protection/>
    </xf>
    <xf numFmtId="167" fontId="4" fillId="33" borderId="18" xfId="57" applyNumberFormat="1" applyFont="1" applyFill="1" applyBorder="1" applyAlignment="1">
      <alignment horizontal="right" vertical="center"/>
      <protection/>
    </xf>
    <xf numFmtId="167" fontId="4" fillId="33" borderId="45" xfId="57" applyNumberFormat="1" applyFont="1" applyFill="1" applyBorder="1" applyAlignment="1">
      <alignment horizontal="right" vertical="center"/>
      <protection/>
    </xf>
    <xf numFmtId="167" fontId="4" fillId="33" borderId="40" xfId="57" applyNumberFormat="1" applyFont="1" applyFill="1" applyBorder="1" applyAlignment="1">
      <alignment horizontal="right" vertical="center"/>
      <protection/>
    </xf>
    <xf numFmtId="167" fontId="4" fillId="33" borderId="52" xfId="57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5" fillId="0" borderId="0" xfId="55" applyFont="1" applyAlignment="1">
      <alignment/>
      <protection/>
    </xf>
    <xf numFmtId="0" fontId="7" fillId="0" borderId="15" xfId="57" applyFont="1" applyBorder="1" applyAlignment="1">
      <alignment horizontal="center" vertical="center"/>
      <protection/>
    </xf>
    <xf numFmtId="0" fontId="7" fillId="0" borderId="30" xfId="57" applyFont="1" applyBorder="1" applyAlignment="1">
      <alignment horizontal="center" vertical="center"/>
      <protection/>
    </xf>
    <xf numFmtId="0" fontId="7" fillId="0" borderId="53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49" fontId="7" fillId="0" borderId="32" xfId="57" applyNumberFormat="1" applyFont="1" applyFill="1" applyBorder="1" applyAlignment="1">
      <alignment horizontal="center"/>
      <protection/>
    </xf>
    <xf numFmtId="0" fontId="15" fillId="0" borderId="54" xfId="0" applyFont="1" applyFill="1" applyBorder="1" applyAlignment="1">
      <alignment/>
    </xf>
    <xf numFmtId="0" fontId="0" fillId="0" borderId="12" xfId="0" applyFill="1" applyBorder="1" applyAlignment="1">
      <alignment/>
    </xf>
    <xf numFmtId="49" fontId="4" fillId="0" borderId="12" xfId="57" applyNumberFormat="1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/>
    </xf>
    <xf numFmtId="167" fontId="4" fillId="0" borderId="52" xfId="57" applyNumberFormat="1" applyFont="1" applyFill="1" applyBorder="1" applyAlignment="1">
      <alignment horizontal="right" vertical="center"/>
      <protection/>
    </xf>
    <xf numFmtId="0" fontId="7" fillId="0" borderId="5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21" xfId="57" applyFont="1" applyBorder="1" applyAlignment="1">
      <alignment horizontal="center" vertical="center"/>
      <protection/>
    </xf>
    <xf numFmtId="0" fontId="4" fillId="0" borderId="39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4" fillId="0" borderId="39" xfId="57" applyFont="1" applyFill="1" applyBorder="1" applyAlignment="1">
      <alignment horizontal="center" vertical="center"/>
      <protection/>
    </xf>
    <xf numFmtId="0" fontId="4" fillId="0" borderId="56" xfId="57" applyFont="1" applyFill="1" applyBorder="1" applyAlignment="1">
      <alignment horizontal="center" vertical="center"/>
      <protection/>
    </xf>
    <xf numFmtId="49" fontId="7" fillId="0" borderId="42" xfId="57" applyNumberFormat="1" applyFont="1" applyFill="1" applyBorder="1" applyAlignment="1">
      <alignment horizontal="center" vertical="center"/>
      <protection/>
    </xf>
    <xf numFmtId="49" fontId="7" fillId="35" borderId="15" xfId="0" applyNumberFormat="1" applyFont="1" applyFill="1" applyBorder="1" applyAlignment="1">
      <alignment horizontal="center" vertical="center"/>
    </xf>
    <xf numFmtId="167" fontId="7" fillId="0" borderId="57" xfId="57" applyNumberFormat="1" applyFont="1" applyFill="1" applyBorder="1" applyAlignment="1">
      <alignment vertic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4" fillId="0" borderId="11" xfId="57" applyNumberFormat="1" applyFont="1" applyFill="1" applyBorder="1" applyAlignment="1">
      <alignment horizontal="center"/>
      <protection/>
    </xf>
    <xf numFmtId="0" fontId="16" fillId="10" borderId="26" xfId="51" applyFont="1" applyFill="1" applyBorder="1" applyAlignment="1">
      <alignment horizontal="center" vertical="center"/>
      <protection/>
    </xf>
    <xf numFmtId="0" fontId="4" fillId="0" borderId="34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vertical="center"/>
      <protection/>
    </xf>
    <xf numFmtId="0" fontId="4" fillId="0" borderId="18" xfId="57" applyFont="1" applyBorder="1" applyAlignment="1">
      <alignment vertical="center" wrapText="1"/>
      <protection/>
    </xf>
    <xf numFmtId="167" fontId="4" fillId="0" borderId="58" xfId="57" applyNumberFormat="1" applyFont="1" applyBorder="1" applyAlignment="1">
      <alignment horizontal="right"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59" xfId="57" applyFont="1" applyBorder="1" applyAlignment="1">
      <alignment horizontal="center" vertical="center"/>
      <protection/>
    </xf>
    <xf numFmtId="49" fontId="4" fillId="0" borderId="46" xfId="57" applyNumberFormat="1" applyFont="1" applyFill="1" applyBorder="1" applyAlignment="1">
      <alignment horizontal="center" vertical="center"/>
      <protection/>
    </xf>
    <xf numFmtId="49" fontId="4" fillId="0" borderId="47" xfId="57" applyNumberFormat="1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7" fillId="0" borderId="43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49" fontId="7" fillId="0" borderId="44" xfId="57" applyNumberFormat="1" applyFont="1" applyFill="1" applyBorder="1" applyAlignment="1">
      <alignment horizontal="center" vertical="center"/>
      <protection/>
    </xf>
    <xf numFmtId="167" fontId="7" fillId="33" borderId="45" xfId="57" applyNumberFormat="1" applyFont="1" applyFill="1" applyBorder="1" applyAlignment="1">
      <alignment horizontal="right" vertical="center"/>
      <protection/>
    </xf>
    <xf numFmtId="0" fontId="7" fillId="33" borderId="20" xfId="57" applyFont="1" applyFill="1" applyBorder="1" applyAlignment="1">
      <alignment vertical="center" wrapText="1"/>
      <protection/>
    </xf>
    <xf numFmtId="0" fontId="7" fillId="33" borderId="18" xfId="57" applyFont="1" applyFill="1" applyBorder="1" applyAlignment="1">
      <alignment vertical="center" wrapText="1"/>
      <protection/>
    </xf>
    <xf numFmtId="169" fontId="13" fillId="0" borderId="18" xfId="0" applyNumberFormat="1" applyFont="1" applyBorder="1" applyAlignment="1">
      <alignment horizontal="right" vertical="center" wrapText="1"/>
    </xf>
    <xf numFmtId="169" fontId="13" fillId="0" borderId="49" xfId="0" applyNumberFormat="1" applyFont="1" applyBorder="1" applyAlignment="1">
      <alignment horizontal="right" vertical="center" wrapText="1"/>
    </xf>
    <xf numFmtId="169" fontId="14" fillId="0" borderId="20" xfId="0" applyNumberFormat="1" applyFont="1" applyBorder="1" applyAlignment="1">
      <alignment horizontal="right" vertical="center" wrapText="1"/>
    </xf>
    <xf numFmtId="169" fontId="14" fillId="0" borderId="20" xfId="0" applyNumberFormat="1" applyFont="1" applyBorder="1" applyAlignment="1">
      <alignment vertical="center"/>
    </xf>
    <xf numFmtId="169" fontId="14" fillId="0" borderId="50" xfId="0" applyNumberFormat="1" applyFont="1" applyBorder="1" applyAlignment="1">
      <alignment vertical="center"/>
    </xf>
    <xf numFmtId="169" fontId="14" fillId="0" borderId="18" xfId="0" applyNumberFormat="1" applyFont="1" applyBorder="1" applyAlignment="1">
      <alignment horizontal="right" vertical="center" wrapText="1"/>
    </xf>
    <xf numFmtId="169" fontId="13" fillId="0" borderId="20" xfId="0" applyNumberFormat="1" applyFont="1" applyBorder="1" applyAlignment="1">
      <alignment horizontal="right" vertical="center" wrapText="1"/>
    </xf>
    <xf numFmtId="169" fontId="13" fillId="0" borderId="50" xfId="0" applyNumberFormat="1" applyFont="1" applyBorder="1" applyAlignment="1">
      <alignment horizontal="right" vertical="center" wrapText="1"/>
    </xf>
    <xf numFmtId="169" fontId="14" fillId="0" borderId="50" xfId="0" applyNumberFormat="1" applyFont="1" applyBorder="1" applyAlignment="1">
      <alignment horizontal="right" vertical="center" wrapText="1"/>
    </xf>
    <xf numFmtId="169" fontId="14" fillId="0" borderId="22" xfId="0" applyNumberFormat="1" applyFont="1" applyBorder="1" applyAlignment="1">
      <alignment horizontal="right" vertical="center" wrapText="1"/>
    </xf>
    <xf numFmtId="169" fontId="14" fillId="0" borderId="60" xfId="0" applyNumberFormat="1" applyFont="1" applyBorder="1" applyAlignment="1">
      <alignment horizontal="right" vertical="center" wrapText="1"/>
    </xf>
    <xf numFmtId="169" fontId="13" fillId="0" borderId="10" xfId="0" applyNumberFormat="1" applyFont="1" applyBorder="1" applyAlignment="1">
      <alignment horizontal="right" vertical="center" wrapText="1"/>
    </xf>
    <xf numFmtId="169" fontId="13" fillId="0" borderId="16" xfId="0" applyNumberFormat="1" applyFont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 wrapText="1"/>
    </xf>
    <xf numFmtId="0" fontId="8" fillId="33" borderId="0" xfId="56" applyFill="1">
      <alignment/>
      <protection/>
    </xf>
    <xf numFmtId="4" fontId="0" fillId="0" borderId="0" xfId="58" applyNumberFormat="1">
      <alignment/>
      <protection/>
    </xf>
    <xf numFmtId="4" fontId="0" fillId="0" borderId="0" xfId="58" applyNumberFormat="1" applyAlignment="1">
      <alignment horizontal="right"/>
      <protection/>
    </xf>
    <xf numFmtId="0" fontId="7" fillId="0" borderId="61" xfId="58" applyFont="1" applyFill="1" applyBorder="1" applyAlignment="1">
      <alignment horizontal="center" vertical="center"/>
      <protection/>
    </xf>
    <xf numFmtId="0" fontId="7" fillId="4" borderId="61" xfId="0" applyFont="1" applyFill="1" applyBorder="1" applyAlignment="1">
      <alignment horizontal="center" vertical="center"/>
    </xf>
    <xf numFmtId="0" fontId="7" fillId="0" borderId="15" xfId="57" applyFont="1" applyFill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/>
      <protection/>
    </xf>
    <xf numFmtId="0" fontId="7" fillId="0" borderId="62" xfId="58" applyFont="1" applyFill="1" applyBorder="1" applyAlignment="1">
      <alignment horizontal="left" vertical="center"/>
      <protection/>
    </xf>
    <xf numFmtId="167" fontId="7" fillId="0" borderId="61" xfId="57" applyNumberFormat="1" applyFont="1" applyFill="1" applyBorder="1" applyAlignment="1">
      <alignment horizontal="right" vertical="center"/>
      <protection/>
    </xf>
    <xf numFmtId="167" fontId="7" fillId="0" borderId="62" xfId="57" applyNumberFormat="1" applyFont="1" applyFill="1" applyBorder="1" applyAlignment="1">
      <alignment horizontal="right" vertical="center"/>
      <protection/>
    </xf>
    <xf numFmtId="49" fontId="7" fillId="0" borderId="34" xfId="57" applyNumberFormat="1" applyFont="1" applyBorder="1" applyAlignment="1">
      <alignment horizontal="center" vertical="center"/>
      <protection/>
    </xf>
    <xf numFmtId="49" fontId="7" fillId="0" borderId="33" xfId="57" applyNumberFormat="1" applyFont="1" applyBorder="1" applyAlignment="1">
      <alignment horizontal="center" vertical="center"/>
      <protection/>
    </xf>
    <xf numFmtId="0" fontId="7" fillId="0" borderId="49" xfId="57" applyFont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left" vertical="center"/>
      <protection/>
    </xf>
    <xf numFmtId="167" fontId="7" fillId="0" borderId="63" xfId="57" applyNumberFormat="1" applyFont="1" applyFill="1" applyBorder="1" applyAlignment="1">
      <alignment horizontal="right" vertical="center"/>
      <protection/>
    </xf>
    <xf numFmtId="167" fontId="7" fillId="0" borderId="64" xfId="57" applyNumberFormat="1" applyFont="1" applyFill="1" applyBorder="1" applyAlignment="1">
      <alignment horizontal="right" vertical="center"/>
      <protection/>
    </xf>
    <xf numFmtId="49" fontId="7" fillId="0" borderId="18" xfId="57" applyNumberFormat="1" applyFont="1" applyBorder="1" applyAlignment="1">
      <alignment horizontal="center" vertical="center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0" fontId="7" fillId="0" borderId="35" xfId="57" applyFont="1" applyBorder="1" applyAlignment="1">
      <alignment vertical="center"/>
      <protection/>
    </xf>
    <xf numFmtId="0" fontId="4" fillId="0" borderId="43" xfId="57" applyFont="1" applyBorder="1" applyAlignment="1">
      <alignment horizontal="center" vertical="center"/>
      <protection/>
    </xf>
    <xf numFmtId="0" fontId="6" fillId="0" borderId="22" xfId="0" applyFont="1" applyFill="1" applyBorder="1" applyAlignment="1">
      <alignment/>
    </xf>
    <xf numFmtId="49" fontId="4" fillId="0" borderId="65" xfId="57" applyNumberFormat="1" applyFont="1" applyBorder="1" applyAlignment="1">
      <alignment horizontal="center" vertical="center"/>
      <protection/>
    </xf>
    <xf numFmtId="0" fontId="0" fillId="0" borderId="66" xfId="51" applyFont="1" applyBorder="1" applyAlignment="1">
      <alignment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33" borderId="60" xfId="57" applyFont="1" applyFill="1" applyBorder="1" applyAlignment="1">
      <alignment horizontal="center" vertical="center"/>
      <protection/>
    </xf>
    <xf numFmtId="0" fontId="4" fillId="33" borderId="47" xfId="57" applyFont="1" applyFill="1" applyBorder="1" applyAlignment="1">
      <alignment vertical="center"/>
      <protection/>
    </xf>
    <xf numFmtId="167" fontId="4" fillId="0" borderId="67" xfId="57" applyNumberFormat="1" applyFont="1" applyFill="1" applyBorder="1" applyAlignment="1">
      <alignment horizontal="right" vertical="center"/>
      <protection/>
    </xf>
    <xf numFmtId="0" fontId="7" fillId="0" borderId="30" xfId="57" applyFont="1" applyFill="1" applyBorder="1" applyAlignment="1">
      <alignment horizontal="center"/>
      <protection/>
    </xf>
    <xf numFmtId="0" fontId="7" fillId="0" borderId="48" xfId="57" applyFont="1" applyFill="1" applyBorder="1" applyAlignment="1">
      <alignment horizontal="center"/>
      <protection/>
    </xf>
    <xf numFmtId="0" fontId="7" fillId="0" borderId="68" xfId="57" applyFont="1" applyFill="1" applyBorder="1">
      <alignment/>
      <protection/>
    </xf>
    <xf numFmtId="167" fontId="7" fillId="0" borderId="69" xfId="57" applyNumberFormat="1" applyFont="1" applyFill="1" applyBorder="1" applyAlignment="1">
      <alignment horizontal="right" vertical="center"/>
      <protection/>
    </xf>
    <xf numFmtId="0" fontId="4" fillId="0" borderId="39" xfId="57" applyFont="1" applyFill="1" applyBorder="1" applyAlignment="1">
      <alignment horizontal="center"/>
      <protection/>
    </xf>
    <xf numFmtId="0" fontId="4" fillId="0" borderId="52" xfId="57" applyFont="1" applyFill="1" applyBorder="1" applyAlignment="1">
      <alignment horizontal="center"/>
      <protection/>
    </xf>
    <xf numFmtId="0" fontId="4" fillId="0" borderId="41" xfId="57" applyFont="1" applyFill="1" applyBorder="1">
      <alignment/>
      <protection/>
    </xf>
    <xf numFmtId="167" fontId="4" fillId="0" borderId="70" xfId="57" applyNumberFormat="1" applyFont="1" applyFill="1" applyBorder="1" applyAlignment="1">
      <alignment vertical="center"/>
      <protection/>
    </xf>
    <xf numFmtId="49" fontId="7" fillId="0" borderId="13" xfId="59" applyNumberFormat="1" applyFont="1" applyFill="1" applyBorder="1" applyAlignment="1">
      <alignment horizontal="center"/>
      <protection/>
    </xf>
    <xf numFmtId="49" fontId="7" fillId="0" borderId="34" xfId="59" applyNumberFormat="1" applyFont="1" applyFill="1" applyBorder="1" applyAlignment="1">
      <alignment horizontal="center"/>
      <protection/>
    </xf>
    <xf numFmtId="0" fontId="7" fillId="0" borderId="17" xfId="57" applyFont="1" applyFill="1" applyBorder="1" applyAlignment="1">
      <alignment horizontal="center"/>
      <protection/>
    </xf>
    <xf numFmtId="0" fontId="7" fillId="0" borderId="49" xfId="57" applyFont="1" applyFill="1" applyBorder="1" applyAlignment="1">
      <alignment horizontal="center"/>
      <protection/>
    </xf>
    <xf numFmtId="0" fontId="7" fillId="0" borderId="35" xfId="57" applyFont="1" applyFill="1" applyBorder="1">
      <alignment/>
      <protection/>
    </xf>
    <xf numFmtId="0" fontId="15" fillId="0" borderId="53" xfId="0" applyFont="1" applyFill="1" applyBorder="1" applyAlignment="1">
      <alignment/>
    </xf>
    <xf numFmtId="0" fontId="0" fillId="0" borderId="32" xfId="0" applyFill="1" applyBorder="1" applyAlignment="1">
      <alignment/>
    </xf>
    <xf numFmtId="0" fontId="15" fillId="0" borderId="71" xfId="0" applyFont="1" applyFill="1" applyBorder="1" applyAlignment="1">
      <alignment/>
    </xf>
    <xf numFmtId="0" fontId="0" fillId="0" borderId="45" xfId="0" applyFill="1" applyBorder="1" applyAlignment="1">
      <alignment/>
    </xf>
    <xf numFmtId="49" fontId="4" fillId="0" borderId="42" xfId="57" applyNumberFormat="1" applyFont="1" applyFill="1" applyBorder="1" applyAlignment="1">
      <alignment horizontal="center"/>
      <protection/>
    </xf>
    <xf numFmtId="0" fontId="4" fillId="0" borderId="43" xfId="57" applyFont="1" applyFill="1" applyBorder="1" applyAlignment="1">
      <alignment horizontal="center"/>
      <protection/>
    </xf>
    <xf numFmtId="0" fontId="4" fillId="0" borderId="51" xfId="57" applyFont="1" applyFill="1" applyBorder="1" applyAlignment="1">
      <alignment horizontal="center"/>
      <protection/>
    </xf>
    <xf numFmtId="0" fontId="4" fillId="0" borderId="72" xfId="57" applyFont="1" applyFill="1" applyBorder="1">
      <alignment/>
      <protection/>
    </xf>
    <xf numFmtId="0" fontId="7" fillId="33" borderId="48" xfId="57" applyFont="1" applyFill="1" applyBorder="1" applyAlignment="1">
      <alignment horizontal="center" vertical="center"/>
      <protection/>
    </xf>
    <xf numFmtId="0" fontId="7" fillId="33" borderId="68" xfId="57" applyFont="1" applyFill="1" applyBorder="1" applyAlignment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4" xfId="51" applyFont="1" applyFill="1" applyBorder="1" applyAlignment="1">
      <alignment vertical="center"/>
      <protection/>
    </xf>
    <xf numFmtId="0" fontId="4" fillId="33" borderId="52" xfId="57" applyFont="1" applyFill="1" applyBorder="1" applyAlignment="1">
      <alignment horizontal="center" vertical="center"/>
      <protection/>
    </xf>
    <xf numFmtId="0" fontId="4" fillId="33" borderId="41" xfId="57" applyFont="1" applyFill="1" applyBorder="1" applyAlignment="1">
      <alignment vertical="center"/>
      <protection/>
    </xf>
    <xf numFmtId="167" fontId="4" fillId="0" borderId="73" xfId="57" applyNumberFormat="1" applyFont="1" applyFill="1" applyBorder="1" applyAlignment="1">
      <alignment horizontal="right" vertical="center"/>
      <protection/>
    </xf>
    <xf numFmtId="167" fontId="4" fillId="0" borderId="74" xfId="57" applyNumberFormat="1" applyFont="1" applyFill="1" applyBorder="1" applyAlignment="1">
      <alignment horizontal="right" vertical="center"/>
      <protection/>
    </xf>
    <xf numFmtId="0" fontId="7" fillId="33" borderId="68" xfId="57" applyFont="1" applyFill="1" applyBorder="1" applyAlignment="1">
      <alignment vertical="center" wrapText="1"/>
      <protection/>
    </xf>
    <xf numFmtId="167" fontId="7" fillId="0" borderId="57" xfId="57" applyNumberFormat="1" applyFont="1" applyFill="1" applyBorder="1" applyAlignment="1">
      <alignment horizontal="right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68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4" fillId="33" borderId="75" xfId="5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7" fillId="33" borderId="49" xfId="57" applyFont="1" applyFill="1" applyBorder="1" applyAlignment="1">
      <alignment horizontal="center" vertical="center"/>
      <protection/>
    </xf>
    <xf numFmtId="0" fontId="7" fillId="33" borderId="35" xfId="57" applyFont="1" applyFill="1" applyBorder="1" applyAlignment="1">
      <alignment vertical="center"/>
      <protection/>
    </xf>
    <xf numFmtId="0" fontId="4" fillId="0" borderId="40" xfId="59" applyFont="1" applyFill="1" applyBorder="1" applyAlignment="1">
      <alignment vertical="center"/>
      <protection/>
    </xf>
    <xf numFmtId="0" fontId="7" fillId="0" borderId="32" xfId="57" applyFont="1" applyBorder="1" applyAlignment="1">
      <alignment horizontal="center" vertical="center"/>
      <protection/>
    </xf>
    <xf numFmtId="0" fontId="7" fillId="0" borderId="13" xfId="51" applyFont="1" applyBorder="1" applyAlignment="1">
      <alignment horizontal="center" vertical="center"/>
      <protection/>
    </xf>
    <xf numFmtId="0" fontId="7" fillId="0" borderId="20" xfId="57" applyFont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/>
      <protection/>
    </xf>
    <xf numFmtId="0" fontId="4" fillId="0" borderId="76" xfId="0" applyFont="1" applyBorder="1" applyAlignment="1">
      <alignment horizontal="center" vertical="center"/>
    </xf>
    <xf numFmtId="0" fontId="4" fillId="33" borderId="37" xfId="57" applyFont="1" applyFill="1" applyBorder="1" applyAlignment="1">
      <alignment vertical="center"/>
      <protection/>
    </xf>
    <xf numFmtId="167" fontId="4" fillId="0" borderId="77" xfId="57" applyNumberFormat="1" applyFont="1" applyFill="1" applyBorder="1" applyAlignment="1">
      <alignment horizontal="right" vertical="center"/>
      <protection/>
    </xf>
    <xf numFmtId="167" fontId="4" fillId="0" borderId="78" xfId="57" applyNumberFormat="1" applyFont="1" applyFill="1" applyBorder="1" applyAlignment="1">
      <alignment horizontal="right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4" fillId="33" borderId="39" xfId="57" applyFont="1" applyFill="1" applyBorder="1" applyAlignment="1">
      <alignment horizontal="center"/>
      <protection/>
    </xf>
    <xf numFmtId="167" fontId="4" fillId="0" borderId="70" xfId="57" applyNumberFormat="1" applyFont="1" applyFill="1" applyBorder="1" applyAlignment="1">
      <alignment horizontal="right" vertical="center"/>
      <protection/>
    </xf>
    <xf numFmtId="167" fontId="4" fillId="0" borderId="75" xfId="57" applyNumberFormat="1" applyFont="1" applyFill="1" applyBorder="1" applyAlignment="1">
      <alignment horizontal="right" vertical="center"/>
      <protection/>
    </xf>
    <xf numFmtId="0" fontId="7" fillId="35" borderId="61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vertical="center"/>
    </xf>
    <xf numFmtId="167" fontId="7" fillId="35" borderId="6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4" borderId="61" xfId="0" applyFont="1" applyFill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169" fontId="4" fillId="0" borderId="57" xfId="57" applyNumberFormat="1" applyFont="1" applyFill="1" applyBorder="1" applyAlignment="1">
      <alignment horizontal="right" vertical="center"/>
      <protection/>
    </xf>
    <xf numFmtId="169" fontId="4" fillId="0" borderId="77" xfId="57" applyNumberFormat="1" applyFont="1" applyFill="1" applyBorder="1" applyAlignment="1">
      <alignment horizontal="right" vertical="center"/>
      <protection/>
    </xf>
    <xf numFmtId="169" fontId="4" fillId="0" borderId="73" xfId="57" applyNumberFormat="1" applyFont="1" applyFill="1" applyBorder="1" applyAlignment="1">
      <alignment horizontal="right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69" fontId="20" fillId="0" borderId="69" xfId="0" applyNumberFormat="1" applyFont="1" applyFill="1" applyBorder="1" applyAlignment="1">
      <alignment vertical="center"/>
    </xf>
    <xf numFmtId="169" fontId="20" fillId="0" borderId="78" xfId="0" applyNumberFormat="1" applyFont="1" applyFill="1" applyBorder="1" applyAlignment="1">
      <alignment vertical="center"/>
    </xf>
    <xf numFmtId="169" fontId="20" fillId="0" borderId="74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167" fontId="0" fillId="0" borderId="0" xfId="0" applyNumberFormat="1" applyAlignment="1">
      <alignment/>
    </xf>
    <xf numFmtId="167" fontId="7" fillId="0" borderId="79" xfId="57" applyNumberFormat="1" applyFont="1" applyFill="1" applyBorder="1" applyAlignment="1">
      <alignment horizontal="right" vertical="center"/>
      <protection/>
    </xf>
    <xf numFmtId="167" fontId="4" fillId="0" borderId="69" xfId="57" applyNumberFormat="1" applyFont="1" applyFill="1" applyBorder="1" applyAlignment="1">
      <alignment horizontal="right" vertical="center"/>
      <protection/>
    </xf>
    <xf numFmtId="167" fontId="4" fillId="0" borderId="64" xfId="57" applyNumberFormat="1" applyFont="1" applyFill="1" applyBorder="1" applyAlignment="1">
      <alignment horizontal="right" vertical="center"/>
      <protection/>
    </xf>
    <xf numFmtId="169" fontId="11" fillId="0" borderId="0" xfId="0" applyNumberFormat="1" applyFont="1" applyFill="1" applyBorder="1" applyAlignment="1">
      <alignment/>
    </xf>
    <xf numFmtId="169" fontId="11" fillId="0" borderId="66" xfId="0" applyNumberFormat="1" applyFont="1" applyFill="1" applyBorder="1" applyAlignment="1">
      <alignment horizontal="right"/>
    </xf>
    <xf numFmtId="169" fontId="12" fillId="34" borderId="16" xfId="0" applyNumberFormat="1" applyFont="1" applyFill="1" applyBorder="1" applyAlignment="1">
      <alignment horizontal="center" vertical="center" wrapText="1"/>
    </xf>
    <xf numFmtId="169" fontId="14" fillId="0" borderId="49" xfId="0" applyNumberFormat="1" applyFont="1" applyBorder="1" applyAlignment="1">
      <alignment horizontal="right" vertical="center" wrapText="1"/>
    </xf>
    <xf numFmtId="0" fontId="10" fillId="34" borderId="66" xfId="0" applyFont="1" applyFill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6" fillId="0" borderId="80" xfId="55" applyFont="1" applyBorder="1" applyAlignment="1">
      <alignment horizontal="center" vertical="center" textRotation="90"/>
      <protection/>
    </xf>
    <xf numFmtId="0" fontId="0" fillId="0" borderId="81" xfId="0" applyFont="1" applyBorder="1" applyAlignment="1">
      <alignment horizontal="center" vertical="center" textRotation="90"/>
    </xf>
    <xf numFmtId="0" fontId="0" fillId="0" borderId="73" xfId="0" applyFont="1" applyBorder="1" applyAlignment="1">
      <alignment horizontal="center" vertical="center" textRotation="90"/>
    </xf>
    <xf numFmtId="0" fontId="16" fillId="10" borderId="26" xfId="51" applyFont="1" applyFill="1" applyBorder="1" applyAlignment="1">
      <alignment horizontal="center" vertical="center"/>
      <protection/>
    </xf>
    <xf numFmtId="0" fontId="16" fillId="10" borderId="82" xfId="51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62" xfId="57" applyFont="1" applyFill="1" applyBorder="1" applyAlignment="1">
      <alignment horizontal="center" vertical="center"/>
      <protection/>
    </xf>
    <xf numFmtId="49" fontId="15" fillId="0" borderId="13" xfId="57" applyNumberFormat="1" applyFont="1" applyFill="1" applyBorder="1" applyAlignment="1">
      <alignment horizontal="center" vertical="center"/>
      <protection/>
    </xf>
    <xf numFmtId="0" fontId="17" fillId="0" borderId="68" xfId="51" applyFont="1" applyBorder="1" applyAlignment="1">
      <alignment horizontal="center" vertical="center"/>
      <protection/>
    </xf>
    <xf numFmtId="49" fontId="15" fillId="0" borderId="13" xfId="57" applyNumberFormat="1" applyFont="1" applyBorder="1" applyAlignment="1">
      <alignment horizontal="center" vertical="center"/>
      <protection/>
    </xf>
    <xf numFmtId="49" fontId="15" fillId="0" borderId="68" xfId="57" applyNumberFormat="1" applyFont="1" applyBorder="1" applyAlignment="1">
      <alignment horizontal="center" vertical="center"/>
      <protection/>
    </xf>
    <xf numFmtId="49" fontId="15" fillId="33" borderId="13" xfId="57" applyNumberFormat="1" applyFont="1" applyFill="1" applyBorder="1" applyAlignment="1">
      <alignment horizontal="center" vertical="center"/>
      <protection/>
    </xf>
    <xf numFmtId="49" fontId="15" fillId="33" borderId="68" xfId="57" applyNumberFormat="1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57" applyFont="1" applyAlignment="1">
      <alignment horizontal="left" vertical="center"/>
      <protection/>
    </xf>
    <xf numFmtId="0" fontId="3" fillId="0" borderId="0" xfId="57" applyFont="1" applyAlignment="1">
      <alignment horizontal="left" vertical="center"/>
      <protection/>
    </xf>
    <xf numFmtId="0" fontId="5" fillId="0" borderId="0" xfId="51" applyFont="1" applyFill="1" applyAlignment="1">
      <alignment horizontal="left" vertical="center" wrapText="1"/>
      <protection/>
    </xf>
    <xf numFmtId="0" fontId="7" fillId="0" borderId="27" xfId="58" applyFont="1" applyFill="1" applyBorder="1" applyAlignment="1">
      <alignment horizontal="center" vertical="center"/>
      <protection/>
    </xf>
    <xf numFmtId="0" fontId="7" fillId="0" borderId="79" xfId="58" applyFont="1" applyFill="1" applyBorder="1" applyAlignment="1">
      <alignment horizontal="center" vertical="center"/>
      <protection/>
    </xf>
    <xf numFmtId="49" fontId="7" fillId="0" borderId="29" xfId="57" applyNumberFormat="1" applyFont="1" applyBorder="1" applyAlignment="1">
      <alignment horizontal="center" vertical="center"/>
      <protection/>
    </xf>
    <xf numFmtId="49" fontId="7" fillId="0" borderId="28" xfId="5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_2. Rozpočet 2007 - tabulky" xfId="56"/>
    <cellStyle name="normální_Rozpis výdajů 03 bez PO 2 2" xfId="57"/>
    <cellStyle name="normální_Rozpis výdajů 03 bez PO_04 - OSMTVS" xfId="58"/>
    <cellStyle name="normální_Rozpis výdajů 03 bez PO_UR 2008 1-168 tisk" xfId="59"/>
    <cellStyle name="Followed Hyperlink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36.57421875" style="0" customWidth="1"/>
    <col min="2" max="2" width="10.7109375" style="0" customWidth="1"/>
    <col min="3" max="3" width="15.00390625" style="0" customWidth="1"/>
    <col min="4" max="4" width="11.7109375" style="0" customWidth="1"/>
    <col min="5" max="5" width="14.00390625" style="0" customWidth="1"/>
  </cols>
  <sheetData>
    <row r="1" spans="4:5" ht="12.75">
      <c r="D1" s="421" t="s">
        <v>224</v>
      </c>
      <c r="E1" s="421"/>
    </row>
    <row r="2" spans="4:5" ht="12.75">
      <c r="D2" s="420"/>
      <c r="E2" s="420"/>
    </row>
    <row r="3" spans="1:5" ht="13.5" thickBot="1">
      <c r="A3" s="419" t="s">
        <v>185</v>
      </c>
      <c r="B3" s="419"/>
      <c r="C3" s="12"/>
      <c r="D3" s="12"/>
      <c r="E3" s="13" t="s">
        <v>22</v>
      </c>
    </row>
    <row r="4" spans="1:5" ht="24.75" thickBot="1">
      <c r="A4" s="14" t="s">
        <v>23</v>
      </c>
      <c r="B4" s="15" t="s">
        <v>24</v>
      </c>
      <c r="C4" s="16" t="s">
        <v>186</v>
      </c>
      <c r="D4" s="16" t="s">
        <v>223</v>
      </c>
      <c r="E4" s="16" t="s">
        <v>187</v>
      </c>
    </row>
    <row r="5" spans="1:5" ht="14.25">
      <c r="A5" s="17" t="s">
        <v>25</v>
      </c>
      <c r="B5" s="18" t="s">
        <v>26</v>
      </c>
      <c r="C5" s="281">
        <f>C6+C7+C8</f>
        <v>2757273.83</v>
      </c>
      <c r="D5" s="281">
        <f>D6+D7+D8</f>
        <v>15.011</v>
      </c>
      <c r="E5" s="282">
        <f aca="true" t="shared" si="0" ref="E5:E26">C5+D5</f>
        <v>2757288.841</v>
      </c>
    </row>
    <row r="6" spans="1:5" ht="15">
      <c r="A6" s="19" t="s">
        <v>188</v>
      </c>
      <c r="B6" s="20" t="s">
        <v>27</v>
      </c>
      <c r="C6" s="283">
        <v>2669964.72</v>
      </c>
      <c r="D6" s="284">
        <v>0</v>
      </c>
      <c r="E6" s="285">
        <f t="shared" si="0"/>
        <v>2669964.72</v>
      </c>
    </row>
    <row r="7" spans="1:5" ht="15">
      <c r="A7" s="19" t="s">
        <v>189</v>
      </c>
      <c r="B7" s="20" t="s">
        <v>28</v>
      </c>
      <c r="C7" s="283">
        <v>87309.10999999999</v>
      </c>
      <c r="D7" s="286">
        <v>15.011</v>
      </c>
      <c r="E7" s="285">
        <f t="shared" si="0"/>
        <v>87324.12099999998</v>
      </c>
    </row>
    <row r="8" spans="1:5" ht="15">
      <c r="A8" s="19" t="s">
        <v>190</v>
      </c>
      <c r="B8" s="20" t="s">
        <v>29</v>
      </c>
      <c r="C8" s="283">
        <v>0</v>
      </c>
      <c r="D8" s="283">
        <v>0</v>
      </c>
      <c r="E8" s="285">
        <f t="shared" si="0"/>
        <v>0</v>
      </c>
    </row>
    <row r="9" spans="1:5" ht="15">
      <c r="A9" s="21" t="s">
        <v>30</v>
      </c>
      <c r="B9" s="20" t="s">
        <v>31</v>
      </c>
      <c r="C9" s="287">
        <f>C10+C16</f>
        <v>4749968</v>
      </c>
      <c r="D9" s="287">
        <f>D10+D16</f>
        <v>0</v>
      </c>
      <c r="E9" s="288">
        <f t="shared" si="0"/>
        <v>4749968</v>
      </c>
    </row>
    <row r="10" spans="1:5" ht="15">
      <c r="A10" s="19" t="s">
        <v>191</v>
      </c>
      <c r="B10" s="20" t="s">
        <v>32</v>
      </c>
      <c r="C10" s="283">
        <f>C11+C12+C14+C15+C13</f>
        <v>4697544.97</v>
      </c>
      <c r="D10" s="283">
        <f>D11+D12+D14+D15</f>
        <v>0</v>
      </c>
      <c r="E10" s="289">
        <f t="shared" si="0"/>
        <v>4697544.97</v>
      </c>
    </row>
    <row r="11" spans="1:5" ht="15">
      <c r="A11" s="19" t="s">
        <v>192</v>
      </c>
      <c r="B11" s="20" t="s">
        <v>33</v>
      </c>
      <c r="C11" s="283">
        <v>67590.7</v>
      </c>
      <c r="D11" s="283">
        <v>0</v>
      </c>
      <c r="E11" s="289">
        <f t="shared" si="0"/>
        <v>67590.7</v>
      </c>
    </row>
    <row r="12" spans="1:5" ht="30">
      <c r="A12" s="19" t="s">
        <v>193</v>
      </c>
      <c r="B12" s="20" t="s">
        <v>32</v>
      </c>
      <c r="C12" s="283">
        <v>4603821.199999999</v>
      </c>
      <c r="D12" s="283">
        <v>0</v>
      </c>
      <c r="E12" s="289">
        <f t="shared" si="0"/>
        <v>4603821.199999999</v>
      </c>
    </row>
    <row r="13" spans="1:5" ht="15">
      <c r="A13" s="19" t="s">
        <v>194</v>
      </c>
      <c r="B13" s="20">
        <v>4123</v>
      </c>
      <c r="C13" s="283">
        <v>0</v>
      </c>
      <c r="D13" s="283">
        <v>0</v>
      </c>
      <c r="E13" s="289">
        <f>SUM(C13:D13)</f>
        <v>0</v>
      </c>
    </row>
    <row r="14" spans="1:5" ht="15">
      <c r="A14" s="19" t="s">
        <v>195</v>
      </c>
      <c r="B14" s="20" t="s">
        <v>34</v>
      </c>
      <c r="C14" s="283">
        <v>0</v>
      </c>
      <c r="D14" s="283">
        <v>0</v>
      </c>
      <c r="E14" s="289">
        <f>SUM(C14:D14)</f>
        <v>0</v>
      </c>
    </row>
    <row r="15" spans="1:5" ht="15">
      <c r="A15" s="19" t="s">
        <v>196</v>
      </c>
      <c r="B15" s="20">
        <v>4121</v>
      </c>
      <c r="C15" s="283">
        <f>31370-5236.93</f>
        <v>26133.07</v>
      </c>
      <c r="D15" s="283">
        <v>0</v>
      </c>
      <c r="E15" s="289">
        <f>SUM(C15:D15)</f>
        <v>26133.07</v>
      </c>
    </row>
    <row r="16" spans="1:5" ht="15">
      <c r="A16" s="19" t="s">
        <v>197</v>
      </c>
      <c r="B16" s="20" t="s">
        <v>49</v>
      </c>
      <c r="C16" s="283">
        <f>C17+C18+C19+C20</f>
        <v>52423.03</v>
      </c>
      <c r="D16" s="283">
        <f>D17+D19+D20</f>
        <v>0</v>
      </c>
      <c r="E16" s="289">
        <f t="shared" si="0"/>
        <v>52423.03</v>
      </c>
    </row>
    <row r="17" spans="1:5" ht="15">
      <c r="A17" s="19" t="s">
        <v>198</v>
      </c>
      <c r="B17" s="20" t="s">
        <v>35</v>
      </c>
      <c r="C17" s="283">
        <v>48216.15</v>
      </c>
      <c r="D17" s="283">
        <v>0</v>
      </c>
      <c r="E17" s="289">
        <f t="shared" si="0"/>
        <v>48216.15</v>
      </c>
    </row>
    <row r="18" spans="1:5" ht="15">
      <c r="A18" s="19" t="s">
        <v>199</v>
      </c>
      <c r="B18" s="20">
        <v>4223</v>
      </c>
      <c r="C18" s="283">
        <v>0</v>
      </c>
      <c r="D18" s="283">
        <v>0</v>
      </c>
      <c r="E18" s="289">
        <f>SUM(C18:D18)</f>
        <v>0</v>
      </c>
    </row>
    <row r="19" spans="1:5" ht="15">
      <c r="A19" s="19" t="s">
        <v>200</v>
      </c>
      <c r="B19" s="20" t="s">
        <v>50</v>
      </c>
      <c r="C19" s="283">
        <v>0</v>
      </c>
      <c r="D19" s="283">
        <v>0</v>
      </c>
      <c r="E19" s="289">
        <f>SUM(C19:D19)</f>
        <v>0</v>
      </c>
    </row>
    <row r="20" spans="1:5" ht="15">
      <c r="A20" s="19" t="s">
        <v>201</v>
      </c>
      <c r="B20" s="20">
        <v>4221</v>
      </c>
      <c r="C20" s="283">
        <v>4206.88</v>
      </c>
      <c r="D20" s="283">
        <v>0</v>
      </c>
      <c r="E20" s="289">
        <f>SUM(C20:D20)</f>
        <v>4206.88</v>
      </c>
    </row>
    <row r="21" spans="1:5" ht="14.25">
      <c r="A21" s="21" t="s">
        <v>36</v>
      </c>
      <c r="B21" s="22" t="s">
        <v>37</v>
      </c>
      <c r="C21" s="287">
        <f>C5+C9</f>
        <v>7507241.83</v>
      </c>
      <c r="D21" s="287">
        <f>D5+D9</f>
        <v>15.011</v>
      </c>
      <c r="E21" s="288">
        <f t="shared" si="0"/>
        <v>7507256.841</v>
      </c>
    </row>
    <row r="22" spans="1:5" ht="14.25">
      <c r="A22" s="21" t="s">
        <v>38</v>
      </c>
      <c r="B22" s="22" t="s">
        <v>39</v>
      </c>
      <c r="C22" s="287">
        <f>SUM(C23:C25)</f>
        <v>1742695.9900000002</v>
      </c>
      <c r="D22" s="287">
        <f>SUM(D23:D25)</f>
        <v>0</v>
      </c>
      <c r="E22" s="288">
        <f t="shared" si="0"/>
        <v>1742695.9900000002</v>
      </c>
    </row>
    <row r="23" spans="1:5" ht="15">
      <c r="A23" s="19" t="s">
        <v>202</v>
      </c>
      <c r="B23" s="20" t="s">
        <v>40</v>
      </c>
      <c r="C23" s="283">
        <v>100564.53000000001</v>
      </c>
      <c r="D23" s="283">
        <v>0</v>
      </c>
      <c r="E23" s="289">
        <f t="shared" si="0"/>
        <v>100564.53000000001</v>
      </c>
    </row>
    <row r="24" spans="1:5" ht="15">
      <c r="A24" s="19" t="s">
        <v>203</v>
      </c>
      <c r="B24" s="20">
        <v>8115</v>
      </c>
      <c r="C24" s="283">
        <v>1739006.4600000002</v>
      </c>
      <c r="D24" s="283">
        <v>0</v>
      </c>
      <c r="E24" s="289">
        <f>SUM(C24:D24)</f>
        <v>1739006.4600000002</v>
      </c>
    </row>
    <row r="25" spans="1:5" ht="15.75" thickBot="1">
      <c r="A25" s="23" t="s">
        <v>204</v>
      </c>
      <c r="B25" s="24">
        <v>-8124</v>
      </c>
      <c r="C25" s="290">
        <v>-96875</v>
      </c>
      <c r="D25" s="290">
        <v>0</v>
      </c>
      <c r="E25" s="291">
        <f>C25+D25</f>
        <v>-96875</v>
      </c>
    </row>
    <row r="26" spans="1:5" ht="15" thickBot="1">
      <c r="A26" s="25" t="s">
        <v>41</v>
      </c>
      <c r="B26" s="26"/>
      <c r="C26" s="292">
        <f>C5+C9+C22</f>
        <v>9249937.82</v>
      </c>
      <c r="D26" s="292">
        <f>D21+D22</f>
        <v>15.011</v>
      </c>
      <c r="E26" s="293">
        <f t="shared" si="0"/>
        <v>9249952.831</v>
      </c>
    </row>
    <row r="27" spans="1:5" ht="13.5" thickBot="1">
      <c r="A27" s="419" t="s">
        <v>205</v>
      </c>
      <c r="B27" s="419"/>
      <c r="C27" s="415"/>
      <c r="D27" s="415"/>
      <c r="E27" s="416" t="s">
        <v>22</v>
      </c>
    </row>
    <row r="28" spans="1:5" ht="24.75" thickBot="1">
      <c r="A28" s="14" t="s">
        <v>42</v>
      </c>
      <c r="B28" s="15" t="s">
        <v>0</v>
      </c>
      <c r="C28" s="417" t="s">
        <v>186</v>
      </c>
      <c r="D28" s="417" t="s">
        <v>223</v>
      </c>
      <c r="E28" s="417" t="s">
        <v>187</v>
      </c>
    </row>
    <row r="29" spans="1:5" ht="15">
      <c r="A29" s="27" t="s">
        <v>206</v>
      </c>
      <c r="B29" s="28" t="s">
        <v>43</v>
      </c>
      <c r="C29" s="286">
        <v>29496.96</v>
      </c>
      <c r="D29" s="286">
        <v>0</v>
      </c>
      <c r="E29" s="418">
        <f>C29+D29</f>
        <v>29496.96</v>
      </c>
    </row>
    <row r="30" spans="1:5" ht="15">
      <c r="A30" s="29" t="s">
        <v>207</v>
      </c>
      <c r="B30" s="20" t="s">
        <v>43</v>
      </c>
      <c r="C30" s="283">
        <v>260591.53</v>
      </c>
      <c r="D30" s="286">
        <v>0</v>
      </c>
      <c r="E30" s="418">
        <f aca="true" t="shared" si="1" ref="E30:E45">C30+D30</f>
        <v>260591.53</v>
      </c>
    </row>
    <row r="31" spans="1:5" ht="15">
      <c r="A31" s="29" t="s">
        <v>208</v>
      </c>
      <c r="B31" s="20" t="s">
        <v>44</v>
      </c>
      <c r="C31" s="283">
        <v>146075.74</v>
      </c>
      <c r="D31" s="286">
        <v>0</v>
      </c>
      <c r="E31" s="418">
        <f>SUM(C31:D31)</f>
        <v>146075.74</v>
      </c>
    </row>
    <row r="32" spans="1:5" ht="15">
      <c r="A32" s="29" t="s">
        <v>209</v>
      </c>
      <c r="B32" s="20" t="s">
        <v>43</v>
      </c>
      <c r="C32" s="283">
        <v>1024670</v>
      </c>
      <c r="D32" s="286">
        <v>0</v>
      </c>
      <c r="E32" s="418">
        <f t="shared" si="1"/>
        <v>1024670</v>
      </c>
    </row>
    <row r="33" spans="1:5" ht="15">
      <c r="A33" s="29" t="s">
        <v>210</v>
      </c>
      <c r="B33" s="20" t="s">
        <v>43</v>
      </c>
      <c r="C33" s="283">
        <v>782745.3</v>
      </c>
      <c r="D33" s="286">
        <v>-304.999</v>
      </c>
      <c r="E33" s="418">
        <f t="shared" si="1"/>
        <v>782440.3010000001</v>
      </c>
    </row>
    <row r="34" spans="1:5" ht="15">
      <c r="A34" s="29" t="s">
        <v>211</v>
      </c>
      <c r="B34" s="20" t="s">
        <v>43</v>
      </c>
      <c r="C34" s="283">
        <v>4136508.83</v>
      </c>
      <c r="D34" s="286">
        <v>0</v>
      </c>
      <c r="E34" s="418">
        <f>C34+D34</f>
        <v>4136508.83</v>
      </c>
    </row>
    <row r="35" spans="1:5" ht="15">
      <c r="A35" s="29" t="s">
        <v>212</v>
      </c>
      <c r="B35" s="20" t="s">
        <v>44</v>
      </c>
      <c r="C35" s="283">
        <v>526381.04</v>
      </c>
      <c r="D35" s="286">
        <v>320.01</v>
      </c>
      <c r="E35" s="418">
        <f t="shared" si="1"/>
        <v>526701.05</v>
      </c>
    </row>
    <row r="36" spans="1:5" ht="15">
      <c r="A36" s="29" t="s">
        <v>213</v>
      </c>
      <c r="B36" s="20" t="s">
        <v>43</v>
      </c>
      <c r="C36" s="283">
        <v>12074</v>
      </c>
      <c r="D36" s="286">
        <v>0</v>
      </c>
      <c r="E36" s="418">
        <f t="shared" si="1"/>
        <v>12074</v>
      </c>
    </row>
    <row r="37" spans="1:5" ht="15">
      <c r="A37" s="29" t="s">
        <v>214</v>
      </c>
      <c r="B37" s="20" t="s">
        <v>44</v>
      </c>
      <c r="C37" s="283">
        <v>916234.5800000001</v>
      </c>
      <c r="D37" s="286">
        <v>0</v>
      </c>
      <c r="E37" s="418">
        <f t="shared" si="1"/>
        <v>916234.5800000001</v>
      </c>
    </row>
    <row r="38" spans="1:5" ht="15">
      <c r="A38" s="29" t="s">
        <v>215</v>
      </c>
      <c r="B38" s="20" t="s">
        <v>45</v>
      </c>
      <c r="C38" s="283">
        <v>0</v>
      </c>
      <c r="D38" s="286">
        <v>0</v>
      </c>
      <c r="E38" s="418">
        <f t="shared" si="1"/>
        <v>0</v>
      </c>
    </row>
    <row r="39" spans="1:5" ht="15">
      <c r="A39" s="29" t="s">
        <v>216</v>
      </c>
      <c r="B39" s="20" t="s">
        <v>44</v>
      </c>
      <c r="C39" s="283">
        <v>1146588.2600000002</v>
      </c>
      <c r="D39" s="286">
        <v>0</v>
      </c>
      <c r="E39" s="418">
        <f t="shared" si="1"/>
        <v>1146588.2600000002</v>
      </c>
    </row>
    <row r="40" spans="1:5" ht="15">
      <c r="A40" s="29" t="s">
        <v>217</v>
      </c>
      <c r="B40" s="20" t="s">
        <v>44</v>
      </c>
      <c r="C40" s="283">
        <v>17500</v>
      </c>
      <c r="D40" s="286">
        <v>0</v>
      </c>
      <c r="E40" s="418">
        <f t="shared" si="1"/>
        <v>17500</v>
      </c>
    </row>
    <row r="41" spans="1:5" ht="15">
      <c r="A41" s="29" t="s">
        <v>218</v>
      </c>
      <c r="B41" s="20" t="s">
        <v>43</v>
      </c>
      <c r="C41" s="283">
        <v>9541.25</v>
      </c>
      <c r="D41" s="286">
        <v>0</v>
      </c>
      <c r="E41" s="418">
        <f t="shared" si="1"/>
        <v>9541.25</v>
      </c>
    </row>
    <row r="42" spans="1:5" ht="15">
      <c r="A42" s="29" t="s">
        <v>219</v>
      </c>
      <c r="B42" s="20" t="s">
        <v>44</v>
      </c>
      <c r="C42" s="283">
        <v>139946.22</v>
      </c>
      <c r="D42" s="286">
        <v>0</v>
      </c>
      <c r="E42" s="418">
        <f>C42+D42</f>
        <v>139946.22</v>
      </c>
    </row>
    <row r="43" spans="1:5" ht="15">
      <c r="A43" s="29" t="s">
        <v>220</v>
      </c>
      <c r="B43" s="20" t="s">
        <v>44</v>
      </c>
      <c r="C43" s="283">
        <v>11471.73</v>
      </c>
      <c r="D43" s="286">
        <v>0</v>
      </c>
      <c r="E43" s="418">
        <f t="shared" si="1"/>
        <v>11471.73</v>
      </c>
    </row>
    <row r="44" spans="1:5" ht="15">
      <c r="A44" s="29" t="s">
        <v>221</v>
      </c>
      <c r="B44" s="20" t="s">
        <v>44</v>
      </c>
      <c r="C44" s="283">
        <v>79990.17</v>
      </c>
      <c r="D44" s="286">
        <v>0</v>
      </c>
      <c r="E44" s="418">
        <f t="shared" si="1"/>
        <v>79990.17</v>
      </c>
    </row>
    <row r="45" spans="1:5" ht="15.75" thickBot="1">
      <c r="A45" s="29" t="s">
        <v>222</v>
      </c>
      <c r="B45" s="20" t="s">
        <v>44</v>
      </c>
      <c r="C45" s="283">
        <v>10122.21</v>
      </c>
      <c r="D45" s="286">
        <v>0</v>
      </c>
      <c r="E45" s="418">
        <f t="shared" si="1"/>
        <v>10122.21</v>
      </c>
    </row>
    <row r="46" spans="1:5" ht="15" thickBot="1">
      <c r="A46" s="30" t="s">
        <v>46</v>
      </c>
      <c r="B46" s="26"/>
      <c r="C46" s="292">
        <f>C29+C30+C32+C33+C34+C35+C36+C37+C38+C39+C40+C41+C42+C43+C44+C45+C31</f>
        <v>9249937.820000002</v>
      </c>
      <c r="D46" s="292">
        <f>SUM(D29:D45)</f>
        <v>15.010999999999967</v>
      </c>
      <c r="E46" s="293">
        <f>SUM(E29:E45)</f>
        <v>9249952.831000002</v>
      </c>
    </row>
  </sheetData>
  <sheetProtection/>
  <mergeCells count="4">
    <mergeCell ref="A3:B3"/>
    <mergeCell ref="D2:E2"/>
    <mergeCell ref="D1:E1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5.7109375" style="0" customWidth="1"/>
    <col min="4" max="4" width="7.28125" style="0" customWidth="1"/>
    <col min="5" max="5" width="6.140625" style="0" customWidth="1"/>
    <col min="6" max="6" width="6.8515625" style="0" customWidth="1"/>
    <col min="7" max="7" width="7.140625" style="0" customWidth="1"/>
    <col min="8" max="8" width="40.57421875" style="0" customWidth="1"/>
    <col min="9" max="9" width="8.57421875" style="0" customWidth="1"/>
    <col min="10" max="10" width="7.421875" style="0" customWidth="1"/>
    <col min="11" max="11" width="11.28125" style="0" customWidth="1"/>
  </cols>
  <sheetData>
    <row r="1" spans="1:11" ht="18">
      <c r="A1" s="34"/>
      <c r="B1" s="34"/>
      <c r="C1" s="34"/>
      <c r="D1" s="34"/>
      <c r="E1" s="241"/>
      <c r="F1" s="240"/>
      <c r="G1" s="240"/>
      <c r="H1" s="240"/>
      <c r="I1" s="421" t="s">
        <v>224</v>
      </c>
      <c r="J1" s="421"/>
      <c r="K1" s="421"/>
    </row>
    <row r="2" spans="1:11" ht="24.75" customHeight="1">
      <c r="A2" s="34"/>
      <c r="B2" s="35"/>
      <c r="C2" s="435" t="s">
        <v>126</v>
      </c>
      <c r="D2" s="436"/>
      <c r="E2" s="436"/>
      <c r="F2" s="436"/>
      <c r="G2" s="436"/>
      <c r="H2" s="436"/>
      <c r="I2" s="436"/>
      <c r="J2" s="436"/>
      <c r="K2" s="436"/>
    </row>
    <row r="3" spans="1:11" ht="24" customHeight="1">
      <c r="A3" s="34"/>
      <c r="B3" s="437" t="s">
        <v>51</v>
      </c>
      <c r="C3" s="437"/>
      <c r="D3" s="437"/>
      <c r="E3" s="437"/>
      <c r="F3" s="437"/>
      <c r="G3" s="437"/>
      <c r="H3" s="437"/>
      <c r="I3" s="437"/>
      <c r="J3" s="437"/>
      <c r="K3" s="437"/>
    </row>
    <row r="4" spans="1:1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>
      <c r="A5" s="34"/>
      <c r="B5" s="438" t="s">
        <v>52</v>
      </c>
      <c r="C5" s="438"/>
      <c r="D5" s="438"/>
      <c r="E5" s="438"/>
      <c r="F5" s="438"/>
      <c r="G5" s="438"/>
      <c r="H5" s="438"/>
      <c r="I5" s="438"/>
      <c r="J5" s="438"/>
      <c r="K5" s="438"/>
    </row>
    <row r="6" spans="1:11" ht="15.75" thickBot="1">
      <c r="A6" s="34"/>
      <c r="B6" s="36"/>
      <c r="C6" s="36"/>
      <c r="D6" s="36"/>
      <c r="E6" s="36"/>
      <c r="F6" s="37"/>
      <c r="G6" s="37"/>
      <c r="H6" s="37"/>
      <c r="I6" s="38"/>
      <c r="J6" s="39"/>
      <c r="K6" s="38" t="s">
        <v>53</v>
      </c>
    </row>
    <row r="7" spans="1:11" ht="23.25" thickBot="1">
      <c r="A7" s="422" t="s">
        <v>54</v>
      </c>
      <c r="B7" s="40" t="s">
        <v>1</v>
      </c>
      <c r="C7" s="41" t="s">
        <v>20</v>
      </c>
      <c r="D7" s="425" t="s">
        <v>2</v>
      </c>
      <c r="E7" s="426"/>
      <c r="F7" s="42" t="s">
        <v>3</v>
      </c>
      <c r="G7" s="265" t="s">
        <v>0</v>
      </c>
      <c r="H7" s="43" t="s">
        <v>55</v>
      </c>
      <c r="I7" s="44" t="s">
        <v>128</v>
      </c>
      <c r="J7" s="185" t="s">
        <v>127</v>
      </c>
      <c r="K7" s="45" t="s">
        <v>129</v>
      </c>
    </row>
    <row r="8" spans="1:11" ht="13.5" thickBot="1">
      <c r="A8" s="423"/>
      <c r="B8" s="46" t="s">
        <v>47</v>
      </c>
      <c r="C8" s="47"/>
      <c r="D8" s="427" t="s">
        <v>4</v>
      </c>
      <c r="E8" s="428"/>
      <c r="F8" s="49" t="s">
        <v>4</v>
      </c>
      <c r="G8" s="48" t="s">
        <v>4</v>
      </c>
      <c r="H8" s="50" t="s">
        <v>56</v>
      </c>
      <c r="I8" s="186">
        <f>I9+I17+I46+I55+I70+I77+I85+I90</f>
        <v>29626.292</v>
      </c>
      <c r="J8" s="187">
        <f>J9+J17+J46+J55+J70+J77+J85+J90</f>
        <v>-304.999</v>
      </c>
      <c r="K8" s="188">
        <f>I8+J8</f>
        <v>29321.293</v>
      </c>
    </row>
    <row r="9" spans="1:11" ht="12.75">
      <c r="A9" s="423"/>
      <c r="B9" s="51" t="s">
        <v>48</v>
      </c>
      <c r="C9" s="52"/>
      <c r="D9" s="429" t="s">
        <v>4</v>
      </c>
      <c r="E9" s="430"/>
      <c r="F9" s="53" t="s">
        <v>4</v>
      </c>
      <c r="G9" s="54" t="s">
        <v>4</v>
      </c>
      <c r="H9" s="55" t="s">
        <v>57</v>
      </c>
      <c r="I9" s="189">
        <f>I10+I13</f>
        <v>1138.838</v>
      </c>
      <c r="J9" s="190">
        <f>J10</f>
        <v>0</v>
      </c>
      <c r="K9" s="191">
        <f>I9+J9</f>
        <v>1138.838</v>
      </c>
    </row>
    <row r="10" spans="1:11" ht="12.75">
      <c r="A10" s="423"/>
      <c r="B10" s="56" t="s">
        <v>58</v>
      </c>
      <c r="C10" s="57"/>
      <c r="D10" s="58" t="s">
        <v>59</v>
      </c>
      <c r="E10" s="59" t="s">
        <v>5</v>
      </c>
      <c r="F10" s="60" t="s">
        <v>4</v>
      </c>
      <c r="G10" s="61" t="s">
        <v>4</v>
      </c>
      <c r="H10" s="62" t="s">
        <v>60</v>
      </c>
      <c r="I10" s="192">
        <f>I11+I12</f>
        <v>60</v>
      </c>
      <c r="J10" s="193"/>
      <c r="K10" s="194">
        <f>K11+K12</f>
        <v>60</v>
      </c>
    </row>
    <row r="11" spans="1:11" ht="12.75">
      <c r="A11" s="423"/>
      <c r="B11" s="63"/>
      <c r="C11" s="64"/>
      <c r="D11" s="65"/>
      <c r="E11" s="66"/>
      <c r="F11" s="67">
        <v>4369</v>
      </c>
      <c r="G11" s="68">
        <v>5169</v>
      </c>
      <c r="H11" s="69" t="s">
        <v>61</v>
      </c>
      <c r="I11" s="195">
        <v>35</v>
      </c>
      <c r="J11" s="196"/>
      <c r="K11" s="197">
        <v>35</v>
      </c>
    </row>
    <row r="12" spans="1:11" ht="12.75">
      <c r="A12" s="423"/>
      <c r="B12" s="63"/>
      <c r="C12" s="64"/>
      <c r="D12" s="65"/>
      <c r="E12" s="66"/>
      <c r="F12" s="67">
        <v>4369</v>
      </c>
      <c r="G12" s="68">
        <v>5175</v>
      </c>
      <c r="H12" s="69" t="s">
        <v>62</v>
      </c>
      <c r="I12" s="195">
        <v>25</v>
      </c>
      <c r="J12" s="196"/>
      <c r="K12" s="197">
        <v>25</v>
      </c>
    </row>
    <row r="13" spans="1:11" ht="12.75">
      <c r="A13" s="423"/>
      <c r="B13" s="56" t="s">
        <v>58</v>
      </c>
      <c r="C13" s="57"/>
      <c r="D13" s="58" t="s">
        <v>130</v>
      </c>
      <c r="E13" s="59" t="s">
        <v>5</v>
      </c>
      <c r="F13" s="60" t="s">
        <v>4</v>
      </c>
      <c r="G13" s="61" t="s">
        <v>4</v>
      </c>
      <c r="H13" s="62" t="s">
        <v>131</v>
      </c>
      <c r="I13" s="192">
        <v>1078.838</v>
      </c>
      <c r="J13" s="193"/>
      <c r="K13" s="194">
        <v>1078.838</v>
      </c>
    </row>
    <row r="14" spans="1:11" ht="12.75">
      <c r="A14" s="423"/>
      <c r="B14" s="56"/>
      <c r="C14" s="57"/>
      <c r="D14" s="58"/>
      <c r="E14" s="59"/>
      <c r="F14" s="81">
        <v>4369</v>
      </c>
      <c r="G14" s="266">
        <v>5011</v>
      </c>
      <c r="H14" s="267" t="s">
        <v>89</v>
      </c>
      <c r="I14" s="216">
        <v>805.1</v>
      </c>
      <c r="J14" s="193"/>
      <c r="K14" s="215">
        <v>805.1</v>
      </c>
    </row>
    <row r="15" spans="1:11" ht="22.5">
      <c r="A15" s="423"/>
      <c r="B15" s="56"/>
      <c r="C15" s="57"/>
      <c r="D15" s="58"/>
      <c r="E15" s="59"/>
      <c r="F15" s="81">
        <v>4369</v>
      </c>
      <c r="G15" s="266">
        <v>5031</v>
      </c>
      <c r="H15" s="268" t="s">
        <v>132</v>
      </c>
      <c r="I15" s="216">
        <v>201.2</v>
      </c>
      <c r="J15" s="193"/>
      <c r="K15" s="215">
        <v>201.2</v>
      </c>
    </row>
    <row r="16" spans="1:11" ht="13.5" thickBot="1">
      <c r="A16" s="423"/>
      <c r="B16" s="56"/>
      <c r="C16" s="57"/>
      <c r="D16" s="58"/>
      <c r="E16" s="59"/>
      <c r="F16" s="81">
        <v>4369</v>
      </c>
      <c r="G16" s="266">
        <v>5032</v>
      </c>
      <c r="H16" s="267" t="s">
        <v>91</v>
      </c>
      <c r="I16" s="216">
        <v>72.538</v>
      </c>
      <c r="J16" s="193"/>
      <c r="K16" s="269">
        <v>72.538</v>
      </c>
    </row>
    <row r="17" spans="1:11" ht="12.75">
      <c r="A17" s="423"/>
      <c r="B17" s="70" t="s">
        <v>48</v>
      </c>
      <c r="C17" s="71"/>
      <c r="D17" s="431" t="s">
        <v>4</v>
      </c>
      <c r="E17" s="432"/>
      <c r="F17" s="53" t="s">
        <v>4</v>
      </c>
      <c r="G17" s="54" t="s">
        <v>4</v>
      </c>
      <c r="H17" s="72" t="s">
        <v>63</v>
      </c>
      <c r="I17" s="189">
        <f>I18+I22+I29+I36+I38+I41</f>
        <v>699.554</v>
      </c>
      <c r="J17" s="190">
        <v>-49.999</v>
      </c>
      <c r="K17" s="191">
        <f>I17+J17</f>
        <v>649.555</v>
      </c>
    </row>
    <row r="18" spans="1:11" ht="12.75">
      <c r="A18" s="423"/>
      <c r="B18" s="73" t="s">
        <v>58</v>
      </c>
      <c r="C18" s="74"/>
      <c r="D18" s="58" t="s">
        <v>64</v>
      </c>
      <c r="E18" s="75" t="s">
        <v>5</v>
      </c>
      <c r="F18" s="60" t="s">
        <v>4</v>
      </c>
      <c r="G18" s="61" t="s">
        <v>4</v>
      </c>
      <c r="H18" s="62" t="s">
        <v>65</v>
      </c>
      <c r="I18" s="192">
        <f>I19+I20+I21</f>
        <v>65</v>
      </c>
      <c r="J18" s="193"/>
      <c r="K18" s="194">
        <f>K19+K20+K21</f>
        <v>65</v>
      </c>
    </row>
    <row r="19" spans="1:11" ht="12.75">
      <c r="A19" s="423"/>
      <c r="B19" s="31"/>
      <c r="C19" s="76"/>
      <c r="D19" s="32"/>
      <c r="E19" s="66"/>
      <c r="F19" s="67">
        <v>4329</v>
      </c>
      <c r="G19" s="68">
        <v>5139</v>
      </c>
      <c r="H19" s="69" t="s">
        <v>66</v>
      </c>
      <c r="I19" s="198">
        <v>8</v>
      </c>
      <c r="J19" s="196"/>
      <c r="K19" s="199">
        <f>I19+J19</f>
        <v>8</v>
      </c>
    </row>
    <row r="20" spans="1:11" ht="12.75">
      <c r="A20" s="423"/>
      <c r="B20" s="31"/>
      <c r="C20" s="76"/>
      <c r="D20" s="32"/>
      <c r="E20" s="66"/>
      <c r="F20" s="67">
        <v>4329</v>
      </c>
      <c r="G20" s="68">
        <v>5169</v>
      </c>
      <c r="H20" s="69" t="s">
        <v>61</v>
      </c>
      <c r="I20" s="198">
        <v>28</v>
      </c>
      <c r="J20" s="196"/>
      <c r="K20" s="199">
        <f>I20+J20</f>
        <v>28</v>
      </c>
    </row>
    <row r="21" spans="1:11" ht="12.75">
      <c r="A21" s="423"/>
      <c r="B21" s="31"/>
      <c r="C21" s="76"/>
      <c r="D21" s="32"/>
      <c r="E21" s="66"/>
      <c r="F21" s="67">
        <v>4329</v>
      </c>
      <c r="G21" s="68">
        <v>5175</v>
      </c>
      <c r="H21" s="69" t="s">
        <v>62</v>
      </c>
      <c r="I21" s="198">
        <v>29</v>
      </c>
      <c r="J21" s="196"/>
      <c r="K21" s="199">
        <f>I21+J21</f>
        <v>29</v>
      </c>
    </row>
    <row r="22" spans="1:11" ht="12.75">
      <c r="A22" s="423"/>
      <c r="B22" s="73" t="s">
        <v>58</v>
      </c>
      <c r="C22" s="74"/>
      <c r="D22" s="58" t="s">
        <v>67</v>
      </c>
      <c r="E22" s="75" t="s">
        <v>5</v>
      </c>
      <c r="F22" s="60" t="s">
        <v>4</v>
      </c>
      <c r="G22" s="61" t="s">
        <v>4</v>
      </c>
      <c r="H22" s="62" t="s">
        <v>68</v>
      </c>
      <c r="I22" s="200">
        <f>I23+I24+I25+I26+I27+I28</f>
        <v>100</v>
      </c>
      <c r="J22" s="201"/>
      <c r="K22" s="202">
        <f>I22+J22</f>
        <v>100</v>
      </c>
    </row>
    <row r="23" spans="1:11" ht="12.75">
      <c r="A23" s="423"/>
      <c r="B23" s="73"/>
      <c r="C23" s="74"/>
      <c r="D23" s="58"/>
      <c r="E23" s="75"/>
      <c r="F23" s="81">
        <v>4329</v>
      </c>
      <c r="G23" s="266">
        <v>5021</v>
      </c>
      <c r="H23" s="267" t="s">
        <v>79</v>
      </c>
      <c r="I23" s="210">
        <v>2</v>
      </c>
      <c r="J23" s="201"/>
      <c r="K23" s="202">
        <v>2</v>
      </c>
    </row>
    <row r="24" spans="1:11" ht="12.75">
      <c r="A24" s="423"/>
      <c r="B24" s="31"/>
      <c r="C24" s="76"/>
      <c r="D24" s="32"/>
      <c r="E24" s="66"/>
      <c r="F24" s="67">
        <v>4329</v>
      </c>
      <c r="G24" s="67">
        <v>5161</v>
      </c>
      <c r="H24" s="77" t="s">
        <v>69</v>
      </c>
      <c r="I24" s="203">
        <v>0.5</v>
      </c>
      <c r="J24" s="196"/>
      <c r="K24" s="204">
        <f>I24+J24</f>
        <v>0.5</v>
      </c>
    </row>
    <row r="25" spans="1:11" ht="12.75">
      <c r="A25" s="423"/>
      <c r="B25" s="31"/>
      <c r="C25" s="76"/>
      <c r="D25" s="32"/>
      <c r="E25" s="66"/>
      <c r="F25" s="67">
        <v>4329</v>
      </c>
      <c r="G25" s="270">
        <v>5139</v>
      </c>
      <c r="H25" s="77" t="s">
        <v>66</v>
      </c>
      <c r="I25" s="203">
        <v>15</v>
      </c>
      <c r="J25" s="196"/>
      <c r="K25" s="204">
        <v>15</v>
      </c>
    </row>
    <row r="26" spans="1:11" ht="12.75">
      <c r="A26" s="423"/>
      <c r="B26" s="31"/>
      <c r="C26" s="76"/>
      <c r="D26" s="32"/>
      <c r="E26" s="66"/>
      <c r="F26" s="67">
        <v>4329</v>
      </c>
      <c r="G26" s="270">
        <v>5164</v>
      </c>
      <c r="H26" s="77" t="s">
        <v>98</v>
      </c>
      <c r="I26" s="203">
        <v>5</v>
      </c>
      <c r="J26" s="196"/>
      <c r="K26" s="204">
        <v>5</v>
      </c>
    </row>
    <row r="27" spans="1:11" ht="12.75">
      <c r="A27" s="423"/>
      <c r="B27" s="31"/>
      <c r="C27" s="76"/>
      <c r="D27" s="32"/>
      <c r="E27" s="66"/>
      <c r="F27" s="67">
        <v>4329</v>
      </c>
      <c r="G27" s="68">
        <v>5169</v>
      </c>
      <c r="H27" s="69" t="s">
        <v>61</v>
      </c>
      <c r="I27" s="203">
        <v>62.5</v>
      </c>
      <c r="J27" s="196"/>
      <c r="K27" s="204">
        <f>I27+J27</f>
        <v>62.5</v>
      </c>
    </row>
    <row r="28" spans="1:11" ht="12.75">
      <c r="A28" s="423"/>
      <c r="B28" s="31"/>
      <c r="C28" s="76"/>
      <c r="D28" s="32"/>
      <c r="E28" s="66"/>
      <c r="F28" s="67">
        <v>4329</v>
      </c>
      <c r="G28" s="68">
        <v>5175</v>
      </c>
      <c r="H28" s="69" t="s">
        <v>62</v>
      </c>
      <c r="I28" s="198">
        <v>15</v>
      </c>
      <c r="J28" s="196"/>
      <c r="K28" s="204">
        <f>I28+J28</f>
        <v>15</v>
      </c>
    </row>
    <row r="29" spans="1:11" ht="12.75">
      <c r="A29" s="423"/>
      <c r="B29" s="73" t="s">
        <v>58</v>
      </c>
      <c r="C29" s="74"/>
      <c r="D29" s="58" t="s">
        <v>70</v>
      </c>
      <c r="E29" s="59" t="s">
        <v>5</v>
      </c>
      <c r="F29" s="60" t="s">
        <v>4</v>
      </c>
      <c r="G29" s="78" t="s">
        <v>4</v>
      </c>
      <c r="H29" s="79" t="s">
        <v>71</v>
      </c>
      <c r="I29" s="192">
        <f>I30+I31+I32+I33+I34+I35</f>
        <v>40</v>
      </c>
      <c r="J29" s="193"/>
      <c r="K29" s="194">
        <f>K30+K31+K32+K33+K34+K35</f>
        <v>40</v>
      </c>
    </row>
    <row r="30" spans="1:11" ht="12.75">
      <c r="A30" s="423"/>
      <c r="B30" s="80"/>
      <c r="C30" s="74"/>
      <c r="D30" s="58"/>
      <c r="E30" s="59"/>
      <c r="F30" s="81">
        <v>4329</v>
      </c>
      <c r="G30" s="82">
        <v>5019</v>
      </c>
      <c r="H30" s="83" t="s">
        <v>72</v>
      </c>
      <c r="I30" s="205">
        <v>13</v>
      </c>
      <c r="J30" s="206"/>
      <c r="K30" s="207">
        <f aca="true" t="shared" si="0" ref="K30:K35">I30+J30</f>
        <v>13</v>
      </c>
    </row>
    <row r="31" spans="1:11" ht="12.75">
      <c r="A31" s="423"/>
      <c r="B31" s="80"/>
      <c r="C31" s="74"/>
      <c r="D31" s="58"/>
      <c r="E31" s="59"/>
      <c r="F31" s="81">
        <v>4329</v>
      </c>
      <c r="G31" s="82">
        <v>5029</v>
      </c>
      <c r="H31" s="83" t="s">
        <v>73</v>
      </c>
      <c r="I31" s="205">
        <v>7</v>
      </c>
      <c r="J31" s="206"/>
      <c r="K31" s="207">
        <f t="shared" si="0"/>
        <v>7</v>
      </c>
    </row>
    <row r="32" spans="1:11" ht="12.75">
      <c r="A32" s="423"/>
      <c r="B32" s="80"/>
      <c r="C32" s="74"/>
      <c r="D32" s="58"/>
      <c r="E32" s="59"/>
      <c r="F32" s="81">
        <v>4329</v>
      </c>
      <c r="G32" s="82">
        <v>5039</v>
      </c>
      <c r="H32" s="83" t="s">
        <v>74</v>
      </c>
      <c r="I32" s="205">
        <v>5</v>
      </c>
      <c r="J32" s="206"/>
      <c r="K32" s="207">
        <f t="shared" si="0"/>
        <v>5</v>
      </c>
    </row>
    <row r="33" spans="1:11" ht="12.75">
      <c r="A33" s="423"/>
      <c r="B33" s="80"/>
      <c r="C33" s="74"/>
      <c r="D33" s="58"/>
      <c r="E33" s="59"/>
      <c r="F33" s="81">
        <v>4329</v>
      </c>
      <c r="G33" s="82">
        <v>5169</v>
      </c>
      <c r="H33" s="84" t="s">
        <v>61</v>
      </c>
      <c r="I33" s="205">
        <v>7</v>
      </c>
      <c r="J33" s="208"/>
      <c r="K33" s="207">
        <f t="shared" si="0"/>
        <v>7</v>
      </c>
    </row>
    <row r="34" spans="1:11" ht="12.75">
      <c r="A34" s="423"/>
      <c r="B34" s="80"/>
      <c r="C34" s="85"/>
      <c r="D34" s="86"/>
      <c r="E34" s="75"/>
      <c r="F34" s="81">
        <v>4329</v>
      </c>
      <c r="G34" s="82">
        <v>5175</v>
      </c>
      <c r="H34" s="83" t="s">
        <v>62</v>
      </c>
      <c r="I34" s="205">
        <v>5</v>
      </c>
      <c r="J34" s="209"/>
      <c r="K34" s="207">
        <f t="shared" si="0"/>
        <v>5</v>
      </c>
    </row>
    <row r="35" spans="1:11" ht="12.75">
      <c r="A35" s="423"/>
      <c r="B35" s="80"/>
      <c r="C35" s="74"/>
      <c r="D35" s="58"/>
      <c r="E35" s="59"/>
      <c r="F35" s="81">
        <v>4329</v>
      </c>
      <c r="G35" s="82">
        <v>5192</v>
      </c>
      <c r="H35" s="83" t="s">
        <v>75</v>
      </c>
      <c r="I35" s="205">
        <v>3</v>
      </c>
      <c r="J35" s="206"/>
      <c r="K35" s="207">
        <f t="shared" si="0"/>
        <v>3</v>
      </c>
    </row>
    <row r="36" spans="1:11" ht="26.25" customHeight="1">
      <c r="A36" s="423"/>
      <c r="B36" s="73" t="s">
        <v>58</v>
      </c>
      <c r="C36" s="74"/>
      <c r="D36" s="58" t="s">
        <v>76</v>
      </c>
      <c r="E36" s="59" t="s">
        <v>5</v>
      </c>
      <c r="F36" s="60" t="s">
        <v>4</v>
      </c>
      <c r="G36" s="78" t="s">
        <v>4</v>
      </c>
      <c r="H36" s="87" t="s">
        <v>77</v>
      </c>
      <c r="I36" s="192">
        <f>I37</f>
        <v>396.25</v>
      </c>
      <c r="J36" s="193">
        <v>-49.999</v>
      </c>
      <c r="K36" s="194">
        <f aca="true" t="shared" si="1" ref="K36:K45">I36+J36</f>
        <v>346.251</v>
      </c>
    </row>
    <row r="37" spans="1:11" ht="12.75">
      <c r="A37" s="423"/>
      <c r="B37" s="80"/>
      <c r="C37" s="85"/>
      <c r="D37" s="86"/>
      <c r="E37" s="75"/>
      <c r="F37" s="67">
        <v>4329</v>
      </c>
      <c r="G37" s="68">
        <v>5169</v>
      </c>
      <c r="H37" s="69" t="s">
        <v>61</v>
      </c>
      <c r="I37" s="210">
        <v>396.25</v>
      </c>
      <c r="J37" s="196">
        <v>-49.999</v>
      </c>
      <c r="K37" s="211">
        <f t="shared" si="1"/>
        <v>346.251</v>
      </c>
    </row>
    <row r="38" spans="1:11" ht="12.75">
      <c r="A38" s="423"/>
      <c r="B38" s="88" t="s">
        <v>58</v>
      </c>
      <c r="C38" s="89">
        <v>13010</v>
      </c>
      <c r="D38" s="90" t="s">
        <v>78</v>
      </c>
      <c r="E38" s="91" t="s">
        <v>5</v>
      </c>
      <c r="F38" s="92" t="s">
        <v>4</v>
      </c>
      <c r="G38" s="93" t="s">
        <v>4</v>
      </c>
      <c r="H38" s="94" t="s">
        <v>144</v>
      </c>
      <c r="I38" s="212">
        <f>I39+I40</f>
        <v>28.304</v>
      </c>
      <c r="J38" s="201"/>
      <c r="K38" s="202">
        <f t="shared" si="1"/>
        <v>28.304</v>
      </c>
    </row>
    <row r="39" spans="1:11" ht="12.75">
      <c r="A39" s="423"/>
      <c r="B39" s="95"/>
      <c r="C39" s="96"/>
      <c r="D39" s="97"/>
      <c r="E39" s="98"/>
      <c r="F39" s="99">
        <v>4329</v>
      </c>
      <c r="G39" s="100">
        <v>5021</v>
      </c>
      <c r="H39" s="101" t="s">
        <v>79</v>
      </c>
      <c r="I39" s="213">
        <v>0</v>
      </c>
      <c r="J39" s="214"/>
      <c r="K39" s="215">
        <f t="shared" si="1"/>
        <v>0</v>
      </c>
    </row>
    <row r="40" spans="1:11" ht="12.75">
      <c r="A40" s="423"/>
      <c r="B40" s="95"/>
      <c r="C40" s="96"/>
      <c r="D40" s="97"/>
      <c r="E40" s="98" t="s">
        <v>80</v>
      </c>
      <c r="F40" s="99">
        <v>4329</v>
      </c>
      <c r="G40" s="100">
        <v>5169</v>
      </c>
      <c r="H40" s="101" t="s">
        <v>61</v>
      </c>
      <c r="I40" s="213">
        <v>28.304</v>
      </c>
      <c r="J40" s="214"/>
      <c r="K40" s="215">
        <f t="shared" si="1"/>
        <v>28.304</v>
      </c>
    </row>
    <row r="41" spans="1:11" ht="12.75">
      <c r="A41" s="423"/>
      <c r="B41" s="73" t="s">
        <v>58</v>
      </c>
      <c r="C41" s="74"/>
      <c r="D41" s="58" t="s">
        <v>81</v>
      </c>
      <c r="E41" s="59" t="s">
        <v>5</v>
      </c>
      <c r="F41" s="60" t="s">
        <v>4</v>
      </c>
      <c r="G41" s="78" t="s">
        <v>4</v>
      </c>
      <c r="H41" s="79" t="s">
        <v>82</v>
      </c>
      <c r="I41" s="192">
        <f>I42+I43+I44+I45</f>
        <v>70</v>
      </c>
      <c r="J41" s="193"/>
      <c r="K41" s="194">
        <f t="shared" si="1"/>
        <v>70</v>
      </c>
    </row>
    <row r="42" spans="1:11" ht="12.75">
      <c r="A42" s="423"/>
      <c r="B42" s="31"/>
      <c r="C42" s="76"/>
      <c r="D42" s="65"/>
      <c r="E42" s="66"/>
      <c r="F42" s="81">
        <v>4329</v>
      </c>
      <c r="G42" s="82">
        <v>5139</v>
      </c>
      <c r="H42" s="102" t="s">
        <v>83</v>
      </c>
      <c r="I42" s="216">
        <v>10</v>
      </c>
      <c r="J42" s="214"/>
      <c r="K42" s="215">
        <f t="shared" si="1"/>
        <v>10</v>
      </c>
    </row>
    <row r="43" spans="1:11" ht="22.5">
      <c r="A43" s="423"/>
      <c r="B43" s="254"/>
      <c r="C43" s="271"/>
      <c r="D43" s="272"/>
      <c r="E43" s="273"/>
      <c r="F43" s="81">
        <v>4329</v>
      </c>
      <c r="G43" s="82">
        <v>5168</v>
      </c>
      <c r="H43" s="274" t="s">
        <v>133</v>
      </c>
      <c r="I43" s="216">
        <v>8.5</v>
      </c>
      <c r="J43" s="214"/>
      <c r="K43" s="215">
        <f t="shared" si="1"/>
        <v>8.5</v>
      </c>
    </row>
    <row r="44" spans="1:11" ht="13.5" thickBot="1">
      <c r="A44" s="423"/>
      <c r="B44" s="103"/>
      <c r="C44" s="104"/>
      <c r="D44" s="105"/>
      <c r="E44" s="106"/>
      <c r="F44" s="67">
        <v>4329</v>
      </c>
      <c r="G44" s="68">
        <v>5169</v>
      </c>
      <c r="H44" s="69" t="s">
        <v>61</v>
      </c>
      <c r="I44" s="210">
        <v>48.5</v>
      </c>
      <c r="J44" s="196"/>
      <c r="K44" s="211">
        <f t="shared" si="1"/>
        <v>48.5</v>
      </c>
    </row>
    <row r="45" spans="1:11" ht="13.5" thickBot="1">
      <c r="A45" s="423"/>
      <c r="B45" s="275"/>
      <c r="C45" s="276"/>
      <c r="D45" s="260"/>
      <c r="E45" s="277"/>
      <c r="F45" s="81">
        <v>4329</v>
      </c>
      <c r="G45" s="266">
        <v>5175</v>
      </c>
      <c r="H45" s="267" t="s">
        <v>62</v>
      </c>
      <c r="I45" s="216">
        <v>3</v>
      </c>
      <c r="J45" s="214"/>
      <c r="K45" s="215">
        <f t="shared" si="1"/>
        <v>3</v>
      </c>
    </row>
    <row r="46" spans="1:11" ht="12.75">
      <c r="A46" s="423"/>
      <c r="B46" s="107" t="s">
        <v>48</v>
      </c>
      <c r="C46" s="108"/>
      <c r="D46" s="433" t="s">
        <v>4</v>
      </c>
      <c r="E46" s="434"/>
      <c r="F46" s="109" t="s">
        <v>4</v>
      </c>
      <c r="G46" s="110" t="s">
        <v>4</v>
      </c>
      <c r="H46" s="111" t="s">
        <v>84</v>
      </c>
      <c r="I46" s="217">
        <v>518.9</v>
      </c>
      <c r="J46" s="218">
        <f>J47+J51</f>
        <v>0</v>
      </c>
      <c r="K46" s="219">
        <v>518.9</v>
      </c>
    </row>
    <row r="47" spans="1:11" ht="12.75">
      <c r="A47" s="423"/>
      <c r="B47" s="112" t="s">
        <v>58</v>
      </c>
      <c r="C47" s="113"/>
      <c r="D47" s="114" t="s">
        <v>85</v>
      </c>
      <c r="E47" s="115" t="s">
        <v>5</v>
      </c>
      <c r="F47" s="116" t="s">
        <v>4</v>
      </c>
      <c r="G47" s="117" t="s">
        <v>4</v>
      </c>
      <c r="H47" s="118" t="s">
        <v>86</v>
      </c>
      <c r="I47" s="220">
        <f>I48+I49+I50</f>
        <v>70</v>
      </c>
      <c r="J47" s="221"/>
      <c r="K47" s="222">
        <f>I47+J47</f>
        <v>70</v>
      </c>
    </row>
    <row r="48" spans="1:11" ht="12.75">
      <c r="A48" s="423"/>
      <c r="B48" s="112"/>
      <c r="C48" s="113"/>
      <c r="D48" s="114"/>
      <c r="E48" s="115"/>
      <c r="F48" s="151">
        <v>4342</v>
      </c>
      <c r="G48" s="123">
        <v>5139</v>
      </c>
      <c r="H48" s="167" t="s">
        <v>66</v>
      </c>
      <c r="I48" s="198">
        <v>5</v>
      </c>
      <c r="J48" s="278"/>
      <c r="K48" s="199">
        <v>5</v>
      </c>
    </row>
    <row r="49" spans="1:11" ht="12.75">
      <c r="A49" s="423"/>
      <c r="B49" s="119"/>
      <c r="C49" s="120"/>
      <c r="D49" s="121"/>
      <c r="E49" s="122"/>
      <c r="F49" s="123">
        <v>4342</v>
      </c>
      <c r="G49" s="124">
        <v>5169</v>
      </c>
      <c r="H49" s="33" t="s">
        <v>61</v>
      </c>
      <c r="I49" s="223">
        <v>50</v>
      </c>
      <c r="J49" s="224"/>
      <c r="K49" s="204">
        <v>50</v>
      </c>
    </row>
    <row r="50" spans="1:11" ht="12.75">
      <c r="A50" s="423"/>
      <c r="B50" s="125"/>
      <c r="C50" s="126"/>
      <c r="D50" s="127"/>
      <c r="E50" s="128"/>
      <c r="F50" s="129">
        <v>4342</v>
      </c>
      <c r="G50" s="130">
        <v>5175</v>
      </c>
      <c r="H50" s="33" t="s">
        <v>62</v>
      </c>
      <c r="I50" s="225">
        <v>15</v>
      </c>
      <c r="J50" s="224"/>
      <c r="K50" s="226">
        <v>15</v>
      </c>
    </row>
    <row r="51" spans="1:11" ht="18" customHeight="1">
      <c r="A51" s="423"/>
      <c r="B51" s="131" t="s">
        <v>58</v>
      </c>
      <c r="C51" s="89"/>
      <c r="D51" s="90" t="s">
        <v>87</v>
      </c>
      <c r="E51" s="132" t="s">
        <v>5</v>
      </c>
      <c r="F51" s="133" t="s">
        <v>4</v>
      </c>
      <c r="G51" s="134" t="s">
        <v>4</v>
      </c>
      <c r="H51" s="135" t="s">
        <v>88</v>
      </c>
      <c r="I51" s="227">
        <f>I52+I53+I54</f>
        <v>448.90000000000003</v>
      </c>
      <c r="J51" s="228"/>
      <c r="K51" s="229">
        <f>K52+K53+K54</f>
        <v>448.90000000000003</v>
      </c>
    </row>
    <row r="52" spans="1:11" ht="12.75">
      <c r="A52" s="423"/>
      <c r="B52" s="95"/>
      <c r="C52" s="99">
        <v>4001</v>
      </c>
      <c r="D52" s="136"/>
      <c r="E52" s="137"/>
      <c r="F52" s="138">
        <v>4342</v>
      </c>
      <c r="G52" s="139">
        <v>5011</v>
      </c>
      <c r="H52" s="101" t="s">
        <v>89</v>
      </c>
      <c r="I52" s="230">
        <v>335</v>
      </c>
      <c r="J52" s="223"/>
      <c r="K52" s="204">
        <f aca="true" t="shared" si="2" ref="K52:K82">I52+J52</f>
        <v>335</v>
      </c>
    </row>
    <row r="53" spans="1:11" ht="24.75" customHeight="1">
      <c r="A53" s="423"/>
      <c r="B53" s="95"/>
      <c r="C53" s="99">
        <v>4001</v>
      </c>
      <c r="D53" s="136"/>
      <c r="E53" s="137"/>
      <c r="F53" s="138">
        <v>4342</v>
      </c>
      <c r="G53" s="139">
        <v>5031</v>
      </c>
      <c r="H53" s="140" t="s">
        <v>90</v>
      </c>
      <c r="I53" s="230">
        <v>83.8</v>
      </c>
      <c r="J53" s="223"/>
      <c r="K53" s="204">
        <f t="shared" si="2"/>
        <v>83.8</v>
      </c>
    </row>
    <row r="54" spans="1:11" ht="13.5" thickBot="1">
      <c r="A54" s="423"/>
      <c r="B54" s="141"/>
      <c r="C54" s="142">
        <v>4001</v>
      </c>
      <c r="D54" s="143"/>
      <c r="E54" s="144"/>
      <c r="F54" s="145">
        <v>4342</v>
      </c>
      <c r="G54" s="145">
        <v>5032</v>
      </c>
      <c r="H54" s="146" t="s">
        <v>91</v>
      </c>
      <c r="I54" s="231">
        <v>30.1</v>
      </c>
      <c r="J54" s="232"/>
      <c r="K54" s="204">
        <f t="shared" si="2"/>
        <v>30.1</v>
      </c>
    </row>
    <row r="55" spans="1:11" ht="12.75">
      <c r="A55" s="423"/>
      <c r="B55" s="70" t="s">
        <v>48</v>
      </c>
      <c r="C55" s="71"/>
      <c r="D55" s="431" t="s">
        <v>4</v>
      </c>
      <c r="E55" s="432"/>
      <c r="F55" s="53" t="s">
        <v>4</v>
      </c>
      <c r="G55" s="54" t="s">
        <v>4</v>
      </c>
      <c r="H55" s="55" t="s">
        <v>92</v>
      </c>
      <c r="I55" s="189">
        <f>I56+I62+I64+I66</f>
        <v>600</v>
      </c>
      <c r="J55" s="190">
        <v>0</v>
      </c>
      <c r="K55" s="191">
        <f t="shared" si="2"/>
        <v>600</v>
      </c>
    </row>
    <row r="56" spans="1:11" ht="12.75">
      <c r="A56" s="423"/>
      <c r="B56" s="112" t="s">
        <v>58</v>
      </c>
      <c r="C56" s="113"/>
      <c r="D56" s="114" t="s">
        <v>93</v>
      </c>
      <c r="E56" s="147" t="s">
        <v>5</v>
      </c>
      <c r="F56" s="116" t="s">
        <v>4</v>
      </c>
      <c r="G56" s="117" t="s">
        <v>4</v>
      </c>
      <c r="H56" s="118" t="s">
        <v>94</v>
      </c>
      <c r="I56" s="233">
        <f>I57+I58+I59+I60+I61</f>
        <v>250</v>
      </c>
      <c r="J56" s="234"/>
      <c r="K56" s="229">
        <f t="shared" si="2"/>
        <v>250</v>
      </c>
    </row>
    <row r="57" spans="1:11" ht="12.75">
      <c r="A57" s="423"/>
      <c r="B57" s="112"/>
      <c r="C57" s="113"/>
      <c r="D57" s="114"/>
      <c r="E57" s="147"/>
      <c r="F57" s="151">
        <v>4399</v>
      </c>
      <c r="G57" s="152">
        <v>5136</v>
      </c>
      <c r="H57" s="153" t="s">
        <v>134</v>
      </c>
      <c r="I57" s="223">
        <v>5</v>
      </c>
      <c r="J57" s="234"/>
      <c r="K57" s="204">
        <f t="shared" si="2"/>
        <v>5</v>
      </c>
    </row>
    <row r="58" spans="1:11" ht="12.75">
      <c r="A58" s="423"/>
      <c r="B58" s="148"/>
      <c r="C58" s="149"/>
      <c r="D58" s="150"/>
      <c r="E58" s="122"/>
      <c r="F58" s="151">
        <v>4399</v>
      </c>
      <c r="G58" s="152">
        <v>5139</v>
      </c>
      <c r="H58" s="153" t="s">
        <v>66</v>
      </c>
      <c r="I58" s="235">
        <v>10</v>
      </c>
      <c r="J58" s="223"/>
      <c r="K58" s="204">
        <f t="shared" si="2"/>
        <v>10</v>
      </c>
    </row>
    <row r="59" spans="1:11" ht="12.75">
      <c r="A59" s="423"/>
      <c r="B59" s="148"/>
      <c r="C59" s="149"/>
      <c r="D59" s="150"/>
      <c r="E59" s="154"/>
      <c r="F59" s="151">
        <v>4399</v>
      </c>
      <c r="G59" s="152">
        <v>5166</v>
      </c>
      <c r="H59" s="155" t="s">
        <v>95</v>
      </c>
      <c r="I59" s="235">
        <v>170</v>
      </c>
      <c r="J59" s="223"/>
      <c r="K59" s="204">
        <f t="shared" si="2"/>
        <v>170</v>
      </c>
    </row>
    <row r="60" spans="1:11" ht="12.75">
      <c r="A60" s="423"/>
      <c r="B60" s="112"/>
      <c r="C60" s="113"/>
      <c r="D60" s="150"/>
      <c r="E60" s="154"/>
      <c r="F60" s="151">
        <v>4399</v>
      </c>
      <c r="G60" s="156">
        <v>5169</v>
      </c>
      <c r="H60" s="155" t="s">
        <v>61</v>
      </c>
      <c r="I60" s="235">
        <v>25</v>
      </c>
      <c r="J60" s="223"/>
      <c r="K60" s="204">
        <f t="shared" si="2"/>
        <v>25</v>
      </c>
    </row>
    <row r="61" spans="1:11" ht="12.75">
      <c r="A61" s="423"/>
      <c r="B61" s="119"/>
      <c r="C61" s="120"/>
      <c r="D61" s="157"/>
      <c r="E61" s="122"/>
      <c r="F61" s="123">
        <v>4399</v>
      </c>
      <c r="G61" s="156">
        <v>5175</v>
      </c>
      <c r="H61" s="155" t="s">
        <v>62</v>
      </c>
      <c r="I61" s="235">
        <v>40</v>
      </c>
      <c r="J61" s="223"/>
      <c r="K61" s="204">
        <f t="shared" si="2"/>
        <v>40</v>
      </c>
    </row>
    <row r="62" spans="1:11" ht="12.75">
      <c r="A62" s="423"/>
      <c r="B62" s="158" t="s">
        <v>58</v>
      </c>
      <c r="C62" s="159"/>
      <c r="D62" s="160" t="s">
        <v>96</v>
      </c>
      <c r="E62" s="147" t="s">
        <v>5</v>
      </c>
      <c r="F62" s="161" t="s">
        <v>4</v>
      </c>
      <c r="G62" s="159" t="s">
        <v>4</v>
      </c>
      <c r="H62" s="162" t="s">
        <v>97</v>
      </c>
      <c r="I62" s="228">
        <v>0</v>
      </c>
      <c r="J62" s="228"/>
      <c r="K62" s="229">
        <f t="shared" si="2"/>
        <v>0</v>
      </c>
    </row>
    <row r="63" spans="1:11" ht="12.75">
      <c r="A63" s="423"/>
      <c r="B63" s="163"/>
      <c r="C63" s="164"/>
      <c r="D63" s="165"/>
      <c r="E63" s="166"/>
      <c r="F63" s="123">
        <v>4399</v>
      </c>
      <c r="G63" s="123">
        <v>5169</v>
      </c>
      <c r="H63" s="33" t="s">
        <v>61</v>
      </c>
      <c r="I63" s="223">
        <v>0</v>
      </c>
      <c r="J63" s="223"/>
      <c r="K63" s="204">
        <f t="shared" si="2"/>
        <v>0</v>
      </c>
    </row>
    <row r="64" spans="1:11" ht="12.75">
      <c r="A64" s="423"/>
      <c r="B64" s="112" t="s">
        <v>58</v>
      </c>
      <c r="C64" s="113"/>
      <c r="D64" s="114" t="s">
        <v>99</v>
      </c>
      <c r="E64" s="168" t="s">
        <v>5</v>
      </c>
      <c r="F64" s="116" t="s">
        <v>4</v>
      </c>
      <c r="G64" s="117" t="s">
        <v>4</v>
      </c>
      <c r="H64" s="118" t="s">
        <v>100</v>
      </c>
      <c r="I64" s="220">
        <v>0</v>
      </c>
      <c r="J64" s="221"/>
      <c r="K64" s="222">
        <f t="shared" si="2"/>
        <v>0</v>
      </c>
    </row>
    <row r="65" spans="1:11" ht="12.75">
      <c r="A65" s="423"/>
      <c r="B65" s="169"/>
      <c r="C65" s="170"/>
      <c r="D65" s="171"/>
      <c r="E65" s="128"/>
      <c r="F65" s="123">
        <v>4399</v>
      </c>
      <c r="G65" s="124">
        <v>5169</v>
      </c>
      <c r="H65" s="172" t="s">
        <v>61</v>
      </c>
      <c r="I65" s="225">
        <v>0</v>
      </c>
      <c r="J65" s="237"/>
      <c r="K65" s="226">
        <f t="shared" si="2"/>
        <v>0</v>
      </c>
    </row>
    <row r="66" spans="1:11" ht="12.75">
      <c r="A66" s="423"/>
      <c r="B66" s="158" t="s">
        <v>58</v>
      </c>
      <c r="C66" s="159"/>
      <c r="D66" s="160" t="s">
        <v>135</v>
      </c>
      <c r="E66" s="147" t="s">
        <v>5</v>
      </c>
      <c r="F66" s="161" t="s">
        <v>4</v>
      </c>
      <c r="G66" s="159" t="s">
        <v>4</v>
      </c>
      <c r="H66" s="162" t="s">
        <v>136</v>
      </c>
      <c r="I66" s="228">
        <f>I67+I68+I69</f>
        <v>350</v>
      </c>
      <c r="J66" s="228"/>
      <c r="K66" s="229">
        <f t="shared" si="2"/>
        <v>350</v>
      </c>
    </row>
    <row r="67" spans="1:11" ht="12.75">
      <c r="A67" s="423"/>
      <c r="B67" s="163"/>
      <c r="C67" s="164"/>
      <c r="D67" s="165"/>
      <c r="E67" s="166"/>
      <c r="F67" s="123">
        <v>4379</v>
      </c>
      <c r="G67" s="123">
        <v>5139</v>
      </c>
      <c r="H67" s="33" t="s">
        <v>66</v>
      </c>
      <c r="I67" s="223">
        <v>100</v>
      </c>
      <c r="J67" s="223"/>
      <c r="K67" s="204">
        <f t="shared" si="2"/>
        <v>100</v>
      </c>
    </row>
    <row r="68" spans="1:11" ht="12.75">
      <c r="A68" s="423"/>
      <c r="B68" s="119"/>
      <c r="C68" s="120"/>
      <c r="D68" s="121"/>
      <c r="E68" s="122"/>
      <c r="F68" s="123">
        <v>4379</v>
      </c>
      <c r="G68" s="124">
        <v>5169</v>
      </c>
      <c r="H68" s="33" t="s">
        <v>61</v>
      </c>
      <c r="I68" s="223">
        <v>170</v>
      </c>
      <c r="J68" s="224"/>
      <c r="K68" s="204">
        <f t="shared" si="2"/>
        <v>170</v>
      </c>
    </row>
    <row r="69" spans="1:11" ht="13.5" thickBot="1">
      <c r="A69" s="423"/>
      <c r="B69" s="125"/>
      <c r="C69" s="126"/>
      <c r="D69" s="127"/>
      <c r="E69" s="128"/>
      <c r="F69" s="129">
        <v>4379</v>
      </c>
      <c r="G69" s="130">
        <v>5175</v>
      </c>
      <c r="H69" s="33" t="s">
        <v>62</v>
      </c>
      <c r="I69" s="225">
        <v>80</v>
      </c>
      <c r="J69" s="224"/>
      <c r="K69" s="226">
        <f t="shared" si="2"/>
        <v>80</v>
      </c>
    </row>
    <row r="70" spans="1:11" ht="12.75">
      <c r="A70" s="423"/>
      <c r="B70" s="107" t="s">
        <v>48</v>
      </c>
      <c r="C70" s="108"/>
      <c r="D70" s="433" t="s">
        <v>4</v>
      </c>
      <c r="E70" s="434"/>
      <c r="F70" s="109" t="s">
        <v>4</v>
      </c>
      <c r="G70" s="110" t="s">
        <v>4</v>
      </c>
      <c r="H70" s="111" t="s">
        <v>101</v>
      </c>
      <c r="I70" s="217">
        <f>I71+I74</f>
        <v>150</v>
      </c>
      <c r="J70" s="218">
        <f>J71+J74</f>
        <v>0</v>
      </c>
      <c r="K70" s="219">
        <f t="shared" si="2"/>
        <v>150</v>
      </c>
    </row>
    <row r="71" spans="1:11" ht="12.75">
      <c r="A71" s="423"/>
      <c r="B71" s="112" t="s">
        <v>58</v>
      </c>
      <c r="C71" s="113"/>
      <c r="D71" s="114" t="s">
        <v>102</v>
      </c>
      <c r="E71" s="115" t="s">
        <v>5</v>
      </c>
      <c r="F71" s="116" t="s">
        <v>4</v>
      </c>
      <c r="G71" s="117" t="s">
        <v>4</v>
      </c>
      <c r="H71" s="118" t="s">
        <v>103</v>
      </c>
      <c r="I71" s="233">
        <f>I72+I73</f>
        <v>50</v>
      </c>
      <c r="J71" s="228"/>
      <c r="K71" s="229">
        <f t="shared" si="2"/>
        <v>50</v>
      </c>
    </row>
    <row r="72" spans="1:11" ht="12.75">
      <c r="A72" s="423"/>
      <c r="B72" s="148"/>
      <c r="C72" s="149"/>
      <c r="D72" s="150"/>
      <c r="E72" s="173"/>
      <c r="F72" s="151">
        <v>4399</v>
      </c>
      <c r="G72" s="152">
        <v>5166</v>
      </c>
      <c r="H72" s="167" t="s">
        <v>95</v>
      </c>
      <c r="I72" s="198">
        <v>48</v>
      </c>
      <c r="J72" s="236"/>
      <c r="K72" s="199">
        <f t="shared" si="2"/>
        <v>48</v>
      </c>
    </row>
    <row r="73" spans="1:11" ht="12.75">
      <c r="A73" s="423"/>
      <c r="B73" s="148"/>
      <c r="C73" s="149"/>
      <c r="D73" s="150"/>
      <c r="E73" s="173"/>
      <c r="F73" s="151">
        <v>4399</v>
      </c>
      <c r="G73" s="152">
        <v>5361</v>
      </c>
      <c r="H73" s="167" t="s">
        <v>137</v>
      </c>
      <c r="I73" s="198">
        <v>2</v>
      </c>
      <c r="J73" s="236"/>
      <c r="K73" s="199">
        <f t="shared" si="2"/>
        <v>2</v>
      </c>
    </row>
    <row r="74" spans="1:11" ht="12.75">
      <c r="A74" s="423"/>
      <c r="B74" s="112" t="s">
        <v>58</v>
      </c>
      <c r="C74" s="113"/>
      <c r="D74" s="114" t="s">
        <v>104</v>
      </c>
      <c r="E74" s="115" t="s">
        <v>5</v>
      </c>
      <c r="F74" s="116" t="s">
        <v>4</v>
      </c>
      <c r="G74" s="117" t="s">
        <v>4</v>
      </c>
      <c r="H74" s="118" t="s">
        <v>105</v>
      </c>
      <c r="I74" s="233">
        <f>I75+I76</f>
        <v>100</v>
      </c>
      <c r="J74" s="228"/>
      <c r="K74" s="229">
        <f t="shared" si="2"/>
        <v>100</v>
      </c>
    </row>
    <row r="75" spans="1:11" ht="12.75">
      <c r="A75" s="423"/>
      <c r="B75" s="169"/>
      <c r="C75" s="170"/>
      <c r="D75" s="171"/>
      <c r="E75" s="128"/>
      <c r="F75" s="174">
        <v>4399</v>
      </c>
      <c r="G75" s="124">
        <v>5021</v>
      </c>
      <c r="H75" s="172" t="s">
        <v>79</v>
      </c>
      <c r="I75" s="225">
        <v>90</v>
      </c>
      <c r="J75" s="237"/>
      <c r="K75" s="226">
        <f t="shared" si="2"/>
        <v>90</v>
      </c>
    </row>
    <row r="76" spans="1:11" ht="13.5" thickBot="1">
      <c r="A76" s="423"/>
      <c r="B76" s="175"/>
      <c r="C76" s="176"/>
      <c r="D76" s="177"/>
      <c r="E76" s="178"/>
      <c r="F76" s="179">
        <v>4399</v>
      </c>
      <c r="G76" s="7">
        <v>5169</v>
      </c>
      <c r="H76" s="8" t="s">
        <v>61</v>
      </c>
      <c r="I76" s="238">
        <v>10</v>
      </c>
      <c r="J76" s="232"/>
      <c r="K76" s="239">
        <f t="shared" si="2"/>
        <v>10</v>
      </c>
    </row>
    <row r="77" spans="1:11" ht="12.75">
      <c r="A77" s="423"/>
      <c r="B77" s="107" t="s">
        <v>48</v>
      </c>
      <c r="C77" s="108"/>
      <c r="D77" s="433" t="s">
        <v>4</v>
      </c>
      <c r="E77" s="434"/>
      <c r="F77" s="109" t="s">
        <v>4</v>
      </c>
      <c r="G77" s="110" t="s">
        <v>4</v>
      </c>
      <c r="H77" s="111" t="s">
        <v>106</v>
      </c>
      <c r="I77" s="217">
        <f>I78+I83</f>
        <v>640</v>
      </c>
      <c r="J77" s="218">
        <f>J78+J83</f>
        <v>-255</v>
      </c>
      <c r="K77" s="219">
        <f t="shared" si="2"/>
        <v>385</v>
      </c>
    </row>
    <row r="78" spans="1:11" ht="12.75">
      <c r="A78" s="423"/>
      <c r="B78" s="112" t="s">
        <v>58</v>
      </c>
      <c r="C78" s="113"/>
      <c r="D78" s="114" t="s">
        <v>107</v>
      </c>
      <c r="E78" s="147" t="s">
        <v>5</v>
      </c>
      <c r="F78" s="116" t="s">
        <v>4</v>
      </c>
      <c r="G78" s="117" t="s">
        <v>4</v>
      </c>
      <c r="H78" s="118" t="s">
        <v>108</v>
      </c>
      <c r="I78" s="233">
        <f>I79+I80+I81+I82</f>
        <v>290</v>
      </c>
      <c r="J78" s="228">
        <f>J82+J81+J80+J79</f>
        <v>-255</v>
      </c>
      <c r="K78" s="229">
        <f t="shared" si="2"/>
        <v>35</v>
      </c>
    </row>
    <row r="79" spans="1:11" ht="12.75">
      <c r="A79" s="423"/>
      <c r="B79" s="112"/>
      <c r="C79" s="113"/>
      <c r="D79" s="114"/>
      <c r="E79" s="147"/>
      <c r="F79" s="151">
        <v>4349</v>
      </c>
      <c r="G79" s="152">
        <v>5139</v>
      </c>
      <c r="H79" s="167" t="s">
        <v>66</v>
      </c>
      <c r="I79" s="203">
        <v>10</v>
      </c>
      <c r="J79" s="228"/>
      <c r="K79" s="204">
        <f t="shared" si="2"/>
        <v>10</v>
      </c>
    </row>
    <row r="80" spans="1:11" ht="12.75">
      <c r="A80" s="423"/>
      <c r="B80" s="148"/>
      <c r="C80" s="149"/>
      <c r="D80" s="150"/>
      <c r="E80" s="122"/>
      <c r="F80" s="151">
        <v>4349</v>
      </c>
      <c r="G80" s="152">
        <v>5166</v>
      </c>
      <c r="H80" s="167" t="s">
        <v>95</v>
      </c>
      <c r="I80" s="203">
        <v>70</v>
      </c>
      <c r="J80" s="223">
        <v>-70</v>
      </c>
      <c r="K80" s="204">
        <f t="shared" si="2"/>
        <v>0</v>
      </c>
    </row>
    <row r="81" spans="1:11" ht="12.75">
      <c r="A81" s="423"/>
      <c r="B81" s="119"/>
      <c r="C81" s="120"/>
      <c r="D81" s="157"/>
      <c r="E81" s="122"/>
      <c r="F81" s="123">
        <v>4349</v>
      </c>
      <c r="G81" s="156">
        <v>5169</v>
      </c>
      <c r="H81" s="33" t="s">
        <v>61</v>
      </c>
      <c r="I81" s="203">
        <v>160</v>
      </c>
      <c r="J81" s="223">
        <v>-160</v>
      </c>
      <c r="K81" s="204">
        <f t="shared" si="2"/>
        <v>0</v>
      </c>
    </row>
    <row r="82" spans="1:11" ht="12.75">
      <c r="A82" s="423"/>
      <c r="B82" s="163"/>
      <c r="C82" s="164"/>
      <c r="D82" s="157"/>
      <c r="E82" s="180"/>
      <c r="F82" s="123">
        <v>4349</v>
      </c>
      <c r="G82" s="156">
        <v>5175</v>
      </c>
      <c r="H82" s="33" t="s">
        <v>62</v>
      </c>
      <c r="I82" s="203">
        <v>50</v>
      </c>
      <c r="J82" s="223">
        <v>-25</v>
      </c>
      <c r="K82" s="204">
        <f t="shared" si="2"/>
        <v>25</v>
      </c>
    </row>
    <row r="83" spans="1:11" ht="22.5">
      <c r="A83" s="423"/>
      <c r="B83" s="158" t="s">
        <v>58</v>
      </c>
      <c r="C83" s="159"/>
      <c r="D83" s="160" t="s">
        <v>109</v>
      </c>
      <c r="E83" s="147" t="s">
        <v>5</v>
      </c>
      <c r="F83" s="161" t="s">
        <v>4</v>
      </c>
      <c r="G83" s="181" t="s">
        <v>4</v>
      </c>
      <c r="H83" s="279" t="s">
        <v>138</v>
      </c>
      <c r="I83" s="233">
        <f>I84</f>
        <v>350</v>
      </c>
      <c r="J83" s="228"/>
      <c r="K83" s="229">
        <f>K84</f>
        <v>350</v>
      </c>
    </row>
    <row r="84" spans="1:11" ht="27" customHeight="1" thickBot="1">
      <c r="A84" s="423"/>
      <c r="B84" s="182"/>
      <c r="C84" s="183"/>
      <c r="D84" s="177"/>
      <c r="E84" s="178"/>
      <c r="F84" s="179">
        <v>4349</v>
      </c>
      <c r="G84" s="7">
        <v>5168</v>
      </c>
      <c r="H84" s="184" t="s">
        <v>110</v>
      </c>
      <c r="I84" s="238">
        <v>350</v>
      </c>
      <c r="J84" s="232"/>
      <c r="K84" s="239">
        <f>I84+J84</f>
        <v>350</v>
      </c>
    </row>
    <row r="85" spans="1:11" ht="12.75">
      <c r="A85" s="423"/>
      <c r="B85" s="107" t="s">
        <v>48</v>
      </c>
      <c r="C85" s="108"/>
      <c r="D85" s="433" t="s">
        <v>4</v>
      </c>
      <c r="E85" s="434"/>
      <c r="F85" s="109" t="s">
        <v>4</v>
      </c>
      <c r="G85" s="110" t="s">
        <v>4</v>
      </c>
      <c r="H85" s="111" t="s">
        <v>111</v>
      </c>
      <c r="I85" s="217">
        <f>I86</f>
        <v>70</v>
      </c>
      <c r="J85" s="218">
        <f>J86</f>
        <v>0</v>
      </c>
      <c r="K85" s="219">
        <f>I85+J85</f>
        <v>70</v>
      </c>
    </row>
    <row r="86" spans="1:11" ht="12.75">
      <c r="A86" s="423"/>
      <c r="B86" s="112" t="s">
        <v>58</v>
      </c>
      <c r="C86" s="113"/>
      <c r="D86" s="114" t="s">
        <v>112</v>
      </c>
      <c r="E86" s="115" t="s">
        <v>5</v>
      </c>
      <c r="F86" s="116" t="s">
        <v>4</v>
      </c>
      <c r="G86" s="117" t="s">
        <v>4</v>
      </c>
      <c r="H86" s="118" t="s">
        <v>10</v>
      </c>
      <c r="I86" s="233">
        <f>I87+I88+I89</f>
        <v>70</v>
      </c>
      <c r="J86" s="228"/>
      <c r="K86" s="229">
        <f>I86+J86</f>
        <v>70</v>
      </c>
    </row>
    <row r="87" spans="1:11" ht="12.75">
      <c r="A87" s="423"/>
      <c r="B87" s="112"/>
      <c r="C87" s="113"/>
      <c r="D87" s="114"/>
      <c r="E87" s="115"/>
      <c r="F87" s="151">
        <v>4349</v>
      </c>
      <c r="G87" s="152">
        <v>5021</v>
      </c>
      <c r="H87" s="167" t="s">
        <v>79</v>
      </c>
      <c r="I87" s="198">
        <v>4</v>
      </c>
      <c r="J87" s="221"/>
      <c r="K87" s="199">
        <f>I87+J87</f>
        <v>4</v>
      </c>
    </row>
    <row r="88" spans="1:11" ht="12.75">
      <c r="A88" s="423"/>
      <c r="B88" s="148"/>
      <c r="C88" s="149"/>
      <c r="D88" s="150"/>
      <c r="E88" s="173"/>
      <c r="F88" s="151">
        <v>4349</v>
      </c>
      <c r="G88" s="152">
        <v>5169</v>
      </c>
      <c r="H88" s="167" t="s">
        <v>61</v>
      </c>
      <c r="I88" s="198">
        <v>60</v>
      </c>
      <c r="J88" s="236"/>
      <c r="K88" s="199">
        <v>60</v>
      </c>
    </row>
    <row r="89" spans="1:11" ht="13.5" thickBot="1">
      <c r="A89" s="424"/>
      <c r="B89" s="175"/>
      <c r="C89" s="176"/>
      <c r="D89" s="177"/>
      <c r="E89" s="178"/>
      <c r="F89" s="179">
        <v>4349</v>
      </c>
      <c r="G89" s="7">
        <v>5175</v>
      </c>
      <c r="H89" s="8" t="s">
        <v>62</v>
      </c>
      <c r="I89" s="232">
        <v>6</v>
      </c>
      <c r="J89" s="232"/>
      <c r="K89" s="239">
        <f aca="true" t="shared" si="3" ref="K89:K94">I89+J89</f>
        <v>6</v>
      </c>
    </row>
    <row r="90" spans="2:11" ht="12.75">
      <c r="B90" s="107" t="s">
        <v>48</v>
      </c>
      <c r="C90" s="108"/>
      <c r="D90" s="433" t="s">
        <v>4</v>
      </c>
      <c r="E90" s="434"/>
      <c r="F90" s="109" t="s">
        <v>4</v>
      </c>
      <c r="G90" s="110" t="s">
        <v>4</v>
      </c>
      <c r="H90" s="111" t="s">
        <v>139</v>
      </c>
      <c r="I90" s="217">
        <f>I91+I93</f>
        <v>25809</v>
      </c>
      <c r="J90" s="218">
        <f>J91</f>
        <v>0</v>
      </c>
      <c r="K90" s="219">
        <f t="shared" si="3"/>
        <v>25809</v>
      </c>
    </row>
    <row r="91" spans="2:11" ht="12.75">
      <c r="B91" s="112" t="s">
        <v>58</v>
      </c>
      <c r="C91" s="113"/>
      <c r="D91" s="114" t="s">
        <v>140</v>
      </c>
      <c r="E91" s="115" t="s">
        <v>5</v>
      </c>
      <c r="F91" s="116" t="s">
        <v>4</v>
      </c>
      <c r="G91" s="117" t="s">
        <v>4</v>
      </c>
      <c r="H91" s="118" t="s">
        <v>139</v>
      </c>
      <c r="I91" s="233">
        <f>I92</f>
        <v>21945.243</v>
      </c>
      <c r="J91" s="228"/>
      <c r="K91" s="229">
        <f t="shared" si="3"/>
        <v>21945.243</v>
      </c>
    </row>
    <row r="92" spans="2:11" ht="12.75">
      <c r="B92" s="112"/>
      <c r="C92" s="113"/>
      <c r="D92" s="114"/>
      <c r="E92" s="115"/>
      <c r="F92" s="151">
        <v>6409</v>
      </c>
      <c r="G92" s="152">
        <v>5363</v>
      </c>
      <c r="H92" s="167" t="s">
        <v>141</v>
      </c>
      <c r="I92" s="198">
        <v>21945.243</v>
      </c>
      <c r="J92" s="221"/>
      <c r="K92" s="199">
        <f t="shared" si="3"/>
        <v>21945.243</v>
      </c>
    </row>
    <row r="93" spans="2:11" ht="22.5">
      <c r="B93" s="112" t="s">
        <v>58</v>
      </c>
      <c r="C93" s="113"/>
      <c r="D93" s="114" t="s">
        <v>142</v>
      </c>
      <c r="E93" s="115" t="s">
        <v>5</v>
      </c>
      <c r="F93" s="116" t="s">
        <v>4</v>
      </c>
      <c r="G93" s="117" t="s">
        <v>4</v>
      </c>
      <c r="H93" s="280" t="s">
        <v>143</v>
      </c>
      <c r="I93" s="233">
        <f>I94</f>
        <v>3863.757</v>
      </c>
      <c r="J93" s="228"/>
      <c r="K93" s="229">
        <f t="shared" si="3"/>
        <v>3863.757</v>
      </c>
    </row>
    <row r="94" spans="2:11" ht="13.5" thickBot="1">
      <c r="B94" s="175"/>
      <c r="C94" s="176"/>
      <c r="D94" s="177"/>
      <c r="E94" s="178"/>
      <c r="F94" s="179">
        <v>6409</v>
      </c>
      <c r="G94" s="7">
        <v>5363</v>
      </c>
      <c r="H94" s="8" t="s">
        <v>141</v>
      </c>
      <c r="I94" s="232">
        <v>3863.757</v>
      </c>
      <c r="J94" s="232"/>
      <c r="K94" s="239">
        <f t="shared" si="3"/>
        <v>3863.757</v>
      </c>
    </row>
  </sheetData>
  <sheetProtection/>
  <mergeCells count="15">
    <mergeCell ref="D85:E85"/>
    <mergeCell ref="C2:K2"/>
    <mergeCell ref="B3:K3"/>
    <mergeCell ref="B5:K5"/>
    <mergeCell ref="D90:E90"/>
    <mergeCell ref="I1:K1"/>
    <mergeCell ref="A7:A89"/>
    <mergeCell ref="D7:E7"/>
    <mergeCell ref="D8:E8"/>
    <mergeCell ref="D9:E9"/>
    <mergeCell ref="D17:E17"/>
    <mergeCell ref="D46:E46"/>
    <mergeCell ref="D55:E55"/>
    <mergeCell ref="D70:E70"/>
    <mergeCell ref="D77:E77"/>
  </mergeCells>
  <printOptions/>
  <pageMargins left="0.9055118110236221" right="0.31496062992125984" top="0.35433070866141736" bottom="0.15748031496062992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tabSelected="1" zoomScalePageLayoutView="0" workbookViewId="0" topLeftCell="A1">
      <selection activeCell="I1" sqref="I1:K1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5.57421875" style="0" customWidth="1"/>
    <col min="4" max="4" width="7.421875" style="0" customWidth="1"/>
    <col min="5" max="5" width="5.8515625" style="0" customWidth="1"/>
    <col min="6" max="6" width="6.28125" style="0" customWidth="1"/>
    <col min="7" max="7" width="7.8515625" style="0" customWidth="1"/>
    <col min="8" max="8" width="48.28125" style="0" customWidth="1"/>
    <col min="9" max="9" width="9.421875" style="0" customWidth="1"/>
    <col min="10" max="10" width="9.00390625" style="0" customWidth="1"/>
    <col min="11" max="11" width="9.8515625" style="0" customWidth="1"/>
    <col min="18" max="18" width="10.140625" style="0" bestFit="1" customWidth="1"/>
  </cols>
  <sheetData>
    <row r="1" spans="4:11" ht="15.75">
      <c r="D1" s="1"/>
      <c r="E1" s="1"/>
      <c r="F1" s="1"/>
      <c r="G1" s="1"/>
      <c r="H1" s="1"/>
      <c r="I1" s="444" t="s">
        <v>224</v>
      </c>
      <c r="J1" s="444"/>
      <c r="K1" s="444"/>
    </row>
    <row r="2" spans="4:9" ht="15.75">
      <c r="D2" s="1"/>
      <c r="E2" s="1"/>
      <c r="F2" s="1"/>
      <c r="G2" s="439" t="s">
        <v>145</v>
      </c>
      <c r="H2" s="439"/>
      <c r="I2" s="439"/>
    </row>
    <row r="3" spans="4:9" ht="15.75">
      <c r="D3" s="1"/>
      <c r="E3" s="1"/>
      <c r="F3" s="1"/>
      <c r="G3" s="439"/>
      <c r="H3" s="439"/>
      <c r="I3" s="439"/>
    </row>
    <row r="4" spans="4:11" ht="15.75">
      <c r="D4" s="1"/>
      <c r="E4" s="1"/>
      <c r="F4" s="1"/>
      <c r="G4" s="2"/>
      <c r="H4" s="2" t="s">
        <v>113</v>
      </c>
      <c r="I4" s="2"/>
      <c r="J4" s="294"/>
      <c r="K4" s="294"/>
    </row>
    <row r="5" spans="4:11" ht="15.75">
      <c r="D5" s="1"/>
      <c r="E5" s="1"/>
      <c r="F5" s="1"/>
      <c r="G5" s="2"/>
      <c r="H5" s="2"/>
      <c r="I5" s="2"/>
      <c r="J5" s="294"/>
      <c r="K5" s="294"/>
    </row>
    <row r="6" spans="2:16" ht="15.75">
      <c r="B6" s="3"/>
      <c r="C6" s="3"/>
      <c r="D6" s="4"/>
      <c r="E6" s="4"/>
      <c r="F6" s="4"/>
      <c r="G6" s="4"/>
      <c r="H6" s="4" t="s">
        <v>114</v>
      </c>
      <c r="I6" s="4"/>
      <c r="J6" s="295"/>
      <c r="K6" s="295"/>
      <c r="P6" s="382" t="s">
        <v>173</v>
      </c>
    </row>
    <row r="7" spans="2:11" ht="12.75">
      <c r="B7" s="3"/>
      <c r="C7" s="3"/>
      <c r="D7" s="4"/>
      <c r="E7" s="4"/>
      <c r="F7" s="4"/>
      <c r="G7" s="4"/>
      <c r="H7" s="4"/>
      <c r="I7" s="4"/>
      <c r="J7" s="295"/>
      <c r="K7" s="295"/>
    </row>
    <row r="8" spans="2:11" ht="13.5" thickBot="1">
      <c r="B8" s="5"/>
      <c r="C8" s="5"/>
      <c r="D8" s="5"/>
      <c r="E8" s="5"/>
      <c r="F8" s="5"/>
      <c r="G8" s="5"/>
      <c r="H8" s="5"/>
      <c r="I8" s="5"/>
      <c r="J8" s="296"/>
      <c r="K8" s="297" t="s">
        <v>6</v>
      </c>
    </row>
    <row r="9" spans="2:11" ht="23.25" thickBot="1">
      <c r="B9" s="298" t="s">
        <v>1</v>
      </c>
      <c r="C9" s="298" t="s">
        <v>20</v>
      </c>
      <c r="D9" s="440" t="s">
        <v>2</v>
      </c>
      <c r="E9" s="441"/>
      <c r="F9" s="298" t="s">
        <v>3</v>
      </c>
      <c r="G9" s="298" t="s">
        <v>0</v>
      </c>
      <c r="H9" s="298" t="s">
        <v>7</v>
      </c>
      <c r="I9" s="299" t="s">
        <v>128</v>
      </c>
      <c r="J9" s="383" t="s">
        <v>127</v>
      </c>
      <c r="K9" s="299" t="s">
        <v>129</v>
      </c>
    </row>
    <row r="10" spans="2:11" ht="13.5" thickBot="1">
      <c r="B10" s="242" t="s">
        <v>47</v>
      </c>
      <c r="C10" s="6"/>
      <c r="D10" s="442" t="s">
        <v>4</v>
      </c>
      <c r="E10" s="443"/>
      <c r="F10" s="300" t="s">
        <v>4</v>
      </c>
      <c r="G10" s="301" t="s">
        <v>4</v>
      </c>
      <c r="H10" s="302" t="s">
        <v>8</v>
      </c>
      <c r="I10" s="304">
        <v>386823.165</v>
      </c>
      <c r="J10" s="303">
        <f>J11</f>
        <v>320.01</v>
      </c>
      <c r="K10" s="412">
        <f>I10+J10</f>
        <v>387143.175</v>
      </c>
    </row>
    <row r="11" spans="2:11" ht="12.75">
      <c r="B11" s="73"/>
      <c r="C11" s="78"/>
      <c r="D11" s="305"/>
      <c r="E11" s="306"/>
      <c r="F11" s="56" t="s">
        <v>4</v>
      </c>
      <c r="G11" s="307" t="s">
        <v>4</v>
      </c>
      <c r="H11" s="308" t="s">
        <v>146</v>
      </c>
      <c r="I11" s="310">
        <f>I14+I16+I18+I20+I22+I24+I26+I28+I30+I32+I34+I36+I46+I48+I50+I52</f>
        <v>18363.165</v>
      </c>
      <c r="J11" s="309">
        <f>J24+J38+J40+J42</f>
        <v>320.01</v>
      </c>
      <c r="K11" s="310">
        <f>K14+K16+K18+K20+K22+K26+K28+K30+K32+K34+K36+K38+K40+K42+K46+K48+K50+K52</f>
        <v>18683.175</v>
      </c>
    </row>
    <row r="12" spans="2:11" ht="12.75">
      <c r="B12" s="73" t="s">
        <v>47</v>
      </c>
      <c r="C12" s="81"/>
      <c r="D12" s="311" t="s">
        <v>9</v>
      </c>
      <c r="E12" s="312" t="s">
        <v>5</v>
      </c>
      <c r="F12" s="56" t="s">
        <v>4</v>
      </c>
      <c r="G12" s="307" t="s">
        <v>4</v>
      </c>
      <c r="H12" s="313" t="s">
        <v>10</v>
      </c>
      <c r="I12" s="310">
        <v>0</v>
      </c>
      <c r="J12" s="310">
        <v>0</v>
      </c>
      <c r="K12" s="310">
        <v>0</v>
      </c>
    </row>
    <row r="13" spans="2:11" ht="13.5" thickBot="1">
      <c r="B13" s="314"/>
      <c r="C13" s="315"/>
      <c r="D13" s="316"/>
      <c r="E13" s="317"/>
      <c r="F13" s="318">
        <v>4349</v>
      </c>
      <c r="G13" s="319">
        <v>5222</v>
      </c>
      <c r="H13" s="320" t="s">
        <v>11</v>
      </c>
      <c r="I13" s="321">
        <v>0</v>
      </c>
      <c r="J13" s="321">
        <v>0</v>
      </c>
      <c r="K13" s="321">
        <v>0</v>
      </c>
    </row>
    <row r="14" spans="2:11" ht="12.75">
      <c r="B14" s="244" t="s">
        <v>47</v>
      </c>
      <c r="C14" s="245"/>
      <c r="D14" s="246" t="s">
        <v>115</v>
      </c>
      <c r="E14" s="263" t="s">
        <v>5</v>
      </c>
      <c r="F14" s="322" t="s">
        <v>4</v>
      </c>
      <c r="G14" s="323" t="s">
        <v>4</v>
      </c>
      <c r="H14" s="324" t="s">
        <v>116</v>
      </c>
      <c r="I14" s="325">
        <v>2035</v>
      </c>
      <c r="J14" s="262">
        <v>0</v>
      </c>
      <c r="K14" s="325">
        <v>2035</v>
      </c>
    </row>
    <row r="15" spans="2:11" ht="13.5" thickBot="1">
      <c r="B15" s="247"/>
      <c r="C15" s="248"/>
      <c r="D15" s="249"/>
      <c r="E15" s="264"/>
      <c r="F15" s="326">
        <v>4349</v>
      </c>
      <c r="G15" s="327">
        <v>5229</v>
      </c>
      <c r="H15" s="328" t="s">
        <v>117</v>
      </c>
      <c r="I15" s="350">
        <v>2035</v>
      </c>
      <c r="J15" s="329">
        <v>0</v>
      </c>
      <c r="K15" s="350">
        <v>2035</v>
      </c>
    </row>
    <row r="16" spans="2:11" ht="12.75">
      <c r="B16" s="244" t="s">
        <v>47</v>
      </c>
      <c r="C16" s="250"/>
      <c r="D16" s="246" t="s">
        <v>118</v>
      </c>
      <c r="E16" s="330" t="s">
        <v>5</v>
      </c>
      <c r="F16" s="322" t="s">
        <v>4</v>
      </c>
      <c r="G16" s="323" t="s">
        <v>4</v>
      </c>
      <c r="H16" s="324" t="s">
        <v>147</v>
      </c>
      <c r="I16" s="325">
        <v>1415</v>
      </c>
      <c r="J16" s="262">
        <v>0</v>
      </c>
      <c r="K16" s="325">
        <v>1415</v>
      </c>
    </row>
    <row r="17" spans="2:11" ht="13.5" thickBot="1">
      <c r="B17" s="247"/>
      <c r="C17" s="248"/>
      <c r="D17" s="249"/>
      <c r="E17" s="264"/>
      <c r="F17" s="326">
        <v>4349</v>
      </c>
      <c r="G17" s="327">
        <v>5222</v>
      </c>
      <c r="H17" s="328" t="s">
        <v>11</v>
      </c>
      <c r="I17" s="350">
        <v>1415</v>
      </c>
      <c r="J17" s="329">
        <v>0</v>
      </c>
      <c r="K17" s="350">
        <v>1415</v>
      </c>
    </row>
    <row r="18" spans="2:11" ht="12.75">
      <c r="B18" s="252" t="s">
        <v>47</v>
      </c>
      <c r="C18" s="253"/>
      <c r="D18" s="246" t="s">
        <v>119</v>
      </c>
      <c r="E18" s="331" t="s">
        <v>5</v>
      </c>
      <c r="F18" s="332" t="s">
        <v>4</v>
      </c>
      <c r="G18" s="333" t="s">
        <v>4</v>
      </c>
      <c r="H18" s="334" t="s">
        <v>148</v>
      </c>
      <c r="I18" s="325">
        <v>300</v>
      </c>
      <c r="J18" s="262">
        <v>0</v>
      </c>
      <c r="K18" s="325">
        <v>300</v>
      </c>
    </row>
    <row r="19" spans="2:11" ht="13.5" thickBot="1">
      <c r="B19" s="247"/>
      <c r="C19" s="248"/>
      <c r="D19" s="249"/>
      <c r="E19" s="264"/>
      <c r="F19" s="326">
        <v>4349</v>
      </c>
      <c r="G19" s="327">
        <v>5229</v>
      </c>
      <c r="H19" s="328" t="s">
        <v>117</v>
      </c>
      <c r="I19" s="350">
        <v>300</v>
      </c>
      <c r="J19" s="329">
        <v>0</v>
      </c>
      <c r="K19" s="350">
        <v>300</v>
      </c>
    </row>
    <row r="20" spans="2:11" ht="12.75">
      <c r="B20" s="335"/>
      <c r="C20" s="336"/>
      <c r="D20" s="263" t="s">
        <v>149</v>
      </c>
      <c r="E20" s="263" t="s">
        <v>5</v>
      </c>
      <c r="F20" s="322" t="s">
        <v>4</v>
      </c>
      <c r="G20" s="323" t="s">
        <v>4</v>
      </c>
      <c r="H20" s="324" t="s">
        <v>150</v>
      </c>
      <c r="I20" s="325">
        <v>50</v>
      </c>
      <c r="J20" s="262">
        <v>0</v>
      </c>
      <c r="K20" s="325">
        <v>50</v>
      </c>
    </row>
    <row r="21" spans="2:11" ht="13.5" thickBot="1">
      <c r="B21" s="337"/>
      <c r="C21" s="338"/>
      <c r="D21" s="339"/>
      <c r="E21" s="339"/>
      <c r="F21" s="340">
        <v>4349</v>
      </c>
      <c r="G21" s="341">
        <v>5221</v>
      </c>
      <c r="H21" s="342" t="s">
        <v>151</v>
      </c>
      <c r="I21" s="350">
        <v>50</v>
      </c>
      <c r="J21" s="329">
        <v>0</v>
      </c>
      <c r="K21" s="350">
        <v>50</v>
      </c>
    </row>
    <row r="22" spans="2:11" ht="12.75">
      <c r="B22" s="257" t="s">
        <v>47</v>
      </c>
      <c r="C22" s="250"/>
      <c r="D22" s="9" t="s">
        <v>12</v>
      </c>
      <c r="E22" s="9" t="s">
        <v>5</v>
      </c>
      <c r="F22" s="257" t="s">
        <v>4</v>
      </c>
      <c r="G22" s="343" t="s">
        <v>4</v>
      </c>
      <c r="H22" s="344" t="s">
        <v>13</v>
      </c>
      <c r="I22" s="310">
        <v>80</v>
      </c>
      <c r="J22" s="309">
        <v>0</v>
      </c>
      <c r="K22" s="310">
        <v>80</v>
      </c>
    </row>
    <row r="23" spans="2:11" ht="13.5" thickBot="1">
      <c r="B23" s="259"/>
      <c r="C23" s="345"/>
      <c r="D23" s="10"/>
      <c r="E23" s="346"/>
      <c r="F23" s="258">
        <v>4349</v>
      </c>
      <c r="G23" s="347">
        <v>5222</v>
      </c>
      <c r="H23" s="348" t="s">
        <v>11</v>
      </c>
      <c r="I23" s="350">
        <v>80</v>
      </c>
      <c r="J23" s="349">
        <v>0</v>
      </c>
      <c r="K23" s="350">
        <v>80</v>
      </c>
    </row>
    <row r="24" spans="2:18" ht="33.75">
      <c r="B24" s="257" t="s">
        <v>47</v>
      </c>
      <c r="C24" s="250"/>
      <c r="D24" s="9" t="s">
        <v>14</v>
      </c>
      <c r="E24" s="9" t="s">
        <v>5</v>
      </c>
      <c r="F24" s="257" t="s">
        <v>4</v>
      </c>
      <c r="G24" s="343" t="s">
        <v>4</v>
      </c>
      <c r="H24" s="351" t="s">
        <v>15</v>
      </c>
      <c r="I24" s="325">
        <v>112.566</v>
      </c>
      <c r="J24" s="352">
        <v>-112.566</v>
      </c>
      <c r="K24" s="325">
        <v>0</v>
      </c>
      <c r="R24" s="411"/>
    </row>
    <row r="25" spans="2:11" ht="13.5" thickBot="1">
      <c r="B25" s="259"/>
      <c r="C25" s="345"/>
      <c r="D25" s="10"/>
      <c r="E25" s="346"/>
      <c r="F25" s="258">
        <v>4349</v>
      </c>
      <c r="G25" s="347">
        <v>5222</v>
      </c>
      <c r="H25" s="348" t="s">
        <v>11</v>
      </c>
      <c r="I25" s="350">
        <v>112.566</v>
      </c>
      <c r="J25" s="349">
        <v>-112.566</v>
      </c>
      <c r="K25" s="350">
        <v>0</v>
      </c>
    </row>
    <row r="26" spans="2:11" ht="13.5" thickBot="1">
      <c r="B26" s="257" t="s">
        <v>47</v>
      </c>
      <c r="C26" s="250"/>
      <c r="D26" s="9" t="s">
        <v>152</v>
      </c>
      <c r="E26" s="9" t="s">
        <v>5</v>
      </c>
      <c r="F26" s="257" t="s">
        <v>4</v>
      </c>
      <c r="G26" s="353" t="s">
        <v>4</v>
      </c>
      <c r="H26" s="354" t="s">
        <v>153</v>
      </c>
      <c r="I26" s="325">
        <v>250</v>
      </c>
      <c r="J26" s="352">
        <v>0</v>
      </c>
      <c r="K26" s="325">
        <v>250</v>
      </c>
    </row>
    <row r="27" spans="2:11" ht="13.5" thickBot="1">
      <c r="B27" s="259"/>
      <c r="C27" s="355"/>
      <c r="D27" s="10"/>
      <c r="E27" s="346"/>
      <c r="F27" s="258">
        <v>4371</v>
      </c>
      <c r="G27" s="356">
        <v>5223</v>
      </c>
      <c r="H27" s="357" t="s">
        <v>154</v>
      </c>
      <c r="I27" s="350">
        <v>250</v>
      </c>
      <c r="J27" s="349">
        <v>0</v>
      </c>
      <c r="K27" s="413">
        <v>250</v>
      </c>
    </row>
    <row r="28" spans="2:11" ht="13.5" thickBot="1">
      <c r="B28" s="257" t="s">
        <v>47</v>
      </c>
      <c r="C28" s="250"/>
      <c r="D28" s="9" t="s">
        <v>155</v>
      </c>
      <c r="E28" s="9" t="s">
        <v>5</v>
      </c>
      <c r="F28" s="257" t="s">
        <v>4</v>
      </c>
      <c r="G28" s="353" t="s">
        <v>4</v>
      </c>
      <c r="H28" s="354" t="s">
        <v>156</v>
      </c>
      <c r="I28" s="325">
        <v>300</v>
      </c>
      <c r="J28" s="352">
        <v>0</v>
      </c>
      <c r="K28" s="325">
        <v>300</v>
      </c>
    </row>
    <row r="29" spans="2:11" ht="13.5" thickBot="1">
      <c r="B29" s="259"/>
      <c r="C29" s="355"/>
      <c r="D29" s="10"/>
      <c r="E29" s="346"/>
      <c r="F29" s="258">
        <v>4371</v>
      </c>
      <c r="G29" s="356">
        <v>5229</v>
      </c>
      <c r="H29" s="357" t="s">
        <v>154</v>
      </c>
      <c r="I29" s="350">
        <v>300</v>
      </c>
      <c r="J29" s="349">
        <v>0</v>
      </c>
      <c r="K29" s="413">
        <v>300</v>
      </c>
    </row>
    <row r="30" spans="2:11" ht="13.5" thickBot="1">
      <c r="B30" s="257" t="s">
        <v>47</v>
      </c>
      <c r="C30" s="250"/>
      <c r="D30" s="9" t="s">
        <v>157</v>
      </c>
      <c r="E30" s="9" t="s">
        <v>5</v>
      </c>
      <c r="F30" s="257" t="s">
        <v>4</v>
      </c>
      <c r="G30" s="353" t="s">
        <v>4</v>
      </c>
      <c r="H30" s="354" t="s">
        <v>158</v>
      </c>
      <c r="I30" s="325">
        <v>250</v>
      </c>
      <c r="J30" s="352">
        <v>0</v>
      </c>
      <c r="K30" s="325">
        <v>250</v>
      </c>
    </row>
    <row r="31" spans="2:11" ht="13.5" thickBot="1">
      <c r="B31" s="259"/>
      <c r="C31" s="355"/>
      <c r="D31" s="10"/>
      <c r="E31" s="346"/>
      <c r="F31" s="258">
        <v>4351</v>
      </c>
      <c r="G31" s="356">
        <v>5223</v>
      </c>
      <c r="H31" s="357" t="s">
        <v>159</v>
      </c>
      <c r="I31" s="350">
        <v>250</v>
      </c>
      <c r="J31" s="349">
        <v>0</v>
      </c>
      <c r="K31" s="413">
        <v>250</v>
      </c>
    </row>
    <row r="32" spans="2:11" ht="13.5" thickBot="1">
      <c r="B32" s="257" t="s">
        <v>47</v>
      </c>
      <c r="C32" s="250"/>
      <c r="D32" s="9" t="s">
        <v>160</v>
      </c>
      <c r="E32" s="9" t="s">
        <v>5</v>
      </c>
      <c r="F32" s="257" t="s">
        <v>4</v>
      </c>
      <c r="G32" s="353" t="s">
        <v>4</v>
      </c>
      <c r="H32" s="354" t="s">
        <v>161</v>
      </c>
      <c r="I32" s="325">
        <v>90</v>
      </c>
      <c r="J32" s="352">
        <v>0</v>
      </c>
      <c r="K32" s="325">
        <v>90</v>
      </c>
    </row>
    <row r="33" spans="2:11" ht="13.5" thickBot="1">
      <c r="B33" s="259"/>
      <c r="C33" s="355"/>
      <c r="D33" s="10"/>
      <c r="E33" s="346"/>
      <c r="F33" s="258">
        <v>4350</v>
      </c>
      <c r="G33" s="356">
        <v>5213</v>
      </c>
      <c r="H33" s="357" t="s">
        <v>162</v>
      </c>
      <c r="I33" s="350">
        <v>90</v>
      </c>
      <c r="J33" s="349">
        <v>0</v>
      </c>
      <c r="K33" s="413">
        <v>90</v>
      </c>
    </row>
    <row r="34" spans="2:11" ht="13.5" thickBot="1">
      <c r="B34" s="257" t="s">
        <v>47</v>
      </c>
      <c r="C34" s="250"/>
      <c r="D34" s="9" t="s">
        <v>163</v>
      </c>
      <c r="E34" s="9" t="s">
        <v>5</v>
      </c>
      <c r="F34" s="257" t="s">
        <v>4</v>
      </c>
      <c r="G34" s="353" t="s">
        <v>4</v>
      </c>
      <c r="H34" s="354" t="s">
        <v>164</v>
      </c>
      <c r="I34" s="325">
        <v>129.599</v>
      </c>
      <c r="J34" s="352">
        <v>0</v>
      </c>
      <c r="K34" s="325">
        <v>129.599</v>
      </c>
    </row>
    <row r="35" spans="2:11" ht="13.5" thickBot="1">
      <c r="B35" s="259"/>
      <c r="C35" s="355"/>
      <c r="D35" s="10"/>
      <c r="E35" s="346"/>
      <c r="F35" s="258">
        <v>4379</v>
      </c>
      <c r="G35" s="356">
        <v>5229</v>
      </c>
      <c r="H35" s="357" t="s">
        <v>165</v>
      </c>
      <c r="I35" s="350">
        <v>129.599</v>
      </c>
      <c r="J35" s="349">
        <v>0</v>
      </c>
      <c r="K35" s="413">
        <v>129.599</v>
      </c>
    </row>
    <row r="36" spans="2:11" ht="13.5" thickBot="1">
      <c r="B36" s="257" t="s">
        <v>47</v>
      </c>
      <c r="C36" s="250"/>
      <c r="D36" s="9" t="s">
        <v>166</v>
      </c>
      <c r="E36" s="9" t="s">
        <v>5</v>
      </c>
      <c r="F36" s="257" t="s">
        <v>4</v>
      </c>
      <c r="G36" s="353" t="s">
        <v>4</v>
      </c>
      <c r="H36" s="354" t="s">
        <v>167</v>
      </c>
      <c r="I36" s="325">
        <v>201</v>
      </c>
      <c r="J36" s="352">
        <v>0</v>
      </c>
      <c r="K36" s="325">
        <v>201</v>
      </c>
    </row>
    <row r="37" spans="2:11" ht="13.5" thickBot="1">
      <c r="B37" s="259"/>
      <c r="C37" s="355"/>
      <c r="D37" s="10"/>
      <c r="E37" s="346"/>
      <c r="F37" s="258">
        <v>4354</v>
      </c>
      <c r="G37" s="356">
        <v>5221</v>
      </c>
      <c r="H37" s="357" t="s">
        <v>168</v>
      </c>
      <c r="I37" s="350">
        <v>201</v>
      </c>
      <c r="J37" s="349">
        <v>0</v>
      </c>
      <c r="K37" s="413">
        <v>201</v>
      </c>
    </row>
    <row r="38" spans="2:11" ht="13.5" thickBot="1">
      <c r="B38" s="257" t="s">
        <v>47</v>
      </c>
      <c r="C38" s="250"/>
      <c r="D38" s="9" t="s">
        <v>175</v>
      </c>
      <c r="E38" s="9" t="s">
        <v>5</v>
      </c>
      <c r="F38" s="257" t="s">
        <v>4</v>
      </c>
      <c r="G38" s="353" t="s">
        <v>4</v>
      </c>
      <c r="H38" s="354" t="s">
        <v>174</v>
      </c>
      <c r="I38" s="325">
        <v>0</v>
      </c>
      <c r="J38" s="352">
        <v>33.75</v>
      </c>
      <c r="K38" s="325">
        <v>33.75</v>
      </c>
    </row>
    <row r="39" spans="2:11" ht="13.5" thickBot="1">
      <c r="B39" s="259"/>
      <c r="C39" s="355"/>
      <c r="D39" s="10"/>
      <c r="E39" s="346"/>
      <c r="F39" s="258">
        <v>4371</v>
      </c>
      <c r="G39" s="356">
        <v>5221</v>
      </c>
      <c r="H39" s="357" t="s">
        <v>176</v>
      </c>
      <c r="I39" s="350">
        <v>0</v>
      </c>
      <c r="J39" s="349">
        <v>33.75</v>
      </c>
      <c r="K39" s="413">
        <v>33.75</v>
      </c>
    </row>
    <row r="40" spans="2:11" ht="13.5" thickBot="1">
      <c r="B40" s="257" t="s">
        <v>47</v>
      </c>
      <c r="C40" s="250"/>
      <c r="D40" s="9" t="s">
        <v>177</v>
      </c>
      <c r="E40" s="9" t="s">
        <v>5</v>
      </c>
      <c r="F40" s="257" t="s">
        <v>4</v>
      </c>
      <c r="G40" s="353" t="s">
        <v>4</v>
      </c>
      <c r="H40" s="354" t="s">
        <v>178</v>
      </c>
      <c r="I40" s="325">
        <v>0</v>
      </c>
      <c r="J40" s="352">
        <v>90</v>
      </c>
      <c r="K40" s="325">
        <v>90</v>
      </c>
    </row>
    <row r="41" spans="2:11" ht="13.5" thickBot="1">
      <c r="B41" s="259"/>
      <c r="C41" s="355"/>
      <c r="D41" s="10"/>
      <c r="E41" s="346"/>
      <c r="F41" s="258"/>
      <c r="G41" s="356">
        <v>5221</v>
      </c>
      <c r="H41" s="357" t="s">
        <v>181</v>
      </c>
      <c r="I41" s="350">
        <v>0</v>
      </c>
      <c r="J41" s="349">
        <v>90</v>
      </c>
      <c r="K41" s="413">
        <v>90</v>
      </c>
    </row>
    <row r="42" spans="2:11" ht="13.5" thickBot="1">
      <c r="B42" s="257" t="s">
        <v>47</v>
      </c>
      <c r="C42" s="250"/>
      <c r="D42" s="9" t="s">
        <v>179</v>
      </c>
      <c r="E42" s="9" t="s">
        <v>5</v>
      </c>
      <c r="F42" s="257" t="s">
        <v>4</v>
      </c>
      <c r="G42" s="353" t="s">
        <v>4</v>
      </c>
      <c r="H42" s="354" t="s">
        <v>180</v>
      </c>
      <c r="I42" s="325">
        <v>0</v>
      </c>
      <c r="J42" s="352">
        <v>308.826</v>
      </c>
      <c r="K42" s="325">
        <v>308.826</v>
      </c>
    </row>
    <row r="43" spans="2:11" ht="12.75">
      <c r="B43" s="396"/>
      <c r="C43" s="402"/>
      <c r="D43" s="399"/>
      <c r="E43" s="384"/>
      <c r="F43" s="385">
        <v>4375</v>
      </c>
      <c r="G43" s="386">
        <v>5221</v>
      </c>
      <c r="H43" s="408" t="s">
        <v>182</v>
      </c>
      <c r="I43" s="405">
        <v>0</v>
      </c>
      <c r="J43" s="393">
        <v>102.942</v>
      </c>
      <c r="K43" s="393">
        <v>102.942</v>
      </c>
    </row>
    <row r="44" spans="2:11" ht="12.75">
      <c r="B44" s="397"/>
      <c r="C44" s="403"/>
      <c r="D44" s="400"/>
      <c r="E44" s="387"/>
      <c r="F44" s="388">
        <v>4375</v>
      </c>
      <c r="G44" s="389">
        <v>5221</v>
      </c>
      <c r="H44" s="409" t="s">
        <v>183</v>
      </c>
      <c r="I44" s="406">
        <v>0</v>
      </c>
      <c r="J44" s="394">
        <v>102.942</v>
      </c>
      <c r="K44" s="394">
        <v>102.942</v>
      </c>
    </row>
    <row r="45" spans="2:11" ht="13.5" thickBot="1">
      <c r="B45" s="398"/>
      <c r="C45" s="404"/>
      <c r="D45" s="401"/>
      <c r="E45" s="390"/>
      <c r="F45" s="391">
        <v>4375</v>
      </c>
      <c r="G45" s="392">
        <v>5221</v>
      </c>
      <c r="H45" s="410" t="s">
        <v>184</v>
      </c>
      <c r="I45" s="407">
        <v>0</v>
      </c>
      <c r="J45" s="395">
        <v>102.942</v>
      </c>
      <c r="K45" s="395">
        <v>102.942</v>
      </c>
    </row>
    <row r="46" spans="2:11" ht="12.75">
      <c r="B46" s="257" t="s">
        <v>47</v>
      </c>
      <c r="C46" s="250"/>
      <c r="D46" s="9" t="s">
        <v>125</v>
      </c>
      <c r="E46" s="9" t="s">
        <v>5</v>
      </c>
      <c r="F46" s="257" t="s">
        <v>4</v>
      </c>
      <c r="G46" s="353" t="s">
        <v>4</v>
      </c>
      <c r="H46" s="354" t="s">
        <v>16</v>
      </c>
      <c r="I46" s="325">
        <v>5000</v>
      </c>
      <c r="J46" s="352">
        <v>0</v>
      </c>
      <c r="K46" s="352">
        <v>5000</v>
      </c>
    </row>
    <row r="47" spans="2:11" ht="13.5" thickBot="1">
      <c r="B47" s="259"/>
      <c r="C47" s="355"/>
      <c r="D47" s="10"/>
      <c r="E47" s="346"/>
      <c r="F47" s="258">
        <v>4359</v>
      </c>
      <c r="G47" s="356">
        <v>5901</v>
      </c>
      <c r="H47" s="357" t="s">
        <v>17</v>
      </c>
      <c r="I47" s="350">
        <v>5000</v>
      </c>
      <c r="J47" s="349">
        <v>0</v>
      </c>
      <c r="K47" s="414">
        <v>5000</v>
      </c>
    </row>
    <row r="48" spans="2:11" ht="12.75">
      <c r="B48" s="257" t="s">
        <v>47</v>
      </c>
      <c r="C48" s="358"/>
      <c r="D48" s="9" t="s">
        <v>169</v>
      </c>
      <c r="E48" s="9" t="s">
        <v>5</v>
      </c>
      <c r="F48" s="257" t="s">
        <v>4</v>
      </c>
      <c r="G48" s="343" t="s">
        <v>4</v>
      </c>
      <c r="H48" s="344" t="s">
        <v>170</v>
      </c>
      <c r="I48" s="325">
        <v>80</v>
      </c>
      <c r="J48" s="352">
        <v>0</v>
      </c>
      <c r="K48" s="325">
        <v>80</v>
      </c>
    </row>
    <row r="49" spans="2:11" ht="13.5" thickBot="1">
      <c r="B49" s="259"/>
      <c r="C49" s="359"/>
      <c r="D49" s="10"/>
      <c r="E49" s="346"/>
      <c r="F49" s="258">
        <v>4379</v>
      </c>
      <c r="G49" s="360">
        <v>5222</v>
      </c>
      <c r="H49" s="348" t="s">
        <v>11</v>
      </c>
      <c r="I49" s="350">
        <v>80</v>
      </c>
      <c r="J49" s="349">
        <v>0</v>
      </c>
      <c r="K49" s="350">
        <v>80</v>
      </c>
    </row>
    <row r="50" spans="2:11" ht="12.75">
      <c r="B50" s="56" t="s">
        <v>47</v>
      </c>
      <c r="C50" s="361"/>
      <c r="D50" s="58" t="s">
        <v>123</v>
      </c>
      <c r="E50" s="58" t="s">
        <v>5</v>
      </c>
      <c r="F50" s="56" t="s">
        <v>4</v>
      </c>
      <c r="G50" s="362" t="s">
        <v>4</v>
      </c>
      <c r="H50" s="363" t="s">
        <v>124</v>
      </c>
      <c r="I50" s="310">
        <v>70</v>
      </c>
      <c r="J50" s="310">
        <v>0</v>
      </c>
      <c r="K50" s="310">
        <v>70</v>
      </c>
    </row>
    <row r="51" spans="2:11" ht="13.5" thickBot="1">
      <c r="B51" s="259"/>
      <c r="C51" s="256"/>
      <c r="D51" s="10"/>
      <c r="E51" s="346"/>
      <c r="F51" s="258">
        <v>4349</v>
      </c>
      <c r="G51" s="347">
        <v>5222</v>
      </c>
      <c r="H51" s="364" t="s">
        <v>11</v>
      </c>
      <c r="I51" s="251">
        <v>70</v>
      </c>
      <c r="J51" s="349">
        <v>0</v>
      </c>
      <c r="K51" s="251">
        <v>70</v>
      </c>
    </row>
    <row r="52" spans="2:11" ht="12.75">
      <c r="B52" s="243" t="s">
        <v>48</v>
      </c>
      <c r="C52" s="365">
        <v>13307</v>
      </c>
      <c r="D52" s="11" t="s">
        <v>120</v>
      </c>
      <c r="E52" s="366" t="s">
        <v>4</v>
      </c>
      <c r="F52" s="257" t="s">
        <v>4</v>
      </c>
      <c r="G52" s="343" t="s">
        <v>4</v>
      </c>
      <c r="H52" s="324" t="s">
        <v>121</v>
      </c>
      <c r="I52" s="325">
        <v>8000</v>
      </c>
      <c r="J52" s="352">
        <v>0</v>
      </c>
      <c r="K52" s="325">
        <v>8000</v>
      </c>
    </row>
    <row r="53" spans="2:11" ht="12.75">
      <c r="B53" s="31"/>
      <c r="C53" s="367">
        <v>13307</v>
      </c>
      <c r="D53" s="32" t="s">
        <v>120</v>
      </c>
      <c r="E53" s="65" t="s">
        <v>5</v>
      </c>
      <c r="F53" s="368">
        <v>4324</v>
      </c>
      <c r="G53" s="369">
        <v>5221</v>
      </c>
      <c r="H53" s="370" t="s">
        <v>122</v>
      </c>
      <c r="I53" s="372">
        <v>3500</v>
      </c>
      <c r="J53" s="371">
        <v>0</v>
      </c>
      <c r="K53" s="372">
        <v>3500</v>
      </c>
    </row>
    <row r="54" spans="2:11" ht="13.5" thickBot="1">
      <c r="B54" s="255"/>
      <c r="C54" s="373">
        <v>13307</v>
      </c>
      <c r="D54" s="32" t="s">
        <v>120</v>
      </c>
      <c r="E54" s="177" t="s">
        <v>171</v>
      </c>
      <c r="F54" s="374">
        <v>4324</v>
      </c>
      <c r="G54" s="356">
        <v>5336</v>
      </c>
      <c r="H54" s="348" t="s">
        <v>172</v>
      </c>
      <c r="I54" s="376">
        <v>4500</v>
      </c>
      <c r="J54" s="375">
        <v>0</v>
      </c>
      <c r="K54" s="376">
        <v>4500</v>
      </c>
    </row>
    <row r="55" spans="2:11" ht="13.5" thickBot="1">
      <c r="B55" s="377"/>
      <c r="C55" s="378">
        <v>13305</v>
      </c>
      <c r="D55" s="261" t="s">
        <v>18</v>
      </c>
      <c r="E55" s="379" t="s">
        <v>19</v>
      </c>
      <c r="F55" s="377" t="s">
        <v>4</v>
      </c>
      <c r="G55" s="377" t="s">
        <v>4</v>
      </c>
      <c r="H55" s="380" t="s">
        <v>21</v>
      </c>
      <c r="I55" s="381">
        <v>368460</v>
      </c>
      <c r="J55" s="381">
        <v>0</v>
      </c>
      <c r="K55" s="381">
        <v>368460</v>
      </c>
    </row>
  </sheetData>
  <sheetProtection/>
  <mergeCells count="4">
    <mergeCell ref="G2:I3"/>
    <mergeCell ref="D9:E9"/>
    <mergeCell ref="D10:E10"/>
    <mergeCell ref="I1:K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Ahmadi Diana</cp:lastModifiedBy>
  <cp:lastPrinted>2017-08-11T07:02:08Z</cp:lastPrinted>
  <dcterms:created xsi:type="dcterms:W3CDTF">2007-12-18T12:40:54Z</dcterms:created>
  <dcterms:modified xsi:type="dcterms:W3CDTF">2017-08-11T07:02:14Z</dcterms:modified>
  <cp:category/>
  <cp:version/>
  <cp:contentType/>
  <cp:contentStatus/>
</cp:coreProperties>
</file>